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lorian\Dropbox\Rpg\Container\Data\"/>
    </mc:Choice>
  </mc:AlternateContent>
  <xr:revisionPtr revIDLastSave="0" documentId="13_ncr:1_{19FD3AD4-A380-4807-8348-72CC6507F365}" xr6:coauthVersionLast="47" xr6:coauthVersionMax="47" xr10:uidLastSave="{00000000-0000-0000-0000-000000000000}"/>
  <bookViews>
    <workbookView xWindow="-108" yWindow="-108" windowWidth="23256" windowHeight="12576" firstSheet="7" activeTab="13" xr2:uid="{00000000-000D-0000-FFFF-FFFF00000000}"/>
  </bookViews>
  <sheets>
    <sheet name="Alle Gegenstände" sheetId="3" r:id="rId1"/>
    <sheet name="Waffen und rüstung no formula" sheetId="15" r:id="rId2"/>
    <sheet name="Waffen und rüstung" sheetId="6" r:id="rId3"/>
    <sheet name="Monsteritems" sheetId="12" r:id="rId4"/>
    <sheet name="Tieritems" sheetId="13" r:id="rId5"/>
    <sheet name="Lootprofile Items Random" sheetId="9" r:id="rId6"/>
    <sheet name="Lootprofile Itesm geordnet" sheetId="10" r:id="rId7"/>
    <sheet name="Nahrung" sheetId="4" r:id="rId8"/>
    <sheet name="Tränke" sheetId="2" r:id="rId9"/>
    <sheet name="Allgemeine Gegenstände" sheetId="5" r:id="rId10"/>
    <sheet name="Pflanzen" sheetId="11" r:id="rId11"/>
    <sheet name="Pfeile" sheetId="8" r:id="rId12"/>
    <sheet name="Instrumente" sheetId="7" r:id="rId13"/>
    <sheet name="Craftbare Items" sheetId="16" r:id="rId14"/>
  </sheets>
  <definedNames>
    <definedName name="_xlnm._FilterDatabase" localSheetId="2" hidden="1">'Waffen und rüstung'!$B$1:$B$84</definedName>
    <definedName name="_xlnm._FilterDatabase" localSheetId="1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5" i="3" l="1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544" i="3"/>
  <c r="D545" i="3"/>
  <c r="D546" i="3"/>
  <c r="D547" i="3"/>
  <c r="D548" i="3"/>
  <c r="D549" i="3"/>
  <c r="D550" i="3"/>
  <c r="D551" i="3"/>
  <c r="D552" i="3"/>
  <c r="D553" i="3"/>
  <c r="D554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85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D147" i="6"/>
  <c r="E156" i="6"/>
  <c r="D156" i="6" s="1"/>
  <c r="E155" i="6"/>
  <c r="D155" i="6" s="1"/>
  <c r="E154" i="6"/>
  <c r="D154" i="6" s="1"/>
  <c r="E153" i="6"/>
  <c r="D153" i="6" s="1"/>
  <c r="E152" i="6"/>
  <c r="D152" i="6" s="1"/>
  <c r="E151" i="6"/>
  <c r="D151" i="6" s="1"/>
  <c r="E150" i="6"/>
  <c r="D150" i="6" s="1"/>
  <c r="E149" i="6"/>
  <c r="D149" i="6" s="1"/>
  <c r="E148" i="6"/>
  <c r="D148" i="6" s="1"/>
  <c r="E147" i="6"/>
  <c r="E146" i="6"/>
  <c r="D146" i="6" s="1"/>
  <c r="E145" i="6"/>
  <c r="D145" i="6" s="1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09" i="6"/>
  <c r="J108" i="6"/>
  <c r="J107" i="6"/>
  <c r="J105" i="6"/>
  <c r="J106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D128" i="6"/>
  <c r="D134" i="6"/>
  <c r="D135" i="6"/>
  <c r="D140" i="6"/>
  <c r="D141" i="6"/>
  <c r="E144" i="6"/>
  <c r="D144" i="6" s="1"/>
  <c r="E143" i="6"/>
  <c r="D143" i="6" s="1"/>
  <c r="E142" i="6"/>
  <c r="D142" i="6" s="1"/>
  <c r="E141" i="6"/>
  <c r="E140" i="6"/>
  <c r="E139" i="6"/>
  <c r="D139" i="6" s="1"/>
  <c r="E138" i="6"/>
  <c r="D138" i="6" s="1"/>
  <c r="E137" i="6"/>
  <c r="D137" i="6" s="1"/>
  <c r="E136" i="6"/>
  <c r="D136" i="6" s="1"/>
  <c r="E135" i="6"/>
  <c r="E134" i="6"/>
  <c r="E133" i="6"/>
  <c r="D133" i="6" s="1"/>
  <c r="E132" i="6"/>
  <c r="D132" i="6" s="1"/>
  <c r="E131" i="6"/>
  <c r="D131" i="6" s="1"/>
  <c r="E130" i="6"/>
  <c r="D130" i="6" s="1"/>
  <c r="E129" i="6"/>
  <c r="D129" i="6" s="1"/>
  <c r="E128" i="6"/>
  <c r="E127" i="6"/>
  <c r="D127" i="6" s="1"/>
  <c r="E126" i="6"/>
  <c r="D126" i="6" s="1"/>
  <c r="E125" i="6"/>
  <c r="D125" i="6" s="1"/>
  <c r="D108" i="6"/>
  <c r="D110" i="6"/>
  <c r="D111" i="6"/>
  <c r="D114" i="6"/>
  <c r="D116" i="6"/>
  <c r="D117" i="6"/>
  <c r="D120" i="6"/>
  <c r="D122" i="6"/>
  <c r="D123" i="6"/>
  <c r="D105" i="6"/>
  <c r="D88" i="6"/>
  <c r="D94" i="6"/>
  <c r="D100" i="6"/>
  <c r="E85" i="6"/>
  <c r="D85" i="6"/>
  <c r="E124" i="6"/>
  <c r="D124" i="6" s="1"/>
  <c r="E123" i="6"/>
  <c r="E122" i="6"/>
  <c r="E121" i="6"/>
  <c r="D121" i="6" s="1"/>
  <c r="E120" i="6"/>
  <c r="E119" i="6"/>
  <c r="D119" i="6" s="1"/>
  <c r="E118" i="6"/>
  <c r="D118" i="6" s="1"/>
  <c r="E117" i="6"/>
  <c r="E116" i="6"/>
  <c r="E115" i="6"/>
  <c r="D115" i="6" s="1"/>
  <c r="E114" i="6"/>
  <c r="E113" i="6"/>
  <c r="D113" i="6" s="1"/>
  <c r="E112" i="6"/>
  <c r="D112" i="6" s="1"/>
  <c r="E111" i="6"/>
  <c r="E110" i="6"/>
  <c r="E109" i="6"/>
  <c r="D109" i="6" s="1"/>
  <c r="E108" i="6"/>
  <c r="E107" i="6"/>
  <c r="D107" i="6" s="1"/>
  <c r="E106" i="6"/>
  <c r="D106" i="6" s="1"/>
  <c r="E105" i="6"/>
  <c r="J101" i="6"/>
  <c r="J102" i="6"/>
  <c r="J103" i="6"/>
  <c r="J104" i="6"/>
  <c r="J96" i="6"/>
  <c r="J97" i="6"/>
  <c r="J98" i="6"/>
  <c r="J99" i="6"/>
  <c r="J91" i="6"/>
  <c r="J92" i="6"/>
  <c r="J93" i="6"/>
  <c r="J94" i="6"/>
  <c r="J86" i="6"/>
  <c r="J87" i="6"/>
  <c r="J88" i="6"/>
  <c r="J89" i="6"/>
  <c r="E104" i="6"/>
  <c r="D104" i="6" s="1"/>
  <c r="E102" i="6"/>
  <c r="D102" i="6" s="1"/>
  <c r="E103" i="6"/>
  <c r="D103" i="6" s="1"/>
  <c r="E101" i="6"/>
  <c r="D101" i="6" s="1"/>
  <c r="E99" i="6"/>
  <c r="D99" i="6" s="1"/>
  <c r="E98" i="6"/>
  <c r="D98" i="6" s="1"/>
  <c r="E97" i="6"/>
  <c r="D97" i="6" s="1"/>
  <c r="E96" i="6"/>
  <c r="D96" i="6" s="1"/>
  <c r="E94" i="6"/>
  <c r="E92" i="6"/>
  <c r="D92" i="6" s="1"/>
  <c r="E93" i="6"/>
  <c r="D93" i="6" s="1"/>
  <c r="E91" i="6"/>
  <c r="D91" i="6" s="1"/>
  <c r="E89" i="6"/>
  <c r="D89" i="6" s="1"/>
  <c r="E88" i="6"/>
  <c r="E87" i="6"/>
  <c r="D87" i="6" s="1"/>
  <c r="E86" i="6"/>
  <c r="D86" i="6" s="1"/>
  <c r="E100" i="6"/>
  <c r="E95" i="6"/>
  <c r="D95" i="6" s="1"/>
  <c r="E90" i="6"/>
  <c r="D90" i="6" s="1"/>
  <c r="J90" i="6"/>
  <c r="J95" i="6"/>
  <c r="J100" i="6"/>
  <c r="J85" i="6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J84" i="6"/>
  <c r="J83" i="6"/>
  <c r="J82" i="6"/>
  <c r="D84" i="6"/>
  <c r="D83" i="6"/>
  <c r="D82" i="6"/>
  <c r="J81" i="6"/>
  <c r="J80" i="6"/>
  <c r="J79" i="6"/>
  <c r="J78" i="6"/>
  <c r="J77" i="6"/>
  <c r="J76" i="6"/>
  <c r="J75" i="6"/>
  <c r="J74" i="6"/>
  <c r="J73" i="6"/>
  <c r="D81" i="6"/>
  <c r="D80" i="6"/>
  <c r="D79" i="6"/>
  <c r="D78" i="6"/>
  <c r="D77" i="6"/>
  <c r="D76" i="6"/>
  <c r="D75" i="6"/>
  <c r="D74" i="6"/>
  <c r="D73" i="6"/>
  <c r="J72" i="6"/>
  <c r="J71" i="6"/>
  <c r="J70" i="6"/>
  <c r="J69" i="6"/>
  <c r="J68" i="6"/>
  <c r="J67" i="6"/>
  <c r="J66" i="6"/>
  <c r="J65" i="6"/>
  <c r="J64" i="6"/>
  <c r="J63" i="6"/>
  <c r="J62" i="6"/>
  <c r="D72" i="6"/>
  <c r="D71" i="6"/>
  <c r="D70" i="6"/>
  <c r="D69" i="6"/>
  <c r="D68" i="6"/>
  <c r="D67" i="6"/>
  <c r="D66" i="6"/>
  <c r="D65" i="6"/>
  <c r="D64" i="6"/>
  <c r="D63" i="6"/>
  <c r="D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10" i="6"/>
  <c r="J9" i="6"/>
  <c r="J8" i="6"/>
  <c r="J6" i="6"/>
  <c r="J7" i="6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J39" i="6"/>
  <c r="J38" i="6"/>
  <c r="J37" i="6"/>
  <c r="J36" i="6"/>
  <c r="D39" i="6"/>
  <c r="D38" i="6"/>
  <c r="D37" i="6"/>
  <c r="D36" i="6"/>
  <c r="J35" i="6"/>
  <c r="J34" i="6"/>
  <c r="J33" i="6"/>
  <c r="J32" i="6"/>
  <c r="D35" i="6"/>
  <c r="D34" i="6"/>
  <c r="D33" i="6"/>
  <c r="D32" i="6"/>
  <c r="D29" i="6"/>
  <c r="D31" i="6"/>
  <c r="D30" i="6"/>
  <c r="D28" i="6"/>
  <c r="J31" i="6"/>
  <c r="J30" i="6"/>
  <c r="J29" i="6"/>
  <c r="J28" i="6"/>
  <c r="J5" i="6"/>
  <c r="D27" i="6"/>
  <c r="D26" i="6"/>
  <c r="D25" i="6"/>
  <c r="J27" i="6"/>
  <c r="J26" i="6"/>
  <c r="J25" i="6"/>
  <c r="J16" i="6"/>
  <c r="J15" i="6"/>
  <c r="J14" i="6"/>
  <c r="D12" i="6"/>
  <c r="D11" i="6"/>
  <c r="J13" i="6"/>
  <c r="J12" i="6"/>
  <c r="J11" i="6"/>
  <c r="D10" i="6"/>
  <c r="D9" i="6"/>
  <c r="D8" i="6"/>
  <c r="D7" i="6"/>
  <c r="D6" i="6"/>
  <c r="D5" i="6"/>
  <c r="D4" i="6"/>
  <c r="J4" i="6"/>
  <c r="J3" i="6"/>
  <c r="J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<sst xmlns="http://schemas.openxmlformats.org/spreadsheetml/2006/main" count="7601" uniqueCount="1456">
  <si>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</si>
  <si>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</si>
  <si>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</si>
  <si>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</si>
  <si>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</si>
  <si>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</si>
  <si>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</si>
  <si>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</si>
  <si>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</si>
  <si>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</si>
  <si>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</si>
  <si>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</si>
  <si>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</si>
  <si>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</si>
  <si>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</si>
  <si>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</si>
  <si>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</si>
  <si>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</si>
  <si>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</si>
  <si>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</si>
  <si>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</si>
  <si>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</si>
  <si>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</si>
  <si>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</si>
  <si>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</si>
  <si>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</si>
  <si>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</si>
  <si>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</si>
  <si>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</si>
  <si>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</si>
  <si>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</si>
  <si>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</si>
  <si>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</si>
  <si>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</si>
  <si>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</si>
  <si>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</si>
  <si>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</si>
  <si>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</si>
  <si>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</si>
  <si>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</si>
  <si>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</si>
  <si>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</si>
  <si>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</si>
  <si>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</si>
  <si>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</si>
  <si>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</si>
  <si>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</si>
  <si>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</si>
  <si>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</si>
  <si>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</si>
  <si>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</si>
  <si>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</si>
  <si>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</si>
  <si>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</si>
  <si>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</si>
  <si>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</si>
  <si>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</si>
  <si>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</si>
  <si>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</si>
  <si>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</si>
  <si>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</si>
  <si>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</si>
  <si>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</si>
  <si>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</si>
  <si>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</si>
  <si>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</si>
  <si>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</si>
  <si>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</si>
  <si>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</si>
  <si>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</si>
  <si>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</si>
  <si>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</si>
  <si>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</si>
  <si>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</si>
  <si>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</si>
  <si>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</si>
  <si>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</si>
  <si>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</si>
  <si>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</si>
  <si>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</si>
  <si>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</si>
  <si>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</si>
  <si>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</si>
  <si>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</si>
  <si>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</si>
  <si>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</si>
  <si>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</si>
  <si>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</si>
  <si>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</si>
  <si>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</si>
  <si>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</si>
  <si>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</si>
  <si>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</si>
  <si>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</si>
  <si>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</si>
  <si>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</si>
  <si>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</si>
  <si>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</si>
  <si>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</si>
  <si>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</si>
  <si>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</si>
  <si>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</si>
  <si>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</si>
  <si>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</si>
  <si>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</si>
  <si>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</si>
  <si>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</si>
  <si>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</si>
  <si>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</si>
  <si>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</si>
  <si>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</si>
  <si>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</si>
  <si>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</si>
  <si>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</si>
  <si>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</si>
  <si>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</si>
  <si>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</si>
  <si>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</si>
  <si>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</si>
  <si>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</si>
  <si>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</si>
  <si>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</si>
  <si>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</si>
  <si>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</si>
  <si>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</si>
  <si>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</si>
  <si>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</si>
  <si>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</si>
  <si>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Instrumente</t>
  </si>
  <si>
    <t>Slots</t>
  </si>
  <si>
    <t>Price</t>
  </si>
  <si>
    <t>Tier1</t>
  </si>
  <si>
    <t>Tier2</t>
  </si>
  <si>
    <t>Tier3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</si>
  <si>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</si>
  <si>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</si>
  <si>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</si>
  <si>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</si>
  <si>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</si>
  <si>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</si>
  <si>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</si>
  <si>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</si>
  <si>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</si>
  <si>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</si>
  <si>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</si>
  <si>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</si>
  <si>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</si>
  <si>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</si>
  <si>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</si>
  <si>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</si>
  <si>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</si>
  <si>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</si>
  <si>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</si>
  <si>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</si>
  <si>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</si>
  <si>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</si>
  <si>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</si>
  <si>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</si>
  <si>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</si>
  <si>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</si>
  <si>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</si>
  <si>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</si>
  <si>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</si>
  <si>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</si>
  <si>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</si>
  <si>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</si>
  <si>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</si>
  <si>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</si>
  <si>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</si>
  <si>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</si>
  <si>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</si>
  <si>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</si>
  <si>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</si>
  <si>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</si>
  <si>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</si>
  <si>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</si>
  <si>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</si>
  <si>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</si>
  <si>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</si>
  <si>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</si>
  <si>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</si>
  <si>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</si>
  <si>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</si>
  <si>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</si>
  <si>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</si>
  <si>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</si>
  <si>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</si>
  <si>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</si>
  <si>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</si>
  <si>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</si>
  <si>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</si>
  <si>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</si>
  <si>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</si>
  <si>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</si>
  <si>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</si>
  <si>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</si>
  <si>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</si>
  <si>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</si>
  <si>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</si>
  <si>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</si>
  <si>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</si>
  <si>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</si>
  <si>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</si>
  <si>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</si>
  <si>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</si>
  <si>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</si>
  <si>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</si>
  <si>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</si>
  <si>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</si>
  <si>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</si>
  <si>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</si>
  <si>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</si>
  <si>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</si>
  <si>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</si>
  <si>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</si>
  <si>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</si>
  <si>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</si>
  <si>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</si>
  <si>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</si>
  <si>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</si>
  <si>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</si>
  <si>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</si>
  <si>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</si>
  <si>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</si>
  <si>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</si>
  <si>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</si>
  <si>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</si>
  <si>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</si>
  <si>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</si>
  <si>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</si>
  <si>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</si>
  <si>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</si>
  <si>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</si>
  <si>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</si>
  <si>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</si>
  <si>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</si>
  <si>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</si>
  <si>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</si>
  <si>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</si>
  <si>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</si>
  <si>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</si>
  <si>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</si>
  <si>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</si>
  <si>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</si>
  <si>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</si>
  <si>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</si>
  <si>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</si>
  <si>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</si>
  <si>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</si>
  <si>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</si>
  <si>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</si>
  <si>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</si>
  <si>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</si>
  <si>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</si>
  <si>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</si>
  <si>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</si>
  <si>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</si>
  <si>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</si>
  <si>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</si>
  <si>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</si>
  <si>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</si>
  <si>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</si>
  <si>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</si>
  <si>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</si>
  <si>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</si>
  <si>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</si>
  <si>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</si>
  <si>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</si>
  <si>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</si>
  <si>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</si>
  <si>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</si>
  <si>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</si>
  <si>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</si>
  <si>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</si>
  <si>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</si>
  <si>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</si>
  <si>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</si>
  <si>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</si>
  <si>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</si>
  <si>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</si>
  <si>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</si>
  <si>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</si>
  <si>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</si>
  <si>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</si>
  <si>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</si>
  <si>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</si>
  <si>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</si>
  <si>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</si>
  <si>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</si>
  <si>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</si>
  <si>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</si>
  <si>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</si>
  <si>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</si>
  <si>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</si>
  <si>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</si>
  <si>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</si>
  <si>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</si>
  <si>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</si>
  <si>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</si>
  <si>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</si>
  <si>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</si>
  <si>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</si>
  <si>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</si>
  <si>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</si>
  <si>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</si>
  <si>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</si>
  <si>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</si>
  <si>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</si>
  <si>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</si>
  <si>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</si>
  <si>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</si>
  <si>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</si>
  <si>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</si>
  <si>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</si>
  <si>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</si>
  <si>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</si>
  <si>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</si>
  <si>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</si>
  <si>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</si>
  <si>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</si>
  <si>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</si>
  <si>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</si>
  <si>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</si>
  <si>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</si>
  <si>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</si>
  <si>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</si>
  <si>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</si>
  <si>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</si>
  <si>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</si>
  <si>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</si>
  <si>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</si>
  <si>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</si>
  <si>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</si>
  <si>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</si>
  <si>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</si>
  <si>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</si>
  <si>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</si>
  <si>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</si>
  <si>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</si>
  <si>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</si>
  <si>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</si>
  <si>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</si>
  <si>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</si>
  <si>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</si>
  <si>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</si>
  <si>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</si>
  <si>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</si>
  <si>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</si>
  <si>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</si>
  <si>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</si>
  <si>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</si>
  <si>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</si>
  <si>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</si>
  <si>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</si>
  <si>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</si>
  <si>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</si>
  <si>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</si>
  <si>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</si>
  <si>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</si>
  <si>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</si>
  <si>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</si>
  <si>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</si>
  <si>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</si>
  <si>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</si>
  <si>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</si>
  <si>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</si>
  <si>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</si>
  <si>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</si>
  <si>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</si>
  <si>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</si>
  <si>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</si>
  <si>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</si>
  <si>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</si>
  <si>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</si>
  <si>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</si>
  <si>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</si>
  <si>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</si>
  <si>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</si>
  <si>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</si>
  <si>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</si>
  <si>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</si>
  <si>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</si>
  <si>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</si>
  <si>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</si>
  <si>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</si>
  <si>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</si>
  <si>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</si>
  <si>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</si>
  <si>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</si>
  <si>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</si>
  <si>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</si>
  <si>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</si>
  <si>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</si>
  <si>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</si>
  <si>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</si>
  <si>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</si>
  <si>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</si>
  <si>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</si>
  <si>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</si>
  <si>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</si>
  <si>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</si>
  <si>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</si>
  <si>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</si>
  <si>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</si>
  <si>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</si>
  <si>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</si>
  <si>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</si>
  <si>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</si>
  <si>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</si>
  <si>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</si>
  <si>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</si>
  <si>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</si>
  <si>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</si>
  <si>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</si>
  <si>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</si>
  <si>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</si>
  <si>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</si>
  <si>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</si>
  <si>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</si>
  <si>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</si>
  <si>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</si>
  <si>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</si>
  <si>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</si>
  <si>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</si>
  <si>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</si>
  <si>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</si>
  <si>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</si>
  <si>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</si>
  <si>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</si>
  <si>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</si>
  <si>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</si>
  <si>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</si>
  <si>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</si>
  <si>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</si>
  <si>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</si>
  <si>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</si>
  <si>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</si>
  <si>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</si>
  <si>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</si>
  <si>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</si>
  <si>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</si>
  <si>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</si>
  <si>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</si>
  <si>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</si>
  <si>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</si>
  <si>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</si>
  <si>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</si>
  <si>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</si>
  <si>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</si>
  <si>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</si>
  <si>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</si>
  <si>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</si>
  <si>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</si>
  <si>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</si>
  <si>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</si>
  <si>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</si>
  <si>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</si>
  <si>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</si>
  <si>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</si>
  <si>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</si>
  <si>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</si>
  <si>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</si>
  <si>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</si>
  <si>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</si>
  <si>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</si>
  <si>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</si>
  <si>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</si>
  <si>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</si>
  <si>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</si>
  <si>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</si>
  <si>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</si>
  <si>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</si>
  <si>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</si>
  <si>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</si>
  <si>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</si>
  <si>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</si>
  <si>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</si>
  <si>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</si>
  <si>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</si>
  <si>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</si>
  <si>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</si>
  <si>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</si>
  <si>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</si>
  <si>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</si>
  <si>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</si>
  <si>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</si>
  <si>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</si>
  <si>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</si>
  <si>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</si>
  <si>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</si>
  <si>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</si>
  <si>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</si>
  <si>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</si>
  <si>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</si>
  <si>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</si>
  <si>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</si>
  <si>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</si>
  <si>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</si>
  <si>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</si>
  <si>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</si>
  <si>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</si>
  <si>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</si>
  <si>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</si>
  <si>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</si>
  <si>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</si>
  <si>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</si>
  <si>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</si>
  <si>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</si>
  <si>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</si>
  <si>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</si>
  <si>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</si>
  <si>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</si>
  <si>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</si>
  <si>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</si>
  <si>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</si>
  <si>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</si>
  <si>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</si>
  <si>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</si>
  <si>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</si>
  <si>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</si>
  <si>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</si>
  <si>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</si>
  <si>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</si>
  <si>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</si>
  <si>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</si>
  <si>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</si>
  <si>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</si>
  <si>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</si>
  <si>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</si>
  <si>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</si>
  <si>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</si>
  <si>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</si>
  <si>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</si>
  <si>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</si>
  <si>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</si>
  <si>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</si>
  <si>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</si>
  <si>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</si>
  <si>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</si>
  <si>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</si>
  <si>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</si>
  <si>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</si>
  <si>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</si>
  <si>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</si>
  <si>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</si>
  <si>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</si>
  <si>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</si>
  <si>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</si>
  <si>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</si>
  <si>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</si>
  <si>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</si>
  <si>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</si>
  <si>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</si>
  <si>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</si>
  <si>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</si>
  <si>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</si>
  <si>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</si>
  <si>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</si>
  <si>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</si>
  <si>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</si>
  <si>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</si>
  <si>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</si>
  <si>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</si>
  <si>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</si>
  <si>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</si>
  <si>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</si>
  <si>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</si>
  <si>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</si>
  <si>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</si>
  <si>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</si>
  <si>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</si>
  <si>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</si>
  <si>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</si>
  <si>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</si>
  <si>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</si>
  <si>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</si>
  <si>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</si>
  <si>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</si>
  <si>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</si>
  <si>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</si>
  <si>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</si>
  <si>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</si>
  <si>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</si>
  <si>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</si>
  <si>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</si>
  <si>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</si>
  <si>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</si>
  <si>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</si>
  <si>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</si>
  <si>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</si>
  <si>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</si>
  <si>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</si>
  <si>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</si>
  <si>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</si>
  <si>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</si>
  <si>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</si>
  <si>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</si>
  <si>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</si>
  <si>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</si>
  <si>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</si>
  <si>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</si>
  <si>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</si>
  <si>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</si>
  <si>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</si>
  <si>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</si>
  <si>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</si>
  <si>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</si>
  <si>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</si>
  <si>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</si>
  <si>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</si>
  <si>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</si>
  <si>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</si>
  <si>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</si>
  <si>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</si>
  <si>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</si>
  <si>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</si>
  <si>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</si>
  <si>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</si>
  <si>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</si>
  <si>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</si>
  <si>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</si>
  <si>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</si>
  <si>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</si>
  <si>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</si>
  <si>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</si>
  <si>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</si>
  <si>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</si>
  <si>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</si>
  <si>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</si>
  <si>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</si>
  <si>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</si>
  <si>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</si>
  <si>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</si>
  <si>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</si>
  <si>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</si>
  <si>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</si>
  <si>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</si>
  <si>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</si>
  <si>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</si>
  <si>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</si>
  <si>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</si>
  <si>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</si>
  <si>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</si>
  <si>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</si>
  <si>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</si>
  <si>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</si>
  <si>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</si>
  <si>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</si>
  <si>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</si>
  <si>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</si>
  <si>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</si>
  <si>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</si>
  <si>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</si>
  <si>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</si>
  <si>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</si>
  <si>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</si>
  <si>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</si>
  <si>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</si>
  <si>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</si>
  <si>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</si>
  <si>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</si>
  <si>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</si>
  <si>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</si>
  <si>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</si>
  <si>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</si>
  <si>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</si>
  <si>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</si>
  <si>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</si>
  <si>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</si>
  <si>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</si>
  <si>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</si>
  <si>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</si>
  <si>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</si>
  <si>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</si>
  <si>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</si>
  <si>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</si>
  <si>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</si>
  <si>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</si>
  <si>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</si>
  <si>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</si>
  <si>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</si>
  <si>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</si>
  <si>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</si>
  <si>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</si>
  <si>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</si>
  <si>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</si>
  <si>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</si>
  <si>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</si>
  <si>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</si>
  <si>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</si>
  <si>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</si>
  <si>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</si>
  <si>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</si>
  <si>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</si>
  <si>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</si>
  <si>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</si>
  <si>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</si>
  <si>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</si>
  <si>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</si>
  <si>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</si>
  <si>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</si>
  <si>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</si>
  <si>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</si>
  <si>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</si>
  <si>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</si>
  <si>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</si>
  <si>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</si>
  <si>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</si>
  <si>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</si>
  <si>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</si>
  <si>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</si>
  <si>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</si>
  <si>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</si>
  <si>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</si>
  <si>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</si>
  <si>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</si>
  <si>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</si>
  <si>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</si>
  <si>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</si>
  <si>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</si>
  <si>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</si>
  <si>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</si>
  <si>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</si>
  <si>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</si>
  <si>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</si>
  <si>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</si>
  <si>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</si>
  <si>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</si>
  <si>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</si>
  <si>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</si>
  <si>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</si>
  <si>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</si>
  <si>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</si>
  <si>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</si>
  <si>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</si>
  <si>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</si>
  <si>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</si>
  <si>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</si>
  <si>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</si>
  <si>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</si>
  <si>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</si>
  <si>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</si>
  <si>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</si>
  <si>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</si>
  <si>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</si>
  <si>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</si>
  <si>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</si>
  <si>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</si>
  <si>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</si>
  <si>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</si>
  <si>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</si>
  <si>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</si>
  <si>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</si>
  <si>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</si>
  <si>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</si>
  <si>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</si>
  <si>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</si>
  <si>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</si>
  <si>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</si>
  <si>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</si>
  <si>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</si>
  <si>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</si>
  <si>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</si>
  <si>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</si>
  <si>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</si>
  <si>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</si>
  <si>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</si>
  <si>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</si>
  <si>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</si>
  <si>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</si>
  <si>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</si>
  <si>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</si>
  <si>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</si>
  <si>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</si>
  <si>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</si>
  <si>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</si>
  <si>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</si>
  <si>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</si>
  <si>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</si>
  <si>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</si>
  <si>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</si>
  <si>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</si>
  <si>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</si>
  <si>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</si>
  <si>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</si>
  <si>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</si>
  <si>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</si>
  <si>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</si>
  <si>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</si>
  <si>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</si>
  <si>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</si>
  <si>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</si>
  <si>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</si>
  <si>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</si>
  <si>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</si>
  <si>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</si>
  <si>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</si>
  <si>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</si>
  <si>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</si>
  <si>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</si>
  <si>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</si>
  <si>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</si>
  <si>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</si>
  <si>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</si>
  <si>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</si>
  <si>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</si>
  <si>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</si>
  <si>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</si>
  <si>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</si>
  <si>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</si>
  <si>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</si>
  <si>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</si>
  <si>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</si>
  <si>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</si>
  <si>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</si>
  <si>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</si>
  <si>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</si>
  <si>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</si>
  <si>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</si>
  <si>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</si>
  <si>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</si>
  <si>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</si>
  <si>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</si>
  <si>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</si>
  <si>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</si>
  <si>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</si>
  <si>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</si>
  <si>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</si>
  <si>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</si>
  <si>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</si>
  <si>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</si>
  <si>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</si>
  <si>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</si>
  <si>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</si>
  <si>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</si>
  <si>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</si>
  <si>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</si>
  <si>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</si>
  <si>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</si>
  <si>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</si>
  <si>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</si>
  <si>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</si>
  <si>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</si>
  <si>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</si>
  <si>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</si>
  <si>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</si>
  <si>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</si>
  <si>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</si>
  <si>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</si>
  <si>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</si>
  <si>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</si>
  <si>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</si>
  <si>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</si>
  <si>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</si>
  <si>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</si>
  <si>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</si>
  <si>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</si>
  <si>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</si>
  <si>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</si>
  <si>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</si>
  <si>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</si>
  <si>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</si>
  <si>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</si>
  <si>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</si>
  <si>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</si>
  <si>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</si>
  <si>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</si>
  <si>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</si>
  <si>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</si>
  <si>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</si>
  <si>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</si>
  <si>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</si>
  <si>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</si>
  <si>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</si>
  <si>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</si>
  <si>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</si>
  <si>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</si>
  <si>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</si>
  <si>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</si>
  <si>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</si>
  <si>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</si>
  <si>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</si>
  <si>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</si>
  <si>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</si>
  <si>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</si>
  <si>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</si>
  <si>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</si>
  <si>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</si>
  <si>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</si>
  <si>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</si>
  <si>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</si>
  <si>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</si>
  <si>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</si>
  <si>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</si>
  <si>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</si>
  <si>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</si>
  <si>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</si>
  <si>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</si>
  <si>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</si>
  <si>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</si>
  <si>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</si>
  <si>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</si>
  <si>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</si>
  <si>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</si>
  <si>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</si>
  <si>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</si>
  <si>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</si>
  <si>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</si>
  <si>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</si>
  <si>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</si>
  <si>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</si>
  <si>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</si>
  <si>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</si>
  <si>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</si>
  <si>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</si>
  <si>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</si>
  <si>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</si>
  <si>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</si>
  <si>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</si>
  <si>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</si>
  <si>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</si>
  <si>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</si>
  <si>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</si>
  <si>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</si>
  <si>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</si>
  <si>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</si>
  <si>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</si>
  <si>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</si>
  <si>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</si>
  <si>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</si>
  <si>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</si>
  <si>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</si>
  <si>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</si>
  <si>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</si>
  <si>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</si>
  <si>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</si>
  <si>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</si>
  <si>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</si>
  <si>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</si>
  <si>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</si>
  <si>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</si>
  <si>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</si>
  <si>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</si>
  <si>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</si>
  <si>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</si>
  <si>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</si>
  <si>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</si>
  <si>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</si>
  <si>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</si>
  <si>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</si>
  <si>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</si>
  <si>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</si>
  <si>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</si>
  <si>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</si>
  <si>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</si>
  <si>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</si>
  <si>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</si>
  <si>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</si>
  <si>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</si>
  <si>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</si>
  <si>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</si>
  <si>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</si>
  <si>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</si>
  <si>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</si>
  <si>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</si>
  <si>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</si>
  <si>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</si>
  <si>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</si>
  <si>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</si>
  <si>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</si>
  <si>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</si>
  <si>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</si>
  <si>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</si>
  <si>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</si>
  <si>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</si>
  <si>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</si>
  <si>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</si>
  <si>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</si>
  <si>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</si>
  <si>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</si>
  <si>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</si>
  <si>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</si>
  <si>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</si>
  <si>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</si>
  <si>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</si>
  <si>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</si>
  <si>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</si>
  <si>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</si>
  <si>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</si>
  <si>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</si>
  <si>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</si>
  <si>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</si>
  <si>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</si>
  <si>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</si>
  <si>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</si>
  <si>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</si>
  <si>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</si>
  <si>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</si>
  <si>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</si>
  <si>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</si>
  <si>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</si>
  <si>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</si>
  <si>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</si>
  <si>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</si>
  <si>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</si>
  <si>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</si>
  <si>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</si>
  <si>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</si>
  <si>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</si>
  <si>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</si>
  <si>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</si>
  <si>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</si>
  <si>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</si>
  <si>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</si>
  <si>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</si>
  <si>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</si>
  <si>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</si>
  <si>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</si>
  <si>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</si>
  <si>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</si>
  <si>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</si>
  <si>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</si>
  <si>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</si>
  <si>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</si>
  <si>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</si>
  <si>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</si>
  <si>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</si>
  <si>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</si>
  <si>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</si>
  <si>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</si>
  <si>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</si>
  <si>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</si>
  <si>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</si>
  <si>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</si>
  <si>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</si>
  <si>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</si>
  <si>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</si>
  <si>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</si>
  <si>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</si>
  <si>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</si>
  <si>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</si>
  <si>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</si>
  <si>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</si>
  <si>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</si>
  <si>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</si>
  <si>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</si>
  <si>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</si>
  <si>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</si>
  <si>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</si>
  <si>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</si>
  <si>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</si>
  <si>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</si>
  <si>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</si>
  <si>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</si>
  <si>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</si>
  <si>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</si>
  <si>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</si>
  <si>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</si>
  <si>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</si>
  <si>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</si>
  <si>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</si>
  <si>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</si>
  <si>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</si>
  <si>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Nahrungsmittel, Wird von Elfen gerne gestohlen</t>
  </si>
  <si>
    <t>Nahrungsmittel, Grundnahrung der Rahkari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</si>
  <si>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</si>
  <si>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</si>
  <si>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</si>
  <si>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</si>
  <si>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</si>
  <si>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</si>
  <si>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</si>
  <si>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</si>
  <si>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</si>
  <si>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</si>
  <si>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</si>
  <si>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</si>
  <si>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</si>
  <si>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</si>
  <si>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</si>
  <si>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</si>
  <si>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</si>
  <si>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</si>
  <si>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</si>
  <si>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</si>
  <si>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</si>
  <si>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</si>
  <si>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</si>
  <si>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</si>
  <si>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</si>
  <si>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</si>
  <si>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</si>
  <si>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</si>
  <si>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</si>
  <si>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</si>
  <si>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</si>
  <si>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</si>
  <si>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</si>
  <si>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</si>
  <si>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</si>
  <si>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</si>
  <si>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</si>
  <si>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</si>
  <si>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</si>
  <si>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</si>
  <si>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</si>
  <si>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</si>
  <si>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</si>
  <si>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</si>
  <si>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</si>
  <si>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</si>
  <si>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</si>
  <si>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</si>
  <si>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</si>
  <si>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</si>
  <si>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</si>
  <si>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</si>
  <si>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</si>
  <si>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</si>
  <si>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</si>
  <si>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</si>
  <si>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</si>
  <si>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</si>
  <si>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</si>
  <si>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</si>
  <si>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</si>
  <si>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</si>
  <si>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</si>
  <si>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</si>
  <si>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</si>
  <si>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</si>
  <si>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</si>
  <si>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</si>
  <si>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</si>
  <si>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</si>
  <si>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</si>
  <si>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</si>
  <si>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</si>
  <si>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</si>
  <si>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</si>
  <si>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</si>
  <si>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</si>
  <si>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</si>
  <si>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</si>
  <si>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</si>
  <si>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</si>
  <si>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</si>
  <si>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</si>
  <si>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</si>
  <si>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</si>
  <si>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</si>
  <si>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</si>
  <si>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</si>
  <si>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</si>
  <si>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</si>
  <si>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</si>
  <si>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</si>
  <si>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</si>
  <si>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</si>
  <si>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</si>
  <si>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</si>
  <si>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</si>
  <si>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</si>
  <si>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</si>
  <si>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</si>
  <si>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</si>
  <si>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</si>
  <si>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</si>
  <si>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</si>
  <si>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</si>
  <si>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</si>
  <si>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</si>
  <si>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</si>
  <si>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</si>
  <si>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</si>
  <si>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</si>
  <si>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</si>
  <si>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</si>
  <si>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</si>
  <si>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</si>
  <si>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</si>
  <si>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</si>
  <si>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</si>
  <si>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</si>
  <si>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</si>
  <si>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</si>
  <si>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</si>
  <si>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</si>
  <si>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</si>
  <si>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</si>
  <si>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</si>
  <si>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</si>
  <si>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</si>
  <si>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</si>
  <si>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</si>
  <si>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</si>
  <si>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</si>
  <si>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</si>
  <si>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</si>
  <si>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</si>
  <si>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</si>
  <si>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</si>
  <si>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</si>
  <si>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</si>
  <si>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</si>
  <si>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</si>
  <si>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</si>
  <si>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</si>
  <si>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</si>
  <si>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</si>
  <si>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</si>
  <si>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</si>
  <si>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</si>
  <si>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</si>
  <si>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</si>
  <si>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</si>
  <si>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</si>
  <si>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</si>
  <si>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</si>
  <si>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</si>
  <si>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</si>
  <si>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</si>
  <si>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</si>
  <si>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</si>
  <si>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</si>
  <si>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</si>
  <si>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</si>
  <si>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</si>
  <si>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</si>
  <si>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</si>
  <si>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</si>
  <si>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</si>
  <si>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</si>
  <si>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</si>
  <si>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</si>
  <si>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</si>
  <si>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</si>
  <si>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</si>
  <si>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</si>
  <si>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</si>
  <si>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</si>
  <si>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</si>
  <si>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</si>
  <si>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</si>
  <si>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</si>
  <si>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</si>
  <si>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</si>
  <si>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</si>
  <si>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</si>
  <si>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</si>
  <si>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</si>
  <si>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</si>
  <si>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</si>
  <si>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</si>
  <si>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</si>
  <si>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</si>
  <si>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</si>
  <si>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</si>
  <si>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</si>
  <si>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</si>
  <si>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</si>
  <si>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</si>
  <si>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</si>
  <si>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</si>
  <si>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</si>
  <si>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</si>
  <si>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</si>
  <si>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</si>
  <si>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</si>
  <si>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</si>
  <si>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</si>
  <si>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</si>
  <si>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</si>
  <si>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</si>
  <si>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</si>
  <si>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</si>
  <si>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</si>
  <si>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</si>
  <si>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</si>
  <si>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</si>
  <si>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</si>
  <si>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</si>
  <si>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</si>
  <si>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</si>
  <si>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</si>
  <si>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</si>
  <si>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</si>
  <si>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</si>
  <si>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</si>
  <si>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</si>
  <si>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</si>
  <si>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</si>
  <si>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</si>
  <si>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</si>
  <si>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</si>
  <si>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</si>
  <si>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</si>
  <si>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</si>
  <si>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</si>
  <si>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</si>
  <si>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</si>
  <si>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</si>
  <si>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</si>
  <si>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</si>
  <si>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</si>
  <si>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</si>
  <si>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</si>
  <si>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</si>
  <si>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</si>
  <si>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</si>
  <si>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</si>
  <si>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</si>
  <si>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</si>
  <si>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</si>
  <si>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</si>
  <si>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</si>
  <si>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</si>
  <si>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</si>
  <si>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</si>
  <si>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</si>
  <si>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</si>
  <si>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</si>
  <si>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</si>
  <si>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</si>
  <si>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</si>
  <si>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</si>
  <si>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</si>
  <si>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</si>
  <si>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</si>
  <si>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</si>
  <si>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</si>
  <si>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</si>
  <si>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</si>
  <si>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</si>
  <si>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</si>
  <si>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</si>
  <si>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</si>
  <si>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</si>
  <si>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</si>
  <si>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</si>
  <si>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</si>
  <si>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</si>
  <si>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</si>
  <si>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</si>
  <si>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</si>
  <si>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</si>
  <si>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</si>
  <si>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</si>
  <si>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</si>
  <si>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es Material</t>
  </si>
  <si>
    <t xml:space="preserve">Nahrungs 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</si>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</sst>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M912"/>
  <sheetViews>
    <sheetView workbookViewId="0">
      <pane ySplit="1" topLeftCell="A2" activePane="bottomLeft" state="frozen"/>
      <selection pane="bottomLeft" activeCell="E15" sqref="E15"/>
    </sheetView>
  </sheetViews>
  <sheetFormatPr baseColWidth="10" defaultColWidth="10.88671875" defaultRowHeight="14.4" x14ac:dyDescent="0.3"/>
  <cols>
    <col min="1" max="1" width="31.5546875" customWidth="1"/>
    <col min="2" max="2" width="16.33203125" customWidth="1"/>
    <col min="3" max="3" width="22.6640625" customWidth="1"/>
    <col min="4" max="4" width="35.21875" customWidth="1"/>
    <col min="5" max="5" width="109.5546875" customWidth="1"/>
    <col min="12" max="12" width="14.6640625" customWidth="1"/>
  </cols>
  <sheetData>
    <row r="1" spans="1:13" x14ac:dyDescent="0.3">
      <c r="A1" t="s">
        <v>71</v>
      </c>
      <c r="B1" t="s">
        <v>5</v>
      </c>
      <c r="C1" t="s">
        <v>12</v>
      </c>
      <c r="D1" t="s">
        <v>1048</v>
      </c>
      <c r="E1" t="s">
        <v>6</v>
      </c>
      <c r="F1" t="s">
        <v>1061</v>
      </c>
      <c r="G1" t="s">
        <v>1065</v>
      </c>
      <c r="H1" t="s">
        <v>1049</v>
      </c>
      <c r="I1" t="s">
        <v>1050</v>
      </c>
      <c r="J1" t="s">
        <v>1051</v>
      </c>
      <c r="K1" t="s">
        <v>1066</v>
      </c>
      <c r="L1" t="s">
        <v>1067</v>
      </c>
      <c r="M1" t="s">
        <v>1453</v>
      </c>
    </row>
    <row r="2" spans="1:13" x14ac:dyDescent="0.3">
      <c r="A2" s="14" t="s">
        <v>7</v>
      </c>
      <c r="B2" s="14">
        <v>50</v>
      </c>
      <c r="C2" s="14">
        <v>0.25</v>
      </c>
      <c r="D2" t="str">
        <f t="shared" ref="D2:D65" si="0">G2&amp;", "&amp;H2&amp;", "&amp;I2&amp;", "&amp;J2&amp;", "&amp;K2&amp;", "&amp;L2&amp;", "&amp;M2</f>
        <v xml:space="preserve">Hehler, Allgemein, Alchemist, Schmied, Wirt, , </v>
      </c>
      <c r="E2" s="14" t="s">
        <v>1046</v>
      </c>
      <c r="F2">
        <v>4</v>
      </c>
      <c r="G2" t="s">
        <v>1065</v>
      </c>
      <c r="H2" t="s">
        <v>1049</v>
      </c>
      <c r="I2" t="s">
        <v>1050</v>
      </c>
      <c r="J2" t="s">
        <v>1051</v>
      </c>
      <c r="K2" t="s">
        <v>1066</v>
      </c>
    </row>
    <row r="3" spans="1:13" x14ac:dyDescent="0.3">
      <c r="A3" s="14" t="s">
        <v>15</v>
      </c>
      <c r="B3" s="14">
        <v>50</v>
      </c>
      <c r="C3" s="14">
        <v>0.25</v>
      </c>
      <c r="D3" t="str">
        <f t="shared" si="0"/>
        <v xml:space="preserve">Hehler, Allgemein, , , Wirt, , </v>
      </c>
      <c r="E3" s="14" t="s">
        <v>1046</v>
      </c>
      <c r="F3">
        <v>7</v>
      </c>
      <c r="G3" t="s">
        <v>1065</v>
      </c>
      <c r="H3" t="s">
        <v>1049</v>
      </c>
      <c r="K3" t="s">
        <v>1066</v>
      </c>
    </row>
    <row r="4" spans="1:13" x14ac:dyDescent="0.3">
      <c r="A4" s="14" t="s">
        <v>8</v>
      </c>
      <c r="B4" s="14">
        <v>50</v>
      </c>
      <c r="C4" s="14">
        <v>0.25</v>
      </c>
      <c r="D4" t="str">
        <f t="shared" si="0"/>
        <v xml:space="preserve">Hehler, Allgemein, , , Wirt, , </v>
      </c>
      <c r="E4" s="14" t="s">
        <v>1046</v>
      </c>
      <c r="F4">
        <v>9</v>
      </c>
      <c r="G4" t="s">
        <v>1065</v>
      </c>
      <c r="H4" t="s">
        <v>1049</v>
      </c>
      <c r="K4" t="s">
        <v>1066</v>
      </c>
    </row>
    <row r="5" spans="1:13" x14ac:dyDescent="0.3">
      <c r="A5" s="14" t="s">
        <v>9</v>
      </c>
      <c r="B5" s="14">
        <v>15</v>
      </c>
      <c r="C5" s="14">
        <v>0.25</v>
      </c>
      <c r="D5" t="str">
        <f t="shared" si="0"/>
        <v xml:space="preserve">Hehler, Allgemein, , , Wirt, , </v>
      </c>
      <c r="E5" s="14" t="s">
        <v>1046</v>
      </c>
      <c r="F5">
        <v>10</v>
      </c>
      <c r="G5" t="s">
        <v>1065</v>
      </c>
      <c r="H5" t="s">
        <v>1049</v>
      </c>
      <c r="K5" t="s">
        <v>1066</v>
      </c>
    </row>
    <row r="6" spans="1:13" x14ac:dyDescent="0.3">
      <c r="A6" s="14" t="s">
        <v>10</v>
      </c>
      <c r="B6" s="14">
        <v>15</v>
      </c>
      <c r="C6" s="14">
        <v>0.25</v>
      </c>
      <c r="D6" t="str">
        <f t="shared" si="0"/>
        <v xml:space="preserve">Hehler, Allgemein, , , Wirt, , </v>
      </c>
      <c r="E6" s="14" t="s">
        <v>1046</v>
      </c>
      <c r="F6">
        <v>10</v>
      </c>
      <c r="G6" t="s">
        <v>1065</v>
      </c>
      <c r="H6" t="s">
        <v>1049</v>
      </c>
      <c r="K6" t="s">
        <v>1066</v>
      </c>
    </row>
    <row r="7" spans="1:13" x14ac:dyDescent="0.3">
      <c r="A7" s="14" t="s">
        <v>11</v>
      </c>
      <c r="B7" s="14">
        <v>25</v>
      </c>
      <c r="C7" s="14">
        <v>0.25</v>
      </c>
      <c r="D7" t="str">
        <f t="shared" si="0"/>
        <v xml:space="preserve">Hehler, Allgemein, , , Wirt, , </v>
      </c>
      <c r="E7" s="14" t="s">
        <v>1046</v>
      </c>
      <c r="F7">
        <v>7</v>
      </c>
      <c r="G7" t="s">
        <v>1065</v>
      </c>
      <c r="H7" t="s">
        <v>1049</v>
      </c>
      <c r="K7" t="s">
        <v>1066</v>
      </c>
    </row>
    <row r="8" spans="1:13" x14ac:dyDescent="0.3">
      <c r="A8" s="14" t="s">
        <v>16</v>
      </c>
      <c r="B8" s="14">
        <v>10</v>
      </c>
      <c r="C8" s="14">
        <v>0.25</v>
      </c>
      <c r="D8" t="str">
        <f t="shared" si="0"/>
        <v xml:space="preserve">Hehler, Allgemein, , , Wirt, , </v>
      </c>
      <c r="E8" s="14" t="s">
        <v>1046</v>
      </c>
      <c r="F8">
        <v>9</v>
      </c>
      <c r="G8" t="s">
        <v>1065</v>
      </c>
      <c r="H8" t="s">
        <v>1049</v>
      </c>
      <c r="K8" t="s">
        <v>1066</v>
      </c>
    </row>
    <row r="9" spans="1:13" x14ac:dyDescent="0.3">
      <c r="A9" s="14" t="s">
        <v>17</v>
      </c>
      <c r="B9" s="14">
        <v>20</v>
      </c>
      <c r="C9" s="14">
        <v>0.25</v>
      </c>
      <c r="D9" t="str">
        <f t="shared" si="0"/>
        <v xml:space="preserve">Hehler, Allgemein, , , Wirt, , </v>
      </c>
      <c r="E9" s="14" t="s">
        <v>1046</v>
      </c>
      <c r="F9">
        <v>8</v>
      </c>
      <c r="G9" t="s">
        <v>1065</v>
      </c>
      <c r="H9" t="s">
        <v>1049</v>
      </c>
      <c r="K9" t="s">
        <v>1066</v>
      </c>
    </row>
    <row r="10" spans="1:13" x14ac:dyDescent="0.3">
      <c r="A10" s="14" t="s">
        <v>18</v>
      </c>
      <c r="B10" s="14">
        <v>15</v>
      </c>
      <c r="C10" s="14">
        <v>0.5</v>
      </c>
      <c r="D10" t="str">
        <f t="shared" si="0"/>
        <v xml:space="preserve">Hehler, Allgemein, , , Wirt, , </v>
      </c>
      <c r="E10" s="14" t="s">
        <v>1046</v>
      </c>
      <c r="F10">
        <v>7</v>
      </c>
      <c r="G10" t="s">
        <v>1065</v>
      </c>
      <c r="H10" t="s">
        <v>1049</v>
      </c>
      <c r="K10" t="s">
        <v>1066</v>
      </c>
    </row>
    <row r="11" spans="1:13" x14ac:dyDescent="0.3">
      <c r="A11" s="14" t="s">
        <v>3</v>
      </c>
      <c r="B11" s="14">
        <v>30</v>
      </c>
      <c r="C11" s="14">
        <v>0.5</v>
      </c>
      <c r="D11" t="str">
        <f t="shared" si="0"/>
        <v xml:space="preserve">Hehler, Allgemein, , , Wirt, , </v>
      </c>
      <c r="E11" s="14" t="s">
        <v>1046</v>
      </c>
      <c r="F11">
        <v>10</v>
      </c>
      <c r="G11" t="s">
        <v>1065</v>
      </c>
      <c r="H11" t="s">
        <v>1049</v>
      </c>
      <c r="K11" t="s">
        <v>1066</v>
      </c>
    </row>
    <row r="12" spans="1:13" x14ac:dyDescent="0.3">
      <c r="A12" s="14" t="s">
        <v>19</v>
      </c>
      <c r="B12" s="14">
        <v>150</v>
      </c>
      <c r="C12" s="14">
        <v>2</v>
      </c>
      <c r="D12" t="str">
        <f t="shared" si="0"/>
        <v xml:space="preserve">Hehler, Allgemein, , , Wirt, , </v>
      </c>
      <c r="E12" s="14"/>
      <c r="F12">
        <v>6</v>
      </c>
      <c r="G12" t="s">
        <v>1065</v>
      </c>
      <c r="H12" t="s">
        <v>1049</v>
      </c>
      <c r="K12" t="s">
        <v>1066</v>
      </c>
    </row>
    <row r="13" spans="1:13" x14ac:dyDescent="0.3">
      <c r="A13" s="14" t="s">
        <v>20</v>
      </c>
      <c r="B13" s="14">
        <v>300</v>
      </c>
      <c r="C13" s="14">
        <v>5</v>
      </c>
      <c r="D13" t="str">
        <f t="shared" si="0"/>
        <v xml:space="preserve">Hehler, Allgemein, , , Wirt, , </v>
      </c>
      <c r="E13" s="14" t="s">
        <v>1046</v>
      </c>
      <c r="F13">
        <v>10</v>
      </c>
      <c r="G13" t="s">
        <v>1065</v>
      </c>
      <c r="H13" t="s">
        <v>1049</v>
      </c>
      <c r="K13" t="s">
        <v>1066</v>
      </c>
    </row>
    <row r="14" spans="1:13" x14ac:dyDescent="0.3">
      <c r="A14" s="14" t="s">
        <v>21</v>
      </c>
      <c r="B14" s="14">
        <v>100</v>
      </c>
      <c r="C14" s="14">
        <v>0.5</v>
      </c>
      <c r="D14" t="str">
        <f t="shared" si="0"/>
        <v xml:space="preserve">Hehler, Allgemein, , , Wirt, , </v>
      </c>
      <c r="E14" s="14" t="s">
        <v>1046</v>
      </c>
      <c r="F14">
        <v>8</v>
      </c>
      <c r="G14" t="s">
        <v>1065</v>
      </c>
      <c r="H14" t="s">
        <v>1049</v>
      </c>
      <c r="K14" t="s">
        <v>1066</v>
      </c>
    </row>
    <row r="15" spans="1:13" x14ac:dyDescent="0.3">
      <c r="A15" s="14" t="s">
        <v>23</v>
      </c>
      <c r="B15" s="14">
        <v>400</v>
      </c>
      <c r="C15" s="14">
        <v>0.5</v>
      </c>
      <c r="D15" t="str">
        <f t="shared" si="0"/>
        <v xml:space="preserve">Hehler, Allgemein, , , Wirt, , </v>
      </c>
      <c r="E15" s="14" t="s">
        <v>1046</v>
      </c>
      <c r="F15">
        <v>7</v>
      </c>
      <c r="G15" t="s">
        <v>1065</v>
      </c>
      <c r="H15" t="s">
        <v>1049</v>
      </c>
      <c r="K15" t="s">
        <v>1066</v>
      </c>
    </row>
    <row r="16" spans="1:13" x14ac:dyDescent="0.3">
      <c r="A16" s="14" t="s">
        <v>22</v>
      </c>
      <c r="B16" s="14">
        <v>1400</v>
      </c>
      <c r="C16" s="14">
        <v>0.5</v>
      </c>
      <c r="D16" t="str">
        <f t="shared" si="0"/>
        <v xml:space="preserve">Hehler, Allgemein, , , Wirt, , </v>
      </c>
      <c r="E16" s="14" t="s">
        <v>1063</v>
      </c>
      <c r="F16">
        <v>4</v>
      </c>
      <c r="G16" t="s">
        <v>1065</v>
      </c>
      <c r="H16" t="s">
        <v>1049</v>
      </c>
      <c r="K16" t="s">
        <v>1066</v>
      </c>
    </row>
    <row r="17" spans="1:11" x14ac:dyDescent="0.3">
      <c r="A17" s="14" t="s">
        <v>25</v>
      </c>
      <c r="B17" s="14">
        <v>100</v>
      </c>
      <c r="C17" s="14">
        <v>0.25</v>
      </c>
      <c r="D17" t="str">
        <f t="shared" si="0"/>
        <v xml:space="preserve">Hehler, Allgemein, , , Wirt, , </v>
      </c>
      <c r="E17" s="14" t="s">
        <v>1046</v>
      </c>
      <c r="F17">
        <v>9</v>
      </c>
      <c r="G17" t="s">
        <v>1065</v>
      </c>
      <c r="H17" t="s">
        <v>1049</v>
      </c>
      <c r="K17" t="s">
        <v>1066</v>
      </c>
    </row>
    <row r="18" spans="1:11" x14ac:dyDescent="0.3">
      <c r="A18" s="14" t="s">
        <v>26</v>
      </c>
      <c r="B18" s="14">
        <v>250</v>
      </c>
      <c r="C18" s="14">
        <v>0.25</v>
      </c>
      <c r="D18" t="str">
        <f t="shared" si="0"/>
        <v xml:space="preserve">Hehler, Allgemein, , , Wirt, , </v>
      </c>
      <c r="E18" s="14" t="s">
        <v>1046</v>
      </c>
      <c r="F18">
        <v>6</v>
      </c>
      <c r="G18" t="s">
        <v>1065</v>
      </c>
      <c r="H18" t="s">
        <v>1049</v>
      </c>
      <c r="K18" t="s">
        <v>1066</v>
      </c>
    </row>
    <row r="19" spans="1:11" x14ac:dyDescent="0.3">
      <c r="A19" s="14" t="s">
        <v>27</v>
      </c>
      <c r="B19" s="14">
        <v>150</v>
      </c>
      <c r="C19" s="14">
        <v>0.25</v>
      </c>
      <c r="D19" t="str">
        <f t="shared" si="0"/>
        <v xml:space="preserve">Hehler, Allgemein, , , Wirt, , </v>
      </c>
      <c r="E19" s="14" t="s">
        <v>1046</v>
      </c>
      <c r="F19">
        <v>6</v>
      </c>
      <c r="G19" t="s">
        <v>1065</v>
      </c>
      <c r="H19" t="s">
        <v>1049</v>
      </c>
      <c r="K19" t="s">
        <v>1066</v>
      </c>
    </row>
    <row r="20" spans="1:11" x14ac:dyDescent="0.3">
      <c r="A20" s="14" t="s">
        <v>50</v>
      </c>
      <c r="B20" s="14">
        <v>10</v>
      </c>
      <c r="C20" s="14">
        <v>0.25</v>
      </c>
      <c r="D20" t="str">
        <f t="shared" si="0"/>
        <v xml:space="preserve">Hehler, Allgemein, , , Wirt, , </v>
      </c>
      <c r="E20" s="14" t="s">
        <v>1046</v>
      </c>
      <c r="F20">
        <v>10</v>
      </c>
      <c r="G20" t="s">
        <v>1065</v>
      </c>
      <c r="H20" t="s">
        <v>1049</v>
      </c>
      <c r="K20" t="s">
        <v>1066</v>
      </c>
    </row>
    <row r="21" spans="1:11" x14ac:dyDescent="0.3">
      <c r="A21" s="14" t="s">
        <v>51</v>
      </c>
      <c r="B21" s="14">
        <v>30</v>
      </c>
      <c r="C21" s="14">
        <v>1</v>
      </c>
      <c r="D21" t="str">
        <f t="shared" si="0"/>
        <v xml:space="preserve">Hehler, Allgemein, , , Wirt, , </v>
      </c>
      <c r="E21" s="14" t="s">
        <v>1046</v>
      </c>
      <c r="F21">
        <v>10</v>
      </c>
      <c r="G21" t="s">
        <v>1065</v>
      </c>
      <c r="H21" t="s">
        <v>1049</v>
      </c>
      <c r="K21" t="s">
        <v>1066</v>
      </c>
    </row>
    <row r="22" spans="1:11" x14ac:dyDescent="0.3">
      <c r="A22" s="14" t="s">
        <v>58</v>
      </c>
      <c r="B22" s="14">
        <v>15</v>
      </c>
      <c r="C22" s="14">
        <v>0.25</v>
      </c>
      <c r="D22" t="str">
        <f t="shared" si="0"/>
        <v xml:space="preserve">Hehler, Allgemein, , , Wirt, , </v>
      </c>
      <c r="E22" s="14" t="s">
        <v>1064</v>
      </c>
      <c r="F22">
        <v>10</v>
      </c>
      <c r="G22" t="s">
        <v>1065</v>
      </c>
      <c r="H22" t="s">
        <v>1049</v>
      </c>
      <c r="K22" t="s">
        <v>1066</v>
      </c>
    </row>
    <row r="23" spans="1:11" x14ac:dyDescent="0.3">
      <c r="A23" s="14" t="s">
        <v>60</v>
      </c>
      <c r="B23" s="14">
        <v>30</v>
      </c>
      <c r="C23" s="14">
        <v>0.25</v>
      </c>
      <c r="D23" t="str">
        <f t="shared" si="0"/>
        <v xml:space="preserve">Hehler, Allgemein, , , Wirt, , </v>
      </c>
      <c r="E23" s="14" t="s">
        <v>1046</v>
      </c>
      <c r="F23">
        <v>10</v>
      </c>
      <c r="G23" t="s">
        <v>1065</v>
      </c>
      <c r="H23" t="s">
        <v>1049</v>
      </c>
      <c r="K23" t="s">
        <v>1066</v>
      </c>
    </row>
    <row r="24" spans="1:11" x14ac:dyDescent="0.3">
      <c r="A24" s="14" t="s">
        <v>2</v>
      </c>
      <c r="B24" s="14">
        <v>200</v>
      </c>
      <c r="C24" s="14">
        <v>0.25</v>
      </c>
      <c r="D24" t="str">
        <f t="shared" si="0"/>
        <v xml:space="preserve">Hehler, Allgemein, , , Wirt, , </v>
      </c>
      <c r="E24" s="14" t="s">
        <v>1046</v>
      </c>
      <c r="F24">
        <v>9</v>
      </c>
      <c r="G24" t="s">
        <v>1065</v>
      </c>
      <c r="H24" t="s">
        <v>1049</v>
      </c>
      <c r="K24" t="s">
        <v>1066</v>
      </c>
    </row>
    <row r="25" spans="1:11" x14ac:dyDescent="0.3">
      <c r="A25" s="14" t="s">
        <v>61</v>
      </c>
      <c r="B25" s="14">
        <v>750</v>
      </c>
      <c r="C25" s="14">
        <v>0.5</v>
      </c>
      <c r="D25" t="str">
        <f t="shared" si="0"/>
        <v xml:space="preserve">Hehler, Allgemein, , , Wirt, , </v>
      </c>
      <c r="E25" s="14" t="s">
        <v>1046</v>
      </c>
      <c r="F25">
        <v>7</v>
      </c>
      <c r="G25" t="s">
        <v>1065</v>
      </c>
      <c r="H25" t="s">
        <v>1049</v>
      </c>
      <c r="K25" t="s">
        <v>1066</v>
      </c>
    </row>
    <row r="26" spans="1:11" x14ac:dyDescent="0.3">
      <c r="A26" s="14" t="s">
        <v>62</v>
      </c>
      <c r="B26" s="14">
        <v>75</v>
      </c>
      <c r="C26" s="14">
        <v>0.25</v>
      </c>
      <c r="D26" t="str">
        <f t="shared" si="0"/>
        <v xml:space="preserve">Hehler, Allgemein, , , Wirt, , </v>
      </c>
      <c r="E26" s="14" t="s">
        <v>1046</v>
      </c>
      <c r="F26">
        <v>8</v>
      </c>
      <c r="G26" t="s">
        <v>1065</v>
      </c>
      <c r="H26" t="s">
        <v>1049</v>
      </c>
      <c r="K26" t="s">
        <v>1066</v>
      </c>
    </row>
    <row r="27" spans="1:11" x14ac:dyDescent="0.3">
      <c r="A27" s="14" t="s">
        <v>63</v>
      </c>
      <c r="B27" s="14">
        <v>50</v>
      </c>
      <c r="C27" s="14">
        <v>0.5</v>
      </c>
      <c r="D27" t="str">
        <f t="shared" si="0"/>
        <v xml:space="preserve">Hehler, Allgemein, , , Wirt, , </v>
      </c>
      <c r="E27" s="14" t="s">
        <v>1046</v>
      </c>
      <c r="F27">
        <v>7</v>
      </c>
      <c r="G27" t="s">
        <v>1065</v>
      </c>
      <c r="H27" t="s">
        <v>1049</v>
      </c>
      <c r="K27" t="s">
        <v>1066</v>
      </c>
    </row>
    <row r="28" spans="1:11" x14ac:dyDescent="0.3">
      <c r="A28" s="14" t="s">
        <v>64</v>
      </c>
      <c r="B28" s="14">
        <v>10</v>
      </c>
      <c r="C28" s="14">
        <v>0.5</v>
      </c>
      <c r="D28" t="str">
        <f t="shared" si="0"/>
        <v xml:space="preserve">Hehler, Allgemein, , , Wirt, , </v>
      </c>
      <c r="E28" s="14" t="s">
        <v>1046</v>
      </c>
      <c r="F28">
        <v>8</v>
      </c>
      <c r="G28" t="s">
        <v>1065</v>
      </c>
      <c r="H28" t="s">
        <v>1049</v>
      </c>
      <c r="K28" t="s">
        <v>1066</v>
      </c>
    </row>
    <row r="29" spans="1:11" x14ac:dyDescent="0.3">
      <c r="A29" s="14" t="s">
        <v>191</v>
      </c>
      <c r="B29" s="14">
        <v>30</v>
      </c>
      <c r="C29" s="14">
        <v>0.1</v>
      </c>
      <c r="D29" t="str">
        <f t="shared" si="0"/>
        <v xml:space="preserve">Hehler, Allgemein, , , Wirt, , </v>
      </c>
      <c r="E29" s="14"/>
      <c r="F29">
        <v>5</v>
      </c>
      <c r="G29" t="s">
        <v>1065</v>
      </c>
      <c r="H29" t="s">
        <v>1049</v>
      </c>
      <c r="K29" t="s">
        <v>1066</v>
      </c>
    </row>
    <row r="30" spans="1:11" x14ac:dyDescent="0.3">
      <c r="A30" s="14" t="s">
        <v>192</v>
      </c>
      <c r="B30" s="14">
        <v>100</v>
      </c>
      <c r="C30" s="14">
        <v>0.1</v>
      </c>
      <c r="D30" t="str">
        <f t="shared" si="0"/>
        <v xml:space="preserve">Hehler, Allgemein, , , Wirt, , </v>
      </c>
      <c r="E30" s="14"/>
      <c r="F30">
        <v>7</v>
      </c>
      <c r="G30" t="s">
        <v>1065</v>
      </c>
      <c r="H30" t="s">
        <v>1049</v>
      </c>
      <c r="K30" t="s">
        <v>1066</v>
      </c>
    </row>
    <row r="31" spans="1:11" x14ac:dyDescent="0.3">
      <c r="A31" s="1" t="s">
        <v>221</v>
      </c>
      <c r="B31" s="1">
        <v>200</v>
      </c>
      <c r="C31" s="2">
        <v>0.5</v>
      </c>
      <c r="D31" t="str">
        <f t="shared" si="0"/>
        <v xml:space="preserve">Hehler, Allgemein, Alchemist, , Wirt, , </v>
      </c>
      <c r="E31" s="1" t="s">
        <v>438</v>
      </c>
      <c r="F31">
        <v>7</v>
      </c>
      <c r="G31" t="s">
        <v>1065</v>
      </c>
      <c r="H31" t="s">
        <v>1049</v>
      </c>
      <c r="I31" t="s">
        <v>1050</v>
      </c>
      <c r="K31" t="s">
        <v>1066</v>
      </c>
    </row>
    <row r="32" spans="1:11" x14ac:dyDescent="0.3">
      <c r="A32" s="1" t="s">
        <v>222</v>
      </c>
      <c r="B32" s="1">
        <v>420</v>
      </c>
      <c r="C32" s="2">
        <v>0.5</v>
      </c>
      <c r="D32" t="str">
        <f t="shared" si="0"/>
        <v xml:space="preserve">Hehler, Allgemein, Alchemist, , Wirt, , </v>
      </c>
      <c r="E32" s="1" t="s">
        <v>439</v>
      </c>
      <c r="F32">
        <v>7</v>
      </c>
      <c r="G32" t="s">
        <v>1065</v>
      </c>
      <c r="H32" t="s">
        <v>1049</v>
      </c>
      <c r="I32" t="s">
        <v>1050</v>
      </c>
      <c r="K32" t="s">
        <v>1066</v>
      </c>
    </row>
    <row r="33" spans="1:9" x14ac:dyDescent="0.3">
      <c r="A33" s="1" t="s">
        <v>223</v>
      </c>
      <c r="B33" s="1">
        <v>900</v>
      </c>
      <c r="C33" s="2">
        <v>0.5</v>
      </c>
      <c r="D33" t="str">
        <f t="shared" si="0"/>
        <v xml:space="preserve">Hehler, Allgemein, Alchemist, , , , </v>
      </c>
      <c r="E33" s="1" t="s">
        <v>440</v>
      </c>
      <c r="F33">
        <v>7</v>
      </c>
      <c r="G33" t="s">
        <v>1065</v>
      </c>
      <c r="H33" t="s">
        <v>1049</v>
      </c>
      <c r="I33" t="s">
        <v>1050</v>
      </c>
    </row>
    <row r="34" spans="1:9" x14ac:dyDescent="0.3">
      <c r="A34" s="1" t="s">
        <v>618</v>
      </c>
      <c r="B34" s="1">
        <v>1300</v>
      </c>
      <c r="C34" s="2">
        <v>0.5</v>
      </c>
      <c r="D34" t="str">
        <f t="shared" si="0"/>
        <v xml:space="preserve">Hehler, , Alchemist, , , , </v>
      </c>
      <c r="E34" s="1" t="s">
        <v>441</v>
      </c>
      <c r="F34">
        <v>6</v>
      </c>
      <c r="G34" t="s">
        <v>1065</v>
      </c>
      <c r="I34" t="s">
        <v>1050</v>
      </c>
    </row>
    <row r="35" spans="1:9" x14ac:dyDescent="0.3">
      <c r="A35" s="1" t="s">
        <v>225</v>
      </c>
      <c r="B35" s="1">
        <v>200</v>
      </c>
      <c r="C35" s="2">
        <v>0.5</v>
      </c>
      <c r="D35" t="str">
        <f t="shared" si="0"/>
        <v xml:space="preserve">Hehler, Allgemein, Alchemist, , , , </v>
      </c>
      <c r="E35" s="1" t="s">
        <v>442</v>
      </c>
      <c r="F35">
        <v>6</v>
      </c>
      <c r="G35" t="s">
        <v>1065</v>
      </c>
      <c r="H35" t="s">
        <v>1049</v>
      </c>
      <c r="I35" t="s">
        <v>1050</v>
      </c>
    </row>
    <row r="36" spans="1:9" x14ac:dyDescent="0.3">
      <c r="A36" s="1" t="s">
        <v>226</v>
      </c>
      <c r="B36" s="1">
        <v>420</v>
      </c>
      <c r="C36" s="2">
        <v>0.5</v>
      </c>
      <c r="D36" t="str">
        <f t="shared" si="0"/>
        <v xml:space="preserve">Hehler, , Alchemist, , , , </v>
      </c>
      <c r="E36" s="1" t="s">
        <v>443</v>
      </c>
      <c r="F36">
        <v>5</v>
      </c>
      <c r="G36" t="s">
        <v>1065</v>
      </c>
      <c r="I36" t="s">
        <v>1050</v>
      </c>
    </row>
    <row r="37" spans="1:9" x14ac:dyDescent="0.3">
      <c r="A37" s="1" t="s">
        <v>227</v>
      </c>
      <c r="B37" s="1">
        <v>900</v>
      </c>
      <c r="C37" s="2">
        <v>0.5</v>
      </c>
      <c r="D37" t="str">
        <f t="shared" si="0"/>
        <v xml:space="preserve">Hehler, , Alchemist, , , , </v>
      </c>
      <c r="E37" s="1" t="s">
        <v>444</v>
      </c>
      <c r="F37">
        <v>4</v>
      </c>
      <c r="G37" t="s">
        <v>1065</v>
      </c>
      <c r="I37" t="s">
        <v>1050</v>
      </c>
    </row>
    <row r="38" spans="1:9" x14ac:dyDescent="0.3">
      <c r="A38" s="1" t="s">
        <v>224</v>
      </c>
      <c r="B38" s="1">
        <v>1300</v>
      </c>
      <c r="C38" s="2">
        <v>0.5</v>
      </c>
      <c r="D38" t="str">
        <f t="shared" si="0"/>
        <v xml:space="preserve">Hehler, , Alchemist, , , , </v>
      </c>
      <c r="E38" s="1" t="s">
        <v>445</v>
      </c>
      <c r="F38">
        <v>3</v>
      </c>
      <c r="G38" t="s">
        <v>1065</v>
      </c>
      <c r="I38" t="s">
        <v>1050</v>
      </c>
    </row>
    <row r="39" spans="1:9" x14ac:dyDescent="0.3">
      <c r="A39" s="1" t="s">
        <v>229</v>
      </c>
      <c r="B39" s="1">
        <v>420</v>
      </c>
      <c r="C39" s="2">
        <v>0.5</v>
      </c>
      <c r="D39" t="str">
        <f t="shared" si="0"/>
        <v xml:space="preserve">Hehler, Allgemein, Alchemist, , , , </v>
      </c>
      <c r="E39" s="1" t="s">
        <v>446</v>
      </c>
      <c r="F39">
        <v>7</v>
      </c>
      <c r="G39" t="s">
        <v>1065</v>
      </c>
      <c r="H39" t="s">
        <v>1049</v>
      </c>
      <c r="I39" t="s">
        <v>1050</v>
      </c>
    </row>
    <row r="40" spans="1:9" x14ac:dyDescent="0.3">
      <c r="A40" s="1" t="s">
        <v>230</v>
      </c>
      <c r="B40" s="1">
        <v>900</v>
      </c>
      <c r="C40" s="2">
        <v>0.5</v>
      </c>
      <c r="D40" t="str">
        <f t="shared" si="0"/>
        <v xml:space="preserve">Hehler, Allgemein, Alchemist, , , , </v>
      </c>
      <c r="E40" s="1" t="s">
        <v>447</v>
      </c>
      <c r="F40">
        <v>6</v>
      </c>
      <c r="G40" t="s">
        <v>1065</v>
      </c>
      <c r="H40" t="s">
        <v>1049</v>
      </c>
      <c r="I40" t="s">
        <v>1050</v>
      </c>
    </row>
    <row r="41" spans="1:9" x14ac:dyDescent="0.3">
      <c r="A41" s="1" t="s">
        <v>228</v>
      </c>
      <c r="B41" s="1">
        <v>1300</v>
      </c>
      <c r="C41" s="2">
        <v>0.5</v>
      </c>
      <c r="D41" t="str">
        <f t="shared" si="0"/>
        <v xml:space="preserve">Hehler, , Alchemist, , , , </v>
      </c>
      <c r="E41" s="1" t="s">
        <v>448</v>
      </c>
      <c r="F41">
        <v>6</v>
      </c>
      <c r="G41" t="s">
        <v>1065</v>
      </c>
      <c r="I41" t="s">
        <v>1050</v>
      </c>
    </row>
    <row r="42" spans="1:9" x14ac:dyDescent="0.3">
      <c r="A42" s="1" t="s">
        <v>619</v>
      </c>
      <c r="B42" s="1">
        <v>2600</v>
      </c>
      <c r="C42" s="2">
        <v>0.5</v>
      </c>
      <c r="D42" t="str">
        <f t="shared" si="0"/>
        <v xml:space="preserve">Hehler, , Alchemist, , , , </v>
      </c>
      <c r="E42" s="1" t="s">
        <v>449</v>
      </c>
      <c r="F42">
        <v>6</v>
      </c>
      <c r="G42" t="s">
        <v>1065</v>
      </c>
      <c r="I42" t="s">
        <v>1050</v>
      </c>
    </row>
    <row r="43" spans="1:9" x14ac:dyDescent="0.3">
      <c r="A43" s="1" t="s">
        <v>232</v>
      </c>
      <c r="B43" s="1">
        <v>4000</v>
      </c>
      <c r="C43" s="2">
        <v>0.5</v>
      </c>
      <c r="D43" t="str">
        <f t="shared" si="0"/>
        <v xml:space="preserve">Hehler, , Alchemist, , , , </v>
      </c>
      <c r="E43" s="1" t="s">
        <v>450</v>
      </c>
      <c r="F43">
        <v>5</v>
      </c>
      <c r="G43" t="s">
        <v>1065</v>
      </c>
      <c r="I43" t="s">
        <v>1050</v>
      </c>
    </row>
    <row r="44" spans="1:9" x14ac:dyDescent="0.3">
      <c r="A44" s="1" t="s">
        <v>233</v>
      </c>
      <c r="B44" s="1">
        <v>5000</v>
      </c>
      <c r="C44" s="2">
        <v>0.5</v>
      </c>
      <c r="D44" t="str">
        <f t="shared" si="0"/>
        <v xml:space="preserve">Hehler, , Alchemist, , , , </v>
      </c>
      <c r="E44" s="1" t="s">
        <v>451</v>
      </c>
      <c r="F44">
        <v>4</v>
      </c>
      <c r="G44" t="s">
        <v>1065</v>
      </c>
      <c r="I44" t="s">
        <v>1050</v>
      </c>
    </row>
    <row r="45" spans="1:9" x14ac:dyDescent="0.3">
      <c r="A45" s="1" t="s">
        <v>231</v>
      </c>
      <c r="B45" s="1">
        <v>6000</v>
      </c>
      <c r="C45" s="2">
        <v>0.5</v>
      </c>
      <c r="D45" t="str">
        <f t="shared" si="0"/>
        <v xml:space="preserve">Hehler, , Alchemist, , , , </v>
      </c>
      <c r="E45" s="1" t="s">
        <v>452</v>
      </c>
      <c r="F45">
        <v>3</v>
      </c>
      <c r="G45" t="s">
        <v>1065</v>
      </c>
      <c r="I45" t="s">
        <v>1050</v>
      </c>
    </row>
    <row r="46" spans="1:9" x14ac:dyDescent="0.3">
      <c r="A46" s="1" t="s">
        <v>620</v>
      </c>
      <c r="B46" s="1">
        <v>8000</v>
      </c>
      <c r="C46" s="2">
        <v>0.5</v>
      </c>
      <c r="D46" t="str">
        <f t="shared" si="0"/>
        <v xml:space="preserve">Hehler, , Alchemist, , , , </v>
      </c>
      <c r="E46" s="1" t="s">
        <v>453</v>
      </c>
      <c r="F46">
        <v>2</v>
      </c>
      <c r="G46" t="s">
        <v>1065</v>
      </c>
      <c r="I46" t="s">
        <v>1050</v>
      </c>
    </row>
    <row r="47" spans="1:9" x14ac:dyDescent="0.3">
      <c r="A47" s="1" t="s">
        <v>234</v>
      </c>
      <c r="B47" s="1">
        <v>200</v>
      </c>
      <c r="C47" s="2">
        <v>0.5</v>
      </c>
      <c r="D47" t="str">
        <f t="shared" si="0"/>
        <v xml:space="preserve">Hehler, Allgemein, Alchemist, , , , </v>
      </c>
      <c r="E47" s="1" t="s">
        <v>454</v>
      </c>
      <c r="F47">
        <v>8</v>
      </c>
      <c r="G47" t="s">
        <v>1065</v>
      </c>
      <c r="H47" t="s">
        <v>1049</v>
      </c>
      <c r="I47" t="s">
        <v>1050</v>
      </c>
    </row>
    <row r="48" spans="1:9" x14ac:dyDescent="0.3">
      <c r="A48" s="1" t="s">
        <v>235</v>
      </c>
      <c r="B48" s="1">
        <v>420</v>
      </c>
      <c r="C48" s="2">
        <v>0.5</v>
      </c>
      <c r="D48" t="str">
        <f t="shared" si="0"/>
        <v xml:space="preserve">Hehler, Allgemein, Alchemist, , , , </v>
      </c>
      <c r="E48" s="1" t="s">
        <v>455</v>
      </c>
      <c r="F48">
        <v>7</v>
      </c>
      <c r="G48" t="s">
        <v>1065</v>
      </c>
      <c r="H48" t="s">
        <v>1049</v>
      </c>
      <c r="I48" t="s">
        <v>1050</v>
      </c>
    </row>
    <row r="49" spans="1:9" x14ac:dyDescent="0.3">
      <c r="A49" s="1" t="s">
        <v>236</v>
      </c>
      <c r="B49" s="1">
        <v>900</v>
      </c>
      <c r="C49" s="2">
        <v>0.5</v>
      </c>
      <c r="D49" t="str">
        <f t="shared" si="0"/>
        <v xml:space="preserve">Hehler, , Alchemist, , , , </v>
      </c>
      <c r="E49" s="1" t="s">
        <v>456</v>
      </c>
      <c r="F49">
        <v>6</v>
      </c>
      <c r="G49" t="s">
        <v>1065</v>
      </c>
      <c r="I49" t="s">
        <v>1050</v>
      </c>
    </row>
    <row r="50" spans="1:9" x14ac:dyDescent="0.3">
      <c r="A50" s="1" t="s">
        <v>621</v>
      </c>
      <c r="B50" s="1">
        <v>1300</v>
      </c>
      <c r="C50" s="2">
        <v>0.5</v>
      </c>
      <c r="D50" t="str">
        <f t="shared" si="0"/>
        <v xml:space="preserve">Hehler, , Alchemist, , , , </v>
      </c>
      <c r="E50" s="1" t="s">
        <v>457</v>
      </c>
      <c r="F50">
        <v>6</v>
      </c>
      <c r="G50" t="s">
        <v>1065</v>
      </c>
      <c r="I50" t="s">
        <v>1050</v>
      </c>
    </row>
    <row r="51" spans="1:9" x14ac:dyDescent="0.3">
      <c r="A51" s="1" t="s">
        <v>238</v>
      </c>
      <c r="B51" s="1">
        <v>700</v>
      </c>
      <c r="C51" s="2">
        <v>0.5</v>
      </c>
      <c r="D51" t="str">
        <f t="shared" si="0"/>
        <v xml:space="preserve">Hehler, , Alchemist, , , , </v>
      </c>
      <c r="E51" s="1" t="s">
        <v>458</v>
      </c>
      <c r="F51">
        <v>5</v>
      </c>
      <c r="G51" t="s">
        <v>1065</v>
      </c>
      <c r="I51" t="s">
        <v>1050</v>
      </c>
    </row>
    <row r="52" spans="1:9" x14ac:dyDescent="0.3">
      <c r="A52" s="1" t="s">
        <v>237</v>
      </c>
      <c r="B52" s="1">
        <v>1400</v>
      </c>
      <c r="C52" s="2">
        <v>0.5</v>
      </c>
      <c r="D52" t="str">
        <f t="shared" si="0"/>
        <v xml:space="preserve">Hehler, , Alchemist, , , , </v>
      </c>
      <c r="E52" s="1" t="s">
        <v>459</v>
      </c>
      <c r="F52">
        <v>4</v>
      </c>
      <c r="G52" t="s">
        <v>1065</v>
      </c>
      <c r="I52" t="s">
        <v>1050</v>
      </c>
    </row>
    <row r="53" spans="1:9" x14ac:dyDescent="0.3">
      <c r="A53" s="1" t="s">
        <v>239</v>
      </c>
      <c r="B53" s="1">
        <v>2100</v>
      </c>
      <c r="C53" s="2">
        <v>0.5</v>
      </c>
      <c r="D53" t="str">
        <f t="shared" si="0"/>
        <v xml:space="preserve">Hehler, , Alchemist, , , , </v>
      </c>
      <c r="E53" s="1" t="s">
        <v>460</v>
      </c>
      <c r="F53">
        <v>4</v>
      </c>
      <c r="G53" t="s">
        <v>1065</v>
      </c>
      <c r="I53" t="s">
        <v>1050</v>
      </c>
    </row>
    <row r="54" spans="1:9" x14ac:dyDescent="0.3">
      <c r="A54" s="1" t="s">
        <v>622</v>
      </c>
      <c r="B54" s="1">
        <v>2800</v>
      </c>
      <c r="C54" s="2">
        <v>0.5</v>
      </c>
      <c r="D54" t="str">
        <f t="shared" si="0"/>
        <v xml:space="preserve">Hehler, , Alchemist, , , , </v>
      </c>
      <c r="E54" s="1" t="s">
        <v>461</v>
      </c>
      <c r="F54">
        <v>3</v>
      </c>
      <c r="G54" t="s">
        <v>1065</v>
      </c>
      <c r="I54" t="s">
        <v>1050</v>
      </c>
    </row>
    <row r="55" spans="1:9" x14ac:dyDescent="0.3">
      <c r="A55" s="1" t="s">
        <v>623</v>
      </c>
      <c r="B55" s="1">
        <v>2500</v>
      </c>
      <c r="C55" s="2">
        <v>0.5</v>
      </c>
      <c r="D55" t="str">
        <f t="shared" si="0"/>
        <v xml:space="preserve">Hehler, , Alchemist, , , , </v>
      </c>
      <c r="E55" s="1" t="s">
        <v>462</v>
      </c>
      <c r="F55">
        <v>0</v>
      </c>
      <c r="G55" t="s">
        <v>1065</v>
      </c>
      <c r="I55" t="s">
        <v>1050</v>
      </c>
    </row>
    <row r="56" spans="1:9" x14ac:dyDescent="0.3">
      <c r="A56" s="1" t="s">
        <v>240</v>
      </c>
      <c r="B56" s="1">
        <v>4000</v>
      </c>
      <c r="C56" s="2">
        <v>0.5</v>
      </c>
      <c r="D56" t="str">
        <f t="shared" si="0"/>
        <v xml:space="preserve">Hehler, , Alchemist, , , , </v>
      </c>
      <c r="E56" s="1" t="s">
        <v>463</v>
      </c>
      <c r="F56">
        <v>3</v>
      </c>
      <c r="G56" t="s">
        <v>1065</v>
      </c>
      <c r="I56" t="s">
        <v>1050</v>
      </c>
    </row>
    <row r="57" spans="1:9" x14ac:dyDescent="0.3">
      <c r="A57" s="1" t="s">
        <v>241</v>
      </c>
      <c r="B57" s="1">
        <v>5000</v>
      </c>
      <c r="C57" s="2">
        <v>0.5</v>
      </c>
      <c r="D57" t="str">
        <f t="shared" si="0"/>
        <v xml:space="preserve">Hehler, , Alchemist, , , , </v>
      </c>
      <c r="E57" s="1" t="s">
        <v>464</v>
      </c>
      <c r="F57">
        <v>3</v>
      </c>
      <c r="G57" t="s">
        <v>1065</v>
      </c>
      <c r="I57" t="s">
        <v>1050</v>
      </c>
    </row>
    <row r="58" spans="1:9" x14ac:dyDescent="0.3">
      <c r="A58" s="1" t="s">
        <v>242</v>
      </c>
      <c r="B58" s="1">
        <v>6000</v>
      </c>
      <c r="C58" s="2">
        <v>0.5</v>
      </c>
      <c r="D58" t="str">
        <f t="shared" si="0"/>
        <v xml:space="preserve">Hehler, , Alchemist, , , , </v>
      </c>
      <c r="E58" s="1" t="s">
        <v>465</v>
      </c>
      <c r="F58">
        <v>2</v>
      </c>
      <c r="G58" t="s">
        <v>1065</v>
      </c>
      <c r="I58" t="s">
        <v>1050</v>
      </c>
    </row>
    <row r="59" spans="1:9" x14ac:dyDescent="0.3">
      <c r="A59" s="1" t="s">
        <v>624</v>
      </c>
      <c r="B59" s="1">
        <v>8000</v>
      </c>
      <c r="C59" s="2">
        <v>0.5</v>
      </c>
      <c r="D59" t="str">
        <f t="shared" si="0"/>
        <v xml:space="preserve">Hehler, , Alchemist, , , , </v>
      </c>
      <c r="E59" s="1" t="s">
        <v>466</v>
      </c>
      <c r="F59">
        <v>1</v>
      </c>
      <c r="G59" t="s">
        <v>1065</v>
      </c>
      <c r="I59" t="s">
        <v>1050</v>
      </c>
    </row>
    <row r="60" spans="1:9" x14ac:dyDescent="0.3">
      <c r="A60" s="1" t="s">
        <v>243</v>
      </c>
      <c r="B60" s="1">
        <v>2000</v>
      </c>
      <c r="C60" s="2">
        <v>0.5</v>
      </c>
      <c r="D60" t="str">
        <f t="shared" si="0"/>
        <v xml:space="preserve">Hehler, , Alchemist, , , , </v>
      </c>
      <c r="E60" s="1" t="s">
        <v>467</v>
      </c>
      <c r="F60">
        <v>6</v>
      </c>
      <c r="G60" t="s">
        <v>1065</v>
      </c>
      <c r="I60" t="s">
        <v>1050</v>
      </c>
    </row>
    <row r="61" spans="1:9" x14ac:dyDescent="0.3">
      <c r="A61" s="1" t="s">
        <v>625</v>
      </c>
      <c r="B61" s="1">
        <v>5000</v>
      </c>
      <c r="C61" s="2">
        <v>0.5</v>
      </c>
      <c r="D61" t="str">
        <f t="shared" si="0"/>
        <v xml:space="preserve">Hehler, , Alchemist, , , , </v>
      </c>
      <c r="E61" s="1" t="s">
        <v>468</v>
      </c>
      <c r="F61">
        <v>4</v>
      </c>
      <c r="G61" t="s">
        <v>1065</v>
      </c>
      <c r="I61" t="s">
        <v>1050</v>
      </c>
    </row>
    <row r="62" spans="1:9" x14ac:dyDescent="0.3">
      <c r="A62" s="1" t="s">
        <v>245</v>
      </c>
      <c r="B62" s="1">
        <v>3000</v>
      </c>
      <c r="C62" s="2">
        <v>0.5</v>
      </c>
      <c r="D62" t="str">
        <f t="shared" si="0"/>
        <v xml:space="preserve">Hehler, , Alchemist, , , , </v>
      </c>
      <c r="E62" s="1" t="s">
        <v>469</v>
      </c>
      <c r="F62">
        <v>5</v>
      </c>
      <c r="G62" t="s">
        <v>1065</v>
      </c>
      <c r="I62" t="s">
        <v>1050</v>
      </c>
    </row>
    <row r="63" spans="1:9" x14ac:dyDescent="0.3">
      <c r="A63" s="1" t="s">
        <v>246</v>
      </c>
      <c r="B63" s="1">
        <v>4000</v>
      </c>
      <c r="C63" s="2">
        <v>0.5</v>
      </c>
      <c r="D63" t="str">
        <f t="shared" si="0"/>
        <v xml:space="preserve">Hehler, , Alchemist, , , , </v>
      </c>
      <c r="E63" s="1" t="s">
        <v>470</v>
      </c>
      <c r="F63">
        <v>4</v>
      </c>
      <c r="G63" t="s">
        <v>1065</v>
      </c>
      <c r="I63" t="s">
        <v>1050</v>
      </c>
    </row>
    <row r="64" spans="1:9" x14ac:dyDescent="0.3">
      <c r="A64" s="1" t="s">
        <v>244</v>
      </c>
      <c r="B64" s="1">
        <v>5000</v>
      </c>
      <c r="C64" s="2">
        <v>0.5</v>
      </c>
      <c r="D64" t="str">
        <f t="shared" si="0"/>
        <v xml:space="preserve">Hehler, , Alchemist, , , , </v>
      </c>
      <c r="E64" s="1" t="s">
        <v>471</v>
      </c>
      <c r="F64">
        <v>3</v>
      </c>
      <c r="G64" t="s">
        <v>1065</v>
      </c>
      <c r="I64" t="s">
        <v>1050</v>
      </c>
    </row>
    <row r="65" spans="1:9" x14ac:dyDescent="0.3">
      <c r="A65" s="1" t="s">
        <v>617</v>
      </c>
      <c r="B65" s="1">
        <v>6500</v>
      </c>
      <c r="C65" s="2">
        <v>0.5</v>
      </c>
      <c r="D65" t="str">
        <f t="shared" si="0"/>
        <v xml:space="preserve">Hehler, , Alchemist, , , , </v>
      </c>
      <c r="E65" s="1" t="s">
        <v>472</v>
      </c>
      <c r="F65">
        <v>2</v>
      </c>
      <c r="G65" t="s">
        <v>1065</v>
      </c>
      <c r="I65" t="s">
        <v>1050</v>
      </c>
    </row>
    <row r="66" spans="1:9" x14ac:dyDescent="0.3">
      <c r="A66" s="1" t="s">
        <v>248</v>
      </c>
      <c r="B66" s="1">
        <v>50</v>
      </c>
      <c r="C66" s="2">
        <v>0.5</v>
      </c>
      <c r="D66" t="str">
        <f t="shared" ref="D66:D129" si="1">G66&amp;", "&amp;H66&amp;", "&amp;I66&amp;", "&amp;J66&amp;", "&amp;K66&amp;", "&amp;L66&amp;", "&amp;M66</f>
        <v xml:space="preserve">Hehler, , Alchemist, , , , </v>
      </c>
      <c r="E66" s="1" t="s">
        <v>473</v>
      </c>
      <c r="F66">
        <v>8</v>
      </c>
      <c r="G66" t="s">
        <v>1065</v>
      </c>
      <c r="I66" t="s">
        <v>1050</v>
      </c>
    </row>
    <row r="67" spans="1:9" x14ac:dyDescent="0.3">
      <c r="A67" s="1" t="s">
        <v>249</v>
      </c>
      <c r="B67" s="1">
        <v>350</v>
      </c>
      <c r="C67" s="2">
        <v>0.5</v>
      </c>
      <c r="D67" t="str">
        <f t="shared" si="1"/>
        <v xml:space="preserve">Hehler, , Alchemist, , , , </v>
      </c>
      <c r="E67" s="1" t="s">
        <v>474</v>
      </c>
      <c r="F67">
        <v>8</v>
      </c>
      <c r="G67" t="s">
        <v>1065</v>
      </c>
      <c r="I67" t="s">
        <v>1050</v>
      </c>
    </row>
    <row r="68" spans="1:9" x14ac:dyDescent="0.3">
      <c r="A68" s="1" t="s">
        <v>250</v>
      </c>
      <c r="B68" s="1">
        <v>700</v>
      </c>
      <c r="C68" s="2">
        <v>0.5</v>
      </c>
      <c r="D68" t="str">
        <f t="shared" si="1"/>
        <v xml:space="preserve">Hehler, , Alchemist, , , , </v>
      </c>
      <c r="E68" s="1" t="s">
        <v>475</v>
      </c>
      <c r="F68">
        <v>7</v>
      </c>
      <c r="G68" t="s">
        <v>1065</v>
      </c>
      <c r="I68" t="s">
        <v>1050</v>
      </c>
    </row>
    <row r="69" spans="1:9" x14ac:dyDescent="0.3">
      <c r="A69" s="1" t="s">
        <v>251</v>
      </c>
      <c r="B69" s="1">
        <v>1400</v>
      </c>
      <c r="C69" s="2">
        <v>0.5</v>
      </c>
      <c r="D69" t="str">
        <f t="shared" si="1"/>
        <v xml:space="preserve">Hehler, , Alchemist, , , , </v>
      </c>
      <c r="E69" s="1" t="s">
        <v>476</v>
      </c>
      <c r="F69">
        <v>7</v>
      </c>
      <c r="G69" t="s">
        <v>1065</v>
      </c>
      <c r="I69" t="s">
        <v>1050</v>
      </c>
    </row>
    <row r="70" spans="1:9" x14ac:dyDescent="0.3">
      <c r="A70" s="1" t="s">
        <v>247</v>
      </c>
      <c r="B70" s="1">
        <v>2100</v>
      </c>
      <c r="C70" s="2">
        <v>0.5</v>
      </c>
      <c r="D70" t="str">
        <f t="shared" si="1"/>
        <v xml:space="preserve">Hehler, , Alchemist, , , , </v>
      </c>
      <c r="E70" s="1" t="s">
        <v>477</v>
      </c>
      <c r="F70">
        <v>6</v>
      </c>
      <c r="G70" t="s">
        <v>1065</v>
      </c>
      <c r="I70" t="s">
        <v>1050</v>
      </c>
    </row>
    <row r="71" spans="1:9" x14ac:dyDescent="0.3">
      <c r="A71" s="1" t="s">
        <v>626</v>
      </c>
      <c r="B71" s="1">
        <v>2800</v>
      </c>
      <c r="C71" s="2">
        <v>0.5</v>
      </c>
      <c r="D71" t="str">
        <f t="shared" si="1"/>
        <v xml:space="preserve">Hehler, , Alchemist, , , , </v>
      </c>
      <c r="E71" s="1" t="s">
        <v>478</v>
      </c>
      <c r="F71">
        <v>6</v>
      </c>
      <c r="G71" t="s">
        <v>1065</v>
      </c>
      <c r="I71" t="s">
        <v>1050</v>
      </c>
    </row>
    <row r="72" spans="1:9" x14ac:dyDescent="0.3">
      <c r="A72" s="1" t="s">
        <v>253</v>
      </c>
      <c r="B72" s="1">
        <v>1500</v>
      </c>
      <c r="C72" s="2">
        <v>0.5</v>
      </c>
      <c r="D72" t="str">
        <f t="shared" si="1"/>
        <v xml:space="preserve">Hehler, , Alchemist, , , , </v>
      </c>
      <c r="E72" s="1" t="s">
        <v>479</v>
      </c>
      <c r="F72">
        <v>3</v>
      </c>
      <c r="G72" t="s">
        <v>1065</v>
      </c>
      <c r="I72" t="s">
        <v>1050</v>
      </c>
    </row>
    <row r="73" spans="1:9" x14ac:dyDescent="0.3">
      <c r="A73" s="1" t="s">
        <v>254</v>
      </c>
      <c r="B73" s="1">
        <v>2000</v>
      </c>
      <c r="C73" s="2">
        <v>0.5</v>
      </c>
      <c r="D73" t="str">
        <f t="shared" si="1"/>
        <v xml:space="preserve">Hehler, , Alchemist, , , , </v>
      </c>
      <c r="E73" s="1" t="s">
        <v>480</v>
      </c>
      <c r="F73">
        <v>3</v>
      </c>
      <c r="G73" t="s">
        <v>1065</v>
      </c>
      <c r="I73" t="s">
        <v>1050</v>
      </c>
    </row>
    <row r="74" spans="1:9" x14ac:dyDescent="0.3">
      <c r="A74" s="1" t="s">
        <v>255</v>
      </c>
      <c r="B74" s="1">
        <v>2800</v>
      </c>
      <c r="C74" s="2">
        <v>0.5</v>
      </c>
      <c r="D74" t="str">
        <f t="shared" si="1"/>
        <v xml:space="preserve">Hehler, , Alchemist, , , , </v>
      </c>
      <c r="E74" s="1" t="s">
        <v>481</v>
      </c>
      <c r="F74">
        <v>2</v>
      </c>
      <c r="G74" t="s">
        <v>1065</v>
      </c>
      <c r="I74" t="s">
        <v>1050</v>
      </c>
    </row>
    <row r="75" spans="1:9" x14ac:dyDescent="0.3">
      <c r="A75" s="1" t="s">
        <v>252</v>
      </c>
      <c r="B75" s="1">
        <v>3800</v>
      </c>
      <c r="C75" s="2">
        <v>0.5</v>
      </c>
      <c r="D75" t="str">
        <f t="shared" si="1"/>
        <v xml:space="preserve">Hehler, , Alchemist, , , , </v>
      </c>
      <c r="E75" s="1" t="s">
        <v>482</v>
      </c>
      <c r="F75">
        <v>2</v>
      </c>
      <c r="G75" t="s">
        <v>1065</v>
      </c>
      <c r="I75" t="s">
        <v>1050</v>
      </c>
    </row>
    <row r="76" spans="1:9" x14ac:dyDescent="0.3">
      <c r="A76" s="1" t="s">
        <v>256</v>
      </c>
      <c r="B76" s="1">
        <v>1400</v>
      </c>
      <c r="C76" s="2">
        <v>0.5</v>
      </c>
      <c r="D76" t="str">
        <f t="shared" si="1"/>
        <v xml:space="preserve">Hehler, , Alchemist, , , , </v>
      </c>
      <c r="E76" s="18" t="s">
        <v>483</v>
      </c>
      <c r="F76">
        <v>5</v>
      </c>
      <c r="G76" t="s">
        <v>1065</v>
      </c>
      <c r="I76" t="s">
        <v>1050</v>
      </c>
    </row>
    <row r="77" spans="1:9" x14ac:dyDescent="0.3">
      <c r="A77" s="1" t="s">
        <v>627</v>
      </c>
      <c r="B77" s="1">
        <v>2100</v>
      </c>
      <c r="C77" s="2">
        <v>0.5</v>
      </c>
      <c r="D77" t="str">
        <f t="shared" si="1"/>
        <v xml:space="preserve">Hehler, , Alchemist, , , , </v>
      </c>
      <c r="E77" s="18" t="s">
        <v>484</v>
      </c>
      <c r="F77">
        <v>4</v>
      </c>
      <c r="G77" t="s">
        <v>1065</v>
      </c>
      <c r="I77" t="s">
        <v>1050</v>
      </c>
    </row>
    <row r="78" spans="1:9" x14ac:dyDescent="0.3">
      <c r="A78" s="1" t="s">
        <v>258</v>
      </c>
      <c r="B78" s="1">
        <v>1000</v>
      </c>
      <c r="C78" s="2">
        <v>0.5</v>
      </c>
      <c r="D78" t="str">
        <f t="shared" si="1"/>
        <v xml:space="preserve">Hehler, , Alchemist, , , , </v>
      </c>
      <c r="E78" s="1" t="s">
        <v>485</v>
      </c>
      <c r="F78">
        <v>6</v>
      </c>
      <c r="G78" t="s">
        <v>1065</v>
      </c>
      <c r="I78" t="s">
        <v>1050</v>
      </c>
    </row>
    <row r="79" spans="1:9" x14ac:dyDescent="0.3">
      <c r="A79" s="1" t="s">
        <v>259</v>
      </c>
      <c r="B79" s="1">
        <v>2500</v>
      </c>
      <c r="C79" s="2">
        <v>0.5</v>
      </c>
      <c r="D79" t="str">
        <f t="shared" si="1"/>
        <v xml:space="preserve">Hehler, , Alchemist, , , , </v>
      </c>
      <c r="E79" s="1" t="s">
        <v>485</v>
      </c>
      <c r="F79">
        <v>6</v>
      </c>
      <c r="G79" t="s">
        <v>1065</v>
      </c>
      <c r="I79" t="s">
        <v>1050</v>
      </c>
    </row>
    <row r="80" spans="1:9" x14ac:dyDescent="0.3">
      <c r="A80" s="1" t="s">
        <v>260</v>
      </c>
      <c r="B80" s="1">
        <v>4000</v>
      </c>
      <c r="C80" s="2">
        <v>0.5</v>
      </c>
      <c r="D80" t="str">
        <f t="shared" si="1"/>
        <v xml:space="preserve">Hehler, , Alchemist, , , , </v>
      </c>
      <c r="E80" s="1" t="s">
        <v>485</v>
      </c>
      <c r="F80">
        <v>5</v>
      </c>
      <c r="G80" t="s">
        <v>1065</v>
      </c>
      <c r="I80" t="s">
        <v>1050</v>
      </c>
    </row>
    <row r="81" spans="1:9" x14ac:dyDescent="0.3">
      <c r="A81" s="1" t="s">
        <v>257</v>
      </c>
      <c r="B81" s="1">
        <v>5000</v>
      </c>
      <c r="C81" s="2">
        <v>0.5</v>
      </c>
      <c r="D81" t="str">
        <f t="shared" si="1"/>
        <v xml:space="preserve">Hehler, , Alchemist, , , , </v>
      </c>
      <c r="E81" s="1" t="s">
        <v>485</v>
      </c>
      <c r="F81">
        <v>4</v>
      </c>
      <c r="G81" t="s">
        <v>1065</v>
      </c>
      <c r="I81" t="s">
        <v>1050</v>
      </c>
    </row>
    <row r="82" spans="1:9" x14ac:dyDescent="0.3">
      <c r="A82" s="1" t="s">
        <v>261</v>
      </c>
      <c r="B82" s="1">
        <v>6000</v>
      </c>
      <c r="C82" s="2">
        <v>0.5</v>
      </c>
      <c r="D82" t="str">
        <f t="shared" si="1"/>
        <v xml:space="preserve">Hehler, , Alchemist, , , , </v>
      </c>
      <c r="E82" s="1" t="s">
        <v>485</v>
      </c>
      <c r="F82">
        <v>3</v>
      </c>
      <c r="G82" t="s">
        <v>1065</v>
      </c>
      <c r="I82" t="s">
        <v>1050</v>
      </c>
    </row>
    <row r="83" spans="1:9" x14ac:dyDescent="0.3">
      <c r="A83" s="1" t="s">
        <v>628</v>
      </c>
      <c r="B83" s="1">
        <v>8000</v>
      </c>
      <c r="C83" s="2">
        <v>0.5</v>
      </c>
      <c r="D83" t="str">
        <f t="shared" si="1"/>
        <v xml:space="preserve">Hehler, , Alchemist, , , , </v>
      </c>
      <c r="E83" s="1" t="s">
        <v>485</v>
      </c>
      <c r="F83">
        <v>2</v>
      </c>
      <c r="G83" t="s">
        <v>1065</v>
      </c>
      <c r="I83" t="s">
        <v>1050</v>
      </c>
    </row>
    <row r="84" spans="1:9" x14ac:dyDescent="0.3">
      <c r="A84" s="1" t="s">
        <v>262</v>
      </c>
      <c r="B84" s="1">
        <v>500</v>
      </c>
      <c r="C84" s="2">
        <v>0.5</v>
      </c>
      <c r="D84" t="str">
        <f t="shared" si="1"/>
        <v xml:space="preserve">Hehler, , Alchemist, , , , </v>
      </c>
      <c r="E84" s="1" t="s">
        <v>486</v>
      </c>
      <c r="F84">
        <v>6</v>
      </c>
      <c r="G84" t="s">
        <v>1065</v>
      </c>
      <c r="I84" t="s">
        <v>1050</v>
      </c>
    </row>
    <row r="85" spans="1:9" x14ac:dyDescent="0.3">
      <c r="A85" s="1" t="s">
        <v>263</v>
      </c>
      <c r="B85" s="1">
        <v>1100</v>
      </c>
      <c r="C85" s="2">
        <v>0.5</v>
      </c>
      <c r="D85" t="str">
        <f t="shared" si="1"/>
        <v xml:space="preserve">Hehler, , Alchemist, , , , </v>
      </c>
      <c r="E85" s="1" t="s">
        <v>487</v>
      </c>
      <c r="F85">
        <v>6</v>
      </c>
      <c r="G85" t="s">
        <v>1065</v>
      </c>
      <c r="I85" t="s">
        <v>1050</v>
      </c>
    </row>
    <row r="86" spans="1:9" x14ac:dyDescent="0.3">
      <c r="A86" s="1" t="s">
        <v>629</v>
      </c>
      <c r="B86" s="1">
        <v>2300</v>
      </c>
      <c r="C86" s="2">
        <v>0.5</v>
      </c>
      <c r="D86" t="str">
        <f t="shared" si="1"/>
        <v xml:space="preserve">Hehler, , Alchemist, , , , </v>
      </c>
      <c r="E86" s="1" t="s">
        <v>488</v>
      </c>
      <c r="F86">
        <v>5</v>
      </c>
      <c r="G86" t="s">
        <v>1065</v>
      </c>
      <c r="I86" t="s">
        <v>1050</v>
      </c>
    </row>
    <row r="87" spans="1:9" x14ac:dyDescent="0.3">
      <c r="A87" s="1" t="s">
        <v>265</v>
      </c>
      <c r="B87" s="1">
        <v>200</v>
      </c>
      <c r="C87" s="2">
        <v>0.5</v>
      </c>
      <c r="D87" t="str">
        <f t="shared" si="1"/>
        <v xml:space="preserve">Hehler, , Alchemist, , , , </v>
      </c>
      <c r="E87" s="1" t="s">
        <v>489</v>
      </c>
      <c r="F87">
        <v>6</v>
      </c>
      <c r="G87" t="s">
        <v>1065</v>
      </c>
      <c r="I87" t="s">
        <v>1050</v>
      </c>
    </row>
    <row r="88" spans="1:9" x14ac:dyDescent="0.3">
      <c r="A88" s="1" t="s">
        <v>266</v>
      </c>
      <c r="B88" s="1">
        <v>400</v>
      </c>
      <c r="C88" s="2">
        <v>0.5</v>
      </c>
      <c r="D88" t="str">
        <f t="shared" si="1"/>
        <v xml:space="preserve">Hehler, , Alchemist, , , , </v>
      </c>
      <c r="E88" s="1" t="s">
        <v>490</v>
      </c>
      <c r="F88">
        <v>5</v>
      </c>
      <c r="G88" t="s">
        <v>1065</v>
      </c>
      <c r="I88" t="s">
        <v>1050</v>
      </c>
    </row>
    <row r="89" spans="1:9" x14ac:dyDescent="0.3">
      <c r="A89" s="1" t="s">
        <v>267</v>
      </c>
      <c r="B89" s="1">
        <v>700</v>
      </c>
      <c r="C89" s="2">
        <v>0.5</v>
      </c>
      <c r="D89" t="str">
        <f t="shared" si="1"/>
        <v xml:space="preserve">Hehler, , Alchemist, , , , </v>
      </c>
      <c r="E89" s="1" t="s">
        <v>491</v>
      </c>
      <c r="F89">
        <v>5</v>
      </c>
      <c r="G89" t="s">
        <v>1065</v>
      </c>
      <c r="I89" t="s">
        <v>1050</v>
      </c>
    </row>
    <row r="90" spans="1:9" x14ac:dyDescent="0.3">
      <c r="A90" s="1" t="s">
        <v>264</v>
      </c>
      <c r="B90" s="1">
        <v>1400</v>
      </c>
      <c r="C90" s="2">
        <v>0.5</v>
      </c>
      <c r="D90" t="str">
        <f t="shared" si="1"/>
        <v xml:space="preserve">Hehler, , Alchemist, , , , </v>
      </c>
      <c r="E90" s="1" t="s">
        <v>492</v>
      </c>
      <c r="F90">
        <v>5</v>
      </c>
      <c r="G90" t="s">
        <v>1065</v>
      </c>
      <c r="I90" t="s">
        <v>1050</v>
      </c>
    </row>
    <row r="91" spans="1:9" x14ac:dyDescent="0.3">
      <c r="A91" s="1" t="s">
        <v>268</v>
      </c>
      <c r="B91" s="1">
        <v>2100</v>
      </c>
      <c r="C91" s="2">
        <v>0.5</v>
      </c>
      <c r="D91" t="str">
        <f t="shared" si="1"/>
        <v xml:space="preserve">Hehler, , Alchemist, , , , </v>
      </c>
      <c r="E91" s="1" t="s">
        <v>493</v>
      </c>
      <c r="F91">
        <v>4</v>
      </c>
      <c r="G91" t="s">
        <v>1065</v>
      </c>
      <c r="I91" t="s">
        <v>1050</v>
      </c>
    </row>
    <row r="92" spans="1:9" x14ac:dyDescent="0.3">
      <c r="A92" s="1" t="s">
        <v>630</v>
      </c>
      <c r="B92" s="1">
        <v>2800</v>
      </c>
      <c r="C92" s="2">
        <v>0.5</v>
      </c>
      <c r="D92" t="str">
        <f t="shared" si="1"/>
        <v xml:space="preserve">Hehler, , Alchemist, , , , </v>
      </c>
      <c r="E92" s="1" t="s">
        <v>494</v>
      </c>
      <c r="F92">
        <v>4</v>
      </c>
      <c r="G92" t="s">
        <v>1065</v>
      </c>
      <c r="I92" t="s">
        <v>1050</v>
      </c>
    </row>
    <row r="93" spans="1:9" x14ac:dyDescent="0.3">
      <c r="A93" s="1" t="s">
        <v>631</v>
      </c>
      <c r="B93" s="1">
        <v>3000</v>
      </c>
      <c r="C93" s="2">
        <v>0.5</v>
      </c>
      <c r="D93" t="str">
        <f t="shared" si="1"/>
        <v xml:space="preserve">Hehler, , Alchemist, , , , </v>
      </c>
      <c r="E93" s="1" t="s">
        <v>495</v>
      </c>
      <c r="F93">
        <v>4</v>
      </c>
      <c r="G93" t="s">
        <v>1065</v>
      </c>
      <c r="I93" t="s">
        <v>1050</v>
      </c>
    </row>
    <row r="94" spans="1:9" x14ac:dyDescent="0.3">
      <c r="A94" s="1" t="s">
        <v>632</v>
      </c>
      <c r="B94" s="1">
        <v>4200</v>
      </c>
      <c r="C94" s="2">
        <v>0.5</v>
      </c>
      <c r="D94" t="str">
        <f t="shared" si="1"/>
        <v xml:space="preserve">Hehler, , Alchemist, , , , </v>
      </c>
      <c r="E94" s="1" t="s">
        <v>496</v>
      </c>
      <c r="F94">
        <v>5</v>
      </c>
      <c r="G94" t="s">
        <v>1065</v>
      </c>
      <c r="I94" t="s">
        <v>1050</v>
      </c>
    </row>
    <row r="95" spans="1:9" x14ac:dyDescent="0.3">
      <c r="A95" s="1" t="s">
        <v>633</v>
      </c>
      <c r="B95" s="1">
        <v>1200</v>
      </c>
      <c r="C95" s="2">
        <v>0.5</v>
      </c>
      <c r="D95" t="str">
        <f t="shared" si="1"/>
        <v xml:space="preserve">Hehler, , Alchemist, , , , </v>
      </c>
      <c r="E95" s="1" t="s">
        <v>497</v>
      </c>
      <c r="F95">
        <v>6</v>
      </c>
      <c r="G95" t="s">
        <v>1065</v>
      </c>
      <c r="I95" t="s">
        <v>1050</v>
      </c>
    </row>
    <row r="96" spans="1:9" x14ac:dyDescent="0.3">
      <c r="A96" s="1" t="s">
        <v>270</v>
      </c>
      <c r="B96" s="1">
        <v>600</v>
      </c>
      <c r="C96" s="2">
        <v>0.5</v>
      </c>
      <c r="D96" t="str">
        <f t="shared" si="1"/>
        <v xml:space="preserve">Hehler, , Alchemist, , , , </v>
      </c>
      <c r="E96" s="1" t="s">
        <v>498</v>
      </c>
      <c r="F96">
        <v>6</v>
      </c>
      <c r="G96" t="s">
        <v>1065</v>
      </c>
      <c r="I96" t="s">
        <v>1050</v>
      </c>
    </row>
    <row r="97" spans="1:9" x14ac:dyDescent="0.3">
      <c r="A97" s="1" t="s">
        <v>269</v>
      </c>
      <c r="B97" s="1">
        <v>1400</v>
      </c>
      <c r="C97" s="2">
        <v>0.5</v>
      </c>
      <c r="D97" t="str">
        <f t="shared" si="1"/>
        <v xml:space="preserve">Hehler, , Alchemist, , , , </v>
      </c>
      <c r="E97" s="1" t="s">
        <v>499</v>
      </c>
      <c r="F97">
        <v>6</v>
      </c>
      <c r="G97" t="s">
        <v>1065</v>
      </c>
      <c r="I97" t="s">
        <v>1050</v>
      </c>
    </row>
    <row r="98" spans="1:9" x14ac:dyDescent="0.3">
      <c r="A98" s="1" t="s">
        <v>634</v>
      </c>
      <c r="B98" s="1">
        <v>3400</v>
      </c>
      <c r="C98" s="2">
        <v>0.5</v>
      </c>
      <c r="D98" t="str">
        <f t="shared" si="1"/>
        <v xml:space="preserve">Hehler, , Alchemist, , , , </v>
      </c>
      <c r="E98" s="1" t="s">
        <v>500</v>
      </c>
      <c r="F98">
        <v>5</v>
      </c>
      <c r="G98" t="s">
        <v>1065</v>
      </c>
      <c r="I98" t="s">
        <v>1050</v>
      </c>
    </row>
    <row r="99" spans="1:9" ht="28.8" x14ac:dyDescent="0.3">
      <c r="A99" s="1" t="s">
        <v>271</v>
      </c>
      <c r="B99" s="1">
        <v>7000</v>
      </c>
      <c r="C99" s="2">
        <v>0.5</v>
      </c>
      <c r="D99" t="str">
        <f t="shared" si="1"/>
        <v xml:space="preserve">Hehler, , Alchemist, , , , </v>
      </c>
      <c r="E99" s="1" t="s">
        <v>501</v>
      </c>
      <c r="F99">
        <v>4</v>
      </c>
      <c r="G99" t="s">
        <v>1065</v>
      </c>
      <c r="I99" t="s">
        <v>1050</v>
      </c>
    </row>
    <row r="100" spans="1:9" x14ac:dyDescent="0.3">
      <c r="A100" s="1" t="s">
        <v>635</v>
      </c>
      <c r="B100" s="1">
        <v>14000</v>
      </c>
      <c r="C100" s="2">
        <v>0.5</v>
      </c>
      <c r="D100" t="str">
        <f t="shared" si="1"/>
        <v xml:space="preserve">Hehler, , Alchemist, , , , </v>
      </c>
      <c r="E100" s="1" t="s">
        <v>502</v>
      </c>
      <c r="F100">
        <v>4</v>
      </c>
      <c r="G100" t="s">
        <v>1065</v>
      </c>
      <c r="I100" t="s">
        <v>1050</v>
      </c>
    </row>
    <row r="101" spans="1:9" x14ac:dyDescent="0.3">
      <c r="A101" s="1" t="s">
        <v>636</v>
      </c>
      <c r="B101" s="1">
        <v>50000</v>
      </c>
      <c r="C101" s="2">
        <v>0.5</v>
      </c>
      <c r="D101" t="str">
        <f t="shared" si="1"/>
        <v xml:space="preserve">Hehler, , Alchemist, , , , </v>
      </c>
      <c r="E101" s="1" t="s">
        <v>503</v>
      </c>
      <c r="F101">
        <v>0.1</v>
      </c>
      <c r="G101" t="s">
        <v>1065</v>
      </c>
      <c r="I101" t="s">
        <v>1050</v>
      </c>
    </row>
    <row r="102" spans="1:9" x14ac:dyDescent="0.3">
      <c r="A102" s="1" t="s">
        <v>273</v>
      </c>
      <c r="B102" s="1">
        <v>7000</v>
      </c>
      <c r="C102" s="2">
        <v>0.5</v>
      </c>
      <c r="D102" t="str">
        <f t="shared" si="1"/>
        <v xml:space="preserve">Hehler, , Alchemist, , , , </v>
      </c>
      <c r="E102" s="1" t="s">
        <v>504</v>
      </c>
      <c r="F102">
        <v>1</v>
      </c>
      <c r="G102" t="s">
        <v>1065</v>
      </c>
      <c r="I102" t="s">
        <v>1050</v>
      </c>
    </row>
    <row r="103" spans="1:9" x14ac:dyDescent="0.3">
      <c r="A103" s="1" t="s">
        <v>272</v>
      </c>
      <c r="B103" s="1">
        <v>15000</v>
      </c>
      <c r="C103" s="2">
        <v>0.5</v>
      </c>
      <c r="D103" t="str">
        <f t="shared" si="1"/>
        <v xml:space="preserve">Hehler, , Alchemist, , , , </v>
      </c>
      <c r="E103" s="1" t="s">
        <v>505</v>
      </c>
      <c r="F103">
        <v>0.5</v>
      </c>
      <c r="G103" t="s">
        <v>1065</v>
      </c>
      <c r="I103" t="s">
        <v>1050</v>
      </c>
    </row>
    <row r="104" spans="1:9" x14ac:dyDescent="0.3">
      <c r="A104" s="1" t="s">
        <v>275</v>
      </c>
      <c r="B104" s="1">
        <v>6000</v>
      </c>
      <c r="C104" s="2">
        <v>0.5</v>
      </c>
      <c r="D104" t="str">
        <f t="shared" si="1"/>
        <v xml:space="preserve">Hehler, , Alchemist, , , , </v>
      </c>
      <c r="E104" s="1" t="s">
        <v>506</v>
      </c>
      <c r="F104">
        <v>3</v>
      </c>
      <c r="G104" t="s">
        <v>1065</v>
      </c>
      <c r="I104" t="s">
        <v>1050</v>
      </c>
    </row>
    <row r="105" spans="1:9" x14ac:dyDescent="0.3">
      <c r="A105" s="1" t="s">
        <v>274</v>
      </c>
      <c r="B105" s="1">
        <v>8000</v>
      </c>
      <c r="C105" s="2">
        <v>0.5</v>
      </c>
      <c r="D105" t="str">
        <f t="shared" si="1"/>
        <v xml:space="preserve">Hehler, , Alchemist, , , , </v>
      </c>
      <c r="E105" s="1" t="s">
        <v>507</v>
      </c>
      <c r="F105">
        <v>2</v>
      </c>
      <c r="G105" t="s">
        <v>1065</v>
      </c>
      <c r="I105" t="s">
        <v>1050</v>
      </c>
    </row>
    <row r="106" spans="1:9" x14ac:dyDescent="0.3">
      <c r="A106" s="1" t="s">
        <v>637</v>
      </c>
      <c r="B106" s="1">
        <v>10000</v>
      </c>
      <c r="C106" s="2">
        <v>0.5</v>
      </c>
      <c r="D106" t="str">
        <f t="shared" si="1"/>
        <v xml:space="preserve">Hehler, , Alchemist, , , , </v>
      </c>
      <c r="E106" s="1" t="s">
        <v>508</v>
      </c>
      <c r="F106">
        <v>1</v>
      </c>
      <c r="G106" t="s">
        <v>1065</v>
      </c>
      <c r="I106" t="s">
        <v>1050</v>
      </c>
    </row>
    <row r="107" spans="1:9" x14ac:dyDescent="0.3">
      <c r="A107" s="1" t="s">
        <v>276</v>
      </c>
      <c r="B107" s="1">
        <v>200</v>
      </c>
      <c r="C107" s="2">
        <v>0.5</v>
      </c>
      <c r="D107" t="str">
        <f t="shared" si="1"/>
        <v xml:space="preserve">Hehler, Allgemein, Alchemist, , , , </v>
      </c>
      <c r="E107" s="1" t="s">
        <v>509</v>
      </c>
      <c r="F107">
        <v>7</v>
      </c>
      <c r="G107" t="s">
        <v>1065</v>
      </c>
      <c r="H107" t="s">
        <v>1049</v>
      </c>
      <c r="I107" t="s">
        <v>1050</v>
      </c>
    </row>
    <row r="108" spans="1:9" x14ac:dyDescent="0.3">
      <c r="A108" s="1" t="s">
        <v>277</v>
      </c>
      <c r="B108" s="1">
        <v>420</v>
      </c>
      <c r="C108" s="2">
        <v>0.5</v>
      </c>
      <c r="D108" t="str">
        <f t="shared" si="1"/>
        <v xml:space="preserve">Hehler, Allgemein, Alchemist, , , , </v>
      </c>
      <c r="E108" s="1" t="s">
        <v>510</v>
      </c>
      <c r="F108">
        <v>7</v>
      </c>
      <c r="G108" t="s">
        <v>1065</v>
      </c>
      <c r="H108" t="s">
        <v>1049</v>
      </c>
      <c r="I108" t="s">
        <v>1050</v>
      </c>
    </row>
    <row r="109" spans="1:9" x14ac:dyDescent="0.3">
      <c r="A109" s="1" t="s">
        <v>278</v>
      </c>
      <c r="B109" s="1">
        <v>900</v>
      </c>
      <c r="C109" s="2">
        <v>0.5</v>
      </c>
      <c r="D109" t="str">
        <f t="shared" si="1"/>
        <v xml:space="preserve">Hehler, , Alchemist, , , , </v>
      </c>
      <c r="E109" s="1" t="s">
        <v>511</v>
      </c>
      <c r="F109">
        <v>7</v>
      </c>
      <c r="G109" t="s">
        <v>1065</v>
      </c>
      <c r="I109" t="s">
        <v>1050</v>
      </c>
    </row>
    <row r="110" spans="1:9" x14ac:dyDescent="0.3">
      <c r="A110" s="1" t="s">
        <v>638</v>
      </c>
      <c r="B110" s="1">
        <v>1300</v>
      </c>
      <c r="C110" s="2">
        <v>0.5</v>
      </c>
      <c r="D110" t="str">
        <f t="shared" si="1"/>
        <v xml:space="preserve">Hehler, , Alchemist, , , , </v>
      </c>
      <c r="E110" s="1" t="s">
        <v>512</v>
      </c>
      <c r="F110">
        <v>6</v>
      </c>
      <c r="G110" t="s">
        <v>1065</v>
      </c>
      <c r="I110" t="s">
        <v>1050</v>
      </c>
    </row>
    <row r="111" spans="1:9" x14ac:dyDescent="0.3">
      <c r="A111" s="1" t="s">
        <v>280</v>
      </c>
      <c r="B111" s="1">
        <v>200</v>
      </c>
      <c r="C111" s="2">
        <v>0.5</v>
      </c>
      <c r="D111" t="str">
        <f t="shared" si="1"/>
        <v xml:space="preserve">Hehler, Allgemein, Alchemist, , , , </v>
      </c>
      <c r="E111" s="1" t="s">
        <v>513</v>
      </c>
      <c r="F111">
        <v>6</v>
      </c>
      <c r="G111" t="s">
        <v>1065</v>
      </c>
      <c r="H111" t="s">
        <v>1049</v>
      </c>
      <c r="I111" t="s">
        <v>1050</v>
      </c>
    </row>
    <row r="112" spans="1:9" x14ac:dyDescent="0.3">
      <c r="A112" s="1" t="s">
        <v>281</v>
      </c>
      <c r="B112" s="1">
        <v>420</v>
      </c>
      <c r="C112" s="2">
        <v>0.5</v>
      </c>
      <c r="D112" t="str">
        <f t="shared" si="1"/>
        <v xml:space="preserve">Hehler, , Alchemist, , , , </v>
      </c>
      <c r="E112" s="1" t="s">
        <v>514</v>
      </c>
      <c r="F112">
        <v>5</v>
      </c>
      <c r="G112" t="s">
        <v>1065</v>
      </c>
      <c r="I112" t="s">
        <v>1050</v>
      </c>
    </row>
    <row r="113" spans="1:9" x14ac:dyDescent="0.3">
      <c r="A113" s="1" t="s">
        <v>282</v>
      </c>
      <c r="B113" s="1">
        <v>900</v>
      </c>
      <c r="C113" s="2">
        <v>0.5</v>
      </c>
      <c r="D113" t="str">
        <f t="shared" si="1"/>
        <v xml:space="preserve">Hehler, , Alchemist, , , , </v>
      </c>
      <c r="E113" s="1" t="s">
        <v>515</v>
      </c>
      <c r="F113">
        <v>4</v>
      </c>
      <c r="G113" t="s">
        <v>1065</v>
      </c>
      <c r="I113" t="s">
        <v>1050</v>
      </c>
    </row>
    <row r="114" spans="1:9" x14ac:dyDescent="0.3">
      <c r="A114" s="1" t="s">
        <v>279</v>
      </c>
      <c r="B114" s="1">
        <v>1300</v>
      </c>
      <c r="C114" s="2">
        <v>0.5</v>
      </c>
      <c r="D114" t="str">
        <f t="shared" si="1"/>
        <v xml:space="preserve">Hehler, , Alchemist, , , , </v>
      </c>
      <c r="E114" s="1" t="s">
        <v>516</v>
      </c>
      <c r="F114">
        <v>3</v>
      </c>
      <c r="G114" t="s">
        <v>1065</v>
      </c>
      <c r="I114" t="s">
        <v>1050</v>
      </c>
    </row>
    <row r="115" spans="1:9" x14ac:dyDescent="0.3">
      <c r="A115" s="1" t="s">
        <v>284</v>
      </c>
      <c r="B115" s="1">
        <v>420</v>
      </c>
      <c r="C115" s="2">
        <v>0.5</v>
      </c>
      <c r="D115" t="str">
        <f t="shared" si="1"/>
        <v xml:space="preserve">Hehler, Allgemein, Alchemist, , , , </v>
      </c>
      <c r="E115" s="1" t="s">
        <v>517</v>
      </c>
      <c r="F115">
        <v>7</v>
      </c>
      <c r="G115" t="s">
        <v>1065</v>
      </c>
      <c r="H115" t="s">
        <v>1049</v>
      </c>
      <c r="I115" t="s">
        <v>1050</v>
      </c>
    </row>
    <row r="116" spans="1:9" x14ac:dyDescent="0.3">
      <c r="A116" s="1" t="s">
        <v>285</v>
      </c>
      <c r="B116" s="1">
        <v>900</v>
      </c>
      <c r="C116" s="2">
        <v>0.5</v>
      </c>
      <c r="D116" t="str">
        <f t="shared" si="1"/>
        <v xml:space="preserve">Hehler, Allgemein, Alchemist, , , , </v>
      </c>
      <c r="E116" s="1" t="s">
        <v>518</v>
      </c>
      <c r="F116">
        <v>6</v>
      </c>
      <c r="G116" t="s">
        <v>1065</v>
      </c>
      <c r="H116" t="s">
        <v>1049</v>
      </c>
      <c r="I116" t="s">
        <v>1050</v>
      </c>
    </row>
    <row r="117" spans="1:9" x14ac:dyDescent="0.3">
      <c r="A117" s="1" t="s">
        <v>283</v>
      </c>
      <c r="B117" s="1">
        <v>1300</v>
      </c>
      <c r="C117" s="2">
        <v>0.5</v>
      </c>
      <c r="D117" t="str">
        <f t="shared" si="1"/>
        <v xml:space="preserve">Hehler, , Alchemist, , , , </v>
      </c>
      <c r="E117" s="1" t="s">
        <v>519</v>
      </c>
      <c r="F117">
        <v>6</v>
      </c>
      <c r="G117" t="s">
        <v>1065</v>
      </c>
      <c r="I117" t="s">
        <v>1050</v>
      </c>
    </row>
    <row r="118" spans="1:9" x14ac:dyDescent="0.3">
      <c r="A118" s="1" t="s">
        <v>639</v>
      </c>
      <c r="B118" s="1">
        <v>2600</v>
      </c>
      <c r="C118" s="2">
        <v>0.5</v>
      </c>
      <c r="D118" t="str">
        <f t="shared" si="1"/>
        <v xml:space="preserve">Hehler, , Alchemist, , , , </v>
      </c>
      <c r="E118" s="1" t="s">
        <v>520</v>
      </c>
      <c r="F118">
        <v>6</v>
      </c>
      <c r="G118" t="s">
        <v>1065</v>
      </c>
      <c r="I118" t="s">
        <v>1050</v>
      </c>
    </row>
    <row r="119" spans="1:9" x14ac:dyDescent="0.3">
      <c r="A119" s="1" t="s">
        <v>287</v>
      </c>
      <c r="B119" s="1">
        <v>4000</v>
      </c>
      <c r="C119" s="2">
        <v>0.5</v>
      </c>
      <c r="D119" t="str">
        <f t="shared" si="1"/>
        <v xml:space="preserve">Hehler, , Alchemist, , , , </v>
      </c>
      <c r="E119" s="1" t="s">
        <v>521</v>
      </c>
      <c r="F119">
        <v>5</v>
      </c>
      <c r="G119" t="s">
        <v>1065</v>
      </c>
      <c r="I119" t="s">
        <v>1050</v>
      </c>
    </row>
    <row r="120" spans="1:9" x14ac:dyDescent="0.3">
      <c r="A120" s="1" t="s">
        <v>288</v>
      </c>
      <c r="B120" s="1">
        <v>5000</v>
      </c>
      <c r="C120" s="2">
        <v>0.5</v>
      </c>
      <c r="D120" t="str">
        <f t="shared" si="1"/>
        <v xml:space="preserve">Hehler, , Alchemist, , , , </v>
      </c>
      <c r="E120" s="1" t="s">
        <v>522</v>
      </c>
      <c r="F120">
        <v>4</v>
      </c>
      <c r="G120" t="s">
        <v>1065</v>
      </c>
      <c r="I120" t="s">
        <v>1050</v>
      </c>
    </row>
    <row r="121" spans="1:9" x14ac:dyDescent="0.3">
      <c r="A121" s="1" t="s">
        <v>286</v>
      </c>
      <c r="B121" s="1">
        <v>6000</v>
      </c>
      <c r="C121" s="2">
        <v>0.5</v>
      </c>
      <c r="D121" t="str">
        <f t="shared" si="1"/>
        <v xml:space="preserve">Hehler, , Alchemist, , , , </v>
      </c>
      <c r="E121" s="1" t="s">
        <v>523</v>
      </c>
      <c r="F121">
        <v>3</v>
      </c>
      <c r="G121" t="s">
        <v>1065</v>
      </c>
      <c r="I121" t="s">
        <v>1050</v>
      </c>
    </row>
    <row r="122" spans="1:9" x14ac:dyDescent="0.3">
      <c r="A122" s="1" t="s">
        <v>640</v>
      </c>
      <c r="B122" s="1">
        <v>8000</v>
      </c>
      <c r="C122" s="2">
        <v>0.5</v>
      </c>
      <c r="D122" t="str">
        <f t="shared" si="1"/>
        <v xml:space="preserve">Hehler, , Alchemist, , , , </v>
      </c>
      <c r="E122" s="1" t="s">
        <v>524</v>
      </c>
      <c r="F122">
        <v>2</v>
      </c>
      <c r="G122" t="s">
        <v>1065</v>
      </c>
      <c r="I122" t="s">
        <v>1050</v>
      </c>
    </row>
    <row r="123" spans="1:9" x14ac:dyDescent="0.3">
      <c r="A123" s="1" t="s">
        <v>289</v>
      </c>
      <c r="B123" s="1">
        <v>200</v>
      </c>
      <c r="C123" s="2">
        <v>0.5</v>
      </c>
      <c r="D123" t="str">
        <f t="shared" si="1"/>
        <v xml:space="preserve">Hehler, Allgemein, Alchemist, , , , </v>
      </c>
      <c r="E123" s="1" t="s">
        <v>525</v>
      </c>
      <c r="F123">
        <v>8</v>
      </c>
      <c r="G123" t="s">
        <v>1065</v>
      </c>
      <c r="H123" t="s">
        <v>1049</v>
      </c>
      <c r="I123" t="s">
        <v>1050</v>
      </c>
    </row>
    <row r="124" spans="1:9" x14ac:dyDescent="0.3">
      <c r="A124" s="1" t="s">
        <v>290</v>
      </c>
      <c r="B124" s="1">
        <v>420</v>
      </c>
      <c r="C124" s="2">
        <v>0.5</v>
      </c>
      <c r="D124" t="str">
        <f t="shared" si="1"/>
        <v xml:space="preserve">Hehler, Allgemein, Alchemist, , , , </v>
      </c>
      <c r="E124" s="1" t="s">
        <v>526</v>
      </c>
      <c r="F124">
        <v>7</v>
      </c>
      <c r="G124" t="s">
        <v>1065</v>
      </c>
      <c r="H124" t="s">
        <v>1049</v>
      </c>
      <c r="I124" t="s">
        <v>1050</v>
      </c>
    </row>
    <row r="125" spans="1:9" x14ac:dyDescent="0.3">
      <c r="A125" s="1" t="s">
        <v>291</v>
      </c>
      <c r="B125" s="1">
        <v>900</v>
      </c>
      <c r="C125" s="2">
        <v>0.5</v>
      </c>
      <c r="D125" t="str">
        <f t="shared" si="1"/>
        <v xml:space="preserve">Hehler, , Alchemist, , , , </v>
      </c>
      <c r="E125" s="1" t="s">
        <v>527</v>
      </c>
      <c r="F125">
        <v>6</v>
      </c>
      <c r="G125" t="s">
        <v>1065</v>
      </c>
      <c r="I125" t="s">
        <v>1050</v>
      </c>
    </row>
    <row r="126" spans="1:9" x14ac:dyDescent="0.3">
      <c r="A126" s="1" t="s">
        <v>641</v>
      </c>
      <c r="B126" s="1">
        <v>1300</v>
      </c>
      <c r="C126" s="2">
        <v>0.5</v>
      </c>
      <c r="D126" t="str">
        <f t="shared" si="1"/>
        <v xml:space="preserve">Hehler, , Alchemist, , , , </v>
      </c>
      <c r="E126" s="1" t="s">
        <v>528</v>
      </c>
      <c r="F126">
        <v>6</v>
      </c>
      <c r="G126" t="s">
        <v>1065</v>
      </c>
      <c r="I126" t="s">
        <v>1050</v>
      </c>
    </row>
    <row r="127" spans="1:9" x14ac:dyDescent="0.3">
      <c r="A127" s="1" t="s">
        <v>293</v>
      </c>
      <c r="B127" s="1">
        <v>700</v>
      </c>
      <c r="C127" s="2">
        <v>0.5</v>
      </c>
      <c r="D127" t="str">
        <f t="shared" si="1"/>
        <v xml:space="preserve">Hehler, , Alchemist, , , , </v>
      </c>
      <c r="E127" s="1" t="s">
        <v>529</v>
      </c>
      <c r="F127">
        <v>5</v>
      </c>
      <c r="G127" t="s">
        <v>1065</v>
      </c>
      <c r="I127" t="s">
        <v>1050</v>
      </c>
    </row>
    <row r="128" spans="1:9" x14ac:dyDescent="0.3">
      <c r="A128" s="1" t="s">
        <v>292</v>
      </c>
      <c r="B128" s="1">
        <v>1400</v>
      </c>
      <c r="C128" s="2">
        <v>0.5</v>
      </c>
      <c r="D128" t="str">
        <f t="shared" si="1"/>
        <v xml:space="preserve">Hehler, , Alchemist, , , , </v>
      </c>
      <c r="E128" s="1" t="s">
        <v>530</v>
      </c>
      <c r="F128">
        <v>4</v>
      </c>
      <c r="G128" t="s">
        <v>1065</v>
      </c>
      <c r="I128" t="s">
        <v>1050</v>
      </c>
    </row>
    <row r="129" spans="1:9" x14ac:dyDescent="0.3">
      <c r="A129" s="1" t="s">
        <v>294</v>
      </c>
      <c r="B129" s="1">
        <v>2100</v>
      </c>
      <c r="C129" s="2">
        <v>0.5</v>
      </c>
      <c r="D129" t="str">
        <f t="shared" si="1"/>
        <v xml:space="preserve">Hehler, , Alchemist, , , , </v>
      </c>
      <c r="E129" s="1" t="s">
        <v>531</v>
      </c>
      <c r="F129">
        <v>4</v>
      </c>
      <c r="G129" t="s">
        <v>1065</v>
      </c>
      <c r="I129" t="s">
        <v>1050</v>
      </c>
    </row>
    <row r="130" spans="1:9" x14ac:dyDescent="0.3">
      <c r="A130" s="1" t="s">
        <v>642</v>
      </c>
      <c r="B130" s="1">
        <v>2800</v>
      </c>
      <c r="C130" s="2">
        <v>0.5</v>
      </c>
      <c r="D130" t="str">
        <f t="shared" ref="D130:D193" si="2">G130&amp;", "&amp;H130&amp;", "&amp;I130&amp;", "&amp;J130&amp;", "&amp;K130&amp;", "&amp;L130&amp;", "&amp;M130</f>
        <v xml:space="preserve">Hehler, , Alchemist, , , , </v>
      </c>
      <c r="E130" s="1" t="s">
        <v>532</v>
      </c>
      <c r="F130">
        <v>3</v>
      </c>
      <c r="G130" t="s">
        <v>1065</v>
      </c>
      <c r="I130" t="s">
        <v>1050</v>
      </c>
    </row>
    <row r="131" spans="1:9" x14ac:dyDescent="0.3">
      <c r="A131" s="1" t="s">
        <v>643</v>
      </c>
      <c r="B131" s="1">
        <v>2500</v>
      </c>
      <c r="C131" s="2">
        <v>0.5</v>
      </c>
      <c r="D131" t="str">
        <f t="shared" si="2"/>
        <v xml:space="preserve">Hehler, , Alchemist, , , , </v>
      </c>
      <c r="E131" s="1" t="s">
        <v>533</v>
      </c>
      <c r="F131">
        <v>0</v>
      </c>
      <c r="G131" t="s">
        <v>1065</v>
      </c>
      <c r="I131" t="s">
        <v>1050</v>
      </c>
    </row>
    <row r="132" spans="1:9" x14ac:dyDescent="0.3">
      <c r="A132" s="1" t="s">
        <v>295</v>
      </c>
      <c r="B132" s="1">
        <v>4000</v>
      </c>
      <c r="C132" s="2">
        <v>0.5</v>
      </c>
      <c r="D132" t="str">
        <f t="shared" si="2"/>
        <v xml:space="preserve">Hehler, , Alchemist, , , , </v>
      </c>
      <c r="E132" s="1" t="s">
        <v>534</v>
      </c>
      <c r="F132">
        <v>5</v>
      </c>
      <c r="G132" t="s">
        <v>1065</v>
      </c>
      <c r="I132" t="s">
        <v>1050</v>
      </c>
    </row>
    <row r="133" spans="1:9" x14ac:dyDescent="0.3">
      <c r="A133" s="1" t="s">
        <v>296</v>
      </c>
      <c r="B133" s="1">
        <v>2000</v>
      </c>
      <c r="C133" s="2">
        <v>0.5</v>
      </c>
      <c r="D133" t="str">
        <f t="shared" si="2"/>
        <v xml:space="preserve">Hehler, , Alchemist, , , , </v>
      </c>
      <c r="E133" s="1" t="s">
        <v>535</v>
      </c>
      <c r="F133">
        <v>6</v>
      </c>
      <c r="G133" t="s">
        <v>1065</v>
      </c>
      <c r="I133" t="s">
        <v>1050</v>
      </c>
    </row>
    <row r="134" spans="1:9" x14ac:dyDescent="0.3">
      <c r="A134" s="1" t="s">
        <v>644</v>
      </c>
      <c r="B134" s="1">
        <v>5000</v>
      </c>
      <c r="C134" s="2">
        <v>0.5</v>
      </c>
      <c r="D134" t="str">
        <f t="shared" si="2"/>
        <v xml:space="preserve">Hehler, , Alchemist, , , , </v>
      </c>
      <c r="E134" s="1" t="s">
        <v>536</v>
      </c>
      <c r="F134">
        <v>4</v>
      </c>
      <c r="G134" t="s">
        <v>1065</v>
      </c>
      <c r="I134" t="s">
        <v>1050</v>
      </c>
    </row>
    <row r="135" spans="1:9" x14ac:dyDescent="0.3">
      <c r="A135" s="1" t="s">
        <v>298</v>
      </c>
      <c r="B135" s="1">
        <v>50</v>
      </c>
      <c r="C135" s="2">
        <v>0.5</v>
      </c>
      <c r="D135" t="str">
        <f t="shared" si="2"/>
        <v xml:space="preserve">Hehler, , Alchemist, , , , </v>
      </c>
      <c r="E135" s="1" t="s">
        <v>537</v>
      </c>
      <c r="F135">
        <v>8</v>
      </c>
      <c r="G135" t="s">
        <v>1065</v>
      </c>
      <c r="I135" t="s">
        <v>1050</v>
      </c>
    </row>
    <row r="136" spans="1:9" x14ac:dyDescent="0.3">
      <c r="A136" s="1" t="s">
        <v>299</v>
      </c>
      <c r="B136" s="1">
        <v>350</v>
      </c>
      <c r="C136" s="2">
        <v>0.5</v>
      </c>
      <c r="D136" t="str">
        <f t="shared" si="2"/>
        <v xml:space="preserve">Hehler, , Alchemist, , , , </v>
      </c>
      <c r="E136" s="1" t="s">
        <v>538</v>
      </c>
      <c r="F136">
        <v>8</v>
      </c>
      <c r="G136" t="s">
        <v>1065</v>
      </c>
      <c r="I136" t="s">
        <v>1050</v>
      </c>
    </row>
    <row r="137" spans="1:9" x14ac:dyDescent="0.3">
      <c r="A137" s="1" t="s">
        <v>300</v>
      </c>
      <c r="B137" s="1">
        <v>700</v>
      </c>
      <c r="C137" s="2">
        <v>0.5</v>
      </c>
      <c r="D137" t="str">
        <f t="shared" si="2"/>
        <v xml:space="preserve">Hehler, , Alchemist, , , , </v>
      </c>
      <c r="E137" s="1" t="s">
        <v>539</v>
      </c>
      <c r="F137">
        <v>7</v>
      </c>
      <c r="G137" t="s">
        <v>1065</v>
      </c>
      <c r="I137" t="s">
        <v>1050</v>
      </c>
    </row>
    <row r="138" spans="1:9" x14ac:dyDescent="0.3">
      <c r="A138" s="1" t="s">
        <v>297</v>
      </c>
      <c r="B138" s="1">
        <v>1400</v>
      </c>
      <c r="C138" s="2">
        <v>0.5</v>
      </c>
      <c r="D138" t="str">
        <f t="shared" si="2"/>
        <v xml:space="preserve">Hehler, , Alchemist, , , , </v>
      </c>
      <c r="E138" s="1" t="s">
        <v>540</v>
      </c>
      <c r="F138">
        <v>7</v>
      </c>
      <c r="G138" t="s">
        <v>1065</v>
      </c>
      <c r="I138" t="s">
        <v>1050</v>
      </c>
    </row>
    <row r="139" spans="1:9" x14ac:dyDescent="0.3">
      <c r="A139" s="1" t="s">
        <v>301</v>
      </c>
      <c r="B139" s="1">
        <v>2100</v>
      </c>
      <c r="C139" s="2">
        <v>0.5</v>
      </c>
      <c r="D139" t="str">
        <f t="shared" si="2"/>
        <v xml:space="preserve">Hehler, , Alchemist, , , , </v>
      </c>
      <c r="E139" s="1" t="s">
        <v>541</v>
      </c>
      <c r="F139">
        <v>6</v>
      </c>
      <c r="G139" t="s">
        <v>1065</v>
      </c>
      <c r="I139" t="s">
        <v>1050</v>
      </c>
    </row>
    <row r="140" spans="1:9" x14ac:dyDescent="0.3">
      <c r="A140" s="1" t="s">
        <v>645</v>
      </c>
      <c r="B140" s="1">
        <v>2800</v>
      </c>
      <c r="C140" s="2">
        <v>0.5</v>
      </c>
      <c r="D140" t="str">
        <f t="shared" si="2"/>
        <v xml:space="preserve">Hehler, , Alchemist, , , , </v>
      </c>
      <c r="E140" s="1" t="s">
        <v>542</v>
      </c>
      <c r="F140">
        <v>6</v>
      </c>
      <c r="G140" t="s">
        <v>1065</v>
      </c>
      <c r="I140" t="s">
        <v>1050</v>
      </c>
    </row>
    <row r="141" spans="1:9" x14ac:dyDescent="0.3">
      <c r="A141" s="1" t="s">
        <v>303</v>
      </c>
      <c r="B141" s="1">
        <v>1500</v>
      </c>
      <c r="C141" s="2">
        <v>0.5</v>
      </c>
      <c r="D141" t="str">
        <f t="shared" si="2"/>
        <v xml:space="preserve">Hehler, , Alchemist, , , , </v>
      </c>
      <c r="E141" s="1" t="s">
        <v>543</v>
      </c>
      <c r="F141">
        <v>3</v>
      </c>
      <c r="G141" t="s">
        <v>1065</v>
      </c>
      <c r="I141" t="s">
        <v>1050</v>
      </c>
    </row>
    <row r="142" spans="1:9" x14ac:dyDescent="0.3">
      <c r="A142" s="1" t="s">
        <v>304</v>
      </c>
      <c r="B142" s="1">
        <v>2000</v>
      </c>
      <c r="C142" s="2">
        <v>0.5</v>
      </c>
      <c r="D142" t="str">
        <f t="shared" si="2"/>
        <v xml:space="preserve">Hehler, , Alchemist, , , , </v>
      </c>
      <c r="E142" s="1" t="s">
        <v>544</v>
      </c>
      <c r="F142">
        <v>3</v>
      </c>
      <c r="G142" t="s">
        <v>1065</v>
      </c>
      <c r="I142" t="s">
        <v>1050</v>
      </c>
    </row>
    <row r="143" spans="1:9" x14ac:dyDescent="0.3">
      <c r="A143" s="1" t="s">
        <v>305</v>
      </c>
      <c r="B143" s="1">
        <v>2800</v>
      </c>
      <c r="C143" s="2">
        <v>0.5</v>
      </c>
      <c r="D143" t="str">
        <f t="shared" si="2"/>
        <v xml:space="preserve">Hehler, , Alchemist, , , , </v>
      </c>
      <c r="E143" s="1" t="s">
        <v>545</v>
      </c>
      <c r="F143">
        <v>2</v>
      </c>
      <c r="G143" t="s">
        <v>1065</v>
      </c>
      <c r="I143" t="s">
        <v>1050</v>
      </c>
    </row>
    <row r="144" spans="1:9" x14ac:dyDescent="0.3">
      <c r="A144" s="1" t="s">
        <v>302</v>
      </c>
      <c r="B144" s="1">
        <v>3800</v>
      </c>
      <c r="C144" s="2">
        <v>0.5</v>
      </c>
      <c r="D144" t="str">
        <f t="shared" si="2"/>
        <v xml:space="preserve">Hehler, , Alchemist, , , , </v>
      </c>
      <c r="E144" s="1" t="s">
        <v>546</v>
      </c>
      <c r="F144">
        <v>2</v>
      </c>
      <c r="G144" t="s">
        <v>1065</v>
      </c>
      <c r="I144" t="s">
        <v>1050</v>
      </c>
    </row>
    <row r="145" spans="1:9" x14ac:dyDescent="0.3">
      <c r="A145" s="1" t="s">
        <v>306</v>
      </c>
      <c r="B145" s="1">
        <v>1400</v>
      </c>
      <c r="C145" s="2">
        <v>0.5</v>
      </c>
      <c r="D145" t="str">
        <f t="shared" si="2"/>
        <v xml:space="preserve">Hehler, , Alchemist, , , , </v>
      </c>
      <c r="E145" s="18" t="s">
        <v>547</v>
      </c>
      <c r="F145">
        <v>5</v>
      </c>
      <c r="G145" t="s">
        <v>1065</v>
      </c>
      <c r="I145" t="s">
        <v>1050</v>
      </c>
    </row>
    <row r="146" spans="1:9" x14ac:dyDescent="0.3">
      <c r="A146" s="1" t="s">
        <v>646</v>
      </c>
      <c r="B146" s="1">
        <v>2100</v>
      </c>
      <c r="C146" s="2">
        <v>0.5</v>
      </c>
      <c r="D146" t="str">
        <f t="shared" si="2"/>
        <v xml:space="preserve">Hehler, , Alchemist, , , , </v>
      </c>
      <c r="E146" s="18" t="s">
        <v>548</v>
      </c>
      <c r="F146">
        <v>4</v>
      </c>
      <c r="G146" t="s">
        <v>1065</v>
      </c>
      <c r="I146" t="s">
        <v>1050</v>
      </c>
    </row>
    <row r="147" spans="1:9" x14ac:dyDescent="0.3">
      <c r="A147" s="1" t="s">
        <v>308</v>
      </c>
      <c r="B147" s="1">
        <v>1000</v>
      </c>
      <c r="C147" s="2">
        <v>0.5</v>
      </c>
      <c r="D147" t="str">
        <f t="shared" si="2"/>
        <v xml:space="preserve">Hehler, , Alchemist, , , , </v>
      </c>
      <c r="E147" s="1" t="s">
        <v>549</v>
      </c>
      <c r="F147">
        <v>6</v>
      </c>
      <c r="G147" t="s">
        <v>1065</v>
      </c>
      <c r="I147" t="s">
        <v>1050</v>
      </c>
    </row>
    <row r="148" spans="1:9" x14ac:dyDescent="0.3">
      <c r="A148" s="1" t="s">
        <v>309</v>
      </c>
      <c r="B148" s="1">
        <v>2500</v>
      </c>
      <c r="C148" s="2">
        <v>0.5</v>
      </c>
      <c r="D148" t="str">
        <f t="shared" si="2"/>
        <v xml:space="preserve">Hehler, , Alchemist, , , , </v>
      </c>
      <c r="E148" s="1" t="s">
        <v>549</v>
      </c>
      <c r="F148">
        <v>6</v>
      </c>
      <c r="G148" t="s">
        <v>1065</v>
      </c>
      <c r="I148" t="s">
        <v>1050</v>
      </c>
    </row>
    <row r="149" spans="1:9" x14ac:dyDescent="0.3">
      <c r="A149" s="1" t="s">
        <v>310</v>
      </c>
      <c r="B149" s="1">
        <v>4000</v>
      </c>
      <c r="C149" s="2">
        <v>0.5</v>
      </c>
      <c r="D149" t="str">
        <f t="shared" si="2"/>
        <v xml:space="preserve">Hehler, , Alchemist, , , , </v>
      </c>
      <c r="E149" s="1" t="s">
        <v>549</v>
      </c>
      <c r="F149">
        <v>5</v>
      </c>
      <c r="G149" t="s">
        <v>1065</v>
      </c>
      <c r="I149" t="s">
        <v>1050</v>
      </c>
    </row>
    <row r="150" spans="1:9" x14ac:dyDescent="0.3">
      <c r="A150" s="1" t="s">
        <v>307</v>
      </c>
      <c r="B150" s="1">
        <v>5000</v>
      </c>
      <c r="C150" s="2">
        <v>0.5</v>
      </c>
      <c r="D150" t="str">
        <f t="shared" si="2"/>
        <v xml:space="preserve">Hehler, , Alchemist, , , , </v>
      </c>
      <c r="E150" s="1" t="s">
        <v>549</v>
      </c>
      <c r="F150">
        <v>4</v>
      </c>
      <c r="G150" t="s">
        <v>1065</v>
      </c>
      <c r="I150" t="s">
        <v>1050</v>
      </c>
    </row>
    <row r="151" spans="1:9" x14ac:dyDescent="0.3">
      <c r="A151" s="1" t="s">
        <v>311</v>
      </c>
      <c r="B151" s="1">
        <v>6000</v>
      </c>
      <c r="C151" s="2">
        <v>0.5</v>
      </c>
      <c r="D151" t="str">
        <f t="shared" si="2"/>
        <v xml:space="preserve">Hehler, , Alchemist, , , , </v>
      </c>
      <c r="E151" s="1" t="s">
        <v>549</v>
      </c>
      <c r="F151">
        <v>3</v>
      </c>
      <c r="G151" t="s">
        <v>1065</v>
      </c>
      <c r="I151" t="s">
        <v>1050</v>
      </c>
    </row>
    <row r="152" spans="1:9" x14ac:dyDescent="0.3">
      <c r="A152" s="1" t="s">
        <v>647</v>
      </c>
      <c r="B152" s="1">
        <v>8000</v>
      </c>
      <c r="C152" s="2">
        <v>0.5</v>
      </c>
      <c r="D152" t="str">
        <f t="shared" si="2"/>
        <v xml:space="preserve">Hehler, , Alchemist, , , , </v>
      </c>
      <c r="E152" s="1" t="s">
        <v>549</v>
      </c>
      <c r="F152">
        <v>2</v>
      </c>
      <c r="G152" t="s">
        <v>1065</v>
      </c>
      <c r="I152" t="s">
        <v>1050</v>
      </c>
    </row>
    <row r="153" spans="1:9" x14ac:dyDescent="0.3">
      <c r="A153" s="1" t="s">
        <v>312</v>
      </c>
      <c r="B153" s="1">
        <v>500</v>
      </c>
      <c r="C153" s="2">
        <v>0.5</v>
      </c>
      <c r="D153" t="str">
        <f t="shared" si="2"/>
        <v xml:space="preserve">Hehler, , Alchemist, , , , </v>
      </c>
      <c r="E153" s="1" t="s">
        <v>550</v>
      </c>
      <c r="F153">
        <v>6</v>
      </c>
      <c r="G153" t="s">
        <v>1065</v>
      </c>
      <c r="I153" t="s">
        <v>1050</v>
      </c>
    </row>
    <row r="154" spans="1:9" x14ac:dyDescent="0.3">
      <c r="A154" s="1" t="s">
        <v>313</v>
      </c>
      <c r="B154" s="1">
        <v>1100</v>
      </c>
      <c r="C154" s="2">
        <v>0.5</v>
      </c>
      <c r="D154" t="str">
        <f t="shared" si="2"/>
        <v xml:space="preserve">Hehler, , Alchemist, , , , </v>
      </c>
      <c r="E154" s="1" t="s">
        <v>551</v>
      </c>
      <c r="F154">
        <v>6</v>
      </c>
      <c r="G154" t="s">
        <v>1065</v>
      </c>
      <c r="I154" t="s">
        <v>1050</v>
      </c>
    </row>
    <row r="155" spans="1:9" x14ac:dyDescent="0.3">
      <c r="A155" s="1" t="s">
        <v>648</v>
      </c>
      <c r="B155" s="1">
        <v>2300</v>
      </c>
      <c r="C155" s="2">
        <v>0.5</v>
      </c>
      <c r="D155" t="str">
        <f t="shared" si="2"/>
        <v xml:space="preserve">Hehler, , Alchemist, , , , </v>
      </c>
      <c r="E155" s="1" t="s">
        <v>552</v>
      </c>
      <c r="F155">
        <v>5</v>
      </c>
      <c r="G155" t="s">
        <v>1065</v>
      </c>
      <c r="I155" t="s">
        <v>1050</v>
      </c>
    </row>
    <row r="156" spans="1:9" x14ac:dyDescent="0.3">
      <c r="A156" s="1" t="s">
        <v>315</v>
      </c>
      <c r="B156" s="1">
        <v>200</v>
      </c>
      <c r="C156" s="2">
        <v>0.5</v>
      </c>
      <c r="D156" t="str">
        <f t="shared" si="2"/>
        <v xml:space="preserve">Hehler, , Alchemist, , , , </v>
      </c>
      <c r="E156" s="1" t="s">
        <v>553</v>
      </c>
      <c r="F156">
        <v>6</v>
      </c>
      <c r="G156" t="s">
        <v>1065</v>
      </c>
      <c r="I156" t="s">
        <v>1050</v>
      </c>
    </row>
    <row r="157" spans="1:9" x14ac:dyDescent="0.3">
      <c r="A157" s="1" t="s">
        <v>316</v>
      </c>
      <c r="B157" s="1">
        <v>400</v>
      </c>
      <c r="C157" s="2">
        <v>0.5</v>
      </c>
      <c r="D157" t="str">
        <f t="shared" si="2"/>
        <v xml:space="preserve">Hehler, , Alchemist, , , , </v>
      </c>
      <c r="E157" s="1" t="s">
        <v>554</v>
      </c>
      <c r="F157">
        <v>5</v>
      </c>
      <c r="G157" t="s">
        <v>1065</v>
      </c>
      <c r="I157" t="s">
        <v>1050</v>
      </c>
    </row>
    <row r="158" spans="1:9" x14ac:dyDescent="0.3">
      <c r="A158" s="1" t="s">
        <v>317</v>
      </c>
      <c r="B158" s="1">
        <v>700</v>
      </c>
      <c r="C158" s="2">
        <v>0.5</v>
      </c>
      <c r="D158" t="str">
        <f t="shared" si="2"/>
        <v xml:space="preserve">Hehler, , Alchemist, , , , </v>
      </c>
      <c r="E158" s="1" t="s">
        <v>555</v>
      </c>
      <c r="F158">
        <v>5</v>
      </c>
      <c r="G158" t="s">
        <v>1065</v>
      </c>
      <c r="I158" t="s">
        <v>1050</v>
      </c>
    </row>
    <row r="159" spans="1:9" x14ac:dyDescent="0.3">
      <c r="A159" s="1" t="s">
        <v>314</v>
      </c>
      <c r="B159" s="1">
        <v>1400</v>
      </c>
      <c r="C159" s="2">
        <v>0.5</v>
      </c>
      <c r="D159" t="str">
        <f t="shared" si="2"/>
        <v xml:space="preserve">Hehler, , Alchemist, , , , </v>
      </c>
      <c r="E159" s="1" t="s">
        <v>556</v>
      </c>
      <c r="F159">
        <v>5</v>
      </c>
      <c r="G159" t="s">
        <v>1065</v>
      </c>
      <c r="I159" t="s">
        <v>1050</v>
      </c>
    </row>
    <row r="160" spans="1:9" x14ac:dyDescent="0.3">
      <c r="A160" s="1" t="s">
        <v>318</v>
      </c>
      <c r="B160" s="1">
        <v>2100</v>
      </c>
      <c r="C160" s="2">
        <v>0.5</v>
      </c>
      <c r="D160" t="str">
        <f t="shared" si="2"/>
        <v xml:space="preserve">Hehler, , Alchemist, , , , </v>
      </c>
      <c r="E160" s="1" t="s">
        <v>557</v>
      </c>
      <c r="F160">
        <v>4</v>
      </c>
      <c r="G160" t="s">
        <v>1065</v>
      </c>
      <c r="I160" t="s">
        <v>1050</v>
      </c>
    </row>
    <row r="161" spans="1:9" x14ac:dyDescent="0.3">
      <c r="A161" s="1" t="s">
        <v>649</v>
      </c>
      <c r="B161" s="1">
        <v>2800</v>
      </c>
      <c r="C161" s="2">
        <v>0.5</v>
      </c>
      <c r="D161" t="str">
        <f t="shared" si="2"/>
        <v xml:space="preserve">Hehler, , Alchemist, , , , </v>
      </c>
      <c r="E161" s="1" t="s">
        <v>558</v>
      </c>
      <c r="F161">
        <v>4</v>
      </c>
      <c r="G161" t="s">
        <v>1065</v>
      </c>
      <c r="I161" t="s">
        <v>1050</v>
      </c>
    </row>
    <row r="162" spans="1:9" x14ac:dyDescent="0.3">
      <c r="A162" s="1" t="s">
        <v>650</v>
      </c>
      <c r="B162" s="1">
        <v>3000</v>
      </c>
      <c r="C162" s="2">
        <v>0.5</v>
      </c>
      <c r="D162" t="str">
        <f t="shared" si="2"/>
        <v xml:space="preserve">Hehler, , Alchemist, , , , </v>
      </c>
      <c r="E162" s="1" t="s">
        <v>559</v>
      </c>
      <c r="F162">
        <v>4</v>
      </c>
      <c r="G162" t="s">
        <v>1065</v>
      </c>
      <c r="I162" t="s">
        <v>1050</v>
      </c>
    </row>
    <row r="163" spans="1:9" x14ac:dyDescent="0.3">
      <c r="A163" s="1" t="s">
        <v>651</v>
      </c>
      <c r="B163" s="1">
        <v>4200</v>
      </c>
      <c r="C163" s="2">
        <v>0.5</v>
      </c>
      <c r="D163" t="str">
        <f t="shared" si="2"/>
        <v xml:space="preserve">Hehler, , Alchemist, , , , </v>
      </c>
      <c r="E163" s="1" t="s">
        <v>560</v>
      </c>
      <c r="F163">
        <v>5</v>
      </c>
      <c r="G163" t="s">
        <v>1065</v>
      </c>
      <c r="I163" t="s">
        <v>1050</v>
      </c>
    </row>
    <row r="164" spans="1:9" x14ac:dyDescent="0.3">
      <c r="A164" s="1" t="s">
        <v>652</v>
      </c>
      <c r="B164" s="1">
        <v>1200</v>
      </c>
      <c r="C164" s="2">
        <v>0.5</v>
      </c>
      <c r="D164" t="str">
        <f t="shared" si="2"/>
        <v xml:space="preserve">Hehler, , Alchemist, , , , </v>
      </c>
      <c r="E164" s="1" t="s">
        <v>561</v>
      </c>
      <c r="F164">
        <v>6</v>
      </c>
      <c r="G164" t="s">
        <v>1065</v>
      </c>
      <c r="I164" t="s">
        <v>1050</v>
      </c>
    </row>
    <row r="165" spans="1:9" x14ac:dyDescent="0.3">
      <c r="A165" s="1" t="s">
        <v>320</v>
      </c>
      <c r="B165" s="1">
        <v>600</v>
      </c>
      <c r="C165" s="2">
        <v>0.5</v>
      </c>
      <c r="D165" t="str">
        <f t="shared" si="2"/>
        <v xml:space="preserve">Hehler, , Alchemist, , , , </v>
      </c>
      <c r="E165" s="1" t="s">
        <v>562</v>
      </c>
      <c r="F165">
        <v>6</v>
      </c>
      <c r="G165" t="s">
        <v>1065</v>
      </c>
      <c r="I165" t="s">
        <v>1050</v>
      </c>
    </row>
    <row r="166" spans="1:9" x14ac:dyDescent="0.3">
      <c r="A166" s="1" t="s">
        <v>319</v>
      </c>
      <c r="B166" s="1">
        <v>1400</v>
      </c>
      <c r="C166" s="2">
        <v>0.5</v>
      </c>
      <c r="D166" t="str">
        <f t="shared" si="2"/>
        <v xml:space="preserve">Hehler, , Alchemist, , , , </v>
      </c>
      <c r="E166" s="1" t="s">
        <v>563</v>
      </c>
      <c r="F166">
        <v>6</v>
      </c>
      <c r="G166" t="s">
        <v>1065</v>
      </c>
      <c r="I166" t="s">
        <v>1050</v>
      </c>
    </row>
    <row r="167" spans="1:9" x14ac:dyDescent="0.3">
      <c r="A167" s="1" t="s">
        <v>653</v>
      </c>
      <c r="B167" s="1">
        <v>3400</v>
      </c>
      <c r="C167" s="2">
        <v>0.5</v>
      </c>
      <c r="D167" t="str">
        <f t="shared" si="2"/>
        <v xml:space="preserve">Hehler, , Alchemist, , , , </v>
      </c>
      <c r="E167" s="1" t="s">
        <v>564</v>
      </c>
      <c r="F167">
        <v>5</v>
      </c>
      <c r="G167" t="s">
        <v>1065</v>
      </c>
      <c r="I167" t="s">
        <v>1050</v>
      </c>
    </row>
    <row r="168" spans="1:9" ht="28.8" x14ac:dyDescent="0.3">
      <c r="A168" s="1" t="s">
        <v>321</v>
      </c>
      <c r="B168" s="1">
        <v>7000</v>
      </c>
      <c r="C168" s="2">
        <v>0.5</v>
      </c>
      <c r="D168" t="str">
        <f t="shared" si="2"/>
        <v xml:space="preserve">Hehler, , Alchemist, , , , </v>
      </c>
      <c r="E168" s="1" t="s">
        <v>565</v>
      </c>
      <c r="F168">
        <v>4</v>
      </c>
      <c r="G168" t="s">
        <v>1065</v>
      </c>
      <c r="I168" t="s">
        <v>1050</v>
      </c>
    </row>
    <row r="169" spans="1:9" x14ac:dyDescent="0.3">
      <c r="A169" s="1" t="s">
        <v>654</v>
      </c>
      <c r="B169" s="1">
        <v>14000</v>
      </c>
      <c r="C169" s="2">
        <v>0.5</v>
      </c>
      <c r="D169" t="str">
        <f t="shared" si="2"/>
        <v xml:space="preserve">Hehler, , Alchemist, , , , </v>
      </c>
      <c r="E169" s="1" t="s">
        <v>566</v>
      </c>
      <c r="F169">
        <v>4</v>
      </c>
      <c r="G169" t="s">
        <v>1065</v>
      </c>
      <c r="I169" t="s">
        <v>1050</v>
      </c>
    </row>
    <row r="170" spans="1:9" x14ac:dyDescent="0.3">
      <c r="A170" s="1" t="s">
        <v>655</v>
      </c>
      <c r="B170" s="1">
        <v>50000</v>
      </c>
      <c r="C170" s="2">
        <v>0.5</v>
      </c>
      <c r="D170" t="str">
        <f t="shared" si="2"/>
        <v xml:space="preserve">Hehler, , Alchemist, , , , </v>
      </c>
      <c r="E170" s="1" t="s">
        <v>567</v>
      </c>
      <c r="F170">
        <v>0.1</v>
      </c>
      <c r="G170" t="s">
        <v>1065</v>
      </c>
      <c r="I170" t="s">
        <v>1050</v>
      </c>
    </row>
    <row r="171" spans="1:9" x14ac:dyDescent="0.3">
      <c r="A171" s="1" t="s">
        <v>323</v>
      </c>
      <c r="B171" s="1">
        <v>7000</v>
      </c>
      <c r="C171" s="2">
        <v>0.5</v>
      </c>
      <c r="D171" t="str">
        <f t="shared" si="2"/>
        <v xml:space="preserve">Hehler, , Alchemist, , , , </v>
      </c>
      <c r="E171" s="1" t="s">
        <v>568</v>
      </c>
      <c r="F171">
        <v>1</v>
      </c>
      <c r="G171" t="s">
        <v>1065</v>
      </c>
      <c r="I171" t="s">
        <v>1050</v>
      </c>
    </row>
    <row r="172" spans="1:9" x14ac:dyDescent="0.3">
      <c r="A172" s="1" t="s">
        <v>322</v>
      </c>
      <c r="B172" s="1">
        <v>15000</v>
      </c>
      <c r="C172" s="2">
        <v>0.5</v>
      </c>
      <c r="D172" t="str">
        <f t="shared" si="2"/>
        <v xml:space="preserve">Hehler, , Alchemist, , , , </v>
      </c>
      <c r="E172" s="1" t="s">
        <v>569</v>
      </c>
      <c r="F172">
        <v>0.5</v>
      </c>
      <c r="G172" t="s">
        <v>1065</v>
      </c>
      <c r="I172" t="s">
        <v>1050</v>
      </c>
    </row>
    <row r="173" spans="1:9" x14ac:dyDescent="0.3">
      <c r="A173" s="1" t="s">
        <v>325</v>
      </c>
      <c r="B173" s="1">
        <v>6000</v>
      </c>
      <c r="C173" s="2">
        <v>0.5</v>
      </c>
      <c r="D173" t="str">
        <f t="shared" si="2"/>
        <v xml:space="preserve">Hehler, , Alchemist, , , , </v>
      </c>
      <c r="E173" s="1" t="s">
        <v>570</v>
      </c>
      <c r="F173">
        <v>3</v>
      </c>
      <c r="G173" t="s">
        <v>1065</v>
      </c>
      <c r="I173" t="s">
        <v>1050</v>
      </c>
    </row>
    <row r="174" spans="1:9" x14ac:dyDescent="0.3">
      <c r="A174" s="1" t="s">
        <v>324</v>
      </c>
      <c r="B174" s="1">
        <v>8000</v>
      </c>
      <c r="C174" s="2">
        <v>0.5</v>
      </c>
      <c r="D174" t="str">
        <f t="shared" si="2"/>
        <v xml:space="preserve">Hehler, , Alchemist, , , , </v>
      </c>
      <c r="E174" s="1" t="s">
        <v>571</v>
      </c>
      <c r="F174">
        <v>2</v>
      </c>
      <c r="G174" t="s">
        <v>1065</v>
      </c>
      <c r="I174" t="s">
        <v>1050</v>
      </c>
    </row>
    <row r="175" spans="1:9" x14ac:dyDescent="0.3">
      <c r="A175" s="1" t="s">
        <v>656</v>
      </c>
      <c r="B175" s="1">
        <v>10000</v>
      </c>
      <c r="C175" s="2">
        <v>0.5</v>
      </c>
      <c r="D175" t="str">
        <f t="shared" si="2"/>
        <v xml:space="preserve">Hehler, , Alchemist, , , , </v>
      </c>
      <c r="E175" s="1" t="s">
        <v>572</v>
      </c>
      <c r="F175">
        <v>1</v>
      </c>
      <c r="G175" t="s">
        <v>1065</v>
      </c>
      <c r="I175" t="s">
        <v>1050</v>
      </c>
    </row>
    <row r="176" spans="1:9" x14ac:dyDescent="0.3">
      <c r="A176" s="6" t="s">
        <v>340</v>
      </c>
      <c r="B176">
        <v>1000</v>
      </c>
      <c r="C176">
        <v>0.5</v>
      </c>
      <c r="D176" t="str">
        <f t="shared" si="2"/>
        <v xml:space="preserve">Hehler, , Alchemist, , , , </v>
      </c>
      <c r="E176" s="2" t="s">
        <v>573</v>
      </c>
      <c r="F176">
        <v>5</v>
      </c>
      <c r="G176" t="s">
        <v>1065</v>
      </c>
      <c r="I176" t="s">
        <v>1050</v>
      </c>
    </row>
    <row r="177" spans="1:9" x14ac:dyDescent="0.3">
      <c r="A177" s="6" t="s">
        <v>327</v>
      </c>
      <c r="B177">
        <v>1000</v>
      </c>
      <c r="C177">
        <v>0.5</v>
      </c>
      <c r="D177" t="str">
        <f t="shared" si="2"/>
        <v xml:space="preserve">Hehler, , Alchemist, , , , </v>
      </c>
      <c r="E177" s="2" t="s">
        <v>573</v>
      </c>
      <c r="F177">
        <v>5</v>
      </c>
      <c r="G177" t="s">
        <v>1065</v>
      </c>
      <c r="I177" t="s">
        <v>1050</v>
      </c>
    </row>
    <row r="178" spans="1:9" x14ac:dyDescent="0.3">
      <c r="A178" s="6" t="s">
        <v>328</v>
      </c>
      <c r="B178">
        <v>1000</v>
      </c>
      <c r="C178">
        <v>0.5</v>
      </c>
      <c r="D178" t="str">
        <f t="shared" si="2"/>
        <v xml:space="preserve">Hehler, , Alchemist, , , , </v>
      </c>
      <c r="E178" s="2" t="s">
        <v>573</v>
      </c>
      <c r="F178">
        <v>5</v>
      </c>
      <c r="G178" t="s">
        <v>1065</v>
      </c>
      <c r="I178" t="s">
        <v>1050</v>
      </c>
    </row>
    <row r="179" spans="1:9" x14ac:dyDescent="0.3">
      <c r="A179" s="6" t="s">
        <v>329</v>
      </c>
      <c r="B179">
        <v>1000</v>
      </c>
      <c r="C179">
        <v>0.5</v>
      </c>
      <c r="D179" t="str">
        <f t="shared" si="2"/>
        <v xml:space="preserve">Hehler, , Alchemist, , , , </v>
      </c>
      <c r="E179" s="2" t="s">
        <v>573</v>
      </c>
      <c r="F179">
        <v>5</v>
      </c>
      <c r="G179" t="s">
        <v>1065</v>
      </c>
      <c r="I179" t="s">
        <v>1050</v>
      </c>
    </row>
    <row r="180" spans="1:9" x14ac:dyDescent="0.3">
      <c r="A180" s="6" t="s">
        <v>330</v>
      </c>
      <c r="B180">
        <v>1000</v>
      </c>
      <c r="C180">
        <v>0.5</v>
      </c>
      <c r="D180" t="str">
        <f t="shared" si="2"/>
        <v xml:space="preserve">Hehler, , Alchemist, , , , </v>
      </c>
      <c r="E180" s="2" t="s">
        <v>573</v>
      </c>
      <c r="F180">
        <v>5</v>
      </c>
      <c r="G180" t="s">
        <v>1065</v>
      </c>
      <c r="I180" t="s">
        <v>1050</v>
      </c>
    </row>
    <row r="181" spans="1:9" x14ac:dyDescent="0.3">
      <c r="A181" s="6" t="s">
        <v>331</v>
      </c>
      <c r="B181">
        <v>1000</v>
      </c>
      <c r="C181">
        <v>0.5</v>
      </c>
      <c r="D181" t="str">
        <f t="shared" si="2"/>
        <v xml:space="preserve">Hehler, , Alchemist, , , , </v>
      </c>
      <c r="E181" s="2" t="s">
        <v>573</v>
      </c>
      <c r="F181">
        <v>5</v>
      </c>
      <c r="G181" t="s">
        <v>1065</v>
      </c>
      <c r="I181" t="s">
        <v>1050</v>
      </c>
    </row>
    <row r="182" spans="1:9" x14ac:dyDescent="0.3">
      <c r="A182" s="6" t="s">
        <v>332</v>
      </c>
      <c r="B182">
        <v>1000</v>
      </c>
      <c r="C182">
        <v>0.5</v>
      </c>
      <c r="D182" t="str">
        <f t="shared" si="2"/>
        <v xml:space="preserve">Hehler, , Alchemist, , , , </v>
      </c>
      <c r="E182" s="2" t="s">
        <v>573</v>
      </c>
      <c r="F182">
        <v>5</v>
      </c>
      <c r="G182" t="s">
        <v>1065</v>
      </c>
      <c r="I182" t="s">
        <v>1050</v>
      </c>
    </row>
    <row r="183" spans="1:9" x14ac:dyDescent="0.3">
      <c r="A183" s="6" t="s">
        <v>333</v>
      </c>
      <c r="B183">
        <v>1000</v>
      </c>
      <c r="C183">
        <v>0.5</v>
      </c>
      <c r="D183" t="str">
        <f t="shared" si="2"/>
        <v xml:space="preserve">Hehler, , Alchemist, , , , </v>
      </c>
      <c r="E183" s="2" t="s">
        <v>574</v>
      </c>
      <c r="F183">
        <v>5</v>
      </c>
      <c r="G183" t="s">
        <v>1065</v>
      </c>
      <c r="I183" t="s">
        <v>1050</v>
      </c>
    </row>
    <row r="184" spans="1:9" x14ac:dyDescent="0.3">
      <c r="A184" s="6" t="s">
        <v>334</v>
      </c>
      <c r="B184">
        <v>1000</v>
      </c>
      <c r="C184">
        <v>0.5</v>
      </c>
      <c r="D184" t="str">
        <f t="shared" si="2"/>
        <v xml:space="preserve">Hehler, , Alchemist, , , , </v>
      </c>
      <c r="E184" s="2" t="s">
        <v>574</v>
      </c>
      <c r="F184">
        <v>5</v>
      </c>
      <c r="G184" t="s">
        <v>1065</v>
      </c>
      <c r="I184" t="s">
        <v>1050</v>
      </c>
    </row>
    <row r="185" spans="1:9" x14ac:dyDescent="0.3">
      <c r="A185" s="6" t="s">
        <v>335</v>
      </c>
      <c r="B185">
        <v>1000</v>
      </c>
      <c r="C185">
        <v>0.5</v>
      </c>
      <c r="D185" t="str">
        <f t="shared" si="2"/>
        <v xml:space="preserve">Hehler, , Alchemist, , , , </v>
      </c>
      <c r="E185" s="2" t="s">
        <v>574</v>
      </c>
      <c r="F185">
        <v>5</v>
      </c>
      <c r="G185" t="s">
        <v>1065</v>
      </c>
      <c r="I185" t="s">
        <v>1050</v>
      </c>
    </row>
    <row r="186" spans="1:9" x14ac:dyDescent="0.3">
      <c r="A186" s="6" t="s">
        <v>336</v>
      </c>
      <c r="B186">
        <v>1000</v>
      </c>
      <c r="C186">
        <v>0.5</v>
      </c>
      <c r="D186" t="str">
        <f t="shared" si="2"/>
        <v xml:space="preserve">Hehler, , Alchemist, , , , </v>
      </c>
      <c r="E186" s="2" t="s">
        <v>574</v>
      </c>
      <c r="F186">
        <v>5</v>
      </c>
      <c r="G186" t="s">
        <v>1065</v>
      </c>
      <c r="I186" t="s">
        <v>1050</v>
      </c>
    </row>
    <row r="187" spans="1:9" x14ac:dyDescent="0.3">
      <c r="A187" s="6" t="s">
        <v>337</v>
      </c>
      <c r="B187">
        <v>1000</v>
      </c>
      <c r="C187">
        <v>0.5</v>
      </c>
      <c r="D187" t="str">
        <f t="shared" si="2"/>
        <v xml:space="preserve">Hehler, , Alchemist, , , , </v>
      </c>
      <c r="E187" s="2" t="s">
        <v>574</v>
      </c>
      <c r="F187">
        <v>5</v>
      </c>
      <c r="G187" t="s">
        <v>1065</v>
      </c>
      <c r="I187" t="s">
        <v>1050</v>
      </c>
    </row>
    <row r="188" spans="1:9" x14ac:dyDescent="0.3">
      <c r="A188" s="6" t="s">
        <v>338</v>
      </c>
      <c r="B188">
        <v>1000</v>
      </c>
      <c r="C188">
        <v>0.5</v>
      </c>
      <c r="D188" t="str">
        <f t="shared" si="2"/>
        <v xml:space="preserve">Hehler, , Alchemist, , , , </v>
      </c>
      <c r="E188" s="2" t="s">
        <v>574</v>
      </c>
      <c r="F188">
        <v>5</v>
      </c>
      <c r="G188" t="s">
        <v>1065</v>
      </c>
      <c r="I188" t="s">
        <v>1050</v>
      </c>
    </row>
    <row r="189" spans="1:9" x14ac:dyDescent="0.3">
      <c r="A189" s="6" t="s">
        <v>339</v>
      </c>
      <c r="B189">
        <v>1000</v>
      </c>
      <c r="C189">
        <v>0.5</v>
      </c>
      <c r="D189" t="str">
        <f t="shared" si="2"/>
        <v xml:space="preserve">Hehler, , Alchemist, , , , </v>
      </c>
      <c r="E189" s="2" t="s">
        <v>574</v>
      </c>
      <c r="F189">
        <v>5</v>
      </c>
      <c r="G189" t="s">
        <v>1065</v>
      </c>
      <c r="I189" t="s">
        <v>1050</v>
      </c>
    </row>
    <row r="190" spans="1:9" x14ac:dyDescent="0.3">
      <c r="A190" s="6" t="s">
        <v>354</v>
      </c>
      <c r="B190">
        <v>2000</v>
      </c>
      <c r="C190">
        <v>0.5</v>
      </c>
      <c r="D190" t="str">
        <f t="shared" si="2"/>
        <v xml:space="preserve">Hehler, , Alchemist, , , , </v>
      </c>
      <c r="E190" s="2" t="s">
        <v>575</v>
      </c>
      <c r="F190">
        <v>5</v>
      </c>
      <c r="G190" t="s">
        <v>1065</v>
      </c>
      <c r="I190" t="s">
        <v>1050</v>
      </c>
    </row>
    <row r="191" spans="1:9" x14ac:dyDescent="0.3">
      <c r="A191" s="6" t="s">
        <v>341</v>
      </c>
      <c r="B191">
        <v>2000</v>
      </c>
      <c r="C191">
        <v>0.5</v>
      </c>
      <c r="D191" t="str">
        <f t="shared" si="2"/>
        <v xml:space="preserve">Hehler, , Alchemist, , , , </v>
      </c>
      <c r="E191" s="2" t="s">
        <v>575</v>
      </c>
      <c r="F191">
        <v>5</v>
      </c>
      <c r="G191" t="s">
        <v>1065</v>
      </c>
      <c r="I191" t="s">
        <v>1050</v>
      </c>
    </row>
    <row r="192" spans="1:9" x14ac:dyDescent="0.3">
      <c r="A192" s="6" t="s">
        <v>342</v>
      </c>
      <c r="B192">
        <v>2000</v>
      </c>
      <c r="C192">
        <v>0.5</v>
      </c>
      <c r="D192" t="str">
        <f t="shared" si="2"/>
        <v xml:space="preserve">Hehler, , Alchemist, , , , </v>
      </c>
      <c r="E192" s="2" t="s">
        <v>575</v>
      </c>
      <c r="F192">
        <v>5</v>
      </c>
      <c r="G192" t="s">
        <v>1065</v>
      </c>
      <c r="I192" t="s">
        <v>1050</v>
      </c>
    </row>
    <row r="193" spans="1:9" x14ac:dyDescent="0.3">
      <c r="A193" s="6" t="s">
        <v>343</v>
      </c>
      <c r="B193">
        <v>2000</v>
      </c>
      <c r="C193">
        <v>0.5</v>
      </c>
      <c r="D193" t="str">
        <f t="shared" si="2"/>
        <v xml:space="preserve">Hehler, , Alchemist, , , , </v>
      </c>
      <c r="E193" s="2" t="s">
        <v>575</v>
      </c>
      <c r="F193">
        <v>5</v>
      </c>
      <c r="G193" t="s">
        <v>1065</v>
      </c>
      <c r="I193" t="s">
        <v>1050</v>
      </c>
    </row>
    <row r="194" spans="1:9" x14ac:dyDescent="0.3">
      <c r="A194" s="6" t="s">
        <v>344</v>
      </c>
      <c r="B194">
        <v>2000</v>
      </c>
      <c r="C194">
        <v>0.5</v>
      </c>
      <c r="D194" t="str">
        <f t="shared" ref="D194:D257" si="3">G194&amp;", "&amp;H194&amp;", "&amp;I194&amp;", "&amp;J194&amp;", "&amp;K194&amp;", "&amp;L194&amp;", "&amp;M194</f>
        <v xml:space="preserve">Hehler, , Alchemist, , , , </v>
      </c>
      <c r="E194" s="2" t="s">
        <v>575</v>
      </c>
      <c r="F194">
        <v>5</v>
      </c>
      <c r="G194" t="s">
        <v>1065</v>
      </c>
      <c r="I194" t="s">
        <v>1050</v>
      </c>
    </row>
    <row r="195" spans="1:9" x14ac:dyDescent="0.3">
      <c r="A195" s="6" t="s">
        <v>345</v>
      </c>
      <c r="B195">
        <v>2000</v>
      </c>
      <c r="C195">
        <v>0.5</v>
      </c>
      <c r="D195" t="str">
        <f t="shared" si="3"/>
        <v xml:space="preserve">Hehler, , Alchemist, , , , </v>
      </c>
      <c r="E195" s="2" t="s">
        <v>575</v>
      </c>
      <c r="F195">
        <v>5</v>
      </c>
      <c r="G195" t="s">
        <v>1065</v>
      </c>
      <c r="I195" t="s">
        <v>1050</v>
      </c>
    </row>
    <row r="196" spans="1:9" x14ac:dyDescent="0.3">
      <c r="A196" s="6" t="s">
        <v>346</v>
      </c>
      <c r="B196">
        <v>2000</v>
      </c>
      <c r="C196">
        <v>0.5</v>
      </c>
      <c r="D196" t="str">
        <f t="shared" si="3"/>
        <v xml:space="preserve">Hehler, , Alchemist, , , , </v>
      </c>
      <c r="E196" s="2" t="s">
        <v>575</v>
      </c>
      <c r="F196">
        <v>5</v>
      </c>
      <c r="G196" t="s">
        <v>1065</v>
      </c>
      <c r="I196" t="s">
        <v>1050</v>
      </c>
    </row>
    <row r="197" spans="1:9" x14ac:dyDescent="0.3">
      <c r="A197" s="6" t="s">
        <v>347</v>
      </c>
      <c r="B197">
        <v>2000</v>
      </c>
      <c r="C197">
        <v>0.5</v>
      </c>
      <c r="D197" t="str">
        <f t="shared" si="3"/>
        <v xml:space="preserve">Hehler, , Alchemist, , , , </v>
      </c>
      <c r="E197" s="2" t="s">
        <v>576</v>
      </c>
      <c r="F197">
        <v>5</v>
      </c>
      <c r="G197" t="s">
        <v>1065</v>
      </c>
      <c r="I197" t="s">
        <v>1050</v>
      </c>
    </row>
    <row r="198" spans="1:9" x14ac:dyDescent="0.3">
      <c r="A198" s="6" t="s">
        <v>348</v>
      </c>
      <c r="B198">
        <v>2000</v>
      </c>
      <c r="C198">
        <v>0.5</v>
      </c>
      <c r="D198" t="str">
        <f t="shared" si="3"/>
        <v xml:space="preserve">Hehler, , Alchemist, , , , </v>
      </c>
      <c r="E198" s="2" t="s">
        <v>576</v>
      </c>
      <c r="F198">
        <v>5</v>
      </c>
      <c r="G198" t="s">
        <v>1065</v>
      </c>
      <c r="I198" t="s">
        <v>1050</v>
      </c>
    </row>
    <row r="199" spans="1:9" x14ac:dyDescent="0.3">
      <c r="A199" s="6" t="s">
        <v>349</v>
      </c>
      <c r="B199">
        <v>2000</v>
      </c>
      <c r="C199">
        <v>0.5</v>
      </c>
      <c r="D199" t="str">
        <f t="shared" si="3"/>
        <v xml:space="preserve">Hehler, , Alchemist, , , , </v>
      </c>
      <c r="E199" s="2" t="s">
        <v>576</v>
      </c>
      <c r="F199">
        <v>5</v>
      </c>
      <c r="G199" t="s">
        <v>1065</v>
      </c>
      <c r="I199" t="s">
        <v>1050</v>
      </c>
    </row>
    <row r="200" spans="1:9" x14ac:dyDescent="0.3">
      <c r="A200" s="6" t="s">
        <v>350</v>
      </c>
      <c r="B200">
        <v>2000</v>
      </c>
      <c r="C200">
        <v>0.5</v>
      </c>
      <c r="D200" t="str">
        <f t="shared" si="3"/>
        <v xml:space="preserve">Hehler, , Alchemist, , , , </v>
      </c>
      <c r="E200" s="2" t="s">
        <v>576</v>
      </c>
      <c r="F200">
        <v>5</v>
      </c>
      <c r="G200" t="s">
        <v>1065</v>
      </c>
      <c r="I200" t="s">
        <v>1050</v>
      </c>
    </row>
    <row r="201" spans="1:9" x14ac:dyDescent="0.3">
      <c r="A201" s="6" t="s">
        <v>351</v>
      </c>
      <c r="B201">
        <v>2000</v>
      </c>
      <c r="C201">
        <v>0.5</v>
      </c>
      <c r="D201" t="str">
        <f t="shared" si="3"/>
        <v xml:space="preserve">Hehler, , Alchemist, , , , </v>
      </c>
      <c r="E201" s="2" t="s">
        <v>576</v>
      </c>
      <c r="F201">
        <v>5</v>
      </c>
      <c r="G201" t="s">
        <v>1065</v>
      </c>
      <c r="I201" t="s">
        <v>1050</v>
      </c>
    </row>
    <row r="202" spans="1:9" x14ac:dyDescent="0.3">
      <c r="A202" s="6" t="s">
        <v>352</v>
      </c>
      <c r="B202">
        <v>2000</v>
      </c>
      <c r="C202">
        <v>0.5</v>
      </c>
      <c r="D202" t="str">
        <f t="shared" si="3"/>
        <v xml:space="preserve">Hehler, , Alchemist, , , , </v>
      </c>
      <c r="E202" s="2" t="s">
        <v>576</v>
      </c>
      <c r="F202">
        <v>5</v>
      </c>
      <c r="G202" t="s">
        <v>1065</v>
      </c>
      <c r="I202" t="s">
        <v>1050</v>
      </c>
    </row>
    <row r="203" spans="1:9" x14ac:dyDescent="0.3">
      <c r="A203" s="6" t="s">
        <v>353</v>
      </c>
      <c r="B203">
        <v>2000</v>
      </c>
      <c r="C203">
        <v>0.5</v>
      </c>
      <c r="D203" t="str">
        <f t="shared" si="3"/>
        <v xml:space="preserve">Hehler, , Alchemist, , , , </v>
      </c>
      <c r="E203" s="2" t="s">
        <v>576</v>
      </c>
      <c r="F203">
        <v>5</v>
      </c>
      <c r="G203" t="s">
        <v>1065</v>
      </c>
      <c r="I203" t="s">
        <v>1050</v>
      </c>
    </row>
    <row r="204" spans="1:9" x14ac:dyDescent="0.3">
      <c r="A204" s="6" t="s">
        <v>368</v>
      </c>
      <c r="B204">
        <v>3000</v>
      </c>
      <c r="C204">
        <v>0.5</v>
      </c>
      <c r="D204" t="str">
        <f t="shared" si="3"/>
        <v xml:space="preserve">Hehler, , Alchemist, , , , </v>
      </c>
      <c r="E204" s="2" t="s">
        <v>577</v>
      </c>
      <c r="F204">
        <v>4</v>
      </c>
      <c r="G204" t="s">
        <v>1065</v>
      </c>
      <c r="I204" t="s">
        <v>1050</v>
      </c>
    </row>
    <row r="205" spans="1:9" x14ac:dyDescent="0.3">
      <c r="A205" s="6" t="s">
        <v>355</v>
      </c>
      <c r="B205">
        <v>3000</v>
      </c>
      <c r="C205">
        <v>0.5</v>
      </c>
      <c r="D205" t="str">
        <f t="shared" si="3"/>
        <v xml:space="preserve">Hehler, , Alchemist, , , , </v>
      </c>
      <c r="E205" s="2" t="s">
        <v>577</v>
      </c>
      <c r="F205">
        <v>4</v>
      </c>
      <c r="G205" t="s">
        <v>1065</v>
      </c>
      <c r="I205" t="s">
        <v>1050</v>
      </c>
    </row>
    <row r="206" spans="1:9" x14ac:dyDescent="0.3">
      <c r="A206" s="6" t="s">
        <v>356</v>
      </c>
      <c r="B206">
        <v>3000</v>
      </c>
      <c r="C206">
        <v>0.5</v>
      </c>
      <c r="D206" t="str">
        <f t="shared" si="3"/>
        <v xml:space="preserve">Hehler, , Alchemist, , , , </v>
      </c>
      <c r="E206" s="2" t="s">
        <v>577</v>
      </c>
      <c r="F206">
        <v>4</v>
      </c>
      <c r="G206" t="s">
        <v>1065</v>
      </c>
      <c r="I206" t="s">
        <v>1050</v>
      </c>
    </row>
    <row r="207" spans="1:9" x14ac:dyDescent="0.3">
      <c r="A207" s="6" t="s">
        <v>357</v>
      </c>
      <c r="B207">
        <v>3000</v>
      </c>
      <c r="C207">
        <v>0.5</v>
      </c>
      <c r="D207" t="str">
        <f t="shared" si="3"/>
        <v xml:space="preserve">Hehler, , Alchemist, , , , </v>
      </c>
      <c r="E207" s="2" t="s">
        <v>577</v>
      </c>
      <c r="F207">
        <v>4</v>
      </c>
      <c r="G207" t="s">
        <v>1065</v>
      </c>
      <c r="I207" t="s">
        <v>1050</v>
      </c>
    </row>
    <row r="208" spans="1:9" x14ac:dyDescent="0.3">
      <c r="A208" s="6" t="s">
        <v>358</v>
      </c>
      <c r="B208">
        <v>3000</v>
      </c>
      <c r="C208">
        <v>0.5</v>
      </c>
      <c r="D208" t="str">
        <f t="shared" si="3"/>
        <v xml:space="preserve">Hehler, , Alchemist, , , , </v>
      </c>
      <c r="E208" s="2" t="s">
        <v>577</v>
      </c>
      <c r="F208">
        <v>4</v>
      </c>
      <c r="G208" t="s">
        <v>1065</v>
      </c>
      <c r="I208" t="s">
        <v>1050</v>
      </c>
    </row>
    <row r="209" spans="1:9" x14ac:dyDescent="0.3">
      <c r="A209" s="6" t="s">
        <v>359</v>
      </c>
      <c r="B209">
        <v>3000</v>
      </c>
      <c r="C209">
        <v>0.5</v>
      </c>
      <c r="D209" t="str">
        <f t="shared" si="3"/>
        <v xml:space="preserve">Hehler, , Alchemist, , , , </v>
      </c>
      <c r="E209" s="2" t="s">
        <v>577</v>
      </c>
      <c r="F209">
        <v>4</v>
      </c>
      <c r="G209" t="s">
        <v>1065</v>
      </c>
      <c r="I209" t="s">
        <v>1050</v>
      </c>
    </row>
    <row r="210" spans="1:9" x14ac:dyDescent="0.3">
      <c r="A210" s="6" t="s">
        <v>360</v>
      </c>
      <c r="B210">
        <v>3000</v>
      </c>
      <c r="C210">
        <v>0.5</v>
      </c>
      <c r="D210" t="str">
        <f t="shared" si="3"/>
        <v xml:space="preserve">Hehler, , Alchemist, , , , </v>
      </c>
      <c r="E210" s="2" t="s">
        <v>577</v>
      </c>
      <c r="F210">
        <v>4</v>
      </c>
      <c r="G210" t="s">
        <v>1065</v>
      </c>
      <c r="I210" t="s">
        <v>1050</v>
      </c>
    </row>
    <row r="211" spans="1:9" x14ac:dyDescent="0.3">
      <c r="A211" s="6" t="s">
        <v>361</v>
      </c>
      <c r="B211">
        <v>3000</v>
      </c>
      <c r="C211">
        <v>0.5</v>
      </c>
      <c r="D211" t="str">
        <f t="shared" si="3"/>
        <v xml:space="preserve">Hehler, , Alchemist, , , , </v>
      </c>
      <c r="E211" s="2" t="s">
        <v>578</v>
      </c>
      <c r="F211">
        <v>4</v>
      </c>
      <c r="G211" t="s">
        <v>1065</v>
      </c>
      <c r="I211" t="s">
        <v>1050</v>
      </c>
    </row>
    <row r="212" spans="1:9" x14ac:dyDescent="0.3">
      <c r="A212" s="6" t="s">
        <v>362</v>
      </c>
      <c r="B212">
        <v>3000</v>
      </c>
      <c r="C212">
        <v>0.5</v>
      </c>
      <c r="D212" t="str">
        <f t="shared" si="3"/>
        <v xml:space="preserve">Hehler, , Alchemist, , , , </v>
      </c>
      <c r="E212" s="2" t="s">
        <v>578</v>
      </c>
      <c r="F212">
        <v>4</v>
      </c>
      <c r="G212" t="s">
        <v>1065</v>
      </c>
      <c r="I212" t="s">
        <v>1050</v>
      </c>
    </row>
    <row r="213" spans="1:9" x14ac:dyDescent="0.3">
      <c r="A213" s="6" t="s">
        <v>363</v>
      </c>
      <c r="B213">
        <v>3000</v>
      </c>
      <c r="C213">
        <v>0.5</v>
      </c>
      <c r="D213" t="str">
        <f t="shared" si="3"/>
        <v xml:space="preserve">Hehler, , Alchemist, , , , </v>
      </c>
      <c r="E213" s="2" t="s">
        <v>578</v>
      </c>
      <c r="F213">
        <v>4</v>
      </c>
      <c r="G213" t="s">
        <v>1065</v>
      </c>
      <c r="I213" t="s">
        <v>1050</v>
      </c>
    </row>
    <row r="214" spans="1:9" x14ac:dyDescent="0.3">
      <c r="A214" s="6" t="s">
        <v>364</v>
      </c>
      <c r="B214">
        <v>3000</v>
      </c>
      <c r="C214">
        <v>0.5</v>
      </c>
      <c r="D214" t="str">
        <f t="shared" si="3"/>
        <v xml:space="preserve">Hehler, , Alchemist, , , , </v>
      </c>
      <c r="E214" s="2" t="s">
        <v>578</v>
      </c>
      <c r="F214">
        <v>4</v>
      </c>
      <c r="G214" t="s">
        <v>1065</v>
      </c>
      <c r="I214" t="s">
        <v>1050</v>
      </c>
    </row>
    <row r="215" spans="1:9" x14ac:dyDescent="0.3">
      <c r="A215" s="6" t="s">
        <v>365</v>
      </c>
      <c r="B215">
        <v>3000</v>
      </c>
      <c r="C215">
        <v>0.5</v>
      </c>
      <c r="D215" t="str">
        <f t="shared" si="3"/>
        <v xml:space="preserve">Hehler, , Alchemist, , , , </v>
      </c>
      <c r="E215" s="2" t="s">
        <v>578</v>
      </c>
      <c r="F215">
        <v>4</v>
      </c>
      <c r="G215" t="s">
        <v>1065</v>
      </c>
      <c r="I215" t="s">
        <v>1050</v>
      </c>
    </row>
    <row r="216" spans="1:9" x14ac:dyDescent="0.3">
      <c r="A216" s="6" t="s">
        <v>366</v>
      </c>
      <c r="B216">
        <v>3000</v>
      </c>
      <c r="C216">
        <v>0.5</v>
      </c>
      <c r="D216" t="str">
        <f t="shared" si="3"/>
        <v xml:space="preserve">Hehler, , Alchemist, , , , </v>
      </c>
      <c r="E216" s="2" t="s">
        <v>578</v>
      </c>
      <c r="F216">
        <v>4</v>
      </c>
      <c r="G216" t="s">
        <v>1065</v>
      </c>
      <c r="I216" t="s">
        <v>1050</v>
      </c>
    </row>
    <row r="217" spans="1:9" x14ac:dyDescent="0.3">
      <c r="A217" s="6" t="s">
        <v>367</v>
      </c>
      <c r="B217">
        <v>3000</v>
      </c>
      <c r="C217">
        <v>0.5</v>
      </c>
      <c r="D217" t="str">
        <f t="shared" si="3"/>
        <v xml:space="preserve">Hehler, , Alchemist, , , , </v>
      </c>
      <c r="E217" s="2" t="s">
        <v>578</v>
      </c>
      <c r="F217">
        <v>4</v>
      </c>
      <c r="G217" t="s">
        <v>1065</v>
      </c>
      <c r="I217" t="s">
        <v>1050</v>
      </c>
    </row>
    <row r="218" spans="1:9" x14ac:dyDescent="0.3">
      <c r="A218" s="6" t="s">
        <v>326</v>
      </c>
      <c r="B218">
        <v>4000</v>
      </c>
      <c r="C218">
        <v>0.5</v>
      </c>
      <c r="D218" t="str">
        <f t="shared" si="3"/>
        <v xml:space="preserve">Hehler, , Alchemist, , , , </v>
      </c>
      <c r="E218" s="2" t="s">
        <v>579</v>
      </c>
      <c r="F218">
        <v>3</v>
      </c>
      <c r="G218" t="s">
        <v>1065</v>
      </c>
      <c r="I218" t="s">
        <v>1050</v>
      </c>
    </row>
    <row r="219" spans="1:9" x14ac:dyDescent="0.3">
      <c r="A219" s="6" t="s">
        <v>369</v>
      </c>
      <c r="B219">
        <v>4000</v>
      </c>
      <c r="C219">
        <v>0.5</v>
      </c>
      <c r="D219" t="str">
        <f t="shared" si="3"/>
        <v xml:space="preserve">Hehler, , Alchemist, , , , </v>
      </c>
      <c r="E219" s="2" t="s">
        <v>579</v>
      </c>
      <c r="F219">
        <v>3</v>
      </c>
      <c r="G219" t="s">
        <v>1065</v>
      </c>
      <c r="I219" t="s">
        <v>1050</v>
      </c>
    </row>
    <row r="220" spans="1:9" x14ac:dyDescent="0.3">
      <c r="A220" s="6" t="s">
        <v>370</v>
      </c>
      <c r="B220">
        <v>4000</v>
      </c>
      <c r="C220">
        <v>0.5</v>
      </c>
      <c r="D220" t="str">
        <f t="shared" si="3"/>
        <v xml:space="preserve">Hehler, , Alchemist, , , , </v>
      </c>
      <c r="E220" s="2" t="s">
        <v>579</v>
      </c>
      <c r="F220">
        <v>3</v>
      </c>
      <c r="G220" t="s">
        <v>1065</v>
      </c>
      <c r="I220" t="s">
        <v>1050</v>
      </c>
    </row>
    <row r="221" spans="1:9" x14ac:dyDescent="0.3">
      <c r="A221" s="6" t="s">
        <v>371</v>
      </c>
      <c r="B221">
        <v>4000</v>
      </c>
      <c r="C221">
        <v>0.5</v>
      </c>
      <c r="D221" t="str">
        <f t="shared" si="3"/>
        <v xml:space="preserve">Hehler, , Alchemist, , , , </v>
      </c>
      <c r="E221" s="2" t="s">
        <v>579</v>
      </c>
      <c r="F221">
        <v>3</v>
      </c>
      <c r="G221" t="s">
        <v>1065</v>
      </c>
      <c r="I221" t="s">
        <v>1050</v>
      </c>
    </row>
    <row r="222" spans="1:9" x14ac:dyDescent="0.3">
      <c r="A222" s="6" t="s">
        <v>372</v>
      </c>
      <c r="B222">
        <v>4000</v>
      </c>
      <c r="C222">
        <v>0.5</v>
      </c>
      <c r="D222" t="str">
        <f t="shared" si="3"/>
        <v xml:space="preserve">Hehler, , Alchemist, , , , </v>
      </c>
      <c r="E222" s="2" t="s">
        <v>579</v>
      </c>
      <c r="F222">
        <v>3</v>
      </c>
      <c r="G222" t="s">
        <v>1065</v>
      </c>
      <c r="I222" t="s">
        <v>1050</v>
      </c>
    </row>
    <row r="223" spans="1:9" x14ac:dyDescent="0.3">
      <c r="A223" s="6" t="s">
        <v>373</v>
      </c>
      <c r="B223">
        <v>4000</v>
      </c>
      <c r="C223">
        <v>0.5</v>
      </c>
      <c r="D223" t="str">
        <f t="shared" si="3"/>
        <v xml:space="preserve">Hehler, , Alchemist, , , , </v>
      </c>
      <c r="E223" s="2" t="s">
        <v>579</v>
      </c>
      <c r="F223">
        <v>3</v>
      </c>
      <c r="G223" t="s">
        <v>1065</v>
      </c>
      <c r="I223" t="s">
        <v>1050</v>
      </c>
    </row>
    <row r="224" spans="1:9" x14ac:dyDescent="0.3">
      <c r="A224" s="6" t="s">
        <v>374</v>
      </c>
      <c r="B224">
        <v>4000</v>
      </c>
      <c r="C224">
        <v>0.5</v>
      </c>
      <c r="D224" t="str">
        <f t="shared" si="3"/>
        <v xml:space="preserve">Hehler, , Alchemist, , , , </v>
      </c>
      <c r="E224" s="2" t="s">
        <v>579</v>
      </c>
      <c r="F224">
        <v>3</v>
      </c>
      <c r="G224" t="s">
        <v>1065</v>
      </c>
      <c r="I224" t="s">
        <v>1050</v>
      </c>
    </row>
    <row r="225" spans="1:9" x14ac:dyDescent="0.3">
      <c r="A225" s="6" t="s">
        <v>375</v>
      </c>
      <c r="B225">
        <v>4000</v>
      </c>
      <c r="C225">
        <v>0.5</v>
      </c>
      <c r="D225" t="str">
        <f t="shared" si="3"/>
        <v xml:space="preserve">Hehler, , Alchemist, , , , </v>
      </c>
      <c r="E225" s="2" t="s">
        <v>580</v>
      </c>
      <c r="F225">
        <v>3</v>
      </c>
      <c r="G225" t="s">
        <v>1065</v>
      </c>
      <c r="I225" t="s">
        <v>1050</v>
      </c>
    </row>
    <row r="226" spans="1:9" x14ac:dyDescent="0.3">
      <c r="A226" s="6" t="s">
        <v>376</v>
      </c>
      <c r="B226">
        <v>4000</v>
      </c>
      <c r="C226">
        <v>0.5</v>
      </c>
      <c r="D226" t="str">
        <f t="shared" si="3"/>
        <v xml:space="preserve">Hehler, , Alchemist, , , , </v>
      </c>
      <c r="E226" s="2" t="s">
        <v>580</v>
      </c>
      <c r="F226">
        <v>3</v>
      </c>
      <c r="G226" t="s">
        <v>1065</v>
      </c>
      <c r="I226" t="s">
        <v>1050</v>
      </c>
    </row>
    <row r="227" spans="1:9" x14ac:dyDescent="0.3">
      <c r="A227" s="6" t="s">
        <v>377</v>
      </c>
      <c r="B227">
        <v>4000</v>
      </c>
      <c r="C227">
        <v>0.5</v>
      </c>
      <c r="D227" t="str">
        <f t="shared" si="3"/>
        <v xml:space="preserve">Hehler, , Alchemist, , , , </v>
      </c>
      <c r="E227" s="2" t="s">
        <v>580</v>
      </c>
      <c r="F227">
        <v>3</v>
      </c>
      <c r="G227" t="s">
        <v>1065</v>
      </c>
      <c r="I227" t="s">
        <v>1050</v>
      </c>
    </row>
    <row r="228" spans="1:9" x14ac:dyDescent="0.3">
      <c r="A228" s="6" t="s">
        <v>378</v>
      </c>
      <c r="B228">
        <v>4000</v>
      </c>
      <c r="C228">
        <v>0.5</v>
      </c>
      <c r="D228" t="str">
        <f t="shared" si="3"/>
        <v xml:space="preserve">Hehler, , Alchemist, , , , </v>
      </c>
      <c r="E228" s="2" t="s">
        <v>580</v>
      </c>
      <c r="F228">
        <v>3</v>
      </c>
      <c r="G228" t="s">
        <v>1065</v>
      </c>
      <c r="I228" t="s">
        <v>1050</v>
      </c>
    </row>
    <row r="229" spans="1:9" x14ac:dyDescent="0.3">
      <c r="A229" s="6" t="s">
        <v>379</v>
      </c>
      <c r="B229">
        <v>4000</v>
      </c>
      <c r="C229">
        <v>0.5</v>
      </c>
      <c r="D229" t="str">
        <f t="shared" si="3"/>
        <v xml:space="preserve">Hehler, , Alchemist, , , , </v>
      </c>
      <c r="E229" s="2" t="s">
        <v>580</v>
      </c>
      <c r="F229">
        <v>3</v>
      </c>
      <c r="G229" t="s">
        <v>1065</v>
      </c>
      <c r="I229" t="s">
        <v>1050</v>
      </c>
    </row>
    <row r="230" spans="1:9" x14ac:dyDescent="0.3">
      <c r="A230" s="6" t="s">
        <v>380</v>
      </c>
      <c r="B230">
        <v>4000</v>
      </c>
      <c r="C230">
        <v>0.5</v>
      </c>
      <c r="D230" t="str">
        <f t="shared" si="3"/>
        <v xml:space="preserve">Hehler, , Alchemist, , , , </v>
      </c>
      <c r="E230" s="2" t="s">
        <v>580</v>
      </c>
      <c r="F230">
        <v>3</v>
      </c>
      <c r="G230" t="s">
        <v>1065</v>
      </c>
      <c r="I230" t="s">
        <v>1050</v>
      </c>
    </row>
    <row r="231" spans="1:9" x14ac:dyDescent="0.3">
      <c r="A231" s="6" t="s">
        <v>381</v>
      </c>
      <c r="B231">
        <v>4000</v>
      </c>
      <c r="C231">
        <v>0.5</v>
      </c>
      <c r="D231" t="str">
        <f t="shared" si="3"/>
        <v xml:space="preserve">Hehler, , Alchemist, , , , </v>
      </c>
      <c r="E231" s="2" t="s">
        <v>580</v>
      </c>
      <c r="F231">
        <v>3</v>
      </c>
      <c r="G231" t="s">
        <v>1065</v>
      </c>
      <c r="I231" t="s">
        <v>1050</v>
      </c>
    </row>
    <row r="232" spans="1:9" x14ac:dyDescent="0.3">
      <c r="A232" s="6" t="s">
        <v>396</v>
      </c>
      <c r="B232">
        <v>1000</v>
      </c>
      <c r="C232">
        <v>0.5</v>
      </c>
      <c r="D232" t="str">
        <f t="shared" si="3"/>
        <v xml:space="preserve">Hehler, , Alchemist, , , , </v>
      </c>
      <c r="E232" s="2" t="s">
        <v>581</v>
      </c>
      <c r="F232">
        <v>5</v>
      </c>
      <c r="G232" t="s">
        <v>1065</v>
      </c>
      <c r="I232" t="s">
        <v>1050</v>
      </c>
    </row>
    <row r="233" spans="1:9" x14ac:dyDescent="0.3">
      <c r="A233" s="6" t="s">
        <v>383</v>
      </c>
      <c r="B233">
        <v>1000</v>
      </c>
      <c r="C233">
        <v>0.5</v>
      </c>
      <c r="D233" t="str">
        <f t="shared" si="3"/>
        <v xml:space="preserve">Hehler, , Alchemist, , , , </v>
      </c>
      <c r="E233" s="2" t="s">
        <v>581</v>
      </c>
      <c r="F233">
        <v>5</v>
      </c>
      <c r="G233" t="s">
        <v>1065</v>
      </c>
      <c r="I233" t="s">
        <v>1050</v>
      </c>
    </row>
    <row r="234" spans="1:9" x14ac:dyDescent="0.3">
      <c r="A234" s="6" t="s">
        <v>384</v>
      </c>
      <c r="B234">
        <v>1000</v>
      </c>
      <c r="C234">
        <v>0.5</v>
      </c>
      <c r="D234" t="str">
        <f t="shared" si="3"/>
        <v xml:space="preserve">Hehler, , Alchemist, , , , </v>
      </c>
      <c r="E234" s="2" t="s">
        <v>581</v>
      </c>
      <c r="F234">
        <v>5</v>
      </c>
      <c r="G234" t="s">
        <v>1065</v>
      </c>
      <c r="I234" t="s">
        <v>1050</v>
      </c>
    </row>
    <row r="235" spans="1:9" x14ac:dyDescent="0.3">
      <c r="A235" s="6" t="s">
        <v>385</v>
      </c>
      <c r="B235">
        <v>1000</v>
      </c>
      <c r="C235">
        <v>0.5</v>
      </c>
      <c r="D235" t="str">
        <f t="shared" si="3"/>
        <v xml:space="preserve">Hehler, , Alchemist, , , , </v>
      </c>
      <c r="E235" s="2" t="s">
        <v>581</v>
      </c>
      <c r="F235">
        <v>5</v>
      </c>
      <c r="G235" t="s">
        <v>1065</v>
      </c>
      <c r="I235" t="s">
        <v>1050</v>
      </c>
    </row>
    <row r="236" spans="1:9" x14ac:dyDescent="0.3">
      <c r="A236" s="6" t="s">
        <v>386</v>
      </c>
      <c r="B236">
        <v>1000</v>
      </c>
      <c r="C236">
        <v>0.5</v>
      </c>
      <c r="D236" t="str">
        <f t="shared" si="3"/>
        <v xml:space="preserve">Hehler, , Alchemist, , , , </v>
      </c>
      <c r="E236" s="2" t="s">
        <v>581</v>
      </c>
      <c r="F236">
        <v>5</v>
      </c>
      <c r="G236" t="s">
        <v>1065</v>
      </c>
      <c r="I236" t="s">
        <v>1050</v>
      </c>
    </row>
    <row r="237" spans="1:9" x14ac:dyDescent="0.3">
      <c r="A237" s="6" t="s">
        <v>387</v>
      </c>
      <c r="B237">
        <v>1000</v>
      </c>
      <c r="C237">
        <v>0.5</v>
      </c>
      <c r="D237" t="str">
        <f t="shared" si="3"/>
        <v xml:space="preserve">Hehler, , Alchemist, , , , </v>
      </c>
      <c r="E237" s="2" t="s">
        <v>581</v>
      </c>
      <c r="F237">
        <v>5</v>
      </c>
      <c r="G237" t="s">
        <v>1065</v>
      </c>
      <c r="I237" t="s">
        <v>1050</v>
      </c>
    </row>
    <row r="238" spans="1:9" x14ac:dyDescent="0.3">
      <c r="A238" s="6" t="s">
        <v>388</v>
      </c>
      <c r="B238">
        <v>1000</v>
      </c>
      <c r="C238">
        <v>0.5</v>
      </c>
      <c r="D238" t="str">
        <f t="shared" si="3"/>
        <v xml:space="preserve">Hehler, , Alchemist, , , , </v>
      </c>
      <c r="E238" s="2" t="s">
        <v>581</v>
      </c>
      <c r="F238">
        <v>5</v>
      </c>
      <c r="G238" t="s">
        <v>1065</v>
      </c>
      <c r="I238" t="s">
        <v>1050</v>
      </c>
    </row>
    <row r="239" spans="1:9" x14ac:dyDescent="0.3">
      <c r="A239" s="6" t="s">
        <v>389</v>
      </c>
      <c r="B239">
        <v>1000</v>
      </c>
      <c r="C239">
        <v>0.5</v>
      </c>
      <c r="D239" t="str">
        <f t="shared" si="3"/>
        <v xml:space="preserve">Hehler, , Alchemist, , , , </v>
      </c>
      <c r="E239" s="2" t="s">
        <v>582</v>
      </c>
      <c r="F239">
        <v>5</v>
      </c>
      <c r="G239" t="s">
        <v>1065</v>
      </c>
      <c r="I239" t="s">
        <v>1050</v>
      </c>
    </row>
    <row r="240" spans="1:9" x14ac:dyDescent="0.3">
      <c r="A240" s="6" t="s">
        <v>390</v>
      </c>
      <c r="B240">
        <v>1000</v>
      </c>
      <c r="C240">
        <v>0.5</v>
      </c>
      <c r="D240" t="str">
        <f t="shared" si="3"/>
        <v xml:space="preserve">Hehler, , Alchemist, , , , </v>
      </c>
      <c r="E240" s="2" t="s">
        <v>582</v>
      </c>
      <c r="F240">
        <v>5</v>
      </c>
      <c r="G240" t="s">
        <v>1065</v>
      </c>
      <c r="I240" t="s">
        <v>1050</v>
      </c>
    </row>
    <row r="241" spans="1:9" x14ac:dyDescent="0.3">
      <c r="A241" s="6" t="s">
        <v>391</v>
      </c>
      <c r="B241">
        <v>1000</v>
      </c>
      <c r="C241">
        <v>0.5</v>
      </c>
      <c r="D241" t="str">
        <f t="shared" si="3"/>
        <v xml:space="preserve">Hehler, , Alchemist, , , , </v>
      </c>
      <c r="E241" s="2" t="s">
        <v>582</v>
      </c>
      <c r="F241">
        <v>5</v>
      </c>
      <c r="G241" t="s">
        <v>1065</v>
      </c>
      <c r="I241" t="s">
        <v>1050</v>
      </c>
    </row>
    <row r="242" spans="1:9" x14ac:dyDescent="0.3">
      <c r="A242" s="6" t="s">
        <v>392</v>
      </c>
      <c r="B242">
        <v>1000</v>
      </c>
      <c r="C242">
        <v>0.5</v>
      </c>
      <c r="D242" t="str">
        <f t="shared" si="3"/>
        <v xml:space="preserve">Hehler, , Alchemist, , , , </v>
      </c>
      <c r="E242" s="2" t="s">
        <v>582</v>
      </c>
      <c r="F242">
        <v>5</v>
      </c>
      <c r="G242" t="s">
        <v>1065</v>
      </c>
      <c r="I242" t="s">
        <v>1050</v>
      </c>
    </row>
    <row r="243" spans="1:9" x14ac:dyDescent="0.3">
      <c r="A243" s="6" t="s">
        <v>393</v>
      </c>
      <c r="B243">
        <v>1000</v>
      </c>
      <c r="C243">
        <v>0.5</v>
      </c>
      <c r="D243" t="str">
        <f t="shared" si="3"/>
        <v xml:space="preserve">Hehler, , Alchemist, , , , </v>
      </c>
      <c r="E243" s="2" t="s">
        <v>582</v>
      </c>
      <c r="F243">
        <v>5</v>
      </c>
      <c r="G243" t="s">
        <v>1065</v>
      </c>
      <c r="I243" t="s">
        <v>1050</v>
      </c>
    </row>
    <row r="244" spans="1:9" x14ac:dyDescent="0.3">
      <c r="A244" s="6" t="s">
        <v>394</v>
      </c>
      <c r="B244">
        <v>1000</v>
      </c>
      <c r="C244">
        <v>0.5</v>
      </c>
      <c r="D244" t="str">
        <f t="shared" si="3"/>
        <v xml:space="preserve">Hehler, , Alchemist, , , , </v>
      </c>
      <c r="E244" s="2" t="s">
        <v>582</v>
      </c>
      <c r="F244">
        <v>5</v>
      </c>
      <c r="G244" t="s">
        <v>1065</v>
      </c>
      <c r="I244" t="s">
        <v>1050</v>
      </c>
    </row>
    <row r="245" spans="1:9" x14ac:dyDescent="0.3">
      <c r="A245" s="6" t="s">
        <v>395</v>
      </c>
      <c r="B245">
        <v>1000</v>
      </c>
      <c r="C245">
        <v>0.5</v>
      </c>
      <c r="D245" t="str">
        <f t="shared" si="3"/>
        <v xml:space="preserve">Hehler, , Alchemist, , , , </v>
      </c>
      <c r="E245" s="2" t="s">
        <v>582</v>
      </c>
      <c r="F245">
        <v>5</v>
      </c>
      <c r="G245" t="s">
        <v>1065</v>
      </c>
      <c r="I245" t="s">
        <v>1050</v>
      </c>
    </row>
    <row r="246" spans="1:9" x14ac:dyDescent="0.3">
      <c r="A246" s="6" t="s">
        <v>410</v>
      </c>
      <c r="B246">
        <v>2000</v>
      </c>
      <c r="C246">
        <v>0.5</v>
      </c>
      <c r="D246" t="str">
        <f t="shared" si="3"/>
        <v xml:space="preserve">Hehler, , Alchemist, , , , </v>
      </c>
      <c r="E246" s="2" t="s">
        <v>583</v>
      </c>
      <c r="F246">
        <v>5</v>
      </c>
      <c r="G246" t="s">
        <v>1065</v>
      </c>
      <c r="I246" t="s">
        <v>1050</v>
      </c>
    </row>
    <row r="247" spans="1:9" x14ac:dyDescent="0.3">
      <c r="A247" s="6" t="s">
        <v>397</v>
      </c>
      <c r="B247">
        <v>2000</v>
      </c>
      <c r="C247">
        <v>0.5</v>
      </c>
      <c r="D247" t="str">
        <f t="shared" si="3"/>
        <v xml:space="preserve">Hehler, , Alchemist, , , , </v>
      </c>
      <c r="E247" s="2" t="s">
        <v>583</v>
      </c>
      <c r="F247">
        <v>5</v>
      </c>
      <c r="G247" t="s">
        <v>1065</v>
      </c>
      <c r="I247" t="s">
        <v>1050</v>
      </c>
    </row>
    <row r="248" spans="1:9" x14ac:dyDescent="0.3">
      <c r="A248" s="6" t="s">
        <v>398</v>
      </c>
      <c r="B248">
        <v>2000</v>
      </c>
      <c r="C248">
        <v>0.5</v>
      </c>
      <c r="D248" t="str">
        <f t="shared" si="3"/>
        <v xml:space="preserve">Hehler, , Alchemist, , , , </v>
      </c>
      <c r="E248" s="2" t="s">
        <v>583</v>
      </c>
      <c r="F248">
        <v>5</v>
      </c>
      <c r="G248" t="s">
        <v>1065</v>
      </c>
      <c r="I248" t="s">
        <v>1050</v>
      </c>
    </row>
    <row r="249" spans="1:9" x14ac:dyDescent="0.3">
      <c r="A249" s="6" t="s">
        <v>399</v>
      </c>
      <c r="B249">
        <v>2000</v>
      </c>
      <c r="C249">
        <v>0.5</v>
      </c>
      <c r="D249" t="str">
        <f t="shared" si="3"/>
        <v xml:space="preserve">Hehler, , Alchemist, , , , </v>
      </c>
      <c r="E249" s="2" t="s">
        <v>583</v>
      </c>
      <c r="F249">
        <v>5</v>
      </c>
      <c r="G249" t="s">
        <v>1065</v>
      </c>
      <c r="I249" t="s">
        <v>1050</v>
      </c>
    </row>
    <row r="250" spans="1:9" x14ac:dyDescent="0.3">
      <c r="A250" s="6" t="s">
        <v>400</v>
      </c>
      <c r="B250">
        <v>2000</v>
      </c>
      <c r="C250">
        <v>0.5</v>
      </c>
      <c r="D250" t="str">
        <f t="shared" si="3"/>
        <v xml:space="preserve">Hehler, , Alchemist, , , , </v>
      </c>
      <c r="E250" s="2" t="s">
        <v>583</v>
      </c>
      <c r="F250">
        <v>5</v>
      </c>
      <c r="G250" t="s">
        <v>1065</v>
      </c>
      <c r="I250" t="s">
        <v>1050</v>
      </c>
    </row>
    <row r="251" spans="1:9" x14ac:dyDescent="0.3">
      <c r="A251" s="6" t="s">
        <v>401</v>
      </c>
      <c r="B251">
        <v>2000</v>
      </c>
      <c r="C251">
        <v>0.5</v>
      </c>
      <c r="D251" t="str">
        <f t="shared" si="3"/>
        <v xml:space="preserve">Hehler, , Alchemist, , , , </v>
      </c>
      <c r="E251" s="2" t="s">
        <v>583</v>
      </c>
      <c r="F251">
        <v>5</v>
      </c>
      <c r="G251" t="s">
        <v>1065</v>
      </c>
      <c r="I251" t="s">
        <v>1050</v>
      </c>
    </row>
    <row r="252" spans="1:9" x14ac:dyDescent="0.3">
      <c r="A252" s="6" t="s">
        <v>402</v>
      </c>
      <c r="B252">
        <v>2000</v>
      </c>
      <c r="C252">
        <v>0.5</v>
      </c>
      <c r="D252" t="str">
        <f t="shared" si="3"/>
        <v xml:space="preserve">Hehler, , Alchemist, , , , </v>
      </c>
      <c r="E252" s="2" t="s">
        <v>583</v>
      </c>
      <c r="F252">
        <v>5</v>
      </c>
      <c r="G252" t="s">
        <v>1065</v>
      </c>
      <c r="I252" t="s">
        <v>1050</v>
      </c>
    </row>
    <row r="253" spans="1:9" x14ac:dyDescent="0.3">
      <c r="A253" s="6" t="s">
        <v>403</v>
      </c>
      <c r="B253">
        <v>2000</v>
      </c>
      <c r="C253">
        <v>0.5</v>
      </c>
      <c r="D253" t="str">
        <f t="shared" si="3"/>
        <v xml:space="preserve">Hehler, , Alchemist, , , , </v>
      </c>
      <c r="E253" s="2" t="s">
        <v>584</v>
      </c>
      <c r="F253">
        <v>5</v>
      </c>
      <c r="G253" t="s">
        <v>1065</v>
      </c>
      <c r="I253" t="s">
        <v>1050</v>
      </c>
    </row>
    <row r="254" spans="1:9" x14ac:dyDescent="0.3">
      <c r="A254" s="6" t="s">
        <v>404</v>
      </c>
      <c r="B254">
        <v>2000</v>
      </c>
      <c r="C254">
        <v>0.5</v>
      </c>
      <c r="D254" t="str">
        <f t="shared" si="3"/>
        <v xml:space="preserve">Hehler, , Alchemist, , , , </v>
      </c>
      <c r="E254" s="2" t="s">
        <v>584</v>
      </c>
      <c r="F254">
        <v>5</v>
      </c>
      <c r="G254" t="s">
        <v>1065</v>
      </c>
      <c r="I254" t="s">
        <v>1050</v>
      </c>
    </row>
    <row r="255" spans="1:9" x14ac:dyDescent="0.3">
      <c r="A255" s="6" t="s">
        <v>405</v>
      </c>
      <c r="B255">
        <v>2000</v>
      </c>
      <c r="C255">
        <v>0.5</v>
      </c>
      <c r="D255" t="str">
        <f t="shared" si="3"/>
        <v xml:space="preserve">Hehler, , Alchemist, , , , </v>
      </c>
      <c r="E255" s="2" t="s">
        <v>584</v>
      </c>
      <c r="F255">
        <v>5</v>
      </c>
      <c r="G255" t="s">
        <v>1065</v>
      </c>
      <c r="I255" t="s">
        <v>1050</v>
      </c>
    </row>
    <row r="256" spans="1:9" x14ac:dyDescent="0.3">
      <c r="A256" s="6" t="s">
        <v>406</v>
      </c>
      <c r="B256">
        <v>2000</v>
      </c>
      <c r="C256">
        <v>0.5</v>
      </c>
      <c r="D256" t="str">
        <f t="shared" si="3"/>
        <v xml:space="preserve">Hehler, , Alchemist, , , , </v>
      </c>
      <c r="E256" s="2" t="s">
        <v>584</v>
      </c>
      <c r="F256">
        <v>5</v>
      </c>
      <c r="G256" t="s">
        <v>1065</v>
      </c>
      <c r="I256" t="s">
        <v>1050</v>
      </c>
    </row>
    <row r="257" spans="1:9" x14ac:dyDescent="0.3">
      <c r="A257" s="6" t="s">
        <v>407</v>
      </c>
      <c r="B257">
        <v>2000</v>
      </c>
      <c r="C257">
        <v>0.5</v>
      </c>
      <c r="D257" t="str">
        <f t="shared" si="3"/>
        <v xml:space="preserve">Hehler, , Alchemist, , , , </v>
      </c>
      <c r="E257" s="2" t="s">
        <v>584</v>
      </c>
      <c r="F257">
        <v>5</v>
      </c>
      <c r="G257" t="s">
        <v>1065</v>
      </c>
      <c r="I257" t="s">
        <v>1050</v>
      </c>
    </row>
    <row r="258" spans="1:9" x14ac:dyDescent="0.3">
      <c r="A258" s="6" t="s">
        <v>408</v>
      </c>
      <c r="B258">
        <v>2000</v>
      </c>
      <c r="C258">
        <v>0.5</v>
      </c>
      <c r="D258" t="str">
        <f t="shared" ref="D258:D321" si="4">G258&amp;", "&amp;H258&amp;", "&amp;I258&amp;", "&amp;J258&amp;", "&amp;K258&amp;", "&amp;L258&amp;", "&amp;M258</f>
        <v xml:space="preserve">Hehler, , Alchemist, , , , </v>
      </c>
      <c r="E258" s="2" t="s">
        <v>584</v>
      </c>
      <c r="F258">
        <v>5</v>
      </c>
      <c r="G258" t="s">
        <v>1065</v>
      </c>
      <c r="I258" t="s">
        <v>1050</v>
      </c>
    </row>
    <row r="259" spans="1:9" x14ac:dyDescent="0.3">
      <c r="A259" s="6" t="s">
        <v>409</v>
      </c>
      <c r="B259">
        <v>2000</v>
      </c>
      <c r="C259">
        <v>0.5</v>
      </c>
      <c r="D259" t="str">
        <f t="shared" si="4"/>
        <v xml:space="preserve">Hehler, , Alchemist, , , , </v>
      </c>
      <c r="E259" s="2" t="s">
        <v>584</v>
      </c>
      <c r="F259">
        <v>5</v>
      </c>
      <c r="G259" t="s">
        <v>1065</v>
      </c>
      <c r="I259" t="s">
        <v>1050</v>
      </c>
    </row>
    <row r="260" spans="1:9" x14ac:dyDescent="0.3">
      <c r="A260" s="6" t="s">
        <v>424</v>
      </c>
      <c r="B260">
        <v>3000</v>
      </c>
      <c r="C260">
        <v>0.5</v>
      </c>
      <c r="D260" t="str">
        <f t="shared" si="4"/>
        <v xml:space="preserve">Hehler, , Alchemist, , , , </v>
      </c>
      <c r="E260" s="2" t="s">
        <v>585</v>
      </c>
      <c r="F260">
        <v>4</v>
      </c>
      <c r="G260" t="s">
        <v>1065</v>
      </c>
      <c r="I260" t="s">
        <v>1050</v>
      </c>
    </row>
    <row r="261" spans="1:9" x14ac:dyDescent="0.3">
      <c r="A261" s="6" t="s">
        <v>411</v>
      </c>
      <c r="B261">
        <v>3000</v>
      </c>
      <c r="C261">
        <v>0.5</v>
      </c>
      <c r="D261" t="str">
        <f t="shared" si="4"/>
        <v xml:space="preserve">Hehler, , Alchemist, , , , </v>
      </c>
      <c r="E261" s="2" t="s">
        <v>585</v>
      </c>
      <c r="F261">
        <v>4</v>
      </c>
      <c r="G261" t="s">
        <v>1065</v>
      </c>
      <c r="I261" t="s">
        <v>1050</v>
      </c>
    </row>
    <row r="262" spans="1:9" x14ac:dyDescent="0.3">
      <c r="A262" s="6" t="s">
        <v>412</v>
      </c>
      <c r="B262">
        <v>3000</v>
      </c>
      <c r="C262">
        <v>0.5</v>
      </c>
      <c r="D262" t="str">
        <f t="shared" si="4"/>
        <v xml:space="preserve">Hehler, , Alchemist, , , , </v>
      </c>
      <c r="E262" s="2" t="s">
        <v>585</v>
      </c>
      <c r="F262">
        <v>4</v>
      </c>
      <c r="G262" t="s">
        <v>1065</v>
      </c>
      <c r="I262" t="s">
        <v>1050</v>
      </c>
    </row>
    <row r="263" spans="1:9" x14ac:dyDescent="0.3">
      <c r="A263" s="6" t="s">
        <v>413</v>
      </c>
      <c r="B263">
        <v>3000</v>
      </c>
      <c r="C263">
        <v>0.5</v>
      </c>
      <c r="D263" t="str">
        <f t="shared" si="4"/>
        <v xml:space="preserve">Hehler, , Alchemist, , , , </v>
      </c>
      <c r="E263" s="2" t="s">
        <v>585</v>
      </c>
      <c r="F263">
        <v>4</v>
      </c>
      <c r="G263" t="s">
        <v>1065</v>
      </c>
      <c r="I263" t="s">
        <v>1050</v>
      </c>
    </row>
    <row r="264" spans="1:9" x14ac:dyDescent="0.3">
      <c r="A264" s="6" t="s">
        <v>414</v>
      </c>
      <c r="B264">
        <v>3000</v>
      </c>
      <c r="C264">
        <v>0.5</v>
      </c>
      <c r="D264" t="str">
        <f t="shared" si="4"/>
        <v xml:space="preserve">Hehler, , Alchemist, , , , </v>
      </c>
      <c r="E264" s="2" t="s">
        <v>585</v>
      </c>
      <c r="F264">
        <v>4</v>
      </c>
      <c r="G264" t="s">
        <v>1065</v>
      </c>
      <c r="I264" t="s">
        <v>1050</v>
      </c>
    </row>
    <row r="265" spans="1:9" x14ac:dyDescent="0.3">
      <c r="A265" s="6" t="s">
        <v>415</v>
      </c>
      <c r="B265">
        <v>3000</v>
      </c>
      <c r="C265">
        <v>0.5</v>
      </c>
      <c r="D265" t="str">
        <f t="shared" si="4"/>
        <v xml:space="preserve">Hehler, , Alchemist, , , , </v>
      </c>
      <c r="E265" s="2" t="s">
        <v>585</v>
      </c>
      <c r="F265">
        <v>4</v>
      </c>
      <c r="G265" t="s">
        <v>1065</v>
      </c>
      <c r="I265" t="s">
        <v>1050</v>
      </c>
    </row>
    <row r="266" spans="1:9" x14ac:dyDescent="0.3">
      <c r="A266" s="6" t="s">
        <v>416</v>
      </c>
      <c r="B266">
        <v>3000</v>
      </c>
      <c r="C266">
        <v>0.5</v>
      </c>
      <c r="D266" t="str">
        <f t="shared" si="4"/>
        <v xml:space="preserve">Hehler, , Alchemist, , , , </v>
      </c>
      <c r="E266" s="2" t="s">
        <v>585</v>
      </c>
      <c r="F266">
        <v>4</v>
      </c>
      <c r="G266" t="s">
        <v>1065</v>
      </c>
      <c r="I266" t="s">
        <v>1050</v>
      </c>
    </row>
    <row r="267" spans="1:9" x14ac:dyDescent="0.3">
      <c r="A267" s="6" t="s">
        <v>417</v>
      </c>
      <c r="B267">
        <v>3000</v>
      </c>
      <c r="C267">
        <v>0.5</v>
      </c>
      <c r="D267" t="str">
        <f t="shared" si="4"/>
        <v xml:space="preserve">Hehler, , Alchemist, , , , </v>
      </c>
      <c r="E267" s="2" t="s">
        <v>586</v>
      </c>
      <c r="F267">
        <v>4</v>
      </c>
      <c r="G267" t="s">
        <v>1065</v>
      </c>
      <c r="I267" t="s">
        <v>1050</v>
      </c>
    </row>
    <row r="268" spans="1:9" x14ac:dyDescent="0.3">
      <c r="A268" s="6" t="s">
        <v>418</v>
      </c>
      <c r="B268">
        <v>3000</v>
      </c>
      <c r="C268">
        <v>0.5</v>
      </c>
      <c r="D268" t="str">
        <f t="shared" si="4"/>
        <v xml:space="preserve">Hehler, , Alchemist, , , , </v>
      </c>
      <c r="E268" s="2" t="s">
        <v>586</v>
      </c>
      <c r="F268">
        <v>4</v>
      </c>
      <c r="G268" t="s">
        <v>1065</v>
      </c>
      <c r="I268" t="s">
        <v>1050</v>
      </c>
    </row>
    <row r="269" spans="1:9" x14ac:dyDescent="0.3">
      <c r="A269" s="6" t="s">
        <v>419</v>
      </c>
      <c r="B269">
        <v>3000</v>
      </c>
      <c r="C269">
        <v>0.5</v>
      </c>
      <c r="D269" t="str">
        <f t="shared" si="4"/>
        <v xml:space="preserve">Hehler, , Alchemist, , , , </v>
      </c>
      <c r="E269" s="2" t="s">
        <v>586</v>
      </c>
      <c r="F269">
        <v>4</v>
      </c>
      <c r="G269" t="s">
        <v>1065</v>
      </c>
      <c r="I269" t="s">
        <v>1050</v>
      </c>
    </row>
    <row r="270" spans="1:9" x14ac:dyDescent="0.3">
      <c r="A270" s="6" t="s">
        <v>420</v>
      </c>
      <c r="B270">
        <v>3000</v>
      </c>
      <c r="C270">
        <v>0.5</v>
      </c>
      <c r="D270" t="str">
        <f t="shared" si="4"/>
        <v xml:space="preserve">Hehler, , Alchemist, , , , </v>
      </c>
      <c r="E270" s="2" t="s">
        <v>586</v>
      </c>
      <c r="F270">
        <v>4</v>
      </c>
      <c r="G270" t="s">
        <v>1065</v>
      </c>
      <c r="I270" t="s">
        <v>1050</v>
      </c>
    </row>
    <row r="271" spans="1:9" x14ac:dyDescent="0.3">
      <c r="A271" s="6" t="s">
        <v>421</v>
      </c>
      <c r="B271">
        <v>3000</v>
      </c>
      <c r="C271">
        <v>0.5</v>
      </c>
      <c r="D271" t="str">
        <f t="shared" si="4"/>
        <v xml:space="preserve">Hehler, , Alchemist, , , , </v>
      </c>
      <c r="E271" s="2" t="s">
        <v>586</v>
      </c>
      <c r="F271">
        <v>4</v>
      </c>
      <c r="G271" t="s">
        <v>1065</v>
      </c>
      <c r="I271" t="s">
        <v>1050</v>
      </c>
    </row>
    <row r="272" spans="1:9" x14ac:dyDescent="0.3">
      <c r="A272" s="6" t="s">
        <v>422</v>
      </c>
      <c r="B272">
        <v>3000</v>
      </c>
      <c r="C272">
        <v>0.5</v>
      </c>
      <c r="D272" t="str">
        <f t="shared" si="4"/>
        <v xml:space="preserve">Hehler, , Alchemist, , , , </v>
      </c>
      <c r="E272" s="2" t="s">
        <v>586</v>
      </c>
      <c r="F272">
        <v>4</v>
      </c>
      <c r="G272" t="s">
        <v>1065</v>
      </c>
      <c r="I272" t="s">
        <v>1050</v>
      </c>
    </row>
    <row r="273" spans="1:10" x14ac:dyDescent="0.3">
      <c r="A273" s="6" t="s">
        <v>423</v>
      </c>
      <c r="B273">
        <v>3000</v>
      </c>
      <c r="C273">
        <v>0.5</v>
      </c>
      <c r="D273" t="str">
        <f t="shared" si="4"/>
        <v xml:space="preserve">Hehler, , Alchemist, , , , </v>
      </c>
      <c r="E273" s="2" t="s">
        <v>586</v>
      </c>
      <c r="F273">
        <v>4</v>
      </c>
      <c r="G273" t="s">
        <v>1065</v>
      </c>
      <c r="I273" t="s">
        <v>1050</v>
      </c>
    </row>
    <row r="274" spans="1:10" x14ac:dyDescent="0.3">
      <c r="A274" s="6" t="s">
        <v>382</v>
      </c>
      <c r="B274">
        <v>4000</v>
      </c>
      <c r="C274">
        <v>0.5</v>
      </c>
      <c r="D274" t="str">
        <f t="shared" si="4"/>
        <v xml:space="preserve">Hehler, , Alchemist, , , , </v>
      </c>
      <c r="E274" s="2" t="s">
        <v>587</v>
      </c>
      <c r="F274">
        <v>3</v>
      </c>
      <c r="G274" t="s">
        <v>1065</v>
      </c>
      <c r="I274" t="s">
        <v>1050</v>
      </c>
    </row>
    <row r="275" spans="1:10" x14ac:dyDescent="0.3">
      <c r="A275" s="6" t="s">
        <v>425</v>
      </c>
      <c r="B275">
        <v>4000</v>
      </c>
      <c r="C275">
        <v>0.5</v>
      </c>
      <c r="D275" t="str">
        <f t="shared" si="4"/>
        <v xml:space="preserve">Hehler, , Alchemist, , , , </v>
      </c>
      <c r="E275" s="2" t="s">
        <v>587</v>
      </c>
      <c r="F275">
        <v>3</v>
      </c>
      <c r="G275" t="s">
        <v>1065</v>
      </c>
      <c r="I275" t="s">
        <v>1050</v>
      </c>
    </row>
    <row r="276" spans="1:10" x14ac:dyDescent="0.3">
      <c r="A276" s="6" t="s">
        <v>426</v>
      </c>
      <c r="B276">
        <v>4000</v>
      </c>
      <c r="C276">
        <v>0.5</v>
      </c>
      <c r="D276" t="str">
        <f t="shared" si="4"/>
        <v xml:space="preserve">Hehler, , Alchemist, , , , </v>
      </c>
      <c r="E276" s="2" t="s">
        <v>587</v>
      </c>
      <c r="F276">
        <v>3</v>
      </c>
      <c r="G276" t="s">
        <v>1065</v>
      </c>
      <c r="I276" t="s">
        <v>1050</v>
      </c>
    </row>
    <row r="277" spans="1:10" x14ac:dyDescent="0.3">
      <c r="A277" s="6" t="s">
        <v>427</v>
      </c>
      <c r="B277">
        <v>4000</v>
      </c>
      <c r="C277">
        <v>0.5</v>
      </c>
      <c r="D277" t="str">
        <f t="shared" si="4"/>
        <v xml:space="preserve">Hehler, , Alchemist, , , , </v>
      </c>
      <c r="E277" s="2" t="s">
        <v>587</v>
      </c>
      <c r="F277">
        <v>3</v>
      </c>
      <c r="G277" t="s">
        <v>1065</v>
      </c>
      <c r="I277" t="s">
        <v>1050</v>
      </c>
    </row>
    <row r="278" spans="1:10" x14ac:dyDescent="0.3">
      <c r="A278" s="6" t="s">
        <v>428</v>
      </c>
      <c r="B278">
        <v>4000</v>
      </c>
      <c r="C278">
        <v>0.5</v>
      </c>
      <c r="D278" t="str">
        <f t="shared" si="4"/>
        <v xml:space="preserve">Hehler, , Alchemist, , , , </v>
      </c>
      <c r="E278" s="2" t="s">
        <v>587</v>
      </c>
      <c r="F278">
        <v>3</v>
      </c>
      <c r="G278" t="s">
        <v>1065</v>
      </c>
      <c r="I278" t="s">
        <v>1050</v>
      </c>
    </row>
    <row r="279" spans="1:10" x14ac:dyDescent="0.3">
      <c r="A279" s="6" t="s">
        <v>429</v>
      </c>
      <c r="B279">
        <v>4000</v>
      </c>
      <c r="C279">
        <v>0.5</v>
      </c>
      <c r="D279" t="str">
        <f t="shared" si="4"/>
        <v xml:space="preserve">Hehler, , Alchemist, , , , </v>
      </c>
      <c r="E279" s="2" t="s">
        <v>587</v>
      </c>
      <c r="F279">
        <v>3</v>
      </c>
      <c r="G279" t="s">
        <v>1065</v>
      </c>
      <c r="I279" t="s">
        <v>1050</v>
      </c>
    </row>
    <row r="280" spans="1:10" x14ac:dyDescent="0.3">
      <c r="A280" s="6" t="s">
        <v>430</v>
      </c>
      <c r="B280">
        <v>4000</v>
      </c>
      <c r="C280">
        <v>0.5</v>
      </c>
      <c r="D280" t="str">
        <f t="shared" si="4"/>
        <v xml:space="preserve">Hehler, , Alchemist, , , , </v>
      </c>
      <c r="E280" s="2" t="s">
        <v>587</v>
      </c>
      <c r="F280">
        <v>3</v>
      </c>
      <c r="G280" t="s">
        <v>1065</v>
      </c>
      <c r="I280" t="s">
        <v>1050</v>
      </c>
    </row>
    <row r="281" spans="1:10" x14ac:dyDescent="0.3">
      <c r="A281" s="6" t="s">
        <v>431</v>
      </c>
      <c r="B281">
        <v>4000</v>
      </c>
      <c r="C281">
        <v>0.5</v>
      </c>
      <c r="D281" t="str">
        <f t="shared" si="4"/>
        <v xml:space="preserve">Hehler, , Alchemist, , , , </v>
      </c>
      <c r="E281" s="2" t="s">
        <v>588</v>
      </c>
      <c r="F281">
        <v>3</v>
      </c>
      <c r="G281" t="s">
        <v>1065</v>
      </c>
      <c r="I281" t="s">
        <v>1050</v>
      </c>
    </row>
    <row r="282" spans="1:10" x14ac:dyDescent="0.3">
      <c r="A282" s="6" t="s">
        <v>432</v>
      </c>
      <c r="B282">
        <v>4000</v>
      </c>
      <c r="C282">
        <v>0.5</v>
      </c>
      <c r="D282" t="str">
        <f t="shared" si="4"/>
        <v xml:space="preserve">Hehler, , Alchemist, , , , </v>
      </c>
      <c r="E282" s="2" t="s">
        <v>588</v>
      </c>
      <c r="F282">
        <v>3</v>
      </c>
      <c r="G282" t="s">
        <v>1065</v>
      </c>
      <c r="I282" t="s">
        <v>1050</v>
      </c>
    </row>
    <row r="283" spans="1:10" x14ac:dyDescent="0.3">
      <c r="A283" s="6" t="s">
        <v>433</v>
      </c>
      <c r="B283">
        <v>4000</v>
      </c>
      <c r="C283">
        <v>0.5</v>
      </c>
      <c r="D283" t="str">
        <f t="shared" si="4"/>
        <v xml:space="preserve">Hehler, , Alchemist, , , , </v>
      </c>
      <c r="E283" s="2" t="s">
        <v>588</v>
      </c>
      <c r="F283">
        <v>3</v>
      </c>
      <c r="G283" t="s">
        <v>1065</v>
      </c>
      <c r="I283" t="s">
        <v>1050</v>
      </c>
    </row>
    <row r="284" spans="1:10" x14ac:dyDescent="0.3">
      <c r="A284" s="6" t="s">
        <v>434</v>
      </c>
      <c r="B284">
        <v>4000</v>
      </c>
      <c r="C284">
        <v>0.5</v>
      </c>
      <c r="D284" t="str">
        <f t="shared" si="4"/>
        <v xml:space="preserve">Hehler, , Alchemist, , , , </v>
      </c>
      <c r="E284" s="2" t="s">
        <v>588</v>
      </c>
      <c r="F284">
        <v>3</v>
      </c>
      <c r="G284" t="s">
        <v>1065</v>
      </c>
      <c r="I284" t="s">
        <v>1050</v>
      </c>
    </row>
    <row r="285" spans="1:10" x14ac:dyDescent="0.3">
      <c r="A285" s="6" t="s">
        <v>435</v>
      </c>
      <c r="B285">
        <v>4000</v>
      </c>
      <c r="C285">
        <v>0.5</v>
      </c>
      <c r="D285" t="str">
        <f t="shared" si="4"/>
        <v xml:space="preserve">Hehler, , Alchemist, , , , </v>
      </c>
      <c r="E285" s="2" t="s">
        <v>588</v>
      </c>
      <c r="F285">
        <v>3</v>
      </c>
      <c r="G285" t="s">
        <v>1065</v>
      </c>
      <c r="I285" t="s">
        <v>1050</v>
      </c>
    </row>
    <row r="286" spans="1:10" x14ac:dyDescent="0.3">
      <c r="A286" s="6" t="s">
        <v>436</v>
      </c>
      <c r="B286">
        <v>4000</v>
      </c>
      <c r="C286">
        <v>0.5</v>
      </c>
      <c r="D286" t="str">
        <f t="shared" si="4"/>
        <v xml:space="preserve">Hehler, , Alchemist, , , , </v>
      </c>
      <c r="E286" s="2" t="s">
        <v>588</v>
      </c>
      <c r="F286">
        <v>3</v>
      </c>
      <c r="G286" t="s">
        <v>1065</v>
      </c>
      <c r="I286" t="s">
        <v>1050</v>
      </c>
    </row>
    <row r="287" spans="1:10" x14ac:dyDescent="0.3">
      <c r="A287" s="6" t="s">
        <v>437</v>
      </c>
      <c r="B287">
        <v>4000</v>
      </c>
      <c r="C287">
        <v>0.5</v>
      </c>
      <c r="D287" t="str">
        <f t="shared" si="4"/>
        <v xml:space="preserve">Hehler, , Alchemist, , , , </v>
      </c>
      <c r="E287" s="2" t="s">
        <v>588</v>
      </c>
      <c r="F287">
        <v>3</v>
      </c>
      <c r="G287" t="s">
        <v>1065</v>
      </c>
      <c r="I287" t="s">
        <v>1050</v>
      </c>
    </row>
    <row r="288" spans="1:10" x14ac:dyDescent="0.3">
      <c r="A288" t="s">
        <v>52</v>
      </c>
      <c r="B288">
        <v>200</v>
      </c>
      <c r="C288">
        <v>1</v>
      </c>
      <c r="D288" t="str">
        <f t="shared" si="4"/>
        <v xml:space="preserve">Hehler, Allgemein, , Schmied, , , </v>
      </c>
      <c r="F288">
        <v>4</v>
      </c>
      <c r="G288" t="s">
        <v>1065</v>
      </c>
      <c r="H288" s="2" t="s">
        <v>1049</v>
      </c>
      <c r="J288" t="s">
        <v>1051</v>
      </c>
    </row>
    <row r="289" spans="1:10" x14ac:dyDescent="0.3">
      <c r="A289" t="s">
        <v>53</v>
      </c>
      <c r="B289">
        <v>150</v>
      </c>
      <c r="C289">
        <v>0.75</v>
      </c>
      <c r="D289" t="str">
        <f t="shared" si="4"/>
        <v xml:space="preserve">Hehler, Allgemein, , Schmied, , , </v>
      </c>
      <c r="F289">
        <v>6</v>
      </c>
      <c r="G289" t="s">
        <v>1065</v>
      </c>
      <c r="H289" s="2" t="s">
        <v>1049</v>
      </c>
      <c r="J289" t="s">
        <v>1051</v>
      </c>
    </row>
    <row r="290" spans="1:10" x14ac:dyDescent="0.3">
      <c r="A290" t="s">
        <v>54</v>
      </c>
      <c r="B290">
        <v>150</v>
      </c>
      <c r="C290">
        <v>0.5</v>
      </c>
      <c r="D290" t="str">
        <f t="shared" si="4"/>
        <v xml:space="preserve">Hehler, Allgemein, , Schmied, , , </v>
      </c>
      <c r="F290">
        <v>4</v>
      </c>
      <c r="G290" t="s">
        <v>1065</v>
      </c>
      <c r="H290" s="2" t="s">
        <v>1049</v>
      </c>
      <c r="J290" t="s">
        <v>1051</v>
      </c>
    </row>
    <row r="291" spans="1:10" x14ac:dyDescent="0.3">
      <c r="A291" t="s">
        <v>55</v>
      </c>
      <c r="B291">
        <v>300</v>
      </c>
      <c r="C291">
        <v>1</v>
      </c>
      <c r="D291" t="str">
        <f t="shared" si="4"/>
        <v xml:space="preserve">Hehler, Allgemein, Alchemist, Schmied, , , </v>
      </c>
      <c r="F291">
        <v>5</v>
      </c>
      <c r="G291" t="s">
        <v>1065</v>
      </c>
      <c r="H291" s="2" t="s">
        <v>1049</v>
      </c>
      <c r="I291" t="s">
        <v>1050</v>
      </c>
      <c r="J291" t="s">
        <v>1051</v>
      </c>
    </row>
    <row r="292" spans="1:10" x14ac:dyDescent="0.3">
      <c r="A292" t="s">
        <v>56</v>
      </c>
      <c r="B292">
        <v>400</v>
      </c>
      <c r="C292">
        <v>1</v>
      </c>
      <c r="D292" t="str">
        <f t="shared" si="4"/>
        <v xml:space="preserve">Hehler, Allgemein, , Schmied, , , </v>
      </c>
      <c r="F292">
        <v>4</v>
      </c>
      <c r="G292" t="s">
        <v>1065</v>
      </c>
      <c r="H292" s="2" t="s">
        <v>1049</v>
      </c>
      <c r="J292" t="s">
        <v>1051</v>
      </c>
    </row>
    <row r="293" spans="1:10" x14ac:dyDescent="0.3">
      <c r="A293" t="s">
        <v>57</v>
      </c>
      <c r="B293">
        <v>1500</v>
      </c>
      <c r="C293">
        <v>5</v>
      </c>
      <c r="D293" t="str">
        <f t="shared" si="4"/>
        <v xml:space="preserve">Hehler, Allgemein, , Schmied, , , </v>
      </c>
      <c r="F293">
        <v>4</v>
      </c>
      <c r="G293" t="s">
        <v>1065</v>
      </c>
      <c r="H293" s="2" t="s">
        <v>1049</v>
      </c>
      <c r="J293" t="s">
        <v>1051</v>
      </c>
    </row>
    <row r="294" spans="1:10" x14ac:dyDescent="0.3">
      <c r="A294" t="s">
        <v>65</v>
      </c>
      <c r="B294">
        <v>400</v>
      </c>
      <c r="C294">
        <v>0.5</v>
      </c>
      <c r="D294" t="str">
        <f t="shared" si="4"/>
        <v xml:space="preserve">Hehler, Allgemein, , Schmied, , , </v>
      </c>
      <c r="F294">
        <v>4</v>
      </c>
      <c r="G294" t="s">
        <v>1065</v>
      </c>
      <c r="H294" s="2" t="s">
        <v>1049</v>
      </c>
      <c r="J294" t="s">
        <v>1051</v>
      </c>
    </row>
    <row r="295" spans="1:10" x14ac:dyDescent="0.3">
      <c r="A295" t="s">
        <v>66</v>
      </c>
      <c r="B295">
        <v>500</v>
      </c>
      <c r="C295">
        <v>1</v>
      </c>
      <c r="D295" t="str">
        <f t="shared" si="4"/>
        <v xml:space="preserve">Hehler, Allgemein, , , , , </v>
      </c>
      <c r="F295">
        <v>1</v>
      </c>
      <c r="G295" t="s">
        <v>1065</v>
      </c>
      <c r="H295" s="2" t="s">
        <v>1049</v>
      </c>
    </row>
    <row r="296" spans="1:10" x14ac:dyDescent="0.3">
      <c r="A296" t="s">
        <v>28</v>
      </c>
      <c r="B296">
        <v>100</v>
      </c>
      <c r="C296">
        <v>0.25</v>
      </c>
      <c r="D296" t="str">
        <f t="shared" si="4"/>
        <v xml:space="preserve">Hehler, Allgemein, , , , , </v>
      </c>
      <c r="F296">
        <v>6</v>
      </c>
      <c r="G296" t="s">
        <v>1065</v>
      </c>
      <c r="H296" s="2" t="s">
        <v>1049</v>
      </c>
    </row>
    <row r="297" spans="1:10" x14ac:dyDescent="0.3">
      <c r="A297" t="s">
        <v>29</v>
      </c>
      <c r="B297">
        <v>200</v>
      </c>
      <c r="C297">
        <v>0.5</v>
      </c>
      <c r="D297" t="str">
        <f t="shared" si="4"/>
        <v xml:space="preserve">Hehler, Allgemein, , , , , </v>
      </c>
      <c r="F297">
        <v>7</v>
      </c>
      <c r="G297" t="s">
        <v>1065</v>
      </c>
      <c r="H297" s="2" t="s">
        <v>1049</v>
      </c>
    </row>
    <row r="298" spans="1:10" x14ac:dyDescent="0.3">
      <c r="A298" t="s">
        <v>30</v>
      </c>
      <c r="B298">
        <v>500</v>
      </c>
      <c r="C298">
        <v>1</v>
      </c>
      <c r="D298" t="str">
        <f t="shared" si="4"/>
        <v xml:space="preserve">Hehler, Allgemein, , , , , </v>
      </c>
      <c r="F298">
        <v>7</v>
      </c>
      <c r="G298" t="s">
        <v>1065</v>
      </c>
      <c r="H298" s="2" t="s">
        <v>1049</v>
      </c>
    </row>
    <row r="299" spans="1:10" x14ac:dyDescent="0.3">
      <c r="A299" t="s">
        <v>31</v>
      </c>
      <c r="B299">
        <v>300</v>
      </c>
      <c r="C299">
        <v>1</v>
      </c>
      <c r="D299" t="str">
        <f t="shared" si="4"/>
        <v xml:space="preserve">Hehler, Allgemein, , Schmied, , , </v>
      </c>
      <c r="F299">
        <v>4</v>
      </c>
      <c r="G299" t="s">
        <v>1065</v>
      </c>
      <c r="H299" s="2" t="s">
        <v>1049</v>
      </c>
      <c r="J299" t="s">
        <v>1051</v>
      </c>
    </row>
    <row r="300" spans="1:10" x14ac:dyDescent="0.3">
      <c r="A300" t="s">
        <v>32</v>
      </c>
      <c r="B300">
        <v>450</v>
      </c>
      <c r="C300">
        <v>3</v>
      </c>
      <c r="D300" t="str">
        <f t="shared" si="4"/>
        <v xml:space="preserve">Hehler, Allgemein, , , , , </v>
      </c>
      <c r="F300">
        <v>3</v>
      </c>
      <c r="G300" t="s">
        <v>1065</v>
      </c>
      <c r="H300" s="2" t="s">
        <v>1049</v>
      </c>
    </row>
    <row r="301" spans="1:10" x14ac:dyDescent="0.3">
      <c r="A301" t="s">
        <v>33</v>
      </c>
      <c r="B301">
        <v>700</v>
      </c>
      <c r="C301">
        <v>4</v>
      </c>
      <c r="D301" t="str">
        <f t="shared" si="4"/>
        <v xml:space="preserve">Hehler, Allgemein, , Schmied, , , </v>
      </c>
      <c r="F301">
        <v>3</v>
      </c>
      <c r="G301" t="s">
        <v>1065</v>
      </c>
      <c r="H301" s="2" t="s">
        <v>1049</v>
      </c>
      <c r="J301" t="s">
        <v>1051</v>
      </c>
    </row>
    <row r="302" spans="1:10" x14ac:dyDescent="0.3">
      <c r="A302" t="s">
        <v>34</v>
      </c>
      <c r="B302">
        <v>400</v>
      </c>
      <c r="C302">
        <v>3</v>
      </c>
      <c r="D302" t="str">
        <f t="shared" si="4"/>
        <v xml:space="preserve">Hehler, Allgemein, , Schmied, , , </v>
      </c>
      <c r="F302">
        <v>4</v>
      </c>
      <c r="G302" t="s">
        <v>1065</v>
      </c>
      <c r="H302" s="2" t="s">
        <v>1049</v>
      </c>
      <c r="J302" t="s">
        <v>1051</v>
      </c>
    </row>
    <row r="303" spans="1:10" x14ac:dyDescent="0.3">
      <c r="A303" t="s">
        <v>35</v>
      </c>
      <c r="B303">
        <v>700</v>
      </c>
      <c r="C303">
        <v>8</v>
      </c>
      <c r="D303" t="str">
        <f t="shared" si="4"/>
        <v xml:space="preserve">Hehler, Allgemein, , , , , </v>
      </c>
      <c r="F303">
        <v>3</v>
      </c>
      <c r="G303" t="s">
        <v>1065</v>
      </c>
      <c r="H303" s="2" t="s">
        <v>1049</v>
      </c>
    </row>
    <row r="304" spans="1:10" x14ac:dyDescent="0.3">
      <c r="A304" t="s">
        <v>36</v>
      </c>
      <c r="B304">
        <v>40</v>
      </c>
      <c r="C304">
        <v>1</v>
      </c>
      <c r="D304" t="str">
        <f t="shared" si="4"/>
        <v xml:space="preserve">Hehler, Allgemein, , , , , </v>
      </c>
      <c r="F304">
        <v>7</v>
      </c>
      <c r="G304" t="s">
        <v>1065</v>
      </c>
      <c r="H304" s="2" t="s">
        <v>1049</v>
      </c>
    </row>
    <row r="305" spans="1:10" x14ac:dyDescent="0.3">
      <c r="A305" t="s">
        <v>37</v>
      </c>
      <c r="B305">
        <v>150</v>
      </c>
      <c r="C305">
        <v>0.25</v>
      </c>
      <c r="D305" t="str">
        <f t="shared" si="4"/>
        <v xml:space="preserve">Hehler, Allgemein, , , , , </v>
      </c>
      <c r="E305" s="8" t="s">
        <v>39</v>
      </c>
      <c r="F305">
        <v>5</v>
      </c>
      <c r="G305" t="s">
        <v>1065</v>
      </c>
      <c r="H305" s="2" t="s">
        <v>1049</v>
      </c>
    </row>
    <row r="306" spans="1:10" x14ac:dyDescent="0.3">
      <c r="A306" t="s">
        <v>38</v>
      </c>
      <c r="B306">
        <v>800</v>
      </c>
      <c r="C306">
        <v>0.25</v>
      </c>
      <c r="D306" t="str">
        <f t="shared" si="4"/>
        <v xml:space="preserve">Hehler, Allgemein, , , , , </v>
      </c>
      <c r="E306" s="8" t="s">
        <v>40</v>
      </c>
      <c r="F306">
        <v>3</v>
      </c>
      <c r="G306" t="s">
        <v>1065</v>
      </c>
      <c r="H306" s="2" t="s">
        <v>1049</v>
      </c>
    </row>
    <row r="307" spans="1:10" x14ac:dyDescent="0.3">
      <c r="A307" t="s">
        <v>41</v>
      </c>
      <c r="B307">
        <v>200</v>
      </c>
      <c r="C307">
        <v>0.1</v>
      </c>
      <c r="D307" t="str">
        <f t="shared" si="4"/>
        <v xml:space="preserve">Hehler, Allgemein, Alchemist, Schmied, , , </v>
      </c>
      <c r="E307" t="s">
        <v>45</v>
      </c>
      <c r="F307">
        <v>6</v>
      </c>
      <c r="G307" t="s">
        <v>1065</v>
      </c>
      <c r="H307" s="2" t="s">
        <v>1049</v>
      </c>
      <c r="I307" t="s">
        <v>1050</v>
      </c>
      <c r="J307" t="s">
        <v>1051</v>
      </c>
    </row>
    <row r="308" spans="1:10" x14ac:dyDescent="0.3">
      <c r="A308" t="s">
        <v>42</v>
      </c>
      <c r="B308">
        <v>50</v>
      </c>
      <c r="C308">
        <v>0.3</v>
      </c>
      <c r="D308" t="str">
        <f t="shared" si="4"/>
        <v xml:space="preserve">Hehler, Allgemein, Alchemist, , , , </v>
      </c>
      <c r="E308" t="s">
        <v>46</v>
      </c>
      <c r="F308">
        <v>9</v>
      </c>
      <c r="G308" t="s">
        <v>1065</v>
      </c>
      <c r="H308" s="2" t="s">
        <v>1049</v>
      </c>
      <c r="I308" t="s">
        <v>1050</v>
      </c>
    </row>
    <row r="309" spans="1:10" x14ac:dyDescent="0.3">
      <c r="A309" t="s">
        <v>43</v>
      </c>
      <c r="B309">
        <v>1000</v>
      </c>
      <c r="C309">
        <v>0.2</v>
      </c>
      <c r="D309" t="str">
        <f t="shared" si="4"/>
        <v xml:space="preserve">Hehler, Allgemein, , , , , </v>
      </c>
      <c r="E309" t="s">
        <v>44</v>
      </c>
      <c r="F309">
        <v>3</v>
      </c>
      <c r="G309" t="s">
        <v>1065</v>
      </c>
      <c r="H309" s="2" t="s">
        <v>1049</v>
      </c>
    </row>
    <row r="310" spans="1:10" x14ac:dyDescent="0.3">
      <c r="A310" t="s">
        <v>47</v>
      </c>
      <c r="B310">
        <v>200</v>
      </c>
      <c r="C310">
        <v>3</v>
      </c>
      <c r="D310" t="str">
        <f t="shared" si="4"/>
        <v xml:space="preserve">Hehler, Allgemein, , Schmied, , , </v>
      </c>
      <c r="F310">
        <v>5</v>
      </c>
      <c r="G310" t="s">
        <v>1065</v>
      </c>
      <c r="H310" s="2" t="s">
        <v>1049</v>
      </c>
      <c r="J310" t="s">
        <v>1051</v>
      </c>
    </row>
    <row r="311" spans="1:10" x14ac:dyDescent="0.3">
      <c r="A311" t="s">
        <v>48</v>
      </c>
      <c r="B311">
        <v>400</v>
      </c>
      <c r="C311">
        <v>2</v>
      </c>
      <c r="D311" t="str">
        <f t="shared" si="4"/>
        <v xml:space="preserve">Hehler, Allgemein, , Schmied, , , </v>
      </c>
      <c r="F311">
        <v>4</v>
      </c>
      <c r="G311" t="s">
        <v>1065</v>
      </c>
      <c r="H311" s="2" t="s">
        <v>1049</v>
      </c>
      <c r="J311" t="s">
        <v>1051</v>
      </c>
    </row>
    <row r="312" spans="1:10" x14ac:dyDescent="0.3">
      <c r="A312" t="s">
        <v>49</v>
      </c>
      <c r="B312">
        <v>200</v>
      </c>
      <c r="C312">
        <v>1</v>
      </c>
      <c r="D312" t="str">
        <f t="shared" si="4"/>
        <v xml:space="preserve">Hehler, Allgemein, , Schmied, , , </v>
      </c>
      <c r="F312">
        <v>5</v>
      </c>
      <c r="G312" t="s">
        <v>1065</v>
      </c>
      <c r="H312" s="2" t="s">
        <v>1049</v>
      </c>
      <c r="J312" t="s">
        <v>1051</v>
      </c>
    </row>
    <row r="313" spans="1:10" x14ac:dyDescent="0.3">
      <c r="A313" t="s">
        <v>67</v>
      </c>
      <c r="B313">
        <v>2500</v>
      </c>
      <c r="C313">
        <v>0.25</v>
      </c>
      <c r="D313" t="str">
        <f t="shared" si="4"/>
        <v xml:space="preserve">Hehler, Allgemein, Alchemist, , , , </v>
      </c>
      <c r="E313" t="s">
        <v>125</v>
      </c>
      <c r="F313">
        <v>6</v>
      </c>
      <c r="G313" t="s">
        <v>1065</v>
      </c>
      <c r="H313" s="2" t="s">
        <v>1049</v>
      </c>
      <c r="I313" t="s">
        <v>1050</v>
      </c>
    </row>
    <row r="314" spans="1:10" x14ac:dyDescent="0.3">
      <c r="A314" t="s">
        <v>68</v>
      </c>
      <c r="B314">
        <v>15000</v>
      </c>
      <c r="C314">
        <v>0.25</v>
      </c>
      <c r="D314" t="str">
        <f t="shared" si="4"/>
        <v xml:space="preserve">Hehler, Allgemein, Alchemist, , , , </v>
      </c>
      <c r="E314" t="s">
        <v>126</v>
      </c>
      <c r="F314">
        <v>4</v>
      </c>
      <c r="G314" t="s">
        <v>1065</v>
      </c>
      <c r="H314" s="2" t="s">
        <v>1049</v>
      </c>
      <c r="I314" t="s">
        <v>1050</v>
      </c>
    </row>
    <row r="315" spans="1:10" x14ac:dyDescent="0.3">
      <c r="A315" t="s">
        <v>69</v>
      </c>
      <c r="B315">
        <v>45000</v>
      </c>
      <c r="C315">
        <v>0.25</v>
      </c>
      <c r="D315" t="str">
        <f t="shared" si="4"/>
        <v xml:space="preserve">Hehler, Allgemein, Alchemist, , , , </v>
      </c>
      <c r="E315" t="s">
        <v>127</v>
      </c>
      <c r="F315">
        <v>3</v>
      </c>
      <c r="G315" t="s">
        <v>1065</v>
      </c>
      <c r="H315" s="2" t="s">
        <v>1049</v>
      </c>
      <c r="I315" t="s">
        <v>1050</v>
      </c>
    </row>
    <row r="316" spans="1:10" x14ac:dyDescent="0.3">
      <c r="A316" s="10" t="s">
        <v>134</v>
      </c>
      <c r="B316" s="10">
        <v>1200</v>
      </c>
      <c r="C316" s="10">
        <v>7</v>
      </c>
      <c r="D316" t="str">
        <f t="shared" si="4"/>
        <v xml:space="preserve">Hehler, Allgemein, , Schmied, , , </v>
      </c>
      <c r="E316" s="10" t="s">
        <v>136</v>
      </c>
      <c r="F316">
        <v>5</v>
      </c>
      <c r="G316" t="s">
        <v>1065</v>
      </c>
      <c r="H316" s="2" t="s">
        <v>1049</v>
      </c>
      <c r="J316" t="s">
        <v>1051</v>
      </c>
    </row>
    <row r="317" spans="1:10" x14ac:dyDescent="0.3">
      <c r="A317" t="s">
        <v>135</v>
      </c>
      <c r="B317">
        <v>900</v>
      </c>
      <c r="C317">
        <v>1</v>
      </c>
      <c r="D317" t="str">
        <f t="shared" si="4"/>
        <v xml:space="preserve">Hehler, Allgemein, , Schmied, , , </v>
      </c>
      <c r="F317">
        <v>3</v>
      </c>
      <c r="G317" t="s">
        <v>1065</v>
      </c>
      <c r="H317" s="2" t="s">
        <v>1049</v>
      </c>
      <c r="J317" t="s">
        <v>1051</v>
      </c>
    </row>
    <row r="318" spans="1:10" x14ac:dyDescent="0.3">
      <c r="A318" t="s">
        <v>138</v>
      </c>
      <c r="B318">
        <v>1600</v>
      </c>
      <c r="C318">
        <v>1</v>
      </c>
      <c r="D318" t="str">
        <f t="shared" si="4"/>
        <v xml:space="preserve">Hehler, Allgemein, , , , , </v>
      </c>
      <c r="F318">
        <v>4</v>
      </c>
      <c r="G318" t="s">
        <v>1065</v>
      </c>
      <c r="H318" s="2" t="s">
        <v>1049</v>
      </c>
    </row>
    <row r="319" spans="1:10" x14ac:dyDescent="0.3">
      <c r="A319" t="s">
        <v>139</v>
      </c>
      <c r="B319">
        <v>2000</v>
      </c>
      <c r="C319">
        <v>1</v>
      </c>
      <c r="D319" t="str">
        <f t="shared" si="4"/>
        <v xml:space="preserve">Hehler, Allgemein, , , , , </v>
      </c>
      <c r="F319">
        <v>4</v>
      </c>
      <c r="G319" t="s">
        <v>1065</v>
      </c>
      <c r="H319" s="2" t="s">
        <v>1049</v>
      </c>
    </row>
    <row r="320" spans="1:10" x14ac:dyDescent="0.3">
      <c r="A320" t="s">
        <v>140</v>
      </c>
      <c r="B320">
        <v>150</v>
      </c>
      <c r="C320">
        <v>2</v>
      </c>
      <c r="D320" t="str">
        <f t="shared" si="4"/>
        <v xml:space="preserve">Hehler, Allgemein, , , , , </v>
      </c>
      <c r="F320">
        <v>9</v>
      </c>
      <c r="G320" t="s">
        <v>1065</v>
      </c>
      <c r="H320" s="2" t="s">
        <v>1049</v>
      </c>
    </row>
    <row r="321" spans="1:10" x14ac:dyDescent="0.3">
      <c r="A321" t="s">
        <v>141</v>
      </c>
      <c r="B321">
        <v>100</v>
      </c>
      <c r="C321">
        <v>2</v>
      </c>
      <c r="D321" t="str">
        <f t="shared" si="4"/>
        <v xml:space="preserve">Hehler, Allgemein, , , , , </v>
      </c>
      <c r="F321">
        <v>8</v>
      </c>
      <c r="G321" t="s">
        <v>1065</v>
      </c>
      <c r="H321" s="2" t="s">
        <v>1049</v>
      </c>
    </row>
    <row r="322" spans="1:10" x14ac:dyDescent="0.3">
      <c r="A322" t="s">
        <v>142</v>
      </c>
      <c r="B322">
        <v>100</v>
      </c>
      <c r="C322">
        <v>1</v>
      </c>
      <c r="D322" t="str">
        <f t="shared" ref="D322:D385" si="5">G322&amp;", "&amp;H322&amp;", "&amp;I322&amp;", "&amp;J322&amp;", "&amp;K322&amp;", "&amp;L322&amp;", "&amp;M322</f>
        <v xml:space="preserve">Hehler, Allgemein, , , , , </v>
      </c>
      <c r="F322">
        <v>9</v>
      </c>
      <c r="G322" t="s">
        <v>1065</v>
      </c>
      <c r="H322" s="2" t="s">
        <v>1049</v>
      </c>
    </row>
    <row r="323" spans="1:10" x14ac:dyDescent="0.3">
      <c r="A323" t="s">
        <v>143</v>
      </c>
      <c r="B323">
        <v>400</v>
      </c>
      <c r="C323">
        <v>3</v>
      </c>
      <c r="D323" t="str">
        <f t="shared" si="5"/>
        <v xml:space="preserve">Hehler, Allgemein, , , , , </v>
      </c>
      <c r="F323">
        <v>7</v>
      </c>
      <c r="G323" t="s">
        <v>1065</v>
      </c>
      <c r="H323" s="2" t="s">
        <v>1049</v>
      </c>
    </row>
    <row r="324" spans="1:10" x14ac:dyDescent="0.3">
      <c r="A324" t="s">
        <v>151</v>
      </c>
      <c r="B324">
        <v>800</v>
      </c>
      <c r="C324">
        <v>5</v>
      </c>
      <c r="D324" t="str">
        <f t="shared" si="5"/>
        <v xml:space="preserve">Hehler, Allgemein, , , , , </v>
      </c>
      <c r="F324">
        <v>7</v>
      </c>
      <c r="G324" t="s">
        <v>1065</v>
      </c>
      <c r="H324" s="2" t="s">
        <v>1049</v>
      </c>
    </row>
    <row r="325" spans="1:10" x14ac:dyDescent="0.3">
      <c r="A325" t="s">
        <v>144</v>
      </c>
      <c r="B325">
        <v>150</v>
      </c>
      <c r="C325">
        <v>2</v>
      </c>
      <c r="D325" t="str">
        <f t="shared" si="5"/>
        <v xml:space="preserve">Hehler, Allgemein, , , , , </v>
      </c>
      <c r="F325">
        <v>7</v>
      </c>
      <c r="G325" t="s">
        <v>1065</v>
      </c>
      <c r="H325" s="2" t="s">
        <v>1049</v>
      </c>
    </row>
    <row r="326" spans="1:10" x14ac:dyDescent="0.3">
      <c r="A326" t="s">
        <v>145</v>
      </c>
      <c r="B326">
        <v>100</v>
      </c>
      <c r="C326">
        <v>2</v>
      </c>
      <c r="D326" t="str">
        <f t="shared" si="5"/>
        <v xml:space="preserve">Hehler, Allgemein, , Schmied, , , </v>
      </c>
      <c r="F326">
        <v>8</v>
      </c>
      <c r="G326" t="s">
        <v>1065</v>
      </c>
      <c r="H326" s="2" t="s">
        <v>1049</v>
      </c>
      <c r="J326" t="s">
        <v>1051</v>
      </c>
    </row>
    <row r="327" spans="1:10" x14ac:dyDescent="0.3">
      <c r="A327" t="s">
        <v>146</v>
      </c>
      <c r="B327">
        <v>100</v>
      </c>
      <c r="C327">
        <v>1.5</v>
      </c>
      <c r="D327" t="str">
        <f t="shared" si="5"/>
        <v xml:space="preserve">Hehler, Allgemein, , , , , </v>
      </c>
      <c r="F327">
        <v>4</v>
      </c>
      <c r="G327" t="s">
        <v>1065</v>
      </c>
      <c r="H327" s="2" t="s">
        <v>1049</v>
      </c>
    </row>
    <row r="328" spans="1:10" x14ac:dyDescent="0.3">
      <c r="A328" t="s">
        <v>147</v>
      </c>
      <c r="B328">
        <v>50</v>
      </c>
      <c r="C328">
        <v>0.1</v>
      </c>
      <c r="D328" t="str">
        <f t="shared" si="5"/>
        <v xml:space="preserve">Hehler, Allgemein, , , , , </v>
      </c>
      <c r="F328">
        <v>6</v>
      </c>
      <c r="G328" t="s">
        <v>1065</v>
      </c>
      <c r="H328" s="2" t="s">
        <v>1049</v>
      </c>
    </row>
    <row r="329" spans="1:10" x14ac:dyDescent="0.3">
      <c r="A329" t="s">
        <v>148</v>
      </c>
      <c r="B329">
        <v>150</v>
      </c>
      <c r="C329">
        <v>0.2</v>
      </c>
      <c r="D329" t="str">
        <f t="shared" si="5"/>
        <v xml:space="preserve">Hehler, Allgemein, , , , , </v>
      </c>
      <c r="F329">
        <v>6</v>
      </c>
      <c r="G329" t="s">
        <v>1065</v>
      </c>
      <c r="H329" s="2" t="s">
        <v>1049</v>
      </c>
    </row>
    <row r="330" spans="1:10" x14ac:dyDescent="0.3">
      <c r="A330" t="s">
        <v>149</v>
      </c>
      <c r="B330">
        <v>80</v>
      </c>
      <c r="C330">
        <v>0.1</v>
      </c>
      <c r="D330" t="str">
        <f t="shared" si="5"/>
        <v xml:space="preserve">Hehler, Allgemein, , , , , </v>
      </c>
      <c r="F330">
        <v>6</v>
      </c>
      <c r="G330" t="s">
        <v>1065</v>
      </c>
      <c r="H330" s="2" t="s">
        <v>1049</v>
      </c>
    </row>
    <row r="331" spans="1:10" x14ac:dyDescent="0.3">
      <c r="A331" t="s">
        <v>150</v>
      </c>
      <c r="B331">
        <v>600</v>
      </c>
      <c r="C331">
        <v>0.3</v>
      </c>
      <c r="D331" t="str">
        <f t="shared" si="5"/>
        <v xml:space="preserve">Hehler, Allgemein, , , , , </v>
      </c>
      <c r="F331">
        <v>8</v>
      </c>
      <c r="G331" t="s">
        <v>1065</v>
      </c>
      <c r="H331" s="2" t="s">
        <v>1049</v>
      </c>
    </row>
    <row r="332" spans="1:10" x14ac:dyDescent="0.3">
      <c r="A332" t="s">
        <v>152</v>
      </c>
      <c r="B332">
        <v>250</v>
      </c>
      <c r="C332">
        <v>0.2</v>
      </c>
      <c r="D332" t="str">
        <f t="shared" si="5"/>
        <v xml:space="preserve">Hehler, Allgemein, , Schmied, , , </v>
      </c>
      <c r="F332">
        <v>5</v>
      </c>
      <c r="G332" t="s">
        <v>1065</v>
      </c>
      <c r="H332" s="2" t="s">
        <v>1049</v>
      </c>
      <c r="J332" t="s">
        <v>1051</v>
      </c>
    </row>
    <row r="333" spans="1:10" x14ac:dyDescent="0.3">
      <c r="A333" t="s">
        <v>153</v>
      </c>
      <c r="B333">
        <v>150</v>
      </c>
      <c r="C333">
        <v>0.1</v>
      </c>
      <c r="D333" t="str">
        <f t="shared" si="5"/>
        <v xml:space="preserve">Hehler, Allgemein, , Schmied, , , </v>
      </c>
      <c r="F333">
        <v>4</v>
      </c>
      <c r="G333" t="s">
        <v>1065</v>
      </c>
      <c r="H333" s="2" t="s">
        <v>1049</v>
      </c>
      <c r="J333" t="s">
        <v>1051</v>
      </c>
    </row>
    <row r="334" spans="1:10" x14ac:dyDescent="0.3">
      <c r="A334" t="s">
        <v>154</v>
      </c>
      <c r="B334">
        <v>200</v>
      </c>
      <c r="C334">
        <v>0.1</v>
      </c>
      <c r="D334" t="str">
        <f t="shared" si="5"/>
        <v xml:space="preserve">Hehler, Allgemein, , Schmied, , , </v>
      </c>
      <c r="F334">
        <v>4</v>
      </c>
      <c r="G334" t="s">
        <v>1065</v>
      </c>
      <c r="H334" s="2" t="s">
        <v>1049</v>
      </c>
      <c r="J334" t="s">
        <v>1051</v>
      </c>
    </row>
    <row r="335" spans="1:10" x14ac:dyDescent="0.3">
      <c r="A335" t="s">
        <v>155</v>
      </c>
      <c r="B335">
        <v>200</v>
      </c>
      <c r="C335">
        <v>0.1</v>
      </c>
      <c r="D335" t="str">
        <f t="shared" si="5"/>
        <v xml:space="preserve">Hehler, Allgemein, , Schmied, , , </v>
      </c>
      <c r="F335">
        <v>4</v>
      </c>
      <c r="G335" t="s">
        <v>1065</v>
      </c>
      <c r="H335" s="2" t="s">
        <v>1049</v>
      </c>
      <c r="J335" t="s">
        <v>1051</v>
      </c>
    </row>
    <row r="336" spans="1:10" x14ac:dyDescent="0.3">
      <c r="A336" t="s">
        <v>156</v>
      </c>
      <c r="B336">
        <v>400</v>
      </c>
      <c r="C336">
        <v>0.1</v>
      </c>
      <c r="D336" t="str">
        <f t="shared" si="5"/>
        <v xml:space="preserve">Hehler, Allgemein, , , , , </v>
      </c>
      <c r="F336">
        <v>3</v>
      </c>
      <c r="G336" t="s">
        <v>1065</v>
      </c>
      <c r="H336" s="2" t="s">
        <v>1049</v>
      </c>
    </row>
    <row r="337" spans="1:10" x14ac:dyDescent="0.3">
      <c r="A337" t="s">
        <v>671</v>
      </c>
      <c r="B337">
        <v>600</v>
      </c>
      <c r="C337">
        <v>0.5</v>
      </c>
      <c r="D337" t="str">
        <f t="shared" si="5"/>
        <v xml:space="preserve">Hehler, Allgemein, Alchemist, , , , </v>
      </c>
      <c r="F337">
        <v>2</v>
      </c>
      <c r="G337" t="s">
        <v>1065</v>
      </c>
      <c r="H337" s="2" t="s">
        <v>1049</v>
      </c>
      <c r="I337" t="s">
        <v>1050</v>
      </c>
    </row>
    <row r="338" spans="1:10" x14ac:dyDescent="0.3">
      <c r="A338" t="s">
        <v>589</v>
      </c>
      <c r="B338">
        <v>2000</v>
      </c>
      <c r="C338">
        <v>1</v>
      </c>
      <c r="D338" t="str">
        <f t="shared" si="5"/>
        <v xml:space="preserve">Hehler, Allgemein, , , , , </v>
      </c>
      <c r="F338">
        <v>0.5</v>
      </c>
      <c r="G338" t="s">
        <v>1065</v>
      </c>
      <c r="H338" s="2" t="s">
        <v>1049</v>
      </c>
    </row>
    <row r="339" spans="1:10" x14ac:dyDescent="0.3">
      <c r="A339" t="s">
        <v>159</v>
      </c>
      <c r="B339">
        <v>3000</v>
      </c>
      <c r="C339">
        <v>0.5</v>
      </c>
      <c r="D339" t="str">
        <f t="shared" si="5"/>
        <v xml:space="preserve">Hehler, Allgemein, Alchemist, , , , </v>
      </c>
      <c r="F339">
        <v>0.5</v>
      </c>
      <c r="G339" t="s">
        <v>1065</v>
      </c>
      <c r="H339" s="2" t="s">
        <v>1049</v>
      </c>
      <c r="I339" t="s">
        <v>1050</v>
      </c>
    </row>
    <row r="340" spans="1:10" x14ac:dyDescent="0.3">
      <c r="A340" t="s">
        <v>160</v>
      </c>
      <c r="B340">
        <v>5500</v>
      </c>
      <c r="C340">
        <v>0.5</v>
      </c>
      <c r="D340" t="str">
        <f t="shared" si="5"/>
        <v xml:space="preserve">Hehler, Allgemein, Alchemist, , , , </v>
      </c>
      <c r="F340">
        <v>0.2</v>
      </c>
      <c r="G340" t="s">
        <v>1065</v>
      </c>
      <c r="H340" s="2" t="s">
        <v>1049</v>
      </c>
      <c r="I340" t="s">
        <v>1050</v>
      </c>
    </row>
    <row r="341" spans="1:10" x14ac:dyDescent="0.3">
      <c r="A341" t="s">
        <v>161</v>
      </c>
      <c r="B341">
        <v>35000</v>
      </c>
      <c r="C341">
        <v>2</v>
      </c>
      <c r="D341" t="str">
        <f t="shared" si="5"/>
        <v xml:space="preserve">Hehler, Allgemein, Alchemist, , , , </v>
      </c>
      <c r="F341">
        <v>0.1</v>
      </c>
      <c r="G341" t="s">
        <v>1065</v>
      </c>
      <c r="H341" s="2" t="s">
        <v>1049</v>
      </c>
      <c r="I341" t="s">
        <v>1050</v>
      </c>
    </row>
    <row r="342" spans="1:10" x14ac:dyDescent="0.3">
      <c r="A342" t="s">
        <v>162</v>
      </c>
      <c r="B342">
        <v>150</v>
      </c>
      <c r="C342">
        <v>1</v>
      </c>
      <c r="D342" t="str">
        <f t="shared" si="5"/>
        <v xml:space="preserve">Hehler, Allgemein, Alchemist, , , , </v>
      </c>
      <c r="F342">
        <v>7</v>
      </c>
      <c r="G342" t="s">
        <v>1065</v>
      </c>
      <c r="H342" s="2" t="s">
        <v>1049</v>
      </c>
      <c r="I342" t="s">
        <v>1050</v>
      </c>
    </row>
    <row r="343" spans="1:10" x14ac:dyDescent="0.3">
      <c r="A343" t="s">
        <v>163</v>
      </c>
      <c r="B343">
        <v>20</v>
      </c>
      <c r="C343">
        <v>0.1</v>
      </c>
      <c r="D343" t="str">
        <f t="shared" si="5"/>
        <v xml:space="preserve">Hehler, Allgemein, Alchemist, , , , </v>
      </c>
      <c r="F343">
        <v>5</v>
      </c>
      <c r="G343" t="s">
        <v>1065</v>
      </c>
      <c r="H343" s="2" t="s">
        <v>1049</v>
      </c>
      <c r="I343" t="s">
        <v>1050</v>
      </c>
    </row>
    <row r="344" spans="1:10" x14ac:dyDescent="0.3">
      <c r="A344" t="s">
        <v>164</v>
      </c>
      <c r="B344">
        <v>40</v>
      </c>
      <c r="C344">
        <v>0.01</v>
      </c>
      <c r="D344" t="str">
        <f t="shared" si="5"/>
        <v xml:space="preserve">Hehler, Allgemein, Alchemist, , , , </v>
      </c>
      <c r="F344">
        <v>7</v>
      </c>
      <c r="G344" t="s">
        <v>1065</v>
      </c>
      <c r="H344" s="2" t="s">
        <v>1049</v>
      </c>
      <c r="I344" t="s">
        <v>1050</v>
      </c>
    </row>
    <row r="345" spans="1:10" x14ac:dyDescent="0.3">
      <c r="A345" t="s">
        <v>165</v>
      </c>
      <c r="B345">
        <v>1</v>
      </c>
      <c r="C345">
        <v>0.01</v>
      </c>
      <c r="D345" t="str">
        <f t="shared" si="5"/>
        <v xml:space="preserve">Hehler, Allgemein, , , , , </v>
      </c>
      <c r="F345">
        <v>2</v>
      </c>
      <c r="G345" t="s">
        <v>1065</v>
      </c>
      <c r="H345" s="2" t="s">
        <v>1049</v>
      </c>
    </row>
    <row r="346" spans="1:10" x14ac:dyDescent="0.3">
      <c r="A346" t="s">
        <v>166</v>
      </c>
      <c r="B346">
        <v>1</v>
      </c>
      <c r="C346">
        <v>0.01</v>
      </c>
      <c r="D346" t="str">
        <f t="shared" si="5"/>
        <v xml:space="preserve">Hehler, Allgemein, , , , , </v>
      </c>
      <c r="F346">
        <v>2</v>
      </c>
      <c r="G346" t="s">
        <v>1065</v>
      </c>
      <c r="H346" s="2" t="s">
        <v>1049</v>
      </c>
    </row>
    <row r="347" spans="1:10" x14ac:dyDescent="0.3">
      <c r="A347" t="s">
        <v>167</v>
      </c>
      <c r="B347">
        <v>150</v>
      </c>
      <c r="C347">
        <v>0.1</v>
      </c>
      <c r="D347" t="str">
        <f t="shared" si="5"/>
        <v xml:space="preserve">Hehler, Allgemein, , Schmied, , , </v>
      </c>
      <c r="F347">
        <v>2</v>
      </c>
      <c r="G347" t="s">
        <v>1065</v>
      </c>
      <c r="H347" s="2" t="s">
        <v>1049</v>
      </c>
      <c r="J347" t="s">
        <v>1051</v>
      </c>
    </row>
    <row r="348" spans="1:10" x14ac:dyDescent="0.3">
      <c r="A348" t="s">
        <v>168</v>
      </c>
      <c r="B348">
        <v>200</v>
      </c>
      <c r="C348">
        <v>0.5</v>
      </c>
      <c r="D348" t="str">
        <f t="shared" si="5"/>
        <v xml:space="preserve">Hehler, Allgemein, , , , , </v>
      </c>
      <c r="F348">
        <v>6</v>
      </c>
      <c r="G348" t="s">
        <v>1065</v>
      </c>
      <c r="H348" s="2" t="s">
        <v>1049</v>
      </c>
    </row>
    <row r="349" spans="1:10" x14ac:dyDescent="0.3">
      <c r="A349" t="s">
        <v>169</v>
      </c>
      <c r="B349">
        <v>2000</v>
      </c>
      <c r="C349">
        <v>4</v>
      </c>
      <c r="D349" t="str">
        <f t="shared" si="5"/>
        <v xml:space="preserve">Hehler, Allgemein, , Schmied, , , </v>
      </c>
      <c r="E349" t="s">
        <v>1052</v>
      </c>
      <c r="F349">
        <v>3</v>
      </c>
      <c r="G349" t="s">
        <v>1065</v>
      </c>
      <c r="H349" s="2" t="s">
        <v>1049</v>
      </c>
      <c r="J349" t="s">
        <v>1051</v>
      </c>
    </row>
    <row r="350" spans="1:10" x14ac:dyDescent="0.3">
      <c r="A350" t="s">
        <v>170</v>
      </c>
      <c r="B350">
        <v>1900</v>
      </c>
      <c r="C350">
        <v>0.2</v>
      </c>
      <c r="D350" t="str">
        <f t="shared" si="5"/>
        <v xml:space="preserve">Hehler, Allgemein, , Schmied, , , </v>
      </c>
      <c r="E350" t="s">
        <v>1052</v>
      </c>
      <c r="F350">
        <v>2</v>
      </c>
      <c r="G350" t="s">
        <v>1065</v>
      </c>
      <c r="H350" s="2" t="s">
        <v>1049</v>
      </c>
      <c r="J350" t="s">
        <v>1051</v>
      </c>
    </row>
    <row r="351" spans="1:10" x14ac:dyDescent="0.3">
      <c r="A351" t="s">
        <v>171</v>
      </c>
      <c r="B351">
        <v>30000</v>
      </c>
      <c r="C351">
        <v>4</v>
      </c>
      <c r="D351" t="str">
        <f t="shared" si="5"/>
        <v xml:space="preserve">Hehler, Allgemein, , Schmied, , , </v>
      </c>
      <c r="E351" t="s">
        <v>1052</v>
      </c>
      <c r="F351">
        <v>1</v>
      </c>
      <c r="G351" t="s">
        <v>1065</v>
      </c>
      <c r="H351" s="2" t="s">
        <v>1049</v>
      </c>
      <c r="J351" t="s">
        <v>1051</v>
      </c>
    </row>
    <row r="352" spans="1:10" x14ac:dyDescent="0.3">
      <c r="A352" t="s">
        <v>172</v>
      </c>
      <c r="B352">
        <v>1500</v>
      </c>
      <c r="C352">
        <v>4</v>
      </c>
      <c r="D352" t="str">
        <f t="shared" si="5"/>
        <v xml:space="preserve">Hehler, Allgemein, , Schmied, , , </v>
      </c>
      <c r="E352" t="s">
        <v>1052</v>
      </c>
      <c r="F352">
        <v>5</v>
      </c>
      <c r="G352" t="s">
        <v>1065</v>
      </c>
      <c r="H352" s="2" t="s">
        <v>1049</v>
      </c>
      <c r="J352" t="s">
        <v>1051</v>
      </c>
    </row>
    <row r="353" spans="1:10" x14ac:dyDescent="0.3">
      <c r="A353" t="s">
        <v>173</v>
      </c>
      <c r="B353">
        <v>6750</v>
      </c>
      <c r="C353">
        <v>4</v>
      </c>
      <c r="D353" t="str">
        <f t="shared" si="5"/>
        <v xml:space="preserve">Hehler, Allgemein, , Schmied, , , </v>
      </c>
      <c r="E353" t="s">
        <v>1052</v>
      </c>
      <c r="F353">
        <v>2</v>
      </c>
      <c r="G353" t="s">
        <v>1065</v>
      </c>
      <c r="H353" s="2" t="s">
        <v>1049</v>
      </c>
      <c r="J353" t="s">
        <v>1051</v>
      </c>
    </row>
    <row r="354" spans="1:10" x14ac:dyDescent="0.3">
      <c r="A354" t="s">
        <v>174</v>
      </c>
      <c r="B354">
        <v>27000</v>
      </c>
      <c r="C354">
        <v>4</v>
      </c>
      <c r="D354" t="str">
        <f t="shared" si="5"/>
        <v xml:space="preserve">Hehler, , , Schmied, , , </v>
      </c>
      <c r="E354" t="s">
        <v>1052</v>
      </c>
      <c r="F354">
        <v>1</v>
      </c>
      <c r="G354" t="s">
        <v>1065</v>
      </c>
      <c r="J354" t="s">
        <v>1051</v>
      </c>
    </row>
    <row r="355" spans="1:10" x14ac:dyDescent="0.3">
      <c r="A355" t="s">
        <v>175</v>
      </c>
      <c r="B355">
        <v>90000</v>
      </c>
      <c r="C355">
        <v>4</v>
      </c>
      <c r="D355" t="str">
        <f t="shared" si="5"/>
        <v xml:space="preserve">Hehler, , , Schmied, , , </v>
      </c>
      <c r="E355" t="s">
        <v>1052</v>
      </c>
      <c r="F355">
        <v>0.5</v>
      </c>
      <c r="G355" t="s">
        <v>1065</v>
      </c>
      <c r="J355" t="s">
        <v>1051</v>
      </c>
    </row>
    <row r="356" spans="1:10" x14ac:dyDescent="0.3">
      <c r="A356" t="s">
        <v>176</v>
      </c>
      <c r="B356">
        <v>0</v>
      </c>
      <c r="C356">
        <v>3</v>
      </c>
      <c r="D356" t="str">
        <f t="shared" si="5"/>
        <v xml:space="preserve">Hehler, , , , , , </v>
      </c>
      <c r="F356">
        <v>0.1</v>
      </c>
      <c r="G356" t="s">
        <v>1065</v>
      </c>
    </row>
    <row r="357" spans="1:10" x14ac:dyDescent="0.3">
      <c r="A357" t="s">
        <v>177</v>
      </c>
      <c r="B357">
        <v>500</v>
      </c>
      <c r="C357">
        <v>1</v>
      </c>
      <c r="D357" t="str">
        <f t="shared" si="5"/>
        <v xml:space="preserve">Hehler, , , , , , </v>
      </c>
      <c r="E357" t="s">
        <v>178</v>
      </c>
      <c r="F357">
        <v>0.01</v>
      </c>
      <c r="G357" t="s">
        <v>1065</v>
      </c>
    </row>
    <row r="358" spans="1:10" x14ac:dyDescent="0.3">
      <c r="A358" t="s">
        <v>179</v>
      </c>
      <c r="B358">
        <v>600</v>
      </c>
      <c r="C358">
        <v>0.1</v>
      </c>
      <c r="D358" t="str">
        <f t="shared" si="5"/>
        <v xml:space="preserve">Hehler, Allgemein, , , , , </v>
      </c>
      <c r="F358">
        <v>4</v>
      </c>
      <c r="G358" t="s">
        <v>1065</v>
      </c>
      <c r="H358" s="2" t="s">
        <v>1049</v>
      </c>
    </row>
    <row r="359" spans="1:10" x14ac:dyDescent="0.3">
      <c r="A359" t="s">
        <v>180</v>
      </c>
      <c r="B359">
        <v>800</v>
      </c>
      <c r="C359">
        <v>0.1</v>
      </c>
      <c r="D359" t="str">
        <f t="shared" si="5"/>
        <v xml:space="preserve">Hehler, Allgemein, , Schmied, , , </v>
      </c>
      <c r="F359">
        <v>3</v>
      </c>
      <c r="G359" t="s">
        <v>1065</v>
      </c>
      <c r="H359" s="2" t="s">
        <v>1049</v>
      </c>
      <c r="J359" t="s">
        <v>1051</v>
      </c>
    </row>
    <row r="360" spans="1:10" x14ac:dyDescent="0.3">
      <c r="A360" t="s">
        <v>181</v>
      </c>
      <c r="B360">
        <v>700</v>
      </c>
      <c r="C360">
        <v>0.1</v>
      </c>
      <c r="D360" t="str">
        <f t="shared" si="5"/>
        <v xml:space="preserve">Hehler, Allgemein, , Schmied, , , </v>
      </c>
      <c r="F360">
        <v>4</v>
      </c>
      <c r="G360" t="s">
        <v>1065</v>
      </c>
      <c r="H360" s="2" t="s">
        <v>1049</v>
      </c>
      <c r="J360" t="s">
        <v>1051</v>
      </c>
    </row>
    <row r="361" spans="1:10" x14ac:dyDescent="0.3">
      <c r="A361" t="s">
        <v>182</v>
      </c>
      <c r="B361">
        <v>200</v>
      </c>
      <c r="C361">
        <v>0.1</v>
      </c>
      <c r="D361" t="str">
        <f t="shared" si="5"/>
        <v xml:space="preserve">Hehler, Allgemein, , , , , </v>
      </c>
      <c r="F361">
        <v>7</v>
      </c>
      <c r="G361" t="s">
        <v>1065</v>
      </c>
      <c r="H361" s="2" t="s">
        <v>1049</v>
      </c>
    </row>
    <row r="362" spans="1:10" x14ac:dyDescent="0.3">
      <c r="A362" t="s">
        <v>183</v>
      </c>
      <c r="B362">
        <v>200</v>
      </c>
      <c r="C362">
        <v>0.5</v>
      </c>
      <c r="D362" t="str">
        <f t="shared" si="5"/>
        <v xml:space="preserve">Hehler, Allgemein, , , , , </v>
      </c>
      <c r="F362">
        <v>8</v>
      </c>
      <c r="G362" t="s">
        <v>1065</v>
      </c>
      <c r="H362" s="2" t="s">
        <v>1049</v>
      </c>
    </row>
    <row r="363" spans="1:10" x14ac:dyDescent="0.3">
      <c r="A363" t="s">
        <v>184</v>
      </c>
      <c r="B363">
        <v>150</v>
      </c>
      <c r="C363">
        <v>0.1</v>
      </c>
      <c r="D363" t="str">
        <f t="shared" si="5"/>
        <v xml:space="preserve">Hehler, Allgemein, , , , , </v>
      </c>
      <c r="F363">
        <v>6</v>
      </c>
      <c r="G363" t="s">
        <v>1065</v>
      </c>
      <c r="H363" s="2" t="s">
        <v>1049</v>
      </c>
    </row>
    <row r="364" spans="1:10" x14ac:dyDescent="0.3">
      <c r="A364" t="s">
        <v>185</v>
      </c>
      <c r="B364">
        <v>50</v>
      </c>
      <c r="C364">
        <v>0.2</v>
      </c>
      <c r="D364" t="str">
        <f t="shared" si="5"/>
        <v xml:space="preserve">Hehler, Allgemein, , , , , </v>
      </c>
      <c r="F364">
        <v>6</v>
      </c>
      <c r="G364" t="s">
        <v>1065</v>
      </c>
      <c r="H364" s="2" t="s">
        <v>1049</v>
      </c>
    </row>
    <row r="365" spans="1:10" x14ac:dyDescent="0.3">
      <c r="A365" t="s">
        <v>186</v>
      </c>
      <c r="B365">
        <v>100</v>
      </c>
      <c r="C365">
        <v>0.1</v>
      </c>
      <c r="D365" t="str">
        <f t="shared" si="5"/>
        <v xml:space="preserve">Hehler, Allgemein, Alchemist, , , , </v>
      </c>
      <c r="F365">
        <v>6</v>
      </c>
      <c r="G365" t="s">
        <v>1065</v>
      </c>
      <c r="H365" s="2" t="s">
        <v>1049</v>
      </c>
      <c r="I365" t="s">
        <v>1050</v>
      </c>
    </row>
    <row r="366" spans="1:10" x14ac:dyDescent="0.3">
      <c r="A366" t="s">
        <v>187</v>
      </c>
      <c r="B366">
        <v>20</v>
      </c>
      <c r="C366">
        <v>0.1</v>
      </c>
      <c r="D366" t="str">
        <f t="shared" si="5"/>
        <v xml:space="preserve">Hehler, Allgemein, Alchemist, , , , </v>
      </c>
      <c r="F366">
        <v>7</v>
      </c>
      <c r="G366" t="s">
        <v>1065</v>
      </c>
      <c r="H366" s="2" t="s">
        <v>1049</v>
      </c>
      <c r="I366" t="s">
        <v>1050</v>
      </c>
    </row>
    <row r="367" spans="1:10" x14ac:dyDescent="0.3">
      <c r="A367" t="s">
        <v>188</v>
      </c>
      <c r="B367">
        <v>150</v>
      </c>
      <c r="C367">
        <v>0.1</v>
      </c>
      <c r="D367" t="str">
        <f t="shared" si="5"/>
        <v xml:space="preserve">Hehler, Allgemein, Alchemist, Schmied, , , </v>
      </c>
      <c r="F367">
        <v>4</v>
      </c>
      <c r="G367" t="s">
        <v>1065</v>
      </c>
      <c r="H367" s="2" t="s">
        <v>1049</v>
      </c>
      <c r="I367" t="s">
        <v>1050</v>
      </c>
      <c r="J367" t="s">
        <v>1051</v>
      </c>
    </row>
    <row r="368" spans="1:10" x14ac:dyDescent="0.3">
      <c r="A368" t="s">
        <v>189</v>
      </c>
      <c r="B368">
        <v>150</v>
      </c>
      <c r="C368">
        <v>0.1</v>
      </c>
      <c r="D368" t="str">
        <f t="shared" si="5"/>
        <v xml:space="preserve">Hehler, Allgemein, Alchemist, Schmied, , , </v>
      </c>
      <c r="F368">
        <v>4</v>
      </c>
      <c r="G368" t="s">
        <v>1065</v>
      </c>
      <c r="H368" s="2" t="s">
        <v>1049</v>
      </c>
      <c r="I368" t="s">
        <v>1050</v>
      </c>
      <c r="J368" t="s">
        <v>1051</v>
      </c>
    </row>
    <row r="369" spans="1:11" x14ac:dyDescent="0.3">
      <c r="A369" t="s">
        <v>190</v>
      </c>
      <c r="B369">
        <v>150</v>
      </c>
      <c r="C369">
        <v>0.1</v>
      </c>
      <c r="D369" t="str">
        <f t="shared" si="5"/>
        <v xml:space="preserve">Hehler, Allgemein, Alchemist, Schmied, , , </v>
      </c>
      <c r="F369">
        <v>4</v>
      </c>
      <c r="G369" t="s">
        <v>1065</v>
      </c>
      <c r="H369" s="2" t="s">
        <v>1049</v>
      </c>
      <c r="I369" t="s">
        <v>1050</v>
      </c>
      <c r="J369" t="s">
        <v>1051</v>
      </c>
    </row>
    <row r="370" spans="1:11" x14ac:dyDescent="0.3">
      <c r="A370" t="s">
        <v>193</v>
      </c>
      <c r="B370">
        <v>3000</v>
      </c>
      <c r="C370">
        <v>0.1</v>
      </c>
      <c r="D370" t="str">
        <f t="shared" si="5"/>
        <v xml:space="preserve">Hehler, , , , , , </v>
      </c>
      <c r="F370">
        <v>0.1</v>
      </c>
      <c r="G370" t="s">
        <v>1065</v>
      </c>
    </row>
    <row r="371" spans="1:11" x14ac:dyDescent="0.3">
      <c r="A371" t="s">
        <v>194</v>
      </c>
      <c r="B371">
        <v>700</v>
      </c>
      <c r="C371">
        <v>0.1</v>
      </c>
      <c r="D371" t="str">
        <f t="shared" si="5"/>
        <v xml:space="preserve">Hehler, , , , , , </v>
      </c>
      <c r="F371">
        <v>1</v>
      </c>
      <c r="G371" t="s">
        <v>1065</v>
      </c>
    </row>
    <row r="372" spans="1:11" x14ac:dyDescent="0.3">
      <c r="A372" t="s">
        <v>604</v>
      </c>
      <c r="B372">
        <v>200</v>
      </c>
      <c r="C372">
        <v>0.2</v>
      </c>
      <c r="D372" t="str">
        <f t="shared" si="5"/>
        <v xml:space="preserve">Hehler, Allgemein, , , , , </v>
      </c>
      <c r="F372">
        <v>3</v>
      </c>
      <c r="G372" t="s">
        <v>1065</v>
      </c>
      <c r="H372" s="2" t="s">
        <v>1049</v>
      </c>
    </row>
    <row r="373" spans="1:11" x14ac:dyDescent="0.3">
      <c r="A373" t="s">
        <v>605</v>
      </c>
      <c r="B373">
        <v>250</v>
      </c>
      <c r="C373">
        <v>0.5</v>
      </c>
      <c r="D373" t="str">
        <f t="shared" si="5"/>
        <v xml:space="preserve">Hehler, Allgemein, , Schmied, , , </v>
      </c>
      <c r="F373">
        <v>7</v>
      </c>
      <c r="G373" t="s">
        <v>1065</v>
      </c>
      <c r="H373" s="2" t="s">
        <v>1049</v>
      </c>
      <c r="J373" t="s">
        <v>1051</v>
      </c>
    </row>
    <row r="374" spans="1:11" x14ac:dyDescent="0.3">
      <c r="A374" t="s">
        <v>606</v>
      </c>
      <c r="B374">
        <v>450</v>
      </c>
      <c r="C374">
        <v>0.5</v>
      </c>
      <c r="D374" t="str">
        <f t="shared" si="5"/>
        <v xml:space="preserve">Hehler, Allgemein, , , , , </v>
      </c>
      <c r="F374">
        <v>6</v>
      </c>
      <c r="G374" t="s">
        <v>1065</v>
      </c>
      <c r="H374" s="2" t="s">
        <v>1049</v>
      </c>
    </row>
    <row r="375" spans="1:11" x14ac:dyDescent="0.3">
      <c r="A375" t="s">
        <v>607</v>
      </c>
      <c r="B375">
        <v>1500</v>
      </c>
      <c r="C375">
        <v>0.5</v>
      </c>
      <c r="D375" t="str">
        <f t="shared" si="5"/>
        <v xml:space="preserve">Hehler, Allgemein, , , , , </v>
      </c>
      <c r="F375">
        <v>4</v>
      </c>
      <c r="G375" t="s">
        <v>1065</v>
      </c>
      <c r="H375" s="2" t="s">
        <v>1049</v>
      </c>
    </row>
    <row r="376" spans="1:11" x14ac:dyDescent="0.3">
      <c r="A376" t="s">
        <v>608</v>
      </c>
      <c r="B376">
        <v>300</v>
      </c>
      <c r="C376">
        <v>2</v>
      </c>
      <c r="D376" t="str">
        <f t="shared" si="5"/>
        <v xml:space="preserve">Hehler, Allgemein, , , , , </v>
      </c>
      <c r="F376">
        <v>7</v>
      </c>
      <c r="G376" t="s">
        <v>1065</v>
      </c>
      <c r="H376" s="2" t="s">
        <v>1049</v>
      </c>
    </row>
    <row r="377" spans="1:11" x14ac:dyDescent="0.3">
      <c r="A377" t="s">
        <v>609</v>
      </c>
      <c r="B377">
        <v>2000</v>
      </c>
      <c r="C377">
        <v>0.5</v>
      </c>
      <c r="D377" t="str">
        <f t="shared" si="5"/>
        <v xml:space="preserve">Hehler, Allgemein, , , , , </v>
      </c>
      <c r="F377">
        <v>8</v>
      </c>
      <c r="G377" t="s">
        <v>1065</v>
      </c>
      <c r="H377" s="2" t="s">
        <v>1049</v>
      </c>
    </row>
    <row r="378" spans="1:11" x14ac:dyDescent="0.3">
      <c r="A378" t="s">
        <v>610</v>
      </c>
      <c r="B378">
        <v>5</v>
      </c>
      <c r="C378">
        <v>0.01</v>
      </c>
      <c r="D378" t="str">
        <f t="shared" si="5"/>
        <v xml:space="preserve">Hehler, Allgemein, , , , , </v>
      </c>
      <c r="F378">
        <v>0.1</v>
      </c>
      <c r="G378" t="s">
        <v>1065</v>
      </c>
      <c r="H378" s="2" t="s">
        <v>1049</v>
      </c>
    </row>
    <row r="379" spans="1:11" x14ac:dyDescent="0.3">
      <c r="A379" t="s">
        <v>611</v>
      </c>
      <c r="B379">
        <v>250</v>
      </c>
      <c r="C379">
        <v>0.2</v>
      </c>
      <c r="D379" t="str">
        <f t="shared" si="5"/>
        <v xml:space="preserve">Hehler, Allgemein, , , , , </v>
      </c>
      <c r="F379">
        <v>3</v>
      </c>
      <c r="G379" t="s">
        <v>1065</v>
      </c>
      <c r="H379" s="2" t="s">
        <v>1049</v>
      </c>
    </row>
    <row r="380" spans="1:11" x14ac:dyDescent="0.3">
      <c r="A380" t="s">
        <v>612</v>
      </c>
      <c r="B380">
        <v>150</v>
      </c>
      <c r="C380">
        <v>0.1</v>
      </c>
      <c r="D380" t="str">
        <f t="shared" si="5"/>
        <v xml:space="preserve">Hehler, Allgemein, , Schmied, Wirt, , </v>
      </c>
      <c r="F380">
        <v>3</v>
      </c>
      <c r="G380" t="s">
        <v>1065</v>
      </c>
      <c r="H380" s="2" t="s">
        <v>1049</v>
      </c>
      <c r="J380" t="s">
        <v>1051</v>
      </c>
      <c r="K380" t="s">
        <v>1066</v>
      </c>
    </row>
    <row r="381" spans="1:11" x14ac:dyDescent="0.3">
      <c r="A381" t="s">
        <v>613</v>
      </c>
      <c r="B381">
        <v>100</v>
      </c>
      <c r="C381">
        <v>0.3</v>
      </c>
      <c r="D381" t="str">
        <f t="shared" si="5"/>
        <v xml:space="preserve">Hehler, Allgemein, , , , , </v>
      </c>
      <c r="F381">
        <v>7</v>
      </c>
      <c r="G381" t="s">
        <v>1065</v>
      </c>
      <c r="H381" s="2" t="s">
        <v>1049</v>
      </c>
      <c r="K381" s="2"/>
    </row>
    <row r="382" spans="1:11" x14ac:dyDescent="0.3">
      <c r="A382" t="s">
        <v>614</v>
      </c>
      <c r="B382">
        <v>50</v>
      </c>
      <c r="C382">
        <v>0.1</v>
      </c>
      <c r="D382" t="str">
        <f t="shared" si="5"/>
        <v xml:space="preserve">Hehler, Allgemein, , , Wirt, , </v>
      </c>
      <c r="F382">
        <v>7</v>
      </c>
      <c r="G382" t="s">
        <v>1065</v>
      </c>
      <c r="H382" s="2" t="s">
        <v>1049</v>
      </c>
      <c r="K382" t="s">
        <v>1066</v>
      </c>
    </row>
    <row r="383" spans="1:11" x14ac:dyDescent="0.3">
      <c r="A383" t="s">
        <v>615</v>
      </c>
      <c r="B383">
        <v>10</v>
      </c>
      <c r="C383">
        <v>0.1</v>
      </c>
      <c r="D383" t="str">
        <f t="shared" si="5"/>
        <v xml:space="preserve">Hehler, Allgemein, , , Wirt, , </v>
      </c>
      <c r="F383">
        <v>7</v>
      </c>
      <c r="G383" t="s">
        <v>1065</v>
      </c>
      <c r="H383" s="2" t="s">
        <v>1049</v>
      </c>
      <c r="K383" t="s">
        <v>1066</v>
      </c>
    </row>
    <row r="384" spans="1:11" x14ac:dyDescent="0.3">
      <c r="A384" t="s">
        <v>616</v>
      </c>
      <c r="B384">
        <v>10</v>
      </c>
      <c r="C384">
        <v>0.5</v>
      </c>
      <c r="D384" t="str">
        <f t="shared" si="5"/>
        <v xml:space="preserve">Hehler, Allgemein, , , Wirt, , </v>
      </c>
      <c r="F384">
        <v>2</v>
      </c>
      <c r="G384" t="s">
        <v>1065</v>
      </c>
      <c r="H384" s="2" t="s">
        <v>1049</v>
      </c>
      <c r="K384" t="s">
        <v>1066</v>
      </c>
    </row>
    <row r="385" spans="1:12" x14ac:dyDescent="0.3">
      <c r="A385" t="s">
        <v>672</v>
      </c>
      <c r="B385">
        <v>500</v>
      </c>
      <c r="C385">
        <v>0.01</v>
      </c>
      <c r="D385" t="str">
        <f t="shared" si="5"/>
        <v xml:space="preserve">Hehler, , Alchemist, , , Blumenmädchen, </v>
      </c>
      <c r="F385">
        <v>0</v>
      </c>
      <c r="G385" t="s">
        <v>1065</v>
      </c>
      <c r="I385" t="s">
        <v>1050</v>
      </c>
      <c r="L385" t="s">
        <v>1067</v>
      </c>
    </row>
    <row r="386" spans="1:12" x14ac:dyDescent="0.3">
      <c r="A386" t="s">
        <v>673</v>
      </c>
      <c r="B386">
        <v>500</v>
      </c>
      <c r="C386">
        <v>0.01</v>
      </c>
      <c r="D386" t="str">
        <f t="shared" ref="D386:D449" si="6">G386&amp;", "&amp;H386&amp;", "&amp;I386&amp;", "&amp;J386&amp;", "&amp;K386&amp;", "&amp;L386&amp;", "&amp;M386</f>
        <v xml:space="preserve">Hehler, , Alchemist, , , Blumenmädchen, </v>
      </c>
      <c r="F386">
        <v>0</v>
      </c>
      <c r="G386" t="s">
        <v>1065</v>
      </c>
      <c r="I386" t="s">
        <v>1050</v>
      </c>
      <c r="L386" t="s">
        <v>1067</v>
      </c>
    </row>
    <row r="387" spans="1:12" x14ac:dyDescent="0.3">
      <c r="A387" t="s">
        <v>674</v>
      </c>
      <c r="B387">
        <v>500</v>
      </c>
      <c r="C387">
        <v>0.01</v>
      </c>
      <c r="D387" t="str">
        <f t="shared" si="6"/>
        <v xml:space="preserve">Hehler, , Alchemist, , , Blumenmädchen, </v>
      </c>
      <c r="F387">
        <v>0</v>
      </c>
      <c r="G387" t="s">
        <v>1065</v>
      </c>
      <c r="I387" t="s">
        <v>1050</v>
      </c>
      <c r="L387" t="s">
        <v>1067</v>
      </c>
    </row>
    <row r="388" spans="1:12" x14ac:dyDescent="0.3">
      <c r="A388" t="s">
        <v>675</v>
      </c>
      <c r="B388">
        <v>500</v>
      </c>
      <c r="C388">
        <v>0.01</v>
      </c>
      <c r="D388" t="str">
        <f t="shared" si="6"/>
        <v xml:space="preserve">Hehler, , Alchemist, , , Blumenmädchen, </v>
      </c>
      <c r="F388">
        <v>0</v>
      </c>
      <c r="G388" t="s">
        <v>1065</v>
      </c>
      <c r="I388" t="s">
        <v>1050</v>
      </c>
      <c r="L388" t="s">
        <v>1067</v>
      </c>
    </row>
    <row r="389" spans="1:12" x14ac:dyDescent="0.3">
      <c r="A389" t="s">
        <v>676</v>
      </c>
      <c r="B389">
        <v>500</v>
      </c>
      <c r="C389">
        <v>0.01</v>
      </c>
      <c r="D389" t="str">
        <f t="shared" si="6"/>
        <v xml:space="preserve">Hehler, , Alchemist, , , Blumenmädchen, </v>
      </c>
      <c r="F389">
        <v>0</v>
      </c>
      <c r="G389" t="s">
        <v>1065</v>
      </c>
      <c r="I389" t="s">
        <v>1050</v>
      </c>
      <c r="L389" t="s">
        <v>1067</v>
      </c>
    </row>
    <row r="390" spans="1:12" x14ac:dyDescent="0.3">
      <c r="A390" t="s">
        <v>677</v>
      </c>
      <c r="B390">
        <v>450</v>
      </c>
      <c r="C390">
        <v>0.01</v>
      </c>
      <c r="D390" t="str">
        <f t="shared" si="6"/>
        <v xml:space="preserve">Hehler, , Alchemist, , , Blumenmädchen, </v>
      </c>
      <c r="F390">
        <v>0</v>
      </c>
      <c r="G390" t="s">
        <v>1065</v>
      </c>
      <c r="I390" t="s">
        <v>1050</v>
      </c>
      <c r="L390" t="s">
        <v>1067</v>
      </c>
    </row>
    <row r="391" spans="1:12" x14ac:dyDescent="0.3">
      <c r="A391" t="s">
        <v>678</v>
      </c>
      <c r="B391">
        <v>450</v>
      </c>
      <c r="C391">
        <v>0.01</v>
      </c>
      <c r="D391" t="str">
        <f t="shared" si="6"/>
        <v xml:space="preserve">Hehler, , Alchemist, , , Blumenmädchen, </v>
      </c>
      <c r="F391">
        <v>0</v>
      </c>
      <c r="G391" t="s">
        <v>1065</v>
      </c>
      <c r="I391" t="s">
        <v>1050</v>
      </c>
      <c r="L391" t="s">
        <v>1067</v>
      </c>
    </row>
    <row r="392" spans="1:12" x14ac:dyDescent="0.3">
      <c r="A392" t="s">
        <v>679</v>
      </c>
      <c r="B392">
        <v>400</v>
      </c>
      <c r="C392">
        <v>0.01</v>
      </c>
      <c r="D392" t="str">
        <f t="shared" si="6"/>
        <v xml:space="preserve">Hehler, , Alchemist, , , Blumenmädchen, </v>
      </c>
      <c r="F392">
        <v>0</v>
      </c>
      <c r="G392" t="s">
        <v>1065</v>
      </c>
      <c r="I392" t="s">
        <v>1050</v>
      </c>
      <c r="L392" t="s">
        <v>1067</v>
      </c>
    </row>
    <row r="393" spans="1:12" x14ac:dyDescent="0.3">
      <c r="A393" t="s">
        <v>680</v>
      </c>
      <c r="B393">
        <v>400</v>
      </c>
      <c r="C393">
        <v>0.01</v>
      </c>
      <c r="D393" t="str">
        <f t="shared" si="6"/>
        <v xml:space="preserve">Hehler, , Alchemist, , , Blumenmädchen, </v>
      </c>
      <c r="F393">
        <v>0</v>
      </c>
      <c r="G393" t="s">
        <v>1065</v>
      </c>
      <c r="I393" t="s">
        <v>1050</v>
      </c>
      <c r="L393" t="s">
        <v>1067</v>
      </c>
    </row>
    <row r="394" spans="1:12" x14ac:dyDescent="0.3">
      <c r="A394" t="s">
        <v>681</v>
      </c>
      <c r="B394">
        <v>400</v>
      </c>
      <c r="C394">
        <v>0.01</v>
      </c>
      <c r="D394" t="str">
        <f t="shared" si="6"/>
        <v xml:space="preserve">Hehler, , Alchemist, , , Blumenmädchen, </v>
      </c>
      <c r="F394">
        <v>0</v>
      </c>
      <c r="G394" t="s">
        <v>1065</v>
      </c>
      <c r="I394" t="s">
        <v>1050</v>
      </c>
      <c r="L394" t="s">
        <v>1067</v>
      </c>
    </row>
    <row r="395" spans="1:12" x14ac:dyDescent="0.3">
      <c r="A395" t="s">
        <v>682</v>
      </c>
      <c r="B395">
        <v>400</v>
      </c>
      <c r="C395">
        <v>0.01</v>
      </c>
      <c r="D395" t="str">
        <f t="shared" si="6"/>
        <v xml:space="preserve">Hehler, , Alchemist, , , Blumenmädchen, </v>
      </c>
      <c r="F395">
        <v>0</v>
      </c>
      <c r="G395" t="s">
        <v>1065</v>
      </c>
      <c r="I395" t="s">
        <v>1050</v>
      </c>
      <c r="L395" t="s">
        <v>1067</v>
      </c>
    </row>
    <row r="396" spans="1:12" x14ac:dyDescent="0.3">
      <c r="A396" t="s">
        <v>683</v>
      </c>
      <c r="B396">
        <v>400</v>
      </c>
      <c r="C396">
        <v>0.01</v>
      </c>
      <c r="D396" t="str">
        <f t="shared" si="6"/>
        <v xml:space="preserve">Hehler, , Alchemist, , , Blumenmädchen, </v>
      </c>
      <c r="F396">
        <v>0</v>
      </c>
      <c r="G396" t="s">
        <v>1065</v>
      </c>
      <c r="I396" t="s">
        <v>1050</v>
      </c>
      <c r="L396" t="s">
        <v>1067</v>
      </c>
    </row>
    <row r="397" spans="1:12" x14ac:dyDescent="0.3">
      <c r="A397" t="s">
        <v>684</v>
      </c>
      <c r="B397">
        <v>400</v>
      </c>
      <c r="C397">
        <v>0.01</v>
      </c>
      <c r="D397" t="str">
        <f t="shared" si="6"/>
        <v xml:space="preserve">Hehler, , Alchemist, , , Blumenmädchen, </v>
      </c>
      <c r="F397">
        <v>0</v>
      </c>
      <c r="G397" t="s">
        <v>1065</v>
      </c>
      <c r="I397" t="s">
        <v>1050</v>
      </c>
      <c r="L397" t="s">
        <v>1067</v>
      </c>
    </row>
    <row r="398" spans="1:12" x14ac:dyDescent="0.3">
      <c r="A398" t="s">
        <v>685</v>
      </c>
      <c r="B398">
        <v>400</v>
      </c>
      <c r="C398">
        <v>0.01</v>
      </c>
      <c r="D398" t="str">
        <f t="shared" si="6"/>
        <v xml:space="preserve">Hehler, , Alchemist, , , Blumenmädchen, </v>
      </c>
      <c r="F398">
        <v>0</v>
      </c>
      <c r="G398" t="s">
        <v>1065</v>
      </c>
      <c r="I398" t="s">
        <v>1050</v>
      </c>
      <c r="L398" t="s">
        <v>1067</v>
      </c>
    </row>
    <row r="399" spans="1:12" x14ac:dyDescent="0.3">
      <c r="A399" t="s">
        <v>686</v>
      </c>
      <c r="B399">
        <v>350</v>
      </c>
      <c r="C399">
        <v>0.01</v>
      </c>
      <c r="D399" t="str">
        <f t="shared" si="6"/>
        <v xml:space="preserve">Hehler, , Alchemist, , , Blumenmädchen, </v>
      </c>
      <c r="F399">
        <v>0</v>
      </c>
      <c r="G399" t="s">
        <v>1065</v>
      </c>
      <c r="I399" t="s">
        <v>1050</v>
      </c>
      <c r="L399" t="s">
        <v>1067</v>
      </c>
    </row>
    <row r="400" spans="1:12" x14ac:dyDescent="0.3">
      <c r="A400" t="s">
        <v>687</v>
      </c>
      <c r="B400">
        <v>350</v>
      </c>
      <c r="C400">
        <v>0.01</v>
      </c>
      <c r="D400" t="str">
        <f t="shared" si="6"/>
        <v xml:space="preserve">Hehler, , Alchemist, , , Blumenmädchen, </v>
      </c>
      <c r="F400">
        <v>0</v>
      </c>
      <c r="G400" t="s">
        <v>1065</v>
      </c>
      <c r="I400" t="s">
        <v>1050</v>
      </c>
      <c r="L400" t="s">
        <v>1067</v>
      </c>
    </row>
    <row r="401" spans="1:12" x14ac:dyDescent="0.3">
      <c r="A401" t="s">
        <v>688</v>
      </c>
      <c r="B401">
        <v>350</v>
      </c>
      <c r="C401">
        <v>0.01</v>
      </c>
      <c r="D401" t="str">
        <f t="shared" si="6"/>
        <v xml:space="preserve">Hehler, , Alchemist, , , Blumenmädchen, </v>
      </c>
      <c r="F401">
        <v>0</v>
      </c>
      <c r="G401" t="s">
        <v>1065</v>
      </c>
      <c r="I401" t="s">
        <v>1050</v>
      </c>
      <c r="L401" t="s">
        <v>1067</v>
      </c>
    </row>
    <row r="402" spans="1:12" x14ac:dyDescent="0.3">
      <c r="A402" t="s">
        <v>689</v>
      </c>
      <c r="B402">
        <v>350</v>
      </c>
      <c r="C402">
        <v>0.01</v>
      </c>
      <c r="D402" t="str">
        <f t="shared" si="6"/>
        <v xml:space="preserve">Hehler, , Alchemist, , , Blumenmädchen, </v>
      </c>
      <c r="F402">
        <v>0</v>
      </c>
      <c r="G402" t="s">
        <v>1065</v>
      </c>
      <c r="I402" t="s">
        <v>1050</v>
      </c>
      <c r="L402" t="s">
        <v>1067</v>
      </c>
    </row>
    <row r="403" spans="1:12" x14ac:dyDescent="0.3">
      <c r="A403" t="s">
        <v>690</v>
      </c>
      <c r="B403">
        <v>350</v>
      </c>
      <c r="C403">
        <v>0.01</v>
      </c>
      <c r="D403" t="str">
        <f t="shared" si="6"/>
        <v xml:space="preserve">Hehler, , Alchemist, , , Blumenmädchen, </v>
      </c>
      <c r="F403">
        <v>0</v>
      </c>
      <c r="G403" t="s">
        <v>1065</v>
      </c>
      <c r="I403" t="s">
        <v>1050</v>
      </c>
      <c r="L403" t="s">
        <v>1067</v>
      </c>
    </row>
    <row r="404" spans="1:12" x14ac:dyDescent="0.3">
      <c r="A404" t="s">
        <v>691</v>
      </c>
      <c r="B404">
        <v>300</v>
      </c>
      <c r="C404">
        <v>0.01</v>
      </c>
      <c r="D404" t="str">
        <f t="shared" si="6"/>
        <v xml:space="preserve">Hehler, , Alchemist, , , Blumenmädchen, </v>
      </c>
      <c r="F404">
        <v>0</v>
      </c>
      <c r="G404" t="s">
        <v>1065</v>
      </c>
      <c r="I404" t="s">
        <v>1050</v>
      </c>
      <c r="L404" t="s">
        <v>1067</v>
      </c>
    </row>
    <row r="405" spans="1:12" x14ac:dyDescent="0.3">
      <c r="A405" t="s">
        <v>692</v>
      </c>
      <c r="B405">
        <v>300</v>
      </c>
      <c r="C405">
        <v>0.01</v>
      </c>
      <c r="D405" t="str">
        <f t="shared" si="6"/>
        <v xml:space="preserve">Hehler, , Alchemist, , , Blumenmädchen, </v>
      </c>
      <c r="F405">
        <v>0</v>
      </c>
      <c r="G405" t="s">
        <v>1065</v>
      </c>
      <c r="I405" t="s">
        <v>1050</v>
      </c>
      <c r="L405" t="s">
        <v>1067</v>
      </c>
    </row>
    <row r="406" spans="1:12" x14ac:dyDescent="0.3">
      <c r="A406" t="s">
        <v>693</v>
      </c>
      <c r="B406">
        <v>300</v>
      </c>
      <c r="C406">
        <v>0.01</v>
      </c>
      <c r="D406" t="str">
        <f t="shared" si="6"/>
        <v xml:space="preserve">Hehler, , Alchemist, , , Blumenmädchen, </v>
      </c>
      <c r="F406">
        <v>0</v>
      </c>
      <c r="G406" t="s">
        <v>1065</v>
      </c>
      <c r="I406" t="s">
        <v>1050</v>
      </c>
      <c r="L406" t="s">
        <v>1067</v>
      </c>
    </row>
    <row r="407" spans="1:12" x14ac:dyDescent="0.3">
      <c r="A407" t="s">
        <v>694</v>
      </c>
      <c r="B407">
        <v>300</v>
      </c>
      <c r="C407">
        <v>0.01</v>
      </c>
      <c r="D407" t="str">
        <f t="shared" si="6"/>
        <v xml:space="preserve">Hehler, , Alchemist, , , Blumenmädchen, </v>
      </c>
      <c r="F407">
        <v>0</v>
      </c>
      <c r="G407" t="s">
        <v>1065</v>
      </c>
      <c r="I407" t="s">
        <v>1050</v>
      </c>
      <c r="L407" t="s">
        <v>1067</v>
      </c>
    </row>
    <row r="408" spans="1:12" x14ac:dyDescent="0.3">
      <c r="A408" t="s">
        <v>695</v>
      </c>
      <c r="B408">
        <v>300</v>
      </c>
      <c r="C408">
        <v>0.01</v>
      </c>
      <c r="D408" t="str">
        <f t="shared" si="6"/>
        <v xml:space="preserve">Hehler, , Alchemist, , , Blumenmädchen, </v>
      </c>
      <c r="F408">
        <v>0</v>
      </c>
      <c r="G408" t="s">
        <v>1065</v>
      </c>
      <c r="I408" t="s">
        <v>1050</v>
      </c>
      <c r="L408" t="s">
        <v>1067</v>
      </c>
    </row>
    <row r="409" spans="1:12" x14ac:dyDescent="0.3">
      <c r="A409" t="s">
        <v>696</v>
      </c>
      <c r="B409">
        <v>300</v>
      </c>
      <c r="C409">
        <v>0.01</v>
      </c>
      <c r="D409" t="str">
        <f t="shared" si="6"/>
        <v xml:space="preserve">Hehler, , Alchemist, , , Blumenmädchen, </v>
      </c>
      <c r="F409">
        <v>0</v>
      </c>
      <c r="G409" t="s">
        <v>1065</v>
      </c>
      <c r="I409" t="s">
        <v>1050</v>
      </c>
      <c r="L409" t="s">
        <v>1067</v>
      </c>
    </row>
    <row r="410" spans="1:12" x14ac:dyDescent="0.3">
      <c r="A410" t="s">
        <v>697</v>
      </c>
      <c r="B410">
        <v>300</v>
      </c>
      <c r="C410">
        <v>0.01</v>
      </c>
      <c r="D410" t="str">
        <f t="shared" si="6"/>
        <v xml:space="preserve">Hehler, , Alchemist, , , Blumenmädchen, </v>
      </c>
      <c r="F410">
        <v>0</v>
      </c>
      <c r="G410" t="s">
        <v>1065</v>
      </c>
      <c r="I410" t="s">
        <v>1050</v>
      </c>
      <c r="L410" t="s">
        <v>1067</v>
      </c>
    </row>
    <row r="411" spans="1:12" x14ac:dyDescent="0.3">
      <c r="A411" t="s">
        <v>698</v>
      </c>
      <c r="B411">
        <v>300</v>
      </c>
      <c r="C411">
        <v>0.01</v>
      </c>
      <c r="D411" t="str">
        <f t="shared" si="6"/>
        <v xml:space="preserve">Hehler, , Alchemist, , , Blumenmädchen, </v>
      </c>
      <c r="F411">
        <v>0</v>
      </c>
      <c r="G411" t="s">
        <v>1065</v>
      </c>
      <c r="I411" t="s">
        <v>1050</v>
      </c>
      <c r="L411" t="s">
        <v>1067</v>
      </c>
    </row>
    <row r="412" spans="1:12" x14ac:dyDescent="0.3">
      <c r="A412" t="s">
        <v>699</v>
      </c>
      <c r="B412">
        <v>300</v>
      </c>
      <c r="C412">
        <v>0.01</v>
      </c>
      <c r="D412" t="str">
        <f t="shared" si="6"/>
        <v xml:space="preserve">Hehler, , Alchemist, , , Blumenmädchen, </v>
      </c>
      <c r="F412">
        <v>0</v>
      </c>
      <c r="G412" t="s">
        <v>1065</v>
      </c>
      <c r="I412" t="s">
        <v>1050</v>
      </c>
      <c r="L412" t="s">
        <v>1067</v>
      </c>
    </row>
    <row r="413" spans="1:12" x14ac:dyDescent="0.3">
      <c r="A413" t="s">
        <v>700</v>
      </c>
      <c r="B413">
        <v>250</v>
      </c>
      <c r="C413">
        <v>0.01</v>
      </c>
      <c r="D413" t="str">
        <f t="shared" si="6"/>
        <v xml:space="preserve">Hehler, , Alchemist, , , Blumenmädchen, </v>
      </c>
      <c r="F413">
        <v>0</v>
      </c>
      <c r="G413" t="s">
        <v>1065</v>
      </c>
      <c r="I413" t="s">
        <v>1050</v>
      </c>
      <c r="L413" t="s">
        <v>1067</v>
      </c>
    </row>
    <row r="414" spans="1:12" x14ac:dyDescent="0.3">
      <c r="A414" t="s">
        <v>701</v>
      </c>
      <c r="B414">
        <v>250</v>
      </c>
      <c r="C414">
        <v>0.01</v>
      </c>
      <c r="D414" t="str">
        <f t="shared" si="6"/>
        <v xml:space="preserve">Hehler, , Alchemist, , , Blumenmädchen, </v>
      </c>
      <c r="F414">
        <v>0</v>
      </c>
      <c r="G414" t="s">
        <v>1065</v>
      </c>
      <c r="I414" t="s">
        <v>1050</v>
      </c>
      <c r="L414" t="s">
        <v>1067</v>
      </c>
    </row>
    <row r="415" spans="1:12" x14ac:dyDescent="0.3">
      <c r="A415" t="s">
        <v>702</v>
      </c>
      <c r="B415">
        <v>250</v>
      </c>
      <c r="C415">
        <v>0.01</v>
      </c>
      <c r="D415" t="str">
        <f t="shared" si="6"/>
        <v xml:space="preserve">Hehler, , Alchemist, , , Blumenmädchen, </v>
      </c>
      <c r="F415">
        <v>0</v>
      </c>
      <c r="G415" t="s">
        <v>1065</v>
      </c>
      <c r="I415" t="s">
        <v>1050</v>
      </c>
      <c r="L415" t="s">
        <v>1067</v>
      </c>
    </row>
    <row r="416" spans="1:12" x14ac:dyDescent="0.3">
      <c r="A416" t="s">
        <v>703</v>
      </c>
      <c r="B416">
        <v>250</v>
      </c>
      <c r="C416">
        <v>0.01</v>
      </c>
      <c r="D416" t="str">
        <f t="shared" si="6"/>
        <v xml:space="preserve">Hehler, , Alchemist, , , Blumenmädchen, </v>
      </c>
      <c r="F416">
        <v>0</v>
      </c>
      <c r="G416" t="s">
        <v>1065</v>
      </c>
      <c r="I416" t="s">
        <v>1050</v>
      </c>
      <c r="L416" t="s">
        <v>1067</v>
      </c>
    </row>
    <row r="417" spans="1:12" x14ac:dyDescent="0.3">
      <c r="A417" t="s">
        <v>704</v>
      </c>
      <c r="B417">
        <v>250</v>
      </c>
      <c r="C417">
        <v>0.01</v>
      </c>
      <c r="D417" t="str">
        <f t="shared" si="6"/>
        <v xml:space="preserve">Hehler, , Alchemist, , , Blumenmädchen, </v>
      </c>
      <c r="F417">
        <v>0</v>
      </c>
      <c r="G417" t="s">
        <v>1065</v>
      </c>
      <c r="I417" t="s">
        <v>1050</v>
      </c>
      <c r="L417" t="s">
        <v>1067</v>
      </c>
    </row>
    <row r="418" spans="1:12" x14ac:dyDescent="0.3">
      <c r="A418" t="s">
        <v>705</v>
      </c>
      <c r="B418">
        <v>200</v>
      </c>
      <c r="C418">
        <v>0.01</v>
      </c>
      <c r="D418" t="str">
        <f t="shared" si="6"/>
        <v xml:space="preserve">Hehler, , Alchemist, , , Blumenmädchen, </v>
      </c>
      <c r="F418">
        <v>0</v>
      </c>
      <c r="G418" t="s">
        <v>1065</v>
      </c>
      <c r="I418" t="s">
        <v>1050</v>
      </c>
      <c r="L418" t="s">
        <v>1067</v>
      </c>
    </row>
    <row r="419" spans="1:12" x14ac:dyDescent="0.3">
      <c r="A419" t="s">
        <v>706</v>
      </c>
      <c r="B419">
        <v>200</v>
      </c>
      <c r="C419">
        <v>0.01</v>
      </c>
      <c r="D419" t="str">
        <f t="shared" si="6"/>
        <v xml:space="preserve">Hehler, , Alchemist, , , Blumenmädchen, </v>
      </c>
      <c r="F419">
        <v>0</v>
      </c>
      <c r="G419" t="s">
        <v>1065</v>
      </c>
      <c r="I419" t="s">
        <v>1050</v>
      </c>
      <c r="L419" t="s">
        <v>1067</v>
      </c>
    </row>
    <row r="420" spans="1:12" x14ac:dyDescent="0.3">
      <c r="A420" t="s">
        <v>707</v>
      </c>
      <c r="B420">
        <v>200</v>
      </c>
      <c r="C420">
        <v>0.01</v>
      </c>
      <c r="D420" t="str">
        <f t="shared" si="6"/>
        <v xml:space="preserve">Hehler, , Alchemist, , , Blumenmädchen, </v>
      </c>
      <c r="F420">
        <v>0</v>
      </c>
      <c r="G420" t="s">
        <v>1065</v>
      </c>
      <c r="I420" t="s">
        <v>1050</v>
      </c>
      <c r="L420" t="s">
        <v>1067</v>
      </c>
    </row>
    <row r="421" spans="1:12" x14ac:dyDescent="0.3">
      <c r="A421" t="s">
        <v>708</v>
      </c>
      <c r="B421">
        <v>200</v>
      </c>
      <c r="C421">
        <v>0.01</v>
      </c>
      <c r="D421" t="str">
        <f t="shared" si="6"/>
        <v xml:space="preserve">Hehler, , Alchemist, , , Blumenmädchen, </v>
      </c>
      <c r="F421">
        <v>0</v>
      </c>
      <c r="G421" t="s">
        <v>1065</v>
      </c>
      <c r="I421" t="s">
        <v>1050</v>
      </c>
      <c r="L421" t="s">
        <v>1067</v>
      </c>
    </row>
    <row r="422" spans="1:12" x14ac:dyDescent="0.3">
      <c r="A422" t="s">
        <v>709</v>
      </c>
      <c r="B422">
        <v>200</v>
      </c>
      <c r="C422">
        <v>0.01</v>
      </c>
      <c r="D422" t="str">
        <f t="shared" si="6"/>
        <v xml:space="preserve">Hehler, , Alchemist, , , Blumenmädchen, </v>
      </c>
      <c r="F422">
        <v>0</v>
      </c>
      <c r="G422" t="s">
        <v>1065</v>
      </c>
      <c r="I422" t="s">
        <v>1050</v>
      </c>
      <c r="L422" t="s">
        <v>1067</v>
      </c>
    </row>
    <row r="423" spans="1:12" x14ac:dyDescent="0.3">
      <c r="A423" t="s">
        <v>710</v>
      </c>
      <c r="B423">
        <v>200</v>
      </c>
      <c r="C423">
        <v>0.01</v>
      </c>
      <c r="D423" t="str">
        <f t="shared" si="6"/>
        <v xml:space="preserve">Hehler, , Alchemist, , , Blumenmädchen, </v>
      </c>
      <c r="F423">
        <v>0</v>
      </c>
      <c r="G423" t="s">
        <v>1065</v>
      </c>
      <c r="I423" t="s">
        <v>1050</v>
      </c>
      <c r="L423" t="s">
        <v>1067</v>
      </c>
    </row>
    <row r="424" spans="1:12" x14ac:dyDescent="0.3">
      <c r="A424" t="s">
        <v>711</v>
      </c>
      <c r="B424">
        <v>200</v>
      </c>
      <c r="C424">
        <v>0.01</v>
      </c>
      <c r="D424" t="str">
        <f t="shared" si="6"/>
        <v xml:space="preserve">Hehler, , Alchemist, , , Blumenmädchen, </v>
      </c>
      <c r="F424">
        <v>0</v>
      </c>
      <c r="G424" t="s">
        <v>1065</v>
      </c>
      <c r="I424" t="s">
        <v>1050</v>
      </c>
      <c r="L424" t="s">
        <v>1067</v>
      </c>
    </row>
    <row r="425" spans="1:12" x14ac:dyDescent="0.3">
      <c r="A425" t="s">
        <v>712</v>
      </c>
      <c r="B425">
        <v>200</v>
      </c>
      <c r="C425">
        <v>0.01</v>
      </c>
      <c r="D425" t="str">
        <f t="shared" si="6"/>
        <v xml:space="preserve">Hehler, , Alchemist, , , Blumenmädchen, </v>
      </c>
      <c r="F425">
        <v>0</v>
      </c>
      <c r="G425" t="s">
        <v>1065</v>
      </c>
      <c r="I425" t="s">
        <v>1050</v>
      </c>
      <c r="L425" t="s">
        <v>1067</v>
      </c>
    </row>
    <row r="426" spans="1:12" x14ac:dyDescent="0.3">
      <c r="A426" t="s">
        <v>713</v>
      </c>
      <c r="B426">
        <v>200</v>
      </c>
      <c r="C426">
        <v>0.01</v>
      </c>
      <c r="D426" t="str">
        <f t="shared" si="6"/>
        <v xml:space="preserve">Hehler, , Alchemist, , , Blumenmädchen, </v>
      </c>
      <c r="F426">
        <v>0</v>
      </c>
      <c r="G426" t="s">
        <v>1065</v>
      </c>
      <c r="I426" t="s">
        <v>1050</v>
      </c>
      <c r="L426" t="s">
        <v>1067</v>
      </c>
    </row>
    <row r="427" spans="1:12" x14ac:dyDescent="0.3">
      <c r="A427" t="s">
        <v>714</v>
      </c>
      <c r="B427">
        <v>200</v>
      </c>
      <c r="C427">
        <v>0.01</v>
      </c>
      <c r="D427" t="str">
        <f t="shared" si="6"/>
        <v xml:space="preserve">Hehler, , Alchemist, , , Blumenmädchen, </v>
      </c>
      <c r="F427">
        <v>0</v>
      </c>
      <c r="G427" t="s">
        <v>1065</v>
      </c>
      <c r="I427" t="s">
        <v>1050</v>
      </c>
      <c r="L427" t="s">
        <v>1067</v>
      </c>
    </row>
    <row r="428" spans="1:12" x14ac:dyDescent="0.3">
      <c r="A428" t="s">
        <v>715</v>
      </c>
      <c r="B428">
        <v>200</v>
      </c>
      <c r="C428">
        <v>0.01</v>
      </c>
      <c r="D428" t="str">
        <f t="shared" si="6"/>
        <v xml:space="preserve">Hehler, , Alchemist, , , Blumenmädchen, </v>
      </c>
      <c r="F428">
        <v>0</v>
      </c>
      <c r="G428" t="s">
        <v>1065</v>
      </c>
      <c r="I428" t="s">
        <v>1050</v>
      </c>
      <c r="L428" t="s">
        <v>1067</v>
      </c>
    </row>
    <row r="429" spans="1:12" x14ac:dyDescent="0.3">
      <c r="A429" t="s">
        <v>716</v>
      </c>
      <c r="B429">
        <v>150</v>
      </c>
      <c r="C429">
        <v>0.01</v>
      </c>
      <c r="D429" t="str">
        <f t="shared" si="6"/>
        <v xml:space="preserve">Hehler, , Alchemist, , , Blumenmädchen, </v>
      </c>
      <c r="F429">
        <v>0</v>
      </c>
      <c r="G429" t="s">
        <v>1065</v>
      </c>
      <c r="I429" t="s">
        <v>1050</v>
      </c>
      <c r="L429" t="s">
        <v>1067</v>
      </c>
    </row>
    <row r="430" spans="1:12" x14ac:dyDescent="0.3">
      <c r="A430" t="s">
        <v>717</v>
      </c>
      <c r="B430">
        <v>150</v>
      </c>
      <c r="C430">
        <v>0.01</v>
      </c>
      <c r="D430" t="str">
        <f t="shared" si="6"/>
        <v xml:space="preserve">Hehler, , Alchemist, , , Blumenmädchen, </v>
      </c>
      <c r="F430">
        <v>0</v>
      </c>
      <c r="G430" t="s">
        <v>1065</v>
      </c>
      <c r="I430" t="s">
        <v>1050</v>
      </c>
      <c r="L430" t="s">
        <v>1067</v>
      </c>
    </row>
    <row r="431" spans="1:12" x14ac:dyDescent="0.3">
      <c r="A431" t="s">
        <v>718</v>
      </c>
      <c r="B431">
        <v>150</v>
      </c>
      <c r="C431">
        <v>0.01</v>
      </c>
      <c r="D431" t="str">
        <f t="shared" si="6"/>
        <v xml:space="preserve">Hehler, , Alchemist, , , Blumenmädchen, </v>
      </c>
      <c r="F431">
        <v>0</v>
      </c>
      <c r="G431" t="s">
        <v>1065</v>
      </c>
      <c r="I431" t="s">
        <v>1050</v>
      </c>
      <c r="L431" t="s">
        <v>1067</v>
      </c>
    </row>
    <row r="432" spans="1:12" x14ac:dyDescent="0.3">
      <c r="A432" t="s">
        <v>719</v>
      </c>
      <c r="B432">
        <v>150</v>
      </c>
      <c r="C432">
        <v>0.01</v>
      </c>
      <c r="D432" t="str">
        <f t="shared" si="6"/>
        <v xml:space="preserve">Hehler, , Alchemist, , , Blumenmädchen, </v>
      </c>
      <c r="F432">
        <v>0</v>
      </c>
      <c r="G432" t="s">
        <v>1065</v>
      </c>
      <c r="I432" t="s">
        <v>1050</v>
      </c>
      <c r="L432" t="s">
        <v>1067</v>
      </c>
    </row>
    <row r="433" spans="1:12" x14ac:dyDescent="0.3">
      <c r="A433" t="s">
        <v>720</v>
      </c>
      <c r="B433">
        <v>150</v>
      </c>
      <c r="C433">
        <v>0.01</v>
      </c>
      <c r="D433" t="str">
        <f t="shared" si="6"/>
        <v xml:space="preserve">Hehler, , Alchemist, , , Blumenmädchen, </v>
      </c>
      <c r="F433">
        <v>0</v>
      </c>
      <c r="G433" t="s">
        <v>1065</v>
      </c>
      <c r="I433" t="s">
        <v>1050</v>
      </c>
      <c r="L433" t="s">
        <v>1067</v>
      </c>
    </row>
    <row r="434" spans="1:12" x14ac:dyDescent="0.3">
      <c r="A434" t="s">
        <v>721</v>
      </c>
      <c r="B434">
        <v>150</v>
      </c>
      <c r="C434">
        <v>0.01</v>
      </c>
      <c r="D434" t="str">
        <f t="shared" si="6"/>
        <v xml:space="preserve">Hehler, , Alchemist, , , Blumenmädchen, </v>
      </c>
      <c r="F434">
        <v>0</v>
      </c>
      <c r="G434" t="s">
        <v>1065</v>
      </c>
      <c r="I434" t="s">
        <v>1050</v>
      </c>
      <c r="L434" t="s">
        <v>1067</v>
      </c>
    </row>
    <row r="435" spans="1:12" x14ac:dyDescent="0.3">
      <c r="A435" t="s">
        <v>722</v>
      </c>
      <c r="B435">
        <v>150</v>
      </c>
      <c r="C435">
        <v>0.01</v>
      </c>
      <c r="D435" t="str">
        <f t="shared" si="6"/>
        <v xml:space="preserve">Hehler, , Alchemist, , , Blumenmädchen, </v>
      </c>
      <c r="F435">
        <v>0</v>
      </c>
      <c r="G435" t="s">
        <v>1065</v>
      </c>
      <c r="I435" t="s">
        <v>1050</v>
      </c>
      <c r="L435" t="s">
        <v>1067</v>
      </c>
    </row>
    <row r="436" spans="1:12" x14ac:dyDescent="0.3">
      <c r="A436" t="s">
        <v>723</v>
      </c>
      <c r="B436">
        <v>150</v>
      </c>
      <c r="C436">
        <v>0.01</v>
      </c>
      <c r="D436" t="str">
        <f t="shared" si="6"/>
        <v xml:space="preserve">Hehler, , Alchemist, , , Blumenmädchen, </v>
      </c>
      <c r="F436">
        <v>0</v>
      </c>
      <c r="G436" t="s">
        <v>1065</v>
      </c>
      <c r="I436" t="s">
        <v>1050</v>
      </c>
      <c r="L436" t="s">
        <v>1067</v>
      </c>
    </row>
    <row r="437" spans="1:12" x14ac:dyDescent="0.3">
      <c r="A437" t="s">
        <v>724</v>
      </c>
      <c r="B437">
        <v>150</v>
      </c>
      <c r="C437">
        <v>0.01</v>
      </c>
      <c r="D437" t="str">
        <f t="shared" si="6"/>
        <v xml:space="preserve">Hehler, , Alchemist, , , Blumenmädchen, </v>
      </c>
      <c r="F437">
        <v>0</v>
      </c>
      <c r="G437" t="s">
        <v>1065</v>
      </c>
      <c r="I437" t="s">
        <v>1050</v>
      </c>
      <c r="L437" t="s">
        <v>1067</v>
      </c>
    </row>
    <row r="438" spans="1:12" x14ac:dyDescent="0.3">
      <c r="A438" t="s">
        <v>725</v>
      </c>
      <c r="B438">
        <v>150</v>
      </c>
      <c r="C438">
        <v>0.01</v>
      </c>
      <c r="D438" t="str">
        <f t="shared" si="6"/>
        <v xml:space="preserve">Hehler, , Alchemist, , , Blumenmädchen, </v>
      </c>
      <c r="F438">
        <v>0</v>
      </c>
      <c r="G438" t="s">
        <v>1065</v>
      </c>
      <c r="I438" t="s">
        <v>1050</v>
      </c>
      <c r="L438" t="s">
        <v>1067</v>
      </c>
    </row>
    <row r="439" spans="1:12" x14ac:dyDescent="0.3">
      <c r="A439" t="s">
        <v>726</v>
      </c>
      <c r="B439">
        <v>100</v>
      </c>
      <c r="C439">
        <v>0.01</v>
      </c>
      <c r="D439" t="str">
        <f t="shared" si="6"/>
        <v xml:space="preserve">Hehler, , Alchemist, , , Blumenmädchen, </v>
      </c>
      <c r="F439">
        <v>0</v>
      </c>
      <c r="G439" t="s">
        <v>1065</v>
      </c>
      <c r="I439" t="s">
        <v>1050</v>
      </c>
      <c r="L439" t="s">
        <v>1067</v>
      </c>
    </row>
    <row r="440" spans="1:12" x14ac:dyDescent="0.3">
      <c r="A440" t="s">
        <v>727</v>
      </c>
      <c r="B440">
        <v>100</v>
      </c>
      <c r="C440">
        <v>0.01</v>
      </c>
      <c r="D440" t="str">
        <f t="shared" si="6"/>
        <v xml:space="preserve">Hehler, , Alchemist, , , Blumenmädchen, </v>
      </c>
      <c r="F440">
        <v>0</v>
      </c>
      <c r="G440" t="s">
        <v>1065</v>
      </c>
      <c r="I440" t="s">
        <v>1050</v>
      </c>
      <c r="L440" t="s">
        <v>1067</v>
      </c>
    </row>
    <row r="441" spans="1:12" x14ac:dyDescent="0.3">
      <c r="A441" t="s">
        <v>728</v>
      </c>
      <c r="B441">
        <v>100</v>
      </c>
      <c r="C441">
        <v>0.01</v>
      </c>
      <c r="D441" t="str">
        <f t="shared" si="6"/>
        <v xml:space="preserve">Hehler, , Alchemist, , , Blumenmädchen, </v>
      </c>
      <c r="F441">
        <v>0</v>
      </c>
      <c r="G441" t="s">
        <v>1065</v>
      </c>
      <c r="I441" t="s">
        <v>1050</v>
      </c>
      <c r="L441" t="s">
        <v>1067</v>
      </c>
    </row>
    <row r="442" spans="1:12" x14ac:dyDescent="0.3">
      <c r="A442" t="s">
        <v>729</v>
      </c>
      <c r="B442">
        <v>100</v>
      </c>
      <c r="C442">
        <v>0.01</v>
      </c>
      <c r="D442" t="str">
        <f t="shared" si="6"/>
        <v xml:space="preserve">Hehler, , Alchemist, , , Blumenmädchen, </v>
      </c>
      <c r="F442">
        <v>0</v>
      </c>
      <c r="G442" t="s">
        <v>1065</v>
      </c>
      <c r="I442" t="s">
        <v>1050</v>
      </c>
      <c r="L442" t="s">
        <v>1067</v>
      </c>
    </row>
    <row r="443" spans="1:12" x14ac:dyDescent="0.3">
      <c r="A443" t="s">
        <v>730</v>
      </c>
      <c r="B443">
        <v>100</v>
      </c>
      <c r="C443">
        <v>0.01</v>
      </c>
      <c r="D443" t="str">
        <f t="shared" si="6"/>
        <v xml:space="preserve">Hehler, , Alchemist, , , Blumenmädchen, </v>
      </c>
      <c r="F443">
        <v>0</v>
      </c>
      <c r="G443" t="s">
        <v>1065</v>
      </c>
      <c r="I443" t="s">
        <v>1050</v>
      </c>
      <c r="L443" t="s">
        <v>1067</v>
      </c>
    </row>
    <row r="444" spans="1:12" x14ac:dyDescent="0.3">
      <c r="A444" t="s">
        <v>731</v>
      </c>
      <c r="B444">
        <v>50</v>
      </c>
      <c r="C444">
        <v>0.01</v>
      </c>
      <c r="D444" t="str">
        <f t="shared" si="6"/>
        <v xml:space="preserve">Hehler, , Alchemist, , , Blumenmädchen, </v>
      </c>
      <c r="F444">
        <v>0</v>
      </c>
      <c r="G444" t="s">
        <v>1065</v>
      </c>
      <c r="I444" t="s">
        <v>1050</v>
      </c>
      <c r="L444" t="s">
        <v>1067</v>
      </c>
    </row>
    <row r="445" spans="1:12" x14ac:dyDescent="0.3">
      <c r="A445" t="s">
        <v>732</v>
      </c>
      <c r="B445">
        <v>50</v>
      </c>
      <c r="C445">
        <v>0.01</v>
      </c>
      <c r="D445" t="str">
        <f t="shared" si="6"/>
        <v xml:space="preserve">Hehler, , Alchemist, , , Blumenmädchen, </v>
      </c>
      <c r="F445">
        <v>0</v>
      </c>
      <c r="G445" t="s">
        <v>1065</v>
      </c>
      <c r="I445" t="s">
        <v>1050</v>
      </c>
      <c r="L445" t="s">
        <v>1067</v>
      </c>
    </row>
    <row r="446" spans="1:12" x14ac:dyDescent="0.3">
      <c r="A446" t="s">
        <v>733</v>
      </c>
      <c r="B446">
        <v>50</v>
      </c>
      <c r="C446">
        <v>0.01</v>
      </c>
      <c r="D446" t="str">
        <f t="shared" si="6"/>
        <v xml:space="preserve">Hehler, , Alchemist, , , Blumenmädchen, </v>
      </c>
      <c r="F446">
        <v>0</v>
      </c>
      <c r="G446" t="s">
        <v>1065</v>
      </c>
      <c r="I446" t="s">
        <v>1050</v>
      </c>
      <c r="L446" t="s">
        <v>1067</v>
      </c>
    </row>
    <row r="447" spans="1:12" x14ac:dyDescent="0.3">
      <c r="A447" t="s">
        <v>734</v>
      </c>
      <c r="B447">
        <v>50</v>
      </c>
      <c r="C447">
        <v>0.01</v>
      </c>
      <c r="D447" t="str">
        <f t="shared" si="6"/>
        <v xml:space="preserve">Hehler, , Alchemist, , , Blumenmädchen, </v>
      </c>
      <c r="F447">
        <v>0</v>
      </c>
      <c r="G447" t="s">
        <v>1065</v>
      </c>
      <c r="I447" t="s">
        <v>1050</v>
      </c>
      <c r="L447" t="s">
        <v>1067</v>
      </c>
    </row>
    <row r="448" spans="1:12" x14ac:dyDescent="0.3">
      <c r="A448" t="s">
        <v>735</v>
      </c>
      <c r="B448">
        <v>50</v>
      </c>
      <c r="C448">
        <v>0.01</v>
      </c>
      <c r="D448" t="str">
        <f t="shared" si="6"/>
        <v xml:space="preserve">Hehler, , Alchemist, , , Blumenmädchen, </v>
      </c>
      <c r="F448">
        <v>0</v>
      </c>
      <c r="G448" t="s">
        <v>1065</v>
      </c>
      <c r="I448" t="s">
        <v>1050</v>
      </c>
      <c r="L448" t="s">
        <v>1067</v>
      </c>
    </row>
    <row r="449" spans="1:12" x14ac:dyDescent="0.3">
      <c r="A449" t="s">
        <v>736</v>
      </c>
      <c r="B449">
        <v>50</v>
      </c>
      <c r="C449">
        <v>0.01</v>
      </c>
      <c r="D449" t="str">
        <f t="shared" si="6"/>
        <v xml:space="preserve">Hehler, , Alchemist, , , Blumenmädchen, </v>
      </c>
      <c r="F449">
        <v>0</v>
      </c>
      <c r="G449" t="s">
        <v>1065</v>
      </c>
      <c r="I449" t="s">
        <v>1050</v>
      </c>
      <c r="L449" t="s">
        <v>1067</v>
      </c>
    </row>
    <row r="450" spans="1:12" x14ac:dyDescent="0.3">
      <c r="A450" t="s">
        <v>737</v>
      </c>
      <c r="B450">
        <v>350</v>
      </c>
      <c r="C450">
        <v>0.01</v>
      </c>
      <c r="D450" t="str">
        <f t="shared" ref="D450:D513" si="7">G450&amp;", "&amp;H450&amp;", "&amp;I450&amp;", "&amp;J450&amp;", "&amp;K450&amp;", "&amp;L450&amp;", "&amp;M450</f>
        <v xml:space="preserve">Hehler, , Alchemist, , , Blumenmädchen, </v>
      </c>
      <c r="F450">
        <v>0</v>
      </c>
      <c r="G450" t="s">
        <v>1065</v>
      </c>
      <c r="I450" t="s">
        <v>1050</v>
      </c>
      <c r="L450" t="s">
        <v>1067</v>
      </c>
    </row>
    <row r="451" spans="1:12" x14ac:dyDescent="0.3">
      <c r="A451" t="s">
        <v>738</v>
      </c>
      <c r="B451">
        <v>350</v>
      </c>
      <c r="C451">
        <v>0.01</v>
      </c>
      <c r="D451" t="str">
        <f t="shared" si="7"/>
        <v xml:space="preserve">Hehler, , Alchemist, , , Blumenmädchen, </v>
      </c>
      <c r="F451">
        <v>0</v>
      </c>
      <c r="G451" t="s">
        <v>1065</v>
      </c>
      <c r="I451" t="s">
        <v>1050</v>
      </c>
      <c r="L451" t="s">
        <v>1067</v>
      </c>
    </row>
    <row r="452" spans="1:12" x14ac:dyDescent="0.3">
      <c r="A452" t="s">
        <v>739</v>
      </c>
      <c r="B452">
        <v>50</v>
      </c>
      <c r="C452">
        <v>0.01</v>
      </c>
      <c r="D452" t="str">
        <f t="shared" si="7"/>
        <v xml:space="preserve">Hehler, , Alchemist, , , Blumenmädchen, </v>
      </c>
      <c r="F452">
        <v>0</v>
      </c>
      <c r="G452" t="s">
        <v>1065</v>
      </c>
      <c r="I452" t="s">
        <v>1050</v>
      </c>
      <c r="L452" t="s">
        <v>1067</v>
      </c>
    </row>
    <row r="453" spans="1:12" x14ac:dyDescent="0.3">
      <c r="A453" t="s">
        <v>740</v>
      </c>
      <c r="B453">
        <v>50</v>
      </c>
      <c r="C453">
        <v>0.01</v>
      </c>
      <c r="D453" t="str">
        <f t="shared" si="7"/>
        <v xml:space="preserve">Hehler, , Alchemist, , , Blumenmädchen, </v>
      </c>
      <c r="F453">
        <v>0</v>
      </c>
      <c r="G453" t="s">
        <v>1065</v>
      </c>
      <c r="I453" t="s">
        <v>1050</v>
      </c>
      <c r="L453" t="s">
        <v>1067</v>
      </c>
    </row>
    <row r="454" spans="1:12" x14ac:dyDescent="0.3">
      <c r="A454" t="s">
        <v>741</v>
      </c>
      <c r="B454">
        <v>50</v>
      </c>
      <c r="C454">
        <v>0.01</v>
      </c>
      <c r="D454" t="str">
        <f t="shared" si="7"/>
        <v xml:space="preserve">Hehler, , Alchemist, , , Blumenmädchen, </v>
      </c>
      <c r="F454">
        <v>0</v>
      </c>
      <c r="G454" t="s">
        <v>1065</v>
      </c>
      <c r="I454" t="s">
        <v>1050</v>
      </c>
      <c r="L454" t="s">
        <v>1067</v>
      </c>
    </row>
    <row r="455" spans="1:12" x14ac:dyDescent="0.3">
      <c r="A455" t="s">
        <v>742</v>
      </c>
      <c r="B455">
        <v>200</v>
      </c>
      <c r="C455">
        <v>0.01</v>
      </c>
      <c r="D455" t="str">
        <f t="shared" si="7"/>
        <v xml:space="preserve">Hehler, , Alchemist, , , Blumenmädchen, </v>
      </c>
      <c r="F455">
        <v>0</v>
      </c>
      <c r="G455" t="s">
        <v>1065</v>
      </c>
      <c r="I455" t="s">
        <v>1050</v>
      </c>
      <c r="L455" t="s">
        <v>1067</v>
      </c>
    </row>
    <row r="456" spans="1:12" x14ac:dyDescent="0.3">
      <c r="A456" t="s">
        <v>743</v>
      </c>
      <c r="B456">
        <v>350</v>
      </c>
      <c r="C456">
        <v>0.01</v>
      </c>
      <c r="D456" t="str">
        <f t="shared" si="7"/>
        <v xml:space="preserve">Hehler, , Alchemist, , , Blumenmädchen, </v>
      </c>
      <c r="F456">
        <v>0</v>
      </c>
      <c r="G456" t="s">
        <v>1065</v>
      </c>
      <c r="I456" t="s">
        <v>1050</v>
      </c>
      <c r="L456" t="s">
        <v>1067</v>
      </c>
    </row>
    <row r="457" spans="1:12" x14ac:dyDescent="0.3">
      <c r="A457" t="s">
        <v>744</v>
      </c>
      <c r="B457">
        <v>250</v>
      </c>
      <c r="C457">
        <v>0.01</v>
      </c>
      <c r="D457" t="str">
        <f t="shared" si="7"/>
        <v xml:space="preserve">Hehler, , Alchemist, , , Blumenmädchen, </v>
      </c>
      <c r="F457">
        <v>0</v>
      </c>
      <c r="G457" t="s">
        <v>1065</v>
      </c>
      <c r="I457" t="s">
        <v>1050</v>
      </c>
      <c r="L457" t="s">
        <v>1067</v>
      </c>
    </row>
    <row r="458" spans="1:12" x14ac:dyDescent="0.3">
      <c r="A458" t="s">
        <v>745</v>
      </c>
      <c r="B458">
        <v>400</v>
      </c>
      <c r="C458">
        <v>0.01</v>
      </c>
      <c r="D458" t="str">
        <f t="shared" si="7"/>
        <v xml:space="preserve">Hehler, , Alchemist, , , Blumenmädchen, </v>
      </c>
      <c r="F458">
        <v>0</v>
      </c>
      <c r="G458" t="s">
        <v>1065</v>
      </c>
      <c r="I458" t="s">
        <v>1050</v>
      </c>
      <c r="L458" t="s">
        <v>1067</v>
      </c>
    </row>
    <row r="459" spans="1:12" x14ac:dyDescent="0.3">
      <c r="A459" t="s">
        <v>746</v>
      </c>
      <c r="B459">
        <v>50</v>
      </c>
      <c r="C459">
        <v>0.01</v>
      </c>
      <c r="D459" t="str">
        <f t="shared" si="7"/>
        <v xml:space="preserve">Hehler, , Alchemist, , , Blumenmädchen, </v>
      </c>
      <c r="F459">
        <v>0</v>
      </c>
      <c r="G459" t="s">
        <v>1065</v>
      </c>
      <c r="I459" t="s">
        <v>1050</v>
      </c>
      <c r="L459" t="s">
        <v>1067</v>
      </c>
    </row>
    <row r="460" spans="1:12" x14ac:dyDescent="0.3">
      <c r="A460" t="s">
        <v>747</v>
      </c>
      <c r="B460">
        <v>200</v>
      </c>
      <c r="C460">
        <v>0.01</v>
      </c>
      <c r="D460" t="str">
        <f t="shared" si="7"/>
        <v xml:space="preserve">Hehler, , Alchemist, , , Blumenmädchen, </v>
      </c>
      <c r="F460">
        <v>0</v>
      </c>
      <c r="G460" t="s">
        <v>1065</v>
      </c>
      <c r="I460" t="s">
        <v>1050</v>
      </c>
      <c r="L460" t="s">
        <v>1067</v>
      </c>
    </row>
    <row r="461" spans="1:12" x14ac:dyDescent="0.3">
      <c r="A461" t="s">
        <v>748</v>
      </c>
      <c r="B461">
        <v>250</v>
      </c>
      <c r="C461">
        <v>0.01</v>
      </c>
      <c r="D461" t="str">
        <f t="shared" si="7"/>
        <v xml:space="preserve">Hehler, , Alchemist, , , Blumenmädchen, </v>
      </c>
      <c r="F461">
        <v>0</v>
      </c>
      <c r="G461" t="s">
        <v>1065</v>
      </c>
      <c r="I461" t="s">
        <v>1050</v>
      </c>
      <c r="L461" t="s">
        <v>1067</v>
      </c>
    </row>
    <row r="462" spans="1:12" x14ac:dyDescent="0.3">
      <c r="A462" t="s">
        <v>749</v>
      </c>
      <c r="B462">
        <v>500</v>
      </c>
      <c r="C462">
        <v>0.01</v>
      </c>
      <c r="D462" t="str">
        <f t="shared" si="7"/>
        <v xml:space="preserve">Hehler, , Alchemist, , , Blumenmädchen, </v>
      </c>
      <c r="F462">
        <v>0</v>
      </c>
      <c r="G462" t="s">
        <v>1065</v>
      </c>
      <c r="I462" t="s">
        <v>1050</v>
      </c>
      <c r="L462" t="s">
        <v>1067</v>
      </c>
    </row>
    <row r="463" spans="1:12" x14ac:dyDescent="0.3">
      <c r="A463" t="s">
        <v>750</v>
      </c>
      <c r="B463">
        <v>100</v>
      </c>
      <c r="C463">
        <v>0.01</v>
      </c>
      <c r="D463" t="str">
        <f t="shared" si="7"/>
        <v xml:space="preserve">Hehler, , Alchemist, , , Blumenmädchen, </v>
      </c>
      <c r="F463">
        <v>0</v>
      </c>
      <c r="G463" t="s">
        <v>1065</v>
      </c>
      <c r="I463" t="s">
        <v>1050</v>
      </c>
      <c r="L463" t="s">
        <v>1067</v>
      </c>
    </row>
    <row r="464" spans="1:12" x14ac:dyDescent="0.3">
      <c r="A464" t="s">
        <v>751</v>
      </c>
      <c r="B464">
        <v>200</v>
      </c>
      <c r="C464">
        <v>0.01</v>
      </c>
      <c r="D464" t="str">
        <f t="shared" si="7"/>
        <v xml:space="preserve">Hehler, , Alchemist, , , Blumenmädchen, </v>
      </c>
      <c r="F464">
        <v>0</v>
      </c>
      <c r="G464" t="s">
        <v>1065</v>
      </c>
      <c r="I464" t="s">
        <v>1050</v>
      </c>
      <c r="L464" t="s">
        <v>1067</v>
      </c>
    </row>
    <row r="465" spans="1:12" x14ac:dyDescent="0.3">
      <c r="A465" t="s">
        <v>752</v>
      </c>
      <c r="B465">
        <v>100</v>
      </c>
      <c r="C465">
        <v>0.01</v>
      </c>
      <c r="D465" t="str">
        <f t="shared" si="7"/>
        <v xml:space="preserve">Hehler, , Alchemist, , , Blumenmädchen, </v>
      </c>
      <c r="F465">
        <v>0</v>
      </c>
      <c r="G465" t="s">
        <v>1065</v>
      </c>
      <c r="I465" t="s">
        <v>1050</v>
      </c>
      <c r="L465" t="s">
        <v>1067</v>
      </c>
    </row>
    <row r="466" spans="1:12" x14ac:dyDescent="0.3">
      <c r="A466" t="s">
        <v>753</v>
      </c>
      <c r="B466">
        <v>150</v>
      </c>
      <c r="C466">
        <v>0.01</v>
      </c>
      <c r="D466" t="str">
        <f t="shared" si="7"/>
        <v xml:space="preserve">Hehler, , Alchemist, , , Blumenmädchen, </v>
      </c>
      <c r="F466">
        <v>0</v>
      </c>
      <c r="G466" t="s">
        <v>1065</v>
      </c>
      <c r="I466" t="s">
        <v>1050</v>
      </c>
      <c r="L466" t="s">
        <v>1067</v>
      </c>
    </row>
    <row r="467" spans="1:12" x14ac:dyDescent="0.3">
      <c r="A467" t="s">
        <v>754</v>
      </c>
      <c r="B467">
        <v>300</v>
      </c>
      <c r="C467">
        <v>0.01</v>
      </c>
      <c r="D467" t="str">
        <f t="shared" si="7"/>
        <v xml:space="preserve">Hehler, , Alchemist, , , Blumenmädchen, </v>
      </c>
      <c r="F467">
        <v>0</v>
      </c>
      <c r="G467" t="s">
        <v>1065</v>
      </c>
      <c r="I467" t="s">
        <v>1050</v>
      </c>
      <c r="L467" t="s">
        <v>1067</v>
      </c>
    </row>
    <row r="468" spans="1:12" x14ac:dyDescent="0.3">
      <c r="A468" t="s">
        <v>755</v>
      </c>
      <c r="B468">
        <v>300</v>
      </c>
      <c r="C468">
        <v>0.01</v>
      </c>
      <c r="D468" t="str">
        <f t="shared" si="7"/>
        <v xml:space="preserve">Hehler, , Alchemist, , , Blumenmädchen, </v>
      </c>
      <c r="F468">
        <v>0</v>
      </c>
      <c r="G468" t="s">
        <v>1065</v>
      </c>
      <c r="I468" t="s">
        <v>1050</v>
      </c>
      <c r="L468" t="s">
        <v>1067</v>
      </c>
    </row>
    <row r="469" spans="1:12" x14ac:dyDescent="0.3">
      <c r="A469" t="s">
        <v>756</v>
      </c>
      <c r="B469">
        <v>300</v>
      </c>
      <c r="C469">
        <v>0.01</v>
      </c>
      <c r="D469" t="str">
        <f t="shared" si="7"/>
        <v xml:space="preserve">Hehler, , Alchemist, , , Blumenmädchen, </v>
      </c>
      <c r="F469">
        <v>0</v>
      </c>
      <c r="G469" t="s">
        <v>1065</v>
      </c>
      <c r="I469" t="s">
        <v>1050</v>
      </c>
      <c r="L469" t="s">
        <v>1067</v>
      </c>
    </row>
    <row r="470" spans="1:12" x14ac:dyDescent="0.3">
      <c r="A470" t="s">
        <v>757</v>
      </c>
      <c r="B470">
        <v>200</v>
      </c>
      <c r="C470">
        <v>0.01</v>
      </c>
      <c r="D470" t="str">
        <f t="shared" si="7"/>
        <v xml:space="preserve">Hehler, , Alchemist, , , Blumenmädchen, </v>
      </c>
      <c r="F470">
        <v>0</v>
      </c>
      <c r="G470" t="s">
        <v>1065</v>
      </c>
      <c r="I470" t="s">
        <v>1050</v>
      </c>
      <c r="L470" t="s">
        <v>1067</v>
      </c>
    </row>
    <row r="471" spans="1:12" x14ac:dyDescent="0.3">
      <c r="A471" t="s">
        <v>758</v>
      </c>
      <c r="B471">
        <v>300</v>
      </c>
      <c r="C471">
        <v>0.01</v>
      </c>
      <c r="D471" t="str">
        <f t="shared" si="7"/>
        <v xml:space="preserve">Hehler, , Alchemist, , , Blumenmädchen, </v>
      </c>
      <c r="F471">
        <v>0</v>
      </c>
      <c r="G471" t="s">
        <v>1065</v>
      </c>
      <c r="I471" t="s">
        <v>1050</v>
      </c>
      <c r="L471" t="s">
        <v>1067</v>
      </c>
    </row>
    <row r="472" spans="1:12" x14ac:dyDescent="0.3">
      <c r="A472" t="s">
        <v>759</v>
      </c>
      <c r="B472">
        <v>150</v>
      </c>
      <c r="C472">
        <v>0.01</v>
      </c>
      <c r="D472" t="str">
        <f t="shared" si="7"/>
        <v xml:space="preserve">Hehler, , Alchemist, , , Blumenmädchen, </v>
      </c>
      <c r="F472">
        <v>0</v>
      </c>
      <c r="G472" t="s">
        <v>1065</v>
      </c>
      <c r="I472" t="s">
        <v>1050</v>
      </c>
      <c r="L472" t="s">
        <v>1067</v>
      </c>
    </row>
    <row r="473" spans="1:12" x14ac:dyDescent="0.3">
      <c r="A473" t="s">
        <v>760</v>
      </c>
      <c r="B473">
        <v>100</v>
      </c>
      <c r="C473">
        <v>0.01</v>
      </c>
      <c r="D473" t="str">
        <f t="shared" si="7"/>
        <v xml:space="preserve">Hehler, , Alchemist, , , Blumenmädchen, </v>
      </c>
      <c r="F473">
        <v>0</v>
      </c>
      <c r="G473" t="s">
        <v>1065</v>
      </c>
      <c r="I473" t="s">
        <v>1050</v>
      </c>
      <c r="L473" t="s">
        <v>1067</v>
      </c>
    </row>
    <row r="474" spans="1:12" x14ac:dyDescent="0.3">
      <c r="A474" t="s">
        <v>761</v>
      </c>
      <c r="B474">
        <v>350</v>
      </c>
      <c r="C474">
        <v>0.01</v>
      </c>
      <c r="D474" t="str">
        <f t="shared" si="7"/>
        <v xml:space="preserve">Hehler, , Alchemist, , , Blumenmädchen, </v>
      </c>
      <c r="F474">
        <v>0</v>
      </c>
      <c r="G474" t="s">
        <v>1065</v>
      </c>
      <c r="I474" t="s">
        <v>1050</v>
      </c>
      <c r="L474" t="s">
        <v>1067</v>
      </c>
    </row>
    <row r="475" spans="1:12" x14ac:dyDescent="0.3">
      <c r="A475" t="s">
        <v>762</v>
      </c>
      <c r="B475">
        <v>150</v>
      </c>
      <c r="C475">
        <v>0.01</v>
      </c>
      <c r="D475" t="str">
        <f t="shared" si="7"/>
        <v xml:space="preserve">Hehler, , Alchemist, , , Blumenmädchen, </v>
      </c>
      <c r="F475">
        <v>0</v>
      </c>
      <c r="G475" t="s">
        <v>1065</v>
      </c>
      <c r="I475" t="s">
        <v>1050</v>
      </c>
      <c r="L475" t="s">
        <v>1067</v>
      </c>
    </row>
    <row r="476" spans="1:12" x14ac:dyDescent="0.3">
      <c r="A476" t="s">
        <v>763</v>
      </c>
      <c r="B476">
        <v>300</v>
      </c>
      <c r="C476">
        <v>0.01</v>
      </c>
      <c r="D476" t="str">
        <f t="shared" si="7"/>
        <v xml:space="preserve">Hehler, , Alchemist, , , Blumenmädchen, </v>
      </c>
      <c r="F476">
        <v>0</v>
      </c>
      <c r="G476" t="s">
        <v>1065</v>
      </c>
      <c r="I476" t="s">
        <v>1050</v>
      </c>
      <c r="L476" t="s">
        <v>1067</v>
      </c>
    </row>
    <row r="477" spans="1:12" x14ac:dyDescent="0.3">
      <c r="A477" t="s">
        <v>764</v>
      </c>
      <c r="B477">
        <v>350</v>
      </c>
      <c r="C477">
        <v>0.01</v>
      </c>
      <c r="D477" t="str">
        <f t="shared" si="7"/>
        <v xml:space="preserve">Hehler, , Alchemist, , , Blumenmädchen, </v>
      </c>
      <c r="F477">
        <v>0</v>
      </c>
      <c r="G477" t="s">
        <v>1065</v>
      </c>
      <c r="I477" t="s">
        <v>1050</v>
      </c>
      <c r="L477" t="s">
        <v>1067</v>
      </c>
    </row>
    <row r="478" spans="1:12" x14ac:dyDescent="0.3">
      <c r="A478" t="s">
        <v>765</v>
      </c>
      <c r="B478">
        <v>400</v>
      </c>
      <c r="C478">
        <v>0.01</v>
      </c>
      <c r="D478" t="str">
        <f t="shared" si="7"/>
        <v xml:space="preserve">Hehler, , Alchemist, , , Blumenmädchen, </v>
      </c>
      <c r="F478">
        <v>0</v>
      </c>
      <c r="G478" t="s">
        <v>1065</v>
      </c>
      <c r="I478" t="s">
        <v>1050</v>
      </c>
      <c r="L478" t="s">
        <v>1067</v>
      </c>
    </row>
    <row r="479" spans="1:12" x14ac:dyDescent="0.3">
      <c r="A479" t="s">
        <v>766</v>
      </c>
      <c r="B479">
        <v>350</v>
      </c>
      <c r="C479">
        <v>0.01</v>
      </c>
      <c r="D479" t="str">
        <f t="shared" si="7"/>
        <v xml:space="preserve">Hehler, , Alchemist, , , Blumenmädchen, </v>
      </c>
      <c r="F479">
        <v>0</v>
      </c>
      <c r="G479" t="s">
        <v>1065</v>
      </c>
      <c r="I479" t="s">
        <v>1050</v>
      </c>
      <c r="L479" t="s">
        <v>1067</v>
      </c>
    </row>
    <row r="480" spans="1:12" x14ac:dyDescent="0.3">
      <c r="A480" t="s">
        <v>767</v>
      </c>
      <c r="B480">
        <v>150</v>
      </c>
      <c r="C480">
        <v>0.01</v>
      </c>
      <c r="D480" t="str">
        <f t="shared" si="7"/>
        <v xml:space="preserve">Hehler, , Alchemist, , , Blumenmädchen, </v>
      </c>
      <c r="F480">
        <v>0</v>
      </c>
      <c r="G480" t="s">
        <v>1065</v>
      </c>
      <c r="I480" t="s">
        <v>1050</v>
      </c>
      <c r="L480" t="s">
        <v>1067</v>
      </c>
    </row>
    <row r="481" spans="1:12" x14ac:dyDescent="0.3">
      <c r="A481" t="s">
        <v>768</v>
      </c>
      <c r="B481">
        <v>50</v>
      </c>
      <c r="C481">
        <v>0.01</v>
      </c>
      <c r="D481" t="str">
        <f t="shared" si="7"/>
        <v xml:space="preserve">Hehler, , Alchemist, , , Blumenmädchen, </v>
      </c>
      <c r="F481">
        <v>0</v>
      </c>
      <c r="G481" t="s">
        <v>1065</v>
      </c>
      <c r="I481" t="s">
        <v>1050</v>
      </c>
      <c r="L481" t="s">
        <v>1067</v>
      </c>
    </row>
    <row r="482" spans="1:12" x14ac:dyDescent="0.3">
      <c r="A482" t="s">
        <v>769</v>
      </c>
      <c r="B482">
        <v>150</v>
      </c>
      <c r="C482">
        <v>0.01</v>
      </c>
      <c r="D482" t="str">
        <f t="shared" si="7"/>
        <v xml:space="preserve">Hehler, , Alchemist, , , Blumenmädchen, </v>
      </c>
      <c r="F482">
        <v>0</v>
      </c>
      <c r="G482" t="s">
        <v>1065</v>
      </c>
      <c r="I482" t="s">
        <v>1050</v>
      </c>
      <c r="L482" t="s">
        <v>1067</v>
      </c>
    </row>
    <row r="483" spans="1:12" x14ac:dyDescent="0.3">
      <c r="A483" t="s">
        <v>770</v>
      </c>
      <c r="B483">
        <v>250</v>
      </c>
      <c r="C483">
        <v>0.01</v>
      </c>
      <c r="D483" t="str">
        <f t="shared" si="7"/>
        <v xml:space="preserve">Hehler, , Alchemist, , , Blumenmädchen, </v>
      </c>
      <c r="F483">
        <v>0</v>
      </c>
      <c r="G483" t="s">
        <v>1065</v>
      </c>
      <c r="I483" t="s">
        <v>1050</v>
      </c>
      <c r="L483" t="s">
        <v>1067</v>
      </c>
    </row>
    <row r="484" spans="1:12" x14ac:dyDescent="0.3">
      <c r="A484" t="s">
        <v>771</v>
      </c>
      <c r="B484">
        <v>300</v>
      </c>
      <c r="C484">
        <v>0.01</v>
      </c>
      <c r="D484" t="str">
        <f t="shared" si="7"/>
        <v xml:space="preserve">Hehler, , Alchemist, , , Blumenmädchen, </v>
      </c>
      <c r="F484">
        <v>0</v>
      </c>
      <c r="G484" t="s">
        <v>1065</v>
      </c>
      <c r="I484" t="s">
        <v>1050</v>
      </c>
      <c r="L484" t="s">
        <v>1067</v>
      </c>
    </row>
    <row r="485" spans="1:12" x14ac:dyDescent="0.3">
      <c r="A485" t="s">
        <v>772</v>
      </c>
      <c r="B485">
        <v>50</v>
      </c>
      <c r="C485">
        <v>0.01</v>
      </c>
      <c r="D485" t="str">
        <f t="shared" si="7"/>
        <v xml:space="preserve">Hehler, , Alchemist, , , Blumenmädchen, </v>
      </c>
      <c r="F485">
        <v>0</v>
      </c>
      <c r="G485" t="s">
        <v>1065</v>
      </c>
      <c r="I485" t="s">
        <v>1050</v>
      </c>
      <c r="L485" t="s">
        <v>1067</v>
      </c>
    </row>
    <row r="486" spans="1:12" x14ac:dyDescent="0.3">
      <c r="A486" t="s">
        <v>773</v>
      </c>
      <c r="B486">
        <v>150</v>
      </c>
      <c r="C486">
        <v>0.01</v>
      </c>
      <c r="D486" t="str">
        <f t="shared" si="7"/>
        <v xml:space="preserve">Hehler, , Alchemist, , , Blumenmädchen, </v>
      </c>
      <c r="F486">
        <v>0</v>
      </c>
      <c r="G486" t="s">
        <v>1065</v>
      </c>
      <c r="I486" t="s">
        <v>1050</v>
      </c>
      <c r="L486" t="s">
        <v>1067</v>
      </c>
    </row>
    <row r="487" spans="1:12" x14ac:dyDescent="0.3">
      <c r="A487" t="s">
        <v>774</v>
      </c>
      <c r="B487">
        <v>100</v>
      </c>
      <c r="C487">
        <v>0.01</v>
      </c>
      <c r="D487" t="str">
        <f t="shared" si="7"/>
        <v xml:space="preserve">Hehler, , Alchemist, , , Blumenmädchen, </v>
      </c>
      <c r="F487">
        <v>0</v>
      </c>
      <c r="G487" t="s">
        <v>1065</v>
      </c>
      <c r="I487" t="s">
        <v>1050</v>
      </c>
      <c r="L487" t="s">
        <v>1067</v>
      </c>
    </row>
    <row r="488" spans="1:12" x14ac:dyDescent="0.3">
      <c r="A488" t="s">
        <v>775</v>
      </c>
      <c r="B488">
        <v>150</v>
      </c>
      <c r="C488">
        <v>0.01</v>
      </c>
      <c r="D488" t="str">
        <f t="shared" si="7"/>
        <v xml:space="preserve">Hehler, , Alchemist, , , Blumenmädchen, </v>
      </c>
      <c r="F488">
        <v>0</v>
      </c>
      <c r="G488" t="s">
        <v>1065</v>
      </c>
      <c r="I488" t="s">
        <v>1050</v>
      </c>
      <c r="L488" t="s">
        <v>1067</v>
      </c>
    </row>
    <row r="489" spans="1:12" x14ac:dyDescent="0.3">
      <c r="A489" t="s">
        <v>776</v>
      </c>
      <c r="B489">
        <v>500</v>
      </c>
      <c r="C489">
        <v>0.01</v>
      </c>
      <c r="D489" t="str">
        <f t="shared" si="7"/>
        <v xml:space="preserve">Hehler, , Alchemist, , , Blumenmädchen, </v>
      </c>
      <c r="F489">
        <v>0</v>
      </c>
      <c r="G489" t="s">
        <v>1065</v>
      </c>
      <c r="I489" t="s">
        <v>1050</v>
      </c>
      <c r="L489" t="s">
        <v>1067</v>
      </c>
    </row>
    <row r="490" spans="1:12" x14ac:dyDescent="0.3">
      <c r="A490" t="s">
        <v>777</v>
      </c>
      <c r="B490">
        <v>500</v>
      </c>
      <c r="C490">
        <v>0.01</v>
      </c>
      <c r="D490" t="str">
        <f t="shared" si="7"/>
        <v xml:space="preserve">Hehler, , Alchemist, , , Blumenmädchen, </v>
      </c>
      <c r="F490">
        <v>0</v>
      </c>
      <c r="G490" t="s">
        <v>1065</v>
      </c>
      <c r="I490" t="s">
        <v>1050</v>
      </c>
      <c r="L490" t="s">
        <v>1067</v>
      </c>
    </row>
    <row r="491" spans="1:12" x14ac:dyDescent="0.3">
      <c r="A491" t="s">
        <v>778</v>
      </c>
      <c r="B491">
        <v>150</v>
      </c>
      <c r="C491">
        <v>0.01</v>
      </c>
      <c r="D491" t="str">
        <f t="shared" si="7"/>
        <v xml:space="preserve">Hehler, , Alchemist, , , Blumenmädchen, </v>
      </c>
      <c r="F491">
        <v>0</v>
      </c>
      <c r="G491" t="s">
        <v>1065</v>
      </c>
      <c r="I491" t="s">
        <v>1050</v>
      </c>
      <c r="L491" t="s">
        <v>1067</v>
      </c>
    </row>
    <row r="492" spans="1:12" x14ac:dyDescent="0.3">
      <c r="A492" t="s">
        <v>779</v>
      </c>
      <c r="B492">
        <v>500</v>
      </c>
      <c r="C492">
        <v>0.01</v>
      </c>
      <c r="D492" t="str">
        <f t="shared" si="7"/>
        <v xml:space="preserve">Hehler, , Alchemist, , , Blumenmädchen, </v>
      </c>
      <c r="F492">
        <v>0</v>
      </c>
      <c r="G492" t="s">
        <v>1065</v>
      </c>
      <c r="I492" t="s">
        <v>1050</v>
      </c>
      <c r="L492" t="s">
        <v>1067</v>
      </c>
    </row>
    <row r="493" spans="1:12" x14ac:dyDescent="0.3">
      <c r="A493" t="s">
        <v>780</v>
      </c>
      <c r="B493">
        <v>300</v>
      </c>
      <c r="C493">
        <v>0.01</v>
      </c>
      <c r="D493" t="str">
        <f t="shared" si="7"/>
        <v xml:space="preserve">Hehler, , Alchemist, , , Blumenmädchen, </v>
      </c>
      <c r="F493">
        <v>0</v>
      </c>
      <c r="G493" t="s">
        <v>1065</v>
      </c>
      <c r="I493" t="s">
        <v>1050</v>
      </c>
      <c r="L493" t="s">
        <v>1067</v>
      </c>
    </row>
    <row r="494" spans="1:12" x14ac:dyDescent="0.3">
      <c r="A494" t="s">
        <v>781</v>
      </c>
      <c r="B494">
        <v>500</v>
      </c>
      <c r="C494">
        <v>0.01</v>
      </c>
      <c r="D494" t="str">
        <f t="shared" si="7"/>
        <v xml:space="preserve">Hehler, , Alchemist, , , Blumenmädchen, </v>
      </c>
      <c r="F494">
        <v>0</v>
      </c>
      <c r="G494" t="s">
        <v>1065</v>
      </c>
      <c r="I494" t="s">
        <v>1050</v>
      </c>
      <c r="L494" t="s">
        <v>1067</v>
      </c>
    </row>
    <row r="495" spans="1:12" x14ac:dyDescent="0.3">
      <c r="A495" t="s">
        <v>782</v>
      </c>
      <c r="B495">
        <v>100</v>
      </c>
      <c r="C495">
        <v>0.01</v>
      </c>
      <c r="D495" t="str">
        <f t="shared" si="7"/>
        <v xml:space="preserve">Hehler, , Alchemist, , , Blumenmädchen, </v>
      </c>
      <c r="F495">
        <v>0</v>
      </c>
      <c r="G495" t="s">
        <v>1065</v>
      </c>
      <c r="I495" t="s">
        <v>1050</v>
      </c>
      <c r="L495" t="s">
        <v>1067</v>
      </c>
    </row>
    <row r="496" spans="1:12" x14ac:dyDescent="0.3">
      <c r="A496" t="s">
        <v>783</v>
      </c>
      <c r="B496">
        <v>50</v>
      </c>
      <c r="C496">
        <v>0.01</v>
      </c>
      <c r="D496" t="str">
        <f t="shared" si="7"/>
        <v xml:space="preserve">Hehler, , Alchemist, , , Blumenmädchen, </v>
      </c>
      <c r="F496">
        <v>0</v>
      </c>
      <c r="G496" t="s">
        <v>1065</v>
      </c>
      <c r="I496" t="s">
        <v>1050</v>
      </c>
      <c r="L496" t="s">
        <v>1067</v>
      </c>
    </row>
    <row r="497" spans="1:12" x14ac:dyDescent="0.3">
      <c r="A497" t="s">
        <v>784</v>
      </c>
      <c r="B497">
        <v>250</v>
      </c>
      <c r="C497">
        <v>0.01</v>
      </c>
      <c r="D497" t="str">
        <f t="shared" si="7"/>
        <v xml:space="preserve">Hehler, , Alchemist, , , Blumenmädchen, </v>
      </c>
      <c r="F497">
        <v>0</v>
      </c>
      <c r="G497" t="s">
        <v>1065</v>
      </c>
      <c r="I497" t="s">
        <v>1050</v>
      </c>
      <c r="L497" t="s">
        <v>1067</v>
      </c>
    </row>
    <row r="498" spans="1:12" x14ac:dyDescent="0.3">
      <c r="A498" t="s">
        <v>785</v>
      </c>
      <c r="B498">
        <v>200</v>
      </c>
      <c r="C498">
        <v>0.01</v>
      </c>
      <c r="D498" t="str">
        <f t="shared" si="7"/>
        <v xml:space="preserve">Hehler, , Alchemist, , , Blumenmädchen, </v>
      </c>
      <c r="F498">
        <v>0</v>
      </c>
      <c r="G498" t="s">
        <v>1065</v>
      </c>
      <c r="I498" t="s">
        <v>1050</v>
      </c>
      <c r="L498" t="s">
        <v>1067</v>
      </c>
    </row>
    <row r="499" spans="1:12" x14ac:dyDescent="0.3">
      <c r="A499" t="s">
        <v>786</v>
      </c>
      <c r="B499">
        <v>350</v>
      </c>
      <c r="C499">
        <v>0.01</v>
      </c>
      <c r="D499" t="str">
        <f t="shared" si="7"/>
        <v xml:space="preserve">Hehler, , Alchemist, , , Blumenmädchen, </v>
      </c>
      <c r="F499">
        <v>0</v>
      </c>
      <c r="G499" t="s">
        <v>1065</v>
      </c>
      <c r="I499" t="s">
        <v>1050</v>
      </c>
      <c r="L499" t="s">
        <v>1067</v>
      </c>
    </row>
    <row r="500" spans="1:12" x14ac:dyDescent="0.3">
      <c r="A500" t="s">
        <v>787</v>
      </c>
      <c r="B500">
        <v>100</v>
      </c>
      <c r="C500">
        <v>0.01</v>
      </c>
      <c r="D500" t="str">
        <f t="shared" si="7"/>
        <v xml:space="preserve">Hehler, , Alchemist, , , Blumenmädchen, </v>
      </c>
      <c r="F500">
        <v>0</v>
      </c>
      <c r="G500" t="s">
        <v>1065</v>
      </c>
      <c r="I500" t="s">
        <v>1050</v>
      </c>
      <c r="L500" t="s">
        <v>1067</v>
      </c>
    </row>
    <row r="501" spans="1:12" x14ac:dyDescent="0.3">
      <c r="A501" t="s">
        <v>788</v>
      </c>
      <c r="B501">
        <v>150</v>
      </c>
      <c r="C501">
        <v>0.01</v>
      </c>
      <c r="D501" t="str">
        <f t="shared" si="7"/>
        <v xml:space="preserve">Hehler, , Alchemist, , , Blumenmädchen, </v>
      </c>
      <c r="F501">
        <v>0</v>
      </c>
      <c r="G501" t="s">
        <v>1065</v>
      </c>
      <c r="I501" t="s">
        <v>1050</v>
      </c>
      <c r="L501" t="s">
        <v>1067</v>
      </c>
    </row>
    <row r="502" spans="1:12" x14ac:dyDescent="0.3">
      <c r="A502" t="s">
        <v>789</v>
      </c>
      <c r="B502">
        <v>250</v>
      </c>
      <c r="C502">
        <v>0.01</v>
      </c>
      <c r="D502" t="str">
        <f t="shared" si="7"/>
        <v xml:space="preserve">Hehler, , Alchemist, , , Blumenmädchen, </v>
      </c>
      <c r="F502">
        <v>0</v>
      </c>
      <c r="G502" t="s">
        <v>1065</v>
      </c>
      <c r="I502" t="s">
        <v>1050</v>
      </c>
      <c r="L502" t="s">
        <v>1067</v>
      </c>
    </row>
    <row r="503" spans="1:12" x14ac:dyDescent="0.3">
      <c r="A503" t="s">
        <v>790</v>
      </c>
      <c r="B503">
        <v>300</v>
      </c>
      <c r="C503">
        <v>0.01</v>
      </c>
      <c r="D503" t="str">
        <f t="shared" si="7"/>
        <v xml:space="preserve">Hehler, , Alchemist, , , Blumenmädchen, </v>
      </c>
      <c r="F503">
        <v>0</v>
      </c>
      <c r="G503" t="s">
        <v>1065</v>
      </c>
      <c r="I503" t="s">
        <v>1050</v>
      </c>
      <c r="L503" t="s">
        <v>1067</v>
      </c>
    </row>
    <row r="504" spans="1:12" x14ac:dyDescent="0.3">
      <c r="A504" t="s">
        <v>791</v>
      </c>
      <c r="B504">
        <v>500</v>
      </c>
      <c r="C504">
        <v>0.01</v>
      </c>
      <c r="D504" t="str">
        <f t="shared" si="7"/>
        <v xml:space="preserve">Hehler, , Alchemist, , , Blumenmädchen, </v>
      </c>
      <c r="F504">
        <v>0</v>
      </c>
      <c r="G504" t="s">
        <v>1065</v>
      </c>
      <c r="I504" t="s">
        <v>1050</v>
      </c>
      <c r="L504" t="s">
        <v>1067</v>
      </c>
    </row>
    <row r="505" spans="1:12" x14ac:dyDescent="0.3">
      <c r="A505" t="s">
        <v>792</v>
      </c>
      <c r="B505">
        <v>250</v>
      </c>
      <c r="C505">
        <v>0.01</v>
      </c>
      <c r="D505" t="str">
        <f t="shared" si="7"/>
        <v xml:space="preserve">Hehler, , Alchemist, , , Blumenmädchen, </v>
      </c>
      <c r="F505">
        <v>0</v>
      </c>
      <c r="G505" t="s">
        <v>1065</v>
      </c>
      <c r="I505" t="s">
        <v>1050</v>
      </c>
      <c r="L505" t="s">
        <v>1067</v>
      </c>
    </row>
    <row r="506" spans="1:12" x14ac:dyDescent="0.3">
      <c r="A506" t="s">
        <v>793</v>
      </c>
      <c r="B506">
        <v>350</v>
      </c>
      <c r="C506">
        <v>0.01</v>
      </c>
      <c r="D506" t="str">
        <f t="shared" si="7"/>
        <v xml:space="preserve">Hehler, , Alchemist, , , Blumenmädchen, </v>
      </c>
      <c r="F506">
        <v>0</v>
      </c>
      <c r="G506" t="s">
        <v>1065</v>
      </c>
      <c r="I506" t="s">
        <v>1050</v>
      </c>
      <c r="L506" t="s">
        <v>1067</v>
      </c>
    </row>
    <row r="507" spans="1:12" x14ac:dyDescent="0.3">
      <c r="A507" t="s">
        <v>794</v>
      </c>
      <c r="B507">
        <v>450</v>
      </c>
      <c r="C507">
        <v>0.01</v>
      </c>
      <c r="D507" t="str">
        <f t="shared" si="7"/>
        <v xml:space="preserve">Hehler, , Alchemist, , , Blumenmädchen, </v>
      </c>
      <c r="F507">
        <v>0</v>
      </c>
      <c r="G507" t="s">
        <v>1065</v>
      </c>
      <c r="I507" t="s">
        <v>1050</v>
      </c>
      <c r="L507" t="s">
        <v>1067</v>
      </c>
    </row>
    <row r="508" spans="1:12" x14ac:dyDescent="0.3">
      <c r="A508" t="s">
        <v>795</v>
      </c>
      <c r="B508">
        <v>500</v>
      </c>
      <c r="C508">
        <v>0.01</v>
      </c>
      <c r="D508" t="str">
        <f t="shared" si="7"/>
        <v xml:space="preserve">Hehler, , Alchemist, , , Blumenmädchen, </v>
      </c>
      <c r="F508">
        <v>0</v>
      </c>
      <c r="G508" t="s">
        <v>1065</v>
      </c>
      <c r="I508" t="s">
        <v>1050</v>
      </c>
      <c r="L508" t="s">
        <v>1067</v>
      </c>
    </row>
    <row r="509" spans="1:12" x14ac:dyDescent="0.3">
      <c r="A509" t="s">
        <v>796</v>
      </c>
      <c r="B509">
        <v>300</v>
      </c>
      <c r="C509">
        <v>0.01</v>
      </c>
      <c r="D509" t="str">
        <f t="shared" si="7"/>
        <v xml:space="preserve">Hehler, , Alchemist, , , Blumenmädchen, </v>
      </c>
      <c r="F509">
        <v>0</v>
      </c>
      <c r="G509" t="s">
        <v>1065</v>
      </c>
      <c r="I509" t="s">
        <v>1050</v>
      </c>
      <c r="L509" t="s">
        <v>1067</v>
      </c>
    </row>
    <row r="510" spans="1:12" x14ac:dyDescent="0.3">
      <c r="A510" t="s">
        <v>797</v>
      </c>
      <c r="B510">
        <v>400</v>
      </c>
      <c r="C510">
        <v>0.01</v>
      </c>
      <c r="D510" t="str">
        <f t="shared" si="7"/>
        <v xml:space="preserve">Hehler, , Alchemist, , , Blumenmädchen, </v>
      </c>
      <c r="F510">
        <v>0</v>
      </c>
      <c r="G510" t="s">
        <v>1065</v>
      </c>
      <c r="I510" t="s">
        <v>1050</v>
      </c>
      <c r="L510" t="s">
        <v>1067</v>
      </c>
    </row>
    <row r="511" spans="1:12" x14ac:dyDescent="0.3">
      <c r="A511" t="s">
        <v>798</v>
      </c>
      <c r="B511">
        <v>400</v>
      </c>
      <c r="C511">
        <v>0.01</v>
      </c>
      <c r="D511" t="str">
        <f t="shared" si="7"/>
        <v xml:space="preserve">Hehler, , Alchemist, , , Blumenmädchen, </v>
      </c>
      <c r="F511">
        <v>0</v>
      </c>
      <c r="G511" t="s">
        <v>1065</v>
      </c>
      <c r="I511" t="s">
        <v>1050</v>
      </c>
      <c r="L511" t="s">
        <v>1067</v>
      </c>
    </row>
    <row r="512" spans="1:12" x14ac:dyDescent="0.3">
      <c r="A512" t="s">
        <v>799</v>
      </c>
      <c r="B512">
        <v>350</v>
      </c>
      <c r="C512">
        <v>0.01</v>
      </c>
      <c r="D512" t="str">
        <f t="shared" si="7"/>
        <v xml:space="preserve">Hehler, , Alchemist, , , Blumenmädchen, </v>
      </c>
      <c r="F512">
        <v>0</v>
      </c>
      <c r="G512" t="s">
        <v>1065</v>
      </c>
      <c r="I512" t="s">
        <v>1050</v>
      </c>
      <c r="L512" t="s">
        <v>1067</v>
      </c>
    </row>
    <row r="513" spans="1:12" x14ac:dyDescent="0.3">
      <c r="A513" t="s">
        <v>800</v>
      </c>
      <c r="B513">
        <v>400</v>
      </c>
      <c r="C513">
        <v>0.01</v>
      </c>
      <c r="D513" t="str">
        <f t="shared" si="7"/>
        <v xml:space="preserve">Hehler, , Alchemist, , , Blumenmädchen, </v>
      </c>
      <c r="F513">
        <v>0</v>
      </c>
      <c r="G513" t="s">
        <v>1065</v>
      </c>
      <c r="I513" t="s">
        <v>1050</v>
      </c>
      <c r="L513" t="s">
        <v>1067</v>
      </c>
    </row>
    <row r="514" spans="1:12" x14ac:dyDescent="0.3">
      <c r="A514" t="s">
        <v>801</v>
      </c>
      <c r="B514">
        <v>500</v>
      </c>
      <c r="C514">
        <v>0.01</v>
      </c>
      <c r="D514" t="str">
        <f t="shared" ref="D514:D577" si="8">G514&amp;", "&amp;H514&amp;", "&amp;I514&amp;", "&amp;J514&amp;", "&amp;K514&amp;", "&amp;L514&amp;", "&amp;M514</f>
        <v xml:space="preserve">Hehler, , Alchemist, , , Blumenmädchen, </v>
      </c>
      <c r="F514">
        <v>0</v>
      </c>
      <c r="G514" t="s">
        <v>1065</v>
      </c>
      <c r="I514" t="s">
        <v>1050</v>
      </c>
      <c r="L514" t="s">
        <v>1067</v>
      </c>
    </row>
    <row r="515" spans="1:12" x14ac:dyDescent="0.3">
      <c r="A515" t="s">
        <v>802</v>
      </c>
      <c r="B515">
        <v>500</v>
      </c>
      <c r="C515">
        <v>0.01</v>
      </c>
      <c r="D515" t="str">
        <f t="shared" si="8"/>
        <v xml:space="preserve">Hehler, , Alchemist, , , Blumenmädchen, </v>
      </c>
      <c r="F515">
        <v>0</v>
      </c>
      <c r="G515" t="s">
        <v>1065</v>
      </c>
      <c r="I515" t="s">
        <v>1050</v>
      </c>
      <c r="L515" t="s">
        <v>1067</v>
      </c>
    </row>
    <row r="516" spans="1:12" x14ac:dyDescent="0.3">
      <c r="A516" t="s">
        <v>803</v>
      </c>
      <c r="B516">
        <v>400</v>
      </c>
      <c r="C516">
        <v>0.01</v>
      </c>
      <c r="D516" t="str">
        <f t="shared" si="8"/>
        <v xml:space="preserve">Hehler, , Alchemist, , , Blumenmädchen, </v>
      </c>
      <c r="F516">
        <v>0</v>
      </c>
      <c r="G516" t="s">
        <v>1065</v>
      </c>
      <c r="I516" t="s">
        <v>1050</v>
      </c>
      <c r="L516" t="s">
        <v>1067</v>
      </c>
    </row>
    <row r="517" spans="1:12" x14ac:dyDescent="0.3">
      <c r="A517" t="s">
        <v>804</v>
      </c>
      <c r="B517">
        <v>250</v>
      </c>
      <c r="C517">
        <v>0.01</v>
      </c>
      <c r="D517" t="str">
        <f t="shared" si="8"/>
        <v xml:space="preserve">Hehler, , Alchemist, , , Blumenmädchen, </v>
      </c>
      <c r="F517">
        <v>0</v>
      </c>
      <c r="G517" t="s">
        <v>1065</v>
      </c>
      <c r="I517" t="s">
        <v>1050</v>
      </c>
      <c r="L517" t="s">
        <v>1067</v>
      </c>
    </row>
    <row r="518" spans="1:12" x14ac:dyDescent="0.3">
      <c r="A518" t="s">
        <v>805</v>
      </c>
      <c r="B518">
        <v>300</v>
      </c>
      <c r="C518">
        <v>0.01</v>
      </c>
      <c r="D518" t="str">
        <f t="shared" si="8"/>
        <v xml:space="preserve">Hehler, , Alchemist, , , Blumenmädchen, </v>
      </c>
      <c r="F518">
        <v>0</v>
      </c>
      <c r="G518" t="s">
        <v>1065</v>
      </c>
      <c r="I518" t="s">
        <v>1050</v>
      </c>
      <c r="L518" t="s">
        <v>1067</v>
      </c>
    </row>
    <row r="519" spans="1:12" x14ac:dyDescent="0.3">
      <c r="A519" t="s">
        <v>806</v>
      </c>
      <c r="B519">
        <v>350</v>
      </c>
      <c r="C519">
        <v>0.01</v>
      </c>
      <c r="D519" t="str">
        <f t="shared" si="8"/>
        <v xml:space="preserve">Hehler, , Alchemist, , , Blumenmädchen, </v>
      </c>
      <c r="F519">
        <v>0</v>
      </c>
      <c r="G519" t="s">
        <v>1065</v>
      </c>
      <c r="I519" t="s">
        <v>1050</v>
      </c>
      <c r="L519" t="s">
        <v>1067</v>
      </c>
    </row>
    <row r="520" spans="1:12" x14ac:dyDescent="0.3">
      <c r="A520" t="s">
        <v>807</v>
      </c>
      <c r="B520">
        <v>500</v>
      </c>
      <c r="C520">
        <v>0.01</v>
      </c>
      <c r="D520" t="str">
        <f t="shared" si="8"/>
        <v xml:space="preserve">Hehler, , Alchemist, , , Blumenmädchen, </v>
      </c>
      <c r="F520">
        <v>0</v>
      </c>
      <c r="G520" t="s">
        <v>1065</v>
      </c>
      <c r="I520" t="s">
        <v>1050</v>
      </c>
      <c r="L520" t="s">
        <v>1067</v>
      </c>
    </row>
    <row r="521" spans="1:12" x14ac:dyDescent="0.3">
      <c r="A521" t="s">
        <v>808</v>
      </c>
      <c r="B521">
        <v>300</v>
      </c>
      <c r="C521">
        <v>0.01</v>
      </c>
      <c r="D521" t="str">
        <f t="shared" si="8"/>
        <v xml:space="preserve">Hehler, , Alchemist, , , Blumenmädchen, </v>
      </c>
      <c r="F521">
        <v>0</v>
      </c>
      <c r="G521" t="s">
        <v>1065</v>
      </c>
      <c r="I521" t="s">
        <v>1050</v>
      </c>
      <c r="L521" t="s">
        <v>1067</v>
      </c>
    </row>
    <row r="522" spans="1:12" x14ac:dyDescent="0.3">
      <c r="A522" t="s">
        <v>809</v>
      </c>
      <c r="B522">
        <v>150</v>
      </c>
      <c r="C522">
        <v>0.01</v>
      </c>
      <c r="D522" t="str">
        <f t="shared" si="8"/>
        <v xml:space="preserve">Hehler, , Alchemist, , , Blumenmädchen, </v>
      </c>
      <c r="F522">
        <v>0</v>
      </c>
      <c r="G522" t="s">
        <v>1065</v>
      </c>
      <c r="I522" t="s">
        <v>1050</v>
      </c>
      <c r="L522" t="s">
        <v>1067</v>
      </c>
    </row>
    <row r="523" spans="1:12" x14ac:dyDescent="0.3">
      <c r="A523" t="s">
        <v>810</v>
      </c>
      <c r="B523">
        <v>450</v>
      </c>
      <c r="C523">
        <v>0.01</v>
      </c>
      <c r="D523" t="str">
        <f t="shared" si="8"/>
        <v xml:space="preserve">Hehler, , Alchemist, , , Blumenmädchen, </v>
      </c>
      <c r="F523">
        <v>0</v>
      </c>
      <c r="G523" t="s">
        <v>1065</v>
      </c>
      <c r="I523" t="s">
        <v>1050</v>
      </c>
      <c r="L523" t="s">
        <v>1067</v>
      </c>
    </row>
    <row r="524" spans="1:12" x14ac:dyDescent="0.3">
      <c r="A524" t="s">
        <v>811</v>
      </c>
      <c r="B524">
        <v>350</v>
      </c>
      <c r="C524">
        <v>0.01</v>
      </c>
      <c r="D524" t="str">
        <f t="shared" si="8"/>
        <v xml:space="preserve">Hehler, , Alchemist, , , Blumenmädchen, </v>
      </c>
      <c r="F524">
        <v>0</v>
      </c>
      <c r="G524" t="s">
        <v>1065</v>
      </c>
      <c r="I524" t="s">
        <v>1050</v>
      </c>
      <c r="L524" t="s">
        <v>1067</v>
      </c>
    </row>
    <row r="525" spans="1:12" x14ac:dyDescent="0.3">
      <c r="A525" t="s">
        <v>812</v>
      </c>
      <c r="B525">
        <v>350</v>
      </c>
      <c r="C525">
        <v>0.01</v>
      </c>
      <c r="D525" t="str">
        <f t="shared" si="8"/>
        <v xml:space="preserve">Hehler, , Alchemist, , , Blumenmädchen, </v>
      </c>
      <c r="F525">
        <v>0</v>
      </c>
      <c r="G525" t="s">
        <v>1065</v>
      </c>
      <c r="I525" t="s">
        <v>1050</v>
      </c>
      <c r="L525" t="s">
        <v>1067</v>
      </c>
    </row>
    <row r="526" spans="1:12" x14ac:dyDescent="0.3">
      <c r="A526" t="s">
        <v>813</v>
      </c>
      <c r="B526">
        <v>300</v>
      </c>
      <c r="C526">
        <v>0.01</v>
      </c>
      <c r="D526" t="str">
        <f t="shared" si="8"/>
        <v xml:space="preserve">Hehler, , Alchemist, , , Blumenmädchen, </v>
      </c>
      <c r="F526">
        <v>0</v>
      </c>
      <c r="G526" t="s">
        <v>1065</v>
      </c>
      <c r="I526" t="s">
        <v>1050</v>
      </c>
      <c r="L526" t="s">
        <v>1067</v>
      </c>
    </row>
    <row r="527" spans="1:12" x14ac:dyDescent="0.3">
      <c r="A527" t="s">
        <v>814</v>
      </c>
      <c r="B527">
        <v>500</v>
      </c>
      <c r="C527">
        <v>0.01</v>
      </c>
      <c r="D527" t="str">
        <f t="shared" si="8"/>
        <v xml:space="preserve">Hehler, , Alchemist, , , Blumenmädchen, </v>
      </c>
      <c r="F527">
        <v>0</v>
      </c>
      <c r="G527" t="s">
        <v>1065</v>
      </c>
      <c r="I527" t="s">
        <v>1050</v>
      </c>
      <c r="L527" t="s">
        <v>1067</v>
      </c>
    </row>
    <row r="528" spans="1:12" x14ac:dyDescent="0.3">
      <c r="A528" t="s">
        <v>815</v>
      </c>
      <c r="B528">
        <v>450</v>
      </c>
      <c r="C528">
        <v>0.01</v>
      </c>
      <c r="D528" t="str">
        <f t="shared" si="8"/>
        <v xml:space="preserve">Hehler, , Alchemist, , , Blumenmädchen, </v>
      </c>
      <c r="F528">
        <v>0</v>
      </c>
      <c r="G528" t="s">
        <v>1065</v>
      </c>
      <c r="I528" t="s">
        <v>1050</v>
      </c>
      <c r="L528" t="s">
        <v>1067</v>
      </c>
    </row>
    <row r="529" spans="1:13" x14ac:dyDescent="0.3">
      <c r="A529" t="s">
        <v>816</v>
      </c>
      <c r="B529">
        <v>250</v>
      </c>
      <c r="C529">
        <v>0.01</v>
      </c>
      <c r="D529" t="str">
        <f t="shared" si="8"/>
        <v xml:space="preserve">Hehler, , Alchemist, , , Blumenmädchen, </v>
      </c>
      <c r="F529">
        <v>0</v>
      </c>
      <c r="G529" t="s">
        <v>1065</v>
      </c>
      <c r="I529" t="s">
        <v>1050</v>
      </c>
      <c r="L529" t="s">
        <v>1067</v>
      </c>
    </row>
    <row r="530" spans="1:13" x14ac:dyDescent="0.3">
      <c r="A530" t="s">
        <v>817</v>
      </c>
      <c r="B530">
        <v>300</v>
      </c>
      <c r="C530">
        <v>0.01</v>
      </c>
      <c r="D530" t="str">
        <f t="shared" si="8"/>
        <v xml:space="preserve">Hehler, , Alchemist, , , Blumenmädchen, </v>
      </c>
      <c r="F530">
        <v>0</v>
      </c>
      <c r="G530" t="s">
        <v>1065</v>
      </c>
      <c r="I530" t="s">
        <v>1050</v>
      </c>
      <c r="L530" t="s">
        <v>1067</v>
      </c>
    </row>
    <row r="531" spans="1:13" x14ac:dyDescent="0.3">
      <c r="A531" t="s">
        <v>818</v>
      </c>
      <c r="B531">
        <v>500</v>
      </c>
      <c r="C531">
        <v>0.01</v>
      </c>
      <c r="D531" t="str">
        <f t="shared" si="8"/>
        <v xml:space="preserve">Hehler, , Alchemist, , , Blumenmädchen, </v>
      </c>
      <c r="F531">
        <v>0</v>
      </c>
      <c r="G531" t="s">
        <v>1065</v>
      </c>
      <c r="I531" t="s">
        <v>1050</v>
      </c>
      <c r="L531" t="s">
        <v>1067</v>
      </c>
    </row>
    <row r="532" spans="1:13" x14ac:dyDescent="0.3">
      <c r="A532" t="s">
        <v>819</v>
      </c>
      <c r="B532">
        <v>350</v>
      </c>
      <c r="C532">
        <v>0.01</v>
      </c>
      <c r="D532" t="str">
        <f t="shared" si="8"/>
        <v xml:space="preserve">Hehler, , Alchemist, , , Blumenmädchen, </v>
      </c>
      <c r="F532">
        <v>0</v>
      </c>
      <c r="G532" t="s">
        <v>1065</v>
      </c>
      <c r="I532" t="s">
        <v>1050</v>
      </c>
      <c r="L532" t="s">
        <v>1067</v>
      </c>
    </row>
    <row r="533" spans="1:13" x14ac:dyDescent="0.3">
      <c r="A533" t="s">
        <v>820</v>
      </c>
      <c r="B533">
        <v>400</v>
      </c>
      <c r="C533">
        <v>0.01</v>
      </c>
      <c r="D533" t="str">
        <f t="shared" si="8"/>
        <v xml:space="preserve">Hehler, , Alchemist, , , Blumenmädchen, </v>
      </c>
      <c r="F533">
        <v>0</v>
      </c>
      <c r="G533" t="s">
        <v>1065</v>
      </c>
      <c r="I533" t="s">
        <v>1050</v>
      </c>
      <c r="L533" t="s">
        <v>1067</v>
      </c>
    </row>
    <row r="534" spans="1:13" x14ac:dyDescent="0.3">
      <c r="A534" t="s">
        <v>821</v>
      </c>
      <c r="B534">
        <v>400</v>
      </c>
      <c r="C534">
        <v>0.01</v>
      </c>
      <c r="D534" t="str">
        <f t="shared" si="8"/>
        <v xml:space="preserve">Hehler, , Alchemist, , , Blumenmädchen, </v>
      </c>
      <c r="F534">
        <v>0</v>
      </c>
      <c r="G534" t="s">
        <v>1065</v>
      </c>
      <c r="I534" t="s">
        <v>1050</v>
      </c>
      <c r="L534" t="s">
        <v>1067</v>
      </c>
    </row>
    <row r="535" spans="1:13" x14ac:dyDescent="0.3">
      <c r="A535" t="s">
        <v>822</v>
      </c>
      <c r="B535">
        <v>500</v>
      </c>
      <c r="C535">
        <v>0.01</v>
      </c>
      <c r="D535" t="str">
        <f t="shared" si="8"/>
        <v xml:space="preserve">Hehler, , Alchemist, , , Blumenmädchen, </v>
      </c>
      <c r="F535">
        <v>0</v>
      </c>
      <c r="G535" t="s">
        <v>1065</v>
      </c>
      <c r="I535" t="s">
        <v>1050</v>
      </c>
      <c r="L535" t="s">
        <v>1067</v>
      </c>
    </row>
    <row r="536" spans="1:13" x14ac:dyDescent="0.3">
      <c r="A536" t="s">
        <v>823</v>
      </c>
      <c r="B536">
        <v>350</v>
      </c>
      <c r="C536">
        <v>0.01</v>
      </c>
      <c r="D536" t="str">
        <f t="shared" si="8"/>
        <v xml:space="preserve">Hehler, , Alchemist, , , Blumenmädchen, </v>
      </c>
      <c r="F536">
        <v>0</v>
      </c>
      <c r="G536" t="s">
        <v>1065</v>
      </c>
      <c r="I536" t="s">
        <v>1050</v>
      </c>
      <c r="L536" t="s">
        <v>1067</v>
      </c>
    </row>
    <row r="537" spans="1:13" x14ac:dyDescent="0.3">
      <c r="A537" t="s">
        <v>824</v>
      </c>
      <c r="B537">
        <v>450</v>
      </c>
      <c r="C537">
        <v>0.01</v>
      </c>
      <c r="D537" t="str">
        <f t="shared" si="8"/>
        <v xml:space="preserve">Hehler, , Alchemist, , , Blumenmädchen, </v>
      </c>
      <c r="F537">
        <v>0</v>
      </c>
      <c r="G537" t="s">
        <v>1065</v>
      </c>
      <c r="I537" t="s">
        <v>1050</v>
      </c>
      <c r="L537" t="s">
        <v>1067</v>
      </c>
    </row>
    <row r="538" spans="1:13" x14ac:dyDescent="0.3">
      <c r="A538" t="s">
        <v>825</v>
      </c>
      <c r="B538">
        <v>400</v>
      </c>
      <c r="C538">
        <v>0.01</v>
      </c>
      <c r="D538" t="str">
        <f t="shared" si="8"/>
        <v xml:space="preserve">Hehler, , Alchemist, , , Blumenmädchen, </v>
      </c>
      <c r="F538">
        <v>0</v>
      </c>
      <c r="G538" t="s">
        <v>1065</v>
      </c>
      <c r="I538" t="s">
        <v>1050</v>
      </c>
      <c r="L538" t="s">
        <v>1067</v>
      </c>
    </row>
    <row r="539" spans="1:13" x14ac:dyDescent="0.3">
      <c r="A539" t="s">
        <v>826</v>
      </c>
      <c r="B539">
        <v>300</v>
      </c>
      <c r="C539">
        <v>0.01</v>
      </c>
      <c r="D539" t="str">
        <f t="shared" si="8"/>
        <v xml:space="preserve">Hehler, , Alchemist, , , Blumenmädchen, </v>
      </c>
      <c r="F539">
        <v>0</v>
      </c>
      <c r="G539" t="s">
        <v>1065</v>
      </c>
      <c r="I539" t="s">
        <v>1050</v>
      </c>
      <c r="L539" t="s">
        <v>1067</v>
      </c>
    </row>
    <row r="540" spans="1:13" x14ac:dyDescent="0.3">
      <c r="A540" t="s">
        <v>827</v>
      </c>
      <c r="B540">
        <v>250</v>
      </c>
      <c r="C540">
        <v>0.01</v>
      </c>
      <c r="D540" t="str">
        <f t="shared" si="8"/>
        <v xml:space="preserve">Hehler, , Alchemist, , , Blumenmädchen, </v>
      </c>
      <c r="F540">
        <v>0</v>
      </c>
      <c r="G540" t="s">
        <v>1065</v>
      </c>
      <c r="I540" t="s">
        <v>1050</v>
      </c>
      <c r="L540" t="s">
        <v>1067</v>
      </c>
    </row>
    <row r="541" spans="1:13" x14ac:dyDescent="0.3">
      <c r="A541" t="s">
        <v>828</v>
      </c>
      <c r="B541">
        <v>300</v>
      </c>
      <c r="C541">
        <v>0.01</v>
      </c>
      <c r="D541" t="str">
        <f t="shared" si="8"/>
        <v xml:space="preserve">Hehler, , Alchemist, , , Blumenmädchen, </v>
      </c>
      <c r="F541">
        <v>0</v>
      </c>
      <c r="G541" t="s">
        <v>1065</v>
      </c>
      <c r="I541" t="s">
        <v>1050</v>
      </c>
      <c r="L541" t="s">
        <v>1067</v>
      </c>
    </row>
    <row r="542" spans="1:13" x14ac:dyDescent="0.3">
      <c r="A542" t="s">
        <v>829</v>
      </c>
      <c r="B542">
        <v>400</v>
      </c>
      <c r="C542">
        <v>0.01</v>
      </c>
      <c r="D542" t="str">
        <f t="shared" si="8"/>
        <v xml:space="preserve">Hehler, , Alchemist, , , Blumenmädchen, </v>
      </c>
      <c r="F542">
        <v>0</v>
      </c>
      <c r="G542" t="s">
        <v>1065</v>
      </c>
      <c r="I542" t="s">
        <v>1050</v>
      </c>
      <c r="L542" t="s">
        <v>1067</v>
      </c>
    </row>
    <row r="543" spans="1:13" x14ac:dyDescent="0.3">
      <c r="A543" t="s">
        <v>830</v>
      </c>
      <c r="B543">
        <v>350</v>
      </c>
      <c r="C543">
        <v>0.01</v>
      </c>
      <c r="D543" t="str">
        <f t="shared" si="8"/>
        <v xml:space="preserve">Hehler, , Alchemist, , , Blumenmädchen, </v>
      </c>
      <c r="F543">
        <v>0</v>
      </c>
      <c r="G543" t="s">
        <v>1065</v>
      </c>
      <c r="I543" t="s">
        <v>1050</v>
      </c>
      <c r="L543" t="s">
        <v>1067</v>
      </c>
    </row>
    <row r="544" spans="1:13" x14ac:dyDescent="0.3">
      <c r="A544" t="s">
        <v>832</v>
      </c>
      <c r="B544" s="14">
        <v>0</v>
      </c>
      <c r="C544" s="14">
        <v>15</v>
      </c>
      <c r="D544" t="str">
        <f t="shared" si="8"/>
        <v>Hehler, , Alchemist, , , , Kuriositätenhändler</v>
      </c>
      <c r="E544" s="14"/>
      <c r="F544">
        <v>0.1</v>
      </c>
      <c r="G544" t="s">
        <v>1065</v>
      </c>
      <c r="I544" t="s">
        <v>1050</v>
      </c>
      <c r="M544" t="s">
        <v>1453</v>
      </c>
    </row>
    <row r="545" spans="1:13" x14ac:dyDescent="0.3">
      <c r="A545" t="s">
        <v>833</v>
      </c>
      <c r="B545" s="14">
        <v>0</v>
      </c>
      <c r="C545" s="14">
        <v>6</v>
      </c>
      <c r="D545" t="str">
        <f t="shared" si="8"/>
        <v>Hehler, , , , , , Kuriositätenhändler</v>
      </c>
      <c r="E545" s="14" t="s">
        <v>1410</v>
      </c>
      <c r="F545">
        <v>0.1</v>
      </c>
      <c r="G545" t="s">
        <v>1065</v>
      </c>
      <c r="M545" t="s">
        <v>1453</v>
      </c>
    </row>
    <row r="546" spans="1:13" x14ac:dyDescent="0.3">
      <c r="A546" t="s">
        <v>834</v>
      </c>
      <c r="B546" s="14">
        <v>0</v>
      </c>
      <c r="C546" s="14">
        <v>2</v>
      </c>
      <c r="D546" t="str">
        <f t="shared" si="8"/>
        <v>Hehler, , Alchemist, , , , Kuriositätenhändler</v>
      </c>
      <c r="E546" s="14"/>
      <c r="F546">
        <v>0.1</v>
      </c>
      <c r="G546" t="s">
        <v>1065</v>
      </c>
      <c r="I546" t="s">
        <v>1050</v>
      </c>
      <c r="M546" t="s">
        <v>1453</v>
      </c>
    </row>
    <row r="547" spans="1:13" x14ac:dyDescent="0.3">
      <c r="A547" t="s">
        <v>835</v>
      </c>
      <c r="B547" s="14">
        <v>0</v>
      </c>
      <c r="C547" s="14">
        <v>0.5</v>
      </c>
      <c r="D547" t="str">
        <f t="shared" si="8"/>
        <v>Hehler, , Alchemist, , , , Kuriositätenhändler</v>
      </c>
      <c r="E547" s="14"/>
      <c r="F547">
        <v>0.1</v>
      </c>
      <c r="G547" t="s">
        <v>1065</v>
      </c>
      <c r="I547" t="s">
        <v>1050</v>
      </c>
      <c r="M547" t="s">
        <v>1453</v>
      </c>
    </row>
    <row r="548" spans="1:13" x14ac:dyDescent="0.3">
      <c r="A548" t="s">
        <v>836</v>
      </c>
      <c r="B548" s="14">
        <v>0</v>
      </c>
      <c r="C548" s="14">
        <v>7</v>
      </c>
      <c r="D548" t="str">
        <f t="shared" si="8"/>
        <v>Hehler, , , , , , Kuriositätenhändler</v>
      </c>
      <c r="E548" s="14" t="s">
        <v>1422</v>
      </c>
      <c r="F548">
        <v>0.1</v>
      </c>
      <c r="G548" t="s">
        <v>1065</v>
      </c>
      <c r="M548" t="s">
        <v>1453</v>
      </c>
    </row>
    <row r="549" spans="1:13" x14ac:dyDescent="0.3">
      <c r="A549" t="s">
        <v>837</v>
      </c>
      <c r="B549" s="14">
        <v>0</v>
      </c>
      <c r="C549" s="14">
        <v>0.5</v>
      </c>
      <c r="D549" t="str">
        <f t="shared" si="8"/>
        <v>Hehler, , , , , , Kuriositätenhändler</v>
      </c>
      <c r="E549" s="14" t="s">
        <v>1426</v>
      </c>
      <c r="F549">
        <v>0.1</v>
      </c>
      <c r="G549" t="s">
        <v>1065</v>
      </c>
      <c r="M549" t="s">
        <v>1453</v>
      </c>
    </row>
    <row r="550" spans="1:13" x14ac:dyDescent="0.3">
      <c r="A550" t="s">
        <v>839</v>
      </c>
      <c r="B550" s="14">
        <v>0</v>
      </c>
      <c r="C550" s="14">
        <v>1</v>
      </c>
      <c r="D550" t="str">
        <f t="shared" si="8"/>
        <v>Hehler, , Alchemist, , , , Kuriositätenhändler</v>
      </c>
      <c r="E550" s="14"/>
      <c r="F550">
        <v>0.3</v>
      </c>
      <c r="G550" t="s">
        <v>1065</v>
      </c>
      <c r="I550" t="s">
        <v>1050</v>
      </c>
      <c r="M550" t="s">
        <v>1453</v>
      </c>
    </row>
    <row r="551" spans="1:13" x14ac:dyDescent="0.3">
      <c r="A551" t="s">
        <v>840</v>
      </c>
      <c r="B551" s="14">
        <v>0</v>
      </c>
      <c r="C551" s="14">
        <v>3</v>
      </c>
      <c r="D551" t="str">
        <f t="shared" si="8"/>
        <v>Hehler, , Alchemist, , , , Kuriositätenhändler</v>
      </c>
      <c r="E551" s="14"/>
      <c r="F551">
        <v>0.3</v>
      </c>
      <c r="G551" t="s">
        <v>1065</v>
      </c>
      <c r="I551" t="s">
        <v>1050</v>
      </c>
      <c r="M551" t="s">
        <v>1453</v>
      </c>
    </row>
    <row r="552" spans="1:13" x14ac:dyDescent="0.3">
      <c r="A552" t="s">
        <v>841</v>
      </c>
      <c r="B552" s="14">
        <v>0</v>
      </c>
      <c r="C552" s="14">
        <v>2</v>
      </c>
      <c r="D552" t="str">
        <f t="shared" si="8"/>
        <v>Hehler, , Alchemist, , , , Kuriositätenhändler</v>
      </c>
      <c r="E552" s="14"/>
      <c r="F552">
        <v>0.3</v>
      </c>
      <c r="G552" t="s">
        <v>1065</v>
      </c>
      <c r="I552" t="s">
        <v>1050</v>
      </c>
      <c r="M552" t="s">
        <v>1453</v>
      </c>
    </row>
    <row r="553" spans="1:13" x14ac:dyDescent="0.3">
      <c r="A553" t="s">
        <v>842</v>
      </c>
      <c r="B553" s="14">
        <v>0</v>
      </c>
      <c r="C553" s="14">
        <v>7</v>
      </c>
      <c r="D553" t="str">
        <f t="shared" si="8"/>
        <v>Hehler, , , Schmied, , , Kuriositätenhändler</v>
      </c>
      <c r="E553" s="14" t="s">
        <v>1419</v>
      </c>
      <c r="F553">
        <v>1</v>
      </c>
      <c r="G553" t="s">
        <v>1065</v>
      </c>
      <c r="J553" t="s">
        <v>1051</v>
      </c>
      <c r="M553" t="s">
        <v>1453</v>
      </c>
    </row>
    <row r="554" spans="1:13" x14ac:dyDescent="0.3">
      <c r="A554" t="s">
        <v>843</v>
      </c>
      <c r="B554" s="14">
        <v>0</v>
      </c>
      <c r="C554" s="14">
        <v>15</v>
      </c>
      <c r="D554" t="str">
        <f t="shared" si="8"/>
        <v>Hehler, , , , , , Kuriositätenhändler</v>
      </c>
      <c r="E554" s="14"/>
      <c r="F554">
        <v>0</v>
      </c>
      <c r="G554" t="s">
        <v>1065</v>
      </c>
      <c r="M554" t="s">
        <v>1453</v>
      </c>
    </row>
    <row r="555" spans="1:13" x14ac:dyDescent="0.3">
      <c r="A555" t="s">
        <v>844</v>
      </c>
      <c r="B555" s="14">
        <v>0</v>
      </c>
      <c r="C555" s="14">
        <v>55</v>
      </c>
      <c r="D555" t="str">
        <f t="shared" si="8"/>
        <v>Hehler, , , , , , Kuriositätenhändler</v>
      </c>
      <c r="E555" s="14"/>
      <c r="F555">
        <v>0</v>
      </c>
      <c r="G555" t="s">
        <v>1065</v>
      </c>
      <c r="M555" t="s">
        <v>1453</v>
      </c>
    </row>
    <row r="556" spans="1:13" x14ac:dyDescent="0.3">
      <c r="A556" t="s">
        <v>845</v>
      </c>
      <c r="B556" s="14">
        <v>0</v>
      </c>
      <c r="C556" s="14">
        <v>7</v>
      </c>
      <c r="D556" t="str">
        <f t="shared" si="8"/>
        <v>Hehler, , , , , , Kuriositätenhändler</v>
      </c>
      <c r="E556" s="14"/>
      <c r="F556">
        <v>0</v>
      </c>
      <c r="G556" t="s">
        <v>1065</v>
      </c>
      <c r="M556" t="s">
        <v>1453</v>
      </c>
    </row>
    <row r="557" spans="1:13" x14ac:dyDescent="0.3">
      <c r="A557" t="s">
        <v>846</v>
      </c>
      <c r="B557" s="14">
        <v>0</v>
      </c>
      <c r="C557" s="14">
        <v>8</v>
      </c>
      <c r="D557" t="str">
        <f t="shared" si="8"/>
        <v>Hehler, , , , , , Kuriositätenhändler</v>
      </c>
      <c r="E557" s="14"/>
      <c r="F557">
        <v>0</v>
      </c>
      <c r="G557" t="s">
        <v>1065</v>
      </c>
      <c r="M557" t="s">
        <v>1453</v>
      </c>
    </row>
    <row r="558" spans="1:13" x14ac:dyDescent="0.3">
      <c r="A558" t="s">
        <v>847</v>
      </c>
      <c r="B558" s="14">
        <v>0</v>
      </c>
      <c r="C558" s="14">
        <v>20</v>
      </c>
      <c r="D558" t="str">
        <f t="shared" si="8"/>
        <v>Hehler, , , , , , Kuriositätenhändler</v>
      </c>
      <c r="E558" s="14"/>
      <c r="F558">
        <v>0</v>
      </c>
      <c r="G558" t="s">
        <v>1065</v>
      </c>
      <c r="M558" t="s">
        <v>1453</v>
      </c>
    </row>
    <row r="559" spans="1:13" x14ac:dyDescent="0.3">
      <c r="A559" t="s">
        <v>848</v>
      </c>
      <c r="B559" s="14">
        <v>0</v>
      </c>
      <c r="C559" s="14">
        <v>2</v>
      </c>
      <c r="D559" t="str">
        <f t="shared" si="8"/>
        <v>Hehler, , , , , , Kuriositätenhändler</v>
      </c>
      <c r="E559" s="14"/>
      <c r="F559">
        <v>0</v>
      </c>
      <c r="G559" t="s">
        <v>1065</v>
      </c>
      <c r="M559" t="s">
        <v>1453</v>
      </c>
    </row>
    <row r="560" spans="1:13" x14ac:dyDescent="0.3">
      <c r="A560" t="s">
        <v>849</v>
      </c>
      <c r="B560" s="14">
        <v>0</v>
      </c>
      <c r="C560" s="14">
        <v>0.5</v>
      </c>
      <c r="D560" t="str">
        <f t="shared" si="8"/>
        <v>Hehler, , Alchemist, , , , Kuriositätenhändler</v>
      </c>
      <c r="E560" s="14"/>
      <c r="F560">
        <v>0.3</v>
      </c>
      <c r="G560" t="s">
        <v>1065</v>
      </c>
      <c r="I560" t="s">
        <v>1050</v>
      </c>
      <c r="M560" t="s">
        <v>1453</v>
      </c>
    </row>
    <row r="561" spans="1:13" x14ac:dyDescent="0.3">
      <c r="A561" t="s">
        <v>850</v>
      </c>
      <c r="B561" s="14">
        <v>0</v>
      </c>
      <c r="C561" s="14">
        <v>4</v>
      </c>
      <c r="D561" t="str">
        <f t="shared" si="8"/>
        <v>Hehler, , Alchemist, , , , Kuriositätenhändler</v>
      </c>
      <c r="E561" s="14"/>
      <c r="F561">
        <v>0.2</v>
      </c>
      <c r="G561" t="s">
        <v>1065</v>
      </c>
      <c r="I561" t="s">
        <v>1050</v>
      </c>
      <c r="M561" t="s">
        <v>1453</v>
      </c>
    </row>
    <row r="562" spans="1:13" x14ac:dyDescent="0.3">
      <c r="A562" t="s">
        <v>851</v>
      </c>
      <c r="B562" s="14">
        <v>0</v>
      </c>
      <c r="C562" s="14">
        <v>1</v>
      </c>
      <c r="D562" t="str">
        <f t="shared" si="8"/>
        <v>Hehler, , Alchemist, , , , Kuriositätenhändler</v>
      </c>
      <c r="E562" s="14"/>
      <c r="F562">
        <v>0.3</v>
      </c>
      <c r="G562" t="s">
        <v>1065</v>
      </c>
      <c r="I562" t="s">
        <v>1050</v>
      </c>
      <c r="M562" t="s">
        <v>1453</v>
      </c>
    </row>
    <row r="563" spans="1:13" x14ac:dyDescent="0.3">
      <c r="A563" t="s">
        <v>852</v>
      </c>
      <c r="B563" s="14">
        <v>0</v>
      </c>
      <c r="C563" s="14">
        <v>5</v>
      </c>
      <c r="D563" t="str">
        <f t="shared" si="8"/>
        <v>Hehler, , , Schmied, , , Kuriositätenhändler</v>
      </c>
      <c r="E563" s="14" t="s">
        <v>1422</v>
      </c>
      <c r="F563">
        <v>3</v>
      </c>
      <c r="G563" t="s">
        <v>1065</v>
      </c>
      <c r="J563" t="s">
        <v>1051</v>
      </c>
      <c r="M563" t="s">
        <v>1453</v>
      </c>
    </row>
    <row r="564" spans="1:13" x14ac:dyDescent="0.3">
      <c r="A564" t="s">
        <v>853</v>
      </c>
      <c r="B564" s="14">
        <v>0</v>
      </c>
      <c r="C564" s="14">
        <v>5</v>
      </c>
      <c r="D564" t="str">
        <f t="shared" si="8"/>
        <v>Hehler, , Alchemist, , , , Kuriositätenhändler</v>
      </c>
      <c r="E564" s="14"/>
      <c r="F564">
        <v>1</v>
      </c>
      <c r="G564" t="s">
        <v>1065</v>
      </c>
      <c r="I564" t="s">
        <v>1050</v>
      </c>
      <c r="M564" t="s">
        <v>1453</v>
      </c>
    </row>
    <row r="565" spans="1:13" x14ac:dyDescent="0.3">
      <c r="A565" t="s">
        <v>854</v>
      </c>
      <c r="B565" s="14">
        <v>0</v>
      </c>
      <c r="C565" s="14">
        <v>5</v>
      </c>
      <c r="D565" t="str">
        <f t="shared" si="8"/>
        <v>Hehler, , Alchemist, , , , Kuriositätenhändler</v>
      </c>
      <c r="E565" s="14"/>
      <c r="F565">
        <v>1</v>
      </c>
      <c r="G565" t="s">
        <v>1065</v>
      </c>
      <c r="I565" t="s">
        <v>1050</v>
      </c>
      <c r="M565" t="s">
        <v>1453</v>
      </c>
    </row>
    <row r="566" spans="1:13" x14ac:dyDescent="0.3">
      <c r="A566" t="s">
        <v>855</v>
      </c>
      <c r="B566" s="14">
        <v>0</v>
      </c>
      <c r="C566" s="14">
        <v>1</v>
      </c>
      <c r="D566" t="str">
        <f t="shared" si="8"/>
        <v>Hehler, , Alchemist, , , , Kuriositätenhändler</v>
      </c>
      <c r="E566" s="14"/>
      <c r="F566">
        <v>1</v>
      </c>
      <c r="G566" t="s">
        <v>1065</v>
      </c>
      <c r="I566" t="s">
        <v>1050</v>
      </c>
      <c r="M566" t="s">
        <v>1453</v>
      </c>
    </row>
    <row r="567" spans="1:13" x14ac:dyDescent="0.3">
      <c r="A567" t="s">
        <v>856</v>
      </c>
      <c r="B567" s="14">
        <v>0</v>
      </c>
      <c r="C567" s="14">
        <v>1</v>
      </c>
      <c r="D567" t="str">
        <f t="shared" si="8"/>
        <v>Hehler, , Alchemist, , , , Kuriositätenhändler</v>
      </c>
      <c r="E567" s="14"/>
      <c r="F567">
        <v>1</v>
      </c>
      <c r="G567" t="s">
        <v>1065</v>
      </c>
      <c r="I567" t="s">
        <v>1050</v>
      </c>
      <c r="M567" t="s">
        <v>1453</v>
      </c>
    </row>
    <row r="568" spans="1:13" x14ac:dyDescent="0.3">
      <c r="A568" t="s">
        <v>857</v>
      </c>
      <c r="B568" s="14">
        <v>0</v>
      </c>
      <c r="C568" s="14">
        <v>5</v>
      </c>
      <c r="D568" t="str">
        <f t="shared" si="8"/>
        <v>Hehler, , , Schmied, , , Kuriositätenhändler</v>
      </c>
      <c r="E568" s="14" t="s">
        <v>1419</v>
      </c>
      <c r="F568">
        <v>1</v>
      </c>
      <c r="G568" t="s">
        <v>1065</v>
      </c>
      <c r="J568" t="s">
        <v>1051</v>
      </c>
      <c r="M568" t="s">
        <v>1453</v>
      </c>
    </row>
    <row r="569" spans="1:13" x14ac:dyDescent="0.3">
      <c r="A569" t="s">
        <v>858</v>
      </c>
      <c r="B569" s="14">
        <v>0</v>
      </c>
      <c r="C569" s="14">
        <v>5</v>
      </c>
      <c r="D569" t="str">
        <f t="shared" si="8"/>
        <v>Hehler, , Alchemist, , , , Kuriositätenhändler</v>
      </c>
      <c r="E569" s="14"/>
      <c r="F569">
        <v>0.5</v>
      </c>
      <c r="G569" t="s">
        <v>1065</v>
      </c>
      <c r="I569" t="s">
        <v>1050</v>
      </c>
      <c r="M569" t="s">
        <v>1453</v>
      </c>
    </row>
    <row r="570" spans="1:13" x14ac:dyDescent="0.3">
      <c r="A570" t="s">
        <v>859</v>
      </c>
      <c r="B570" s="14">
        <v>0</v>
      </c>
      <c r="C570" s="14">
        <v>6</v>
      </c>
      <c r="D570" t="str">
        <f t="shared" si="8"/>
        <v>Hehler, , Alchemist, , , , Kuriositätenhändler</v>
      </c>
      <c r="E570" s="14"/>
      <c r="F570">
        <v>0.2</v>
      </c>
      <c r="G570" t="s">
        <v>1065</v>
      </c>
      <c r="I570" t="s">
        <v>1050</v>
      </c>
      <c r="M570" t="s">
        <v>1453</v>
      </c>
    </row>
    <row r="571" spans="1:13" x14ac:dyDescent="0.3">
      <c r="A571" t="s">
        <v>860</v>
      </c>
      <c r="B571" s="14">
        <v>0</v>
      </c>
      <c r="C571" s="14">
        <v>2</v>
      </c>
      <c r="D571" t="str">
        <f t="shared" si="8"/>
        <v>Hehler, , Alchemist, , , , Kuriositätenhändler</v>
      </c>
      <c r="E571" s="14"/>
      <c r="F571">
        <v>0.2</v>
      </c>
      <c r="G571" t="s">
        <v>1065</v>
      </c>
      <c r="I571" t="s">
        <v>1050</v>
      </c>
      <c r="M571" t="s">
        <v>1453</v>
      </c>
    </row>
    <row r="572" spans="1:13" x14ac:dyDescent="0.3">
      <c r="A572" t="s">
        <v>861</v>
      </c>
      <c r="B572" s="14">
        <v>0</v>
      </c>
      <c r="C572" s="14">
        <v>6</v>
      </c>
      <c r="D572" t="str">
        <f t="shared" si="8"/>
        <v>Hehler, , Alchemist, , , , Kuriositätenhändler</v>
      </c>
      <c r="E572" s="14" t="s">
        <v>1412</v>
      </c>
      <c r="F572">
        <v>0.2</v>
      </c>
      <c r="G572" t="s">
        <v>1065</v>
      </c>
      <c r="I572" t="s">
        <v>1050</v>
      </c>
      <c r="M572" t="s">
        <v>1453</v>
      </c>
    </row>
    <row r="573" spans="1:13" x14ac:dyDescent="0.3">
      <c r="A573" t="s">
        <v>863</v>
      </c>
      <c r="B573" s="14">
        <v>0</v>
      </c>
      <c r="C573" s="14">
        <v>2</v>
      </c>
      <c r="D573" t="str">
        <f t="shared" si="8"/>
        <v>Hehler, , Alchemist, , , , Kuriositätenhändler</v>
      </c>
      <c r="E573" s="14"/>
      <c r="F573">
        <v>0.2</v>
      </c>
      <c r="G573" t="s">
        <v>1065</v>
      </c>
      <c r="I573" t="s">
        <v>1050</v>
      </c>
      <c r="M573" t="s">
        <v>1453</v>
      </c>
    </row>
    <row r="574" spans="1:13" x14ac:dyDescent="0.3">
      <c r="A574" t="s">
        <v>864</v>
      </c>
      <c r="B574" s="14">
        <v>0</v>
      </c>
      <c r="C574" s="14">
        <v>0.3</v>
      </c>
      <c r="D574" t="str">
        <f t="shared" si="8"/>
        <v>Hehler, , Alchemist, , , , Kuriositätenhändler</v>
      </c>
      <c r="E574" s="14"/>
      <c r="F574">
        <v>0.2</v>
      </c>
      <c r="G574" t="s">
        <v>1065</v>
      </c>
      <c r="I574" t="s">
        <v>1050</v>
      </c>
      <c r="M574" t="s">
        <v>1453</v>
      </c>
    </row>
    <row r="575" spans="1:13" x14ac:dyDescent="0.3">
      <c r="A575" t="s">
        <v>865</v>
      </c>
      <c r="B575" s="14">
        <v>0</v>
      </c>
      <c r="C575" s="14">
        <v>10</v>
      </c>
      <c r="D575" t="str">
        <f t="shared" si="8"/>
        <v>Hehler, , Alchemist, , , , Kuriositätenhändler</v>
      </c>
      <c r="E575" s="14"/>
      <c r="F575">
        <v>0.2</v>
      </c>
      <c r="G575" t="s">
        <v>1065</v>
      </c>
      <c r="I575" t="s">
        <v>1050</v>
      </c>
      <c r="M575" t="s">
        <v>1453</v>
      </c>
    </row>
    <row r="576" spans="1:13" x14ac:dyDescent="0.3">
      <c r="A576" t="s">
        <v>866</v>
      </c>
      <c r="B576" s="14">
        <v>0</v>
      </c>
      <c r="C576" s="14">
        <v>8</v>
      </c>
      <c r="D576" t="str">
        <f t="shared" si="8"/>
        <v>Hehler, , Alchemist, , , , Kuriositätenhändler</v>
      </c>
      <c r="E576" s="14" t="s">
        <v>1412</v>
      </c>
      <c r="F576">
        <v>0.2</v>
      </c>
      <c r="G576" t="s">
        <v>1065</v>
      </c>
      <c r="I576" t="s">
        <v>1050</v>
      </c>
      <c r="M576" t="s">
        <v>1453</v>
      </c>
    </row>
    <row r="577" spans="1:13" x14ac:dyDescent="0.3">
      <c r="A577" t="s">
        <v>867</v>
      </c>
      <c r="B577" s="14">
        <v>0</v>
      </c>
      <c r="C577" s="14">
        <v>5</v>
      </c>
      <c r="D577" t="str">
        <f t="shared" si="8"/>
        <v>Hehler, , Alchemist, , , , Kuriositätenhändler</v>
      </c>
      <c r="E577" s="14"/>
      <c r="F577">
        <v>0.2</v>
      </c>
      <c r="G577" t="s">
        <v>1065</v>
      </c>
      <c r="I577" t="s">
        <v>1050</v>
      </c>
      <c r="M577" t="s">
        <v>1453</v>
      </c>
    </row>
    <row r="578" spans="1:13" x14ac:dyDescent="0.3">
      <c r="A578" t="s">
        <v>868</v>
      </c>
      <c r="B578" s="14">
        <v>0</v>
      </c>
      <c r="C578" s="14">
        <v>0.5</v>
      </c>
      <c r="D578" t="str">
        <f t="shared" ref="D578:D641" si="9">G578&amp;", "&amp;H578&amp;", "&amp;I578&amp;", "&amp;J578&amp;", "&amp;K578&amp;", "&amp;L578&amp;", "&amp;M578</f>
        <v>Hehler, , Alchemist, , , , Kuriositätenhändler</v>
      </c>
      <c r="E578" s="14"/>
      <c r="F578">
        <v>0.2</v>
      </c>
      <c r="G578" t="s">
        <v>1065</v>
      </c>
      <c r="I578" t="s">
        <v>1050</v>
      </c>
      <c r="M578" t="s">
        <v>1453</v>
      </c>
    </row>
    <row r="579" spans="1:13" x14ac:dyDescent="0.3">
      <c r="A579" t="s">
        <v>869</v>
      </c>
      <c r="B579" s="14">
        <v>0</v>
      </c>
      <c r="C579" s="14">
        <v>15</v>
      </c>
      <c r="D579" t="str">
        <f t="shared" si="9"/>
        <v>Hehler, , , , , , Kuriositätenhändler</v>
      </c>
      <c r="E579" s="14" t="s">
        <v>1410</v>
      </c>
      <c r="F579">
        <v>0.2</v>
      </c>
      <c r="G579" t="s">
        <v>1065</v>
      </c>
      <c r="M579" t="s">
        <v>1453</v>
      </c>
    </row>
    <row r="580" spans="1:13" x14ac:dyDescent="0.3">
      <c r="A580" t="s">
        <v>871</v>
      </c>
      <c r="B580" s="14">
        <v>0</v>
      </c>
      <c r="C580" s="14">
        <v>12</v>
      </c>
      <c r="D580" t="str">
        <f t="shared" si="9"/>
        <v>Hehler, , , , , , Kuriositätenhändler</v>
      </c>
      <c r="E580" s="14" t="s">
        <v>1421</v>
      </c>
      <c r="F580">
        <v>0.1</v>
      </c>
      <c r="G580" t="s">
        <v>1065</v>
      </c>
      <c r="M580" t="s">
        <v>1453</v>
      </c>
    </row>
    <row r="581" spans="1:13" x14ac:dyDescent="0.3">
      <c r="A581" t="s">
        <v>872</v>
      </c>
      <c r="B581" s="14">
        <v>0</v>
      </c>
      <c r="C581" s="14">
        <v>15</v>
      </c>
      <c r="D581" t="str">
        <f t="shared" si="9"/>
        <v>Hehler, , , , , , Kuriositätenhändler</v>
      </c>
      <c r="E581" s="14"/>
      <c r="F581">
        <v>0</v>
      </c>
      <c r="G581" t="s">
        <v>1065</v>
      </c>
      <c r="M581" t="s">
        <v>1453</v>
      </c>
    </row>
    <row r="582" spans="1:13" x14ac:dyDescent="0.3">
      <c r="A582" t="s">
        <v>873</v>
      </c>
      <c r="B582" s="14">
        <v>0</v>
      </c>
      <c r="C582" s="14">
        <v>15</v>
      </c>
      <c r="D582" t="str">
        <f t="shared" si="9"/>
        <v>Hehler, , , , , , Kuriositätenhändler</v>
      </c>
      <c r="E582" s="14"/>
      <c r="F582">
        <v>0</v>
      </c>
      <c r="G582" t="s">
        <v>1065</v>
      </c>
      <c r="M582" t="s">
        <v>1453</v>
      </c>
    </row>
    <row r="583" spans="1:13" x14ac:dyDescent="0.3">
      <c r="A583" t="s">
        <v>874</v>
      </c>
      <c r="B583" s="14">
        <v>0</v>
      </c>
      <c r="C583" s="14">
        <v>7</v>
      </c>
      <c r="D583" t="str">
        <f t="shared" si="9"/>
        <v>Hehler, , , , , , Kuriositätenhändler</v>
      </c>
      <c r="E583" s="14"/>
      <c r="F583">
        <v>0</v>
      </c>
      <c r="G583" t="s">
        <v>1065</v>
      </c>
      <c r="M583" t="s">
        <v>1453</v>
      </c>
    </row>
    <row r="584" spans="1:13" x14ac:dyDescent="0.3">
      <c r="A584" t="s">
        <v>875</v>
      </c>
      <c r="B584" s="14">
        <v>0</v>
      </c>
      <c r="C584" s="14">
        <v>15</v>
      </c>
      <c r="D584" t="str">
        <f t="shared" si="9"/>
        <v>Hehler, , , , , , Kuriositätenhändler</v>
      </c>
      <c r="E584" s="14" t="s">
        <v>1421</v>
      </c>
      <c r="F584">
        <v>0.1</v>
      </c>
      <c r="G584" t="s">
        <v>1065</v>
      </c>
      <c r="M584" t="s">
        <v>1453</v>
      </c>
    </row>
    <row r="585" spans="1:13" x14ac:dyDescent="0.3">
      <c r="A585" t="s">
        <v>876</v>
      </c>
      <c r="B585" s="14">
        <v>0</v>
      </c>
      <c r="C585" s="14">
        <v>145</v>
      </c>
      <c r="D585" t="str">
        <f t="shared" si="9"/>
        <v>Hehler, , , , , , Kuriositätenhändler</v>
      </c>
      <c r="E585" s="14"/>
      <c r="F585">
        <v>0.05</v>
      </c>
      <c r="G585" t="s">
        <v>1065</v>
      </c>
      <c r="M585" t="s">
        <v>1453</v>
      </c>
    </row>
    <row r="586" spans="1:13" x14ac:dyDescent="0.3">
      <c r="A586" t="s">
        <v>877</v>
      </c>
      <c r="B586" s="14">
        <v>0</v>
      </c>
      <c r="C586" s="14">
        <v>5</v>
      </c>
      <c r="D586" t="str">
        <f t="shared" si="9"/>
        <v>Hehler, , , , , , Kuriositätenhändler</v>
      </c>
      <c r="E586" s="14" t="s">
        <v>1412</v>
      </c>
      <c r="F586">
        <v>3</v>
      </c>
      <c r="G586" t="s">
        <v>1065</v>
      </c>
      <c r="M586" t="s">
        <v>1453</v>
      </c>
    </row>
    <row r="587" spans="1:13" x14ac:dyDescent="0.3">
      <c r="A587" t="s">
        <v>878</v>
      </c>
      <c r="B587" s="14">
        <v>0</v>
      </c>
      <c r="C587" s="14">
        <v>5</v>
      </c>
      <c r="D587" t="str">
        <f t="shared" si="9"/>
        <v>Hehler, , Alchemist, , , , Kuriositätenhändler</v>
      </c>
      <c r="E587" s="14"/>
      <c r="F587">
        <v>1</v>
      </c>
      <c r="G587" t="s">
        <v>1065</v>
      </c>
      <c r="I587" t="s">
        <v>1050</v>
      </c>
      <c r="M587" t="s">
        <v>1453</v>
      </c>
    </row>
    <row r="588" spans="1:13" x14ac:dyDescent="0.3">
      <c r="A588" t="s">
        <v>879</v>
      </c>
      <c r="B588" s="14">
        <v>0</v>
      </c>
      <c r="C588" s="14">
        <v>2</v>
      </c>
      <c r="D588" t="str">
        <f t="shared" si="9"/>
        <v>Hehler, , Alchemist, , , , Kuriositätenhändler</v>
      </c>
      <c r="E588" s="14"/>
      <c r="F588">
        <v>1</v>
      </c>
      <c r="G588" t="s">
        <v>1065</v>
      </c>
      <c r="I588" t="s">
        <v>1050</v>
      </c>
      <c r="M588" t="s">
        <v>1453</v>
      </c>
    </row>
    <row r="589" spans="1:13" x14ac:dyDescent="0.3">
      <c r="A589" t="s">
        <v>880</v>
      </c>
      <c r="B589" s="14">
        <v>0</v>
      </c>
      <c r="C589" s="14">
        <v>0.5</v>
      </c>
      <c r="D589" t="str">
        <f t="shared" si="9"/>
        <v>Hehler, , Alchemist, , , , Kuriositätenhändler</v>
      </c>
      <c r="E589" s="14"/>
      <c r="F589">
        <v>0.2</v>
      </c>
      <c r="G589" t="s">
        <v>1065</v>
      </c>
      <c r="I589" t="s">
        <v>1050</v>
      </c>
      <c r="M589" t="s">
        <v>1453</v>
      </c>
    </row>
    <row r="590" spans="1:13" x14ac:dyDescent="0.3">
      <c r="A590" t="s">
        <v>881</v>
      </c>
      <c r="B590" s="14">
        <v>0</v>
      </c>
      <c r="C590" s="14">
        <v>2</v>
      </c>
      <c r="D590" t="str">
        <f t="shared" si="9"/>
        <v>Hehler, , , Schmied, , , Kuriositätenhändler</v>
      </c>
      <c r="E590" s="14" t="s">
        <v>1420</v>
      </c>
      <c r="F590">
        <v>0.2</v>
      </c>
      <c r="G590" t="s">
        <v>1065</v>
      </c>
      <c r="J590" t="s">
        <v>1051</v>
      </c>
      <c r="M590" t="s">
        <v>1453</v>
      </c>
    </row>
    <row r="591" spans="1:13" x14ac:dyDescent="0.3">
      <c r="A591" t="s">
        <v>882</v>
      </c>
      <c r="B591" s="14">
        <v>0</v>
      </c>
      <c r="C591" s="14">
        <v>6</v>
      </c>
      <c r="D591" t="str">
        <f t="shared" si="9"/>
        <v>Hehler, , , Schmied, , , Kuriositätenhändler</v>
      </c>
      <c r="E591" s="14" t="s">
        <v>1419</v>
      </c>
      <c r="F591">
        <v>1</v>
      </c>
      <c r="G591" t="s">
        <v>1065</v>
      </c>
      <c r="J591" t="s">
        <v>1051</v>
      </c>
      <c r="M591" t="s">
        <v>1453</v>
      </c>
    </row>
    <row r="592" spans="1:13" x14ac:dyDescent="0.3">
      <c r="A592" t="s">
        <v>883</v>
      </c>
      <c r="B592" s="14">
        <v>0</v>
      </c>
      <c r="C592" s="14">
        <v>0.1</v>
      </c>
      <c r="D592" t="str">
        <f t="shared" si="9"/>
        <v>Hehler, , Alchemist, , , , Kuriositätenhändler</v>
      </c>
      <c r="E592" s="14"/>
      <c r="F592">
        <v>1</v>
      </c>
      <c r="G592" t="s">
        <v>1065</v>
      </c>
      <c r="I592" t="s">
        <v>1050</v>
      </c>
      <c r="M592" t="s">
        <v>1453</v>
      </c>
    </row>
    <row r="593" spans="1:13" x14ac:dyDescent="0.3">
      <c r="A593" t="s">
        <v>884</v>
      </c>
      <c r="B593" s="14">
        <v>0</v>
      </c>
      <c r="C593" s="14">
        <v>15</v>
      </c>
      <c r="D593" t="str">
        <f t="shared" si="9"/>
        <v>Hehler, , , , , , Kuriositätenhändler</v>
      </c>
      <c r="E593" s="14"/>
      <c r="F593">
        <v>0</v>
      </c>
      <c r="G593" t="s">
        <v>1065</v>
      </c>
      <c r="M593" t="s">
        <v>1453</v>
      </c>
    </row>
    <row r="594" spans="1:13" x14ac:dyDescent="0.3">
      <c r="A594" t="s">
        <v>885</v>
      </c>
      <c r="B594" s="14">
        <v>0</v>
      </c>
      <c r="C594" s="14">
        <v>2</v>
      </c>
      <c r="D594" t="str">
        <f t="shared" si="9"/>
        <v>Hehler, , , , , , Kuriositätenhändler</v>
      </c>
      <c r="E594" s="14"/>
      <c r="F594">
        <v>0</v>
      </c>
      <c r="G594" t="s">
        <v>1065</v>
      </c>
      <c r="M594" t="s">
        <v>1453</v>
      </c>
    </row>
    <row r="595" spans="1:13" x14ac:dyDescent="0.3">
      <c r="A595" t="s">
        <v>886</v>
      </c>
      <c r="B595" s="14">
        <v>0</v>
      </c>
      <c r="C595" s="14">
        <v>4</v>
      </c>
      <c r="D595" t="str">
        <f t="shared" si="9"/>
        <v>Hehler, , Alchemist, , , , Kuriositätenhändler</v>
      </c>
      <c r="E595" s="14"/>
      <c r="F595">
        <v>0.1</v>
      </c>
      <c r="G595" t="s">
        <v>1065</v>
      </c>
      <c r="I595" t="s">
        <v>1050</v>
      </c>
      <c r="M595" t="s">
        <v>1453</v>
      </c>
    </row>
    <row r="596" spans="1:13" x14ac:dyDescent="0.3">
      <c r="A596" t="s">
        <v>887</v>
      </c>
      <c r="B596" s="14">
        <v>0</v>
      </c>
      <c r="C596" s="14">
        <v>4</v>
      </c>
      <c r="D596" t="str">
        <f t="shared" si="9"/>
        <v>Hehler, , Alchemist, , , , Kuriositätenhändler</v>
      </c>
      <c r="E596" s="14" t="s">
        <v>1412</v>
      </c>
      <c r="F596">
        <v>0.2</v>
      </c>
      <c r="G596" t="s">
        <v>1065</v>
      </c>
      <c r="I596" t="s">
        <v>1050</v>
      </c>
      <c r="M596" t="s">
        <v>1453</v>
      </c>
    </row>
    <row r="597" spans="1:13" x14ac:dyDescent="0.3">
      <c r="A597" t="s">
        <v>888</v>
      </c>
      <c r="B597" s="14">
        <v>0</v>
      </c>
      <c r="C597" s="14">
        <v>2</v>
      </c>
      <c r="D597" t="str">
        <f t="shared" si="9"/>
        <v>Hehler, , Alchemist, , , , Kuriositätenhändler</v>
      </c>
      <c r="E597" s="14"/>
      <c r="F597">
        <v>0.2</v>
      </c>
      <c r="G597" t="s">
        <v>1065</v>
      </c>
      <c r="I597" t="s">
        <v>1050</v>
      </c>
      <c r="M597" t="s">
        <v>1453</v>
      </c>
    </row>
    <row r="598" spans="1:13" x14ac:dyDescent="0.3">
      <c r="A598" t="s">
        <v>889</v>
      </c>
      <c r="B598" s="14">
        <v>0</v>
      </c>
      <c r="C598" s="14">
        <v>0.5</v>
      </c>
      <c r="D598" t="str">
        <f t="shared" si="9"/>
        <v>Hehler, , Alchemist, , , , Kuriositätenhändler</v>
      </c>
      <c r="E598" s="14"/>
      <c r="F598">
        <v>0</v>
      </c>
      <c r="G598" t="s">
        <v>1065</v>
      </c>
      <c r="I598" t="s">
        <v>1050</v>
      </c>
      <c r="M598" t="s">
        <v>1453</v>
      </c>
    </row>
    <row r="599" spans="1:13" x14ac:dyDescent="0.3">
      <c r="A599" t="s">
        <v>890</v>
      </c>
      <c r="B599" s="14">
        <v>0</v>
      </c>
      <c r="C599" s="14">
        <v>3</v>
      </c>
      <c r="D599" t="str">
        <f t="shared" si="9"/>
        <v>Hehler, , , , , , Kuriositätenhändler</v>
      </c>
      <c r="E599" s="14" t="s">
        <v>1419</v>
      </c>
      <c r="F599">
        <v>0.5</v>
      </c>
      <c r="G599" t="s">
        <v>1065</v>
      </c>
      <c r="M599" t="s">
        <v>1453</v>
      </c>
    </row>
    <row r="600" spans="1:13" x14ac:dyDescent="0.3">
      <c r="A600" t="s">
        <v>891</v>
      </c>
      <c r="B600" s="14">
        <v>0</v>
      </c>
      <c r="C600" s="14">
        <v>1</v>
      </c>
      <c r="D600" t="str">
        <f t="shared" si="9"/>
        <v>Hehler, , , , , , Kuriositätenhändler</v>
      </c>
      <c r="E600" s="14" t="s">
        <v>1412</v>
      </c>
      <c r="F600">
        <v>1</v>
      </c>
      <c r="G600" t="s">
        <v>1065</v>
      </c>
      <c r="M600" t="s">
        <v>1453</v>
      </c>
    </row>
    <row r="601" spans="1:13" x14ac:dyDescent="0.3">
      <c r="A601" t="s">
        <v>892</v>
      </c>
      <c r="B601" s="14">
        <v>0</v>
      </c>
      <c r="C601" s="14">
        <v>6</v>
      </c>
      <c r="D601" t="str">
        <f t="shared" si="9"/>
        <v>Hehler, , Alchemist, , , , Kuriositätenhändler</v>
      </c>
      <c r="E601" s="14"/>
      <c r="F601">
        <v>0.2</v>
      </c>
      <c r="G601" t="s">
        <v>1065</v>
      </c>
      <c r="I601" t="s">
        <v>1050</v>
      </c>
      <c r="M601" t="s">
        <v>1453</v>
      </c>
    </row>
    <row r="602" spans="1:13" x14ac:dyDescent="0.3">
      <c r="A602" t="s">
        <v>893</v>
      </c>
      <c r="B602" s="14">
        <v>0</v>
      </c>
      <c r="C602" s="14">
        <v>2</v>
      </c>
      <c r="D602" t="str">
        <f t="shared" si="9"/>
        <v>Hehler, , Alchemist, , , , Kuriositätenhändler</v>
      </c>
      <c r="E602" s="14"/>
      <c r="F602">
        <v>1</v>
      </c>
      <c r="G602" t="s">
        <v>1065</v>
      </c>
      <c r="I602" t="s">
        <v>1050</v>
      </c>
      <c r="M602" t="s">
        <v>1453</v>
      </c>
    </row>
    <row r="603" spans="1:13" x14ac:dyDescent="0.3">
      <c r="A603" t="s">
        <v>894</v>
      </c>
      <c r="B603" s="14">
        <v>0</v>
      </c>
      <c r="C603" s="14">
        <v>0.2</v>
      </c>
      <c r="D603" t="str">
        <f t="shared" si="9"/>
        <v>Hehler, , Alchemist, , , , Kuriositätenhändler</v>
      </c>
      <c r="E603" s="14"/>
      <c r="F603">
        <v>1</v>
      </c>
      <c r="G603" t="s">
        <v>1065</v>
      </c>
      <c r="I603" t="s">
        <v>1050</v>
      </c>
      <c r="M603" t="s">
        <v>1453</v>
      </c>
    </row>
    <row r="604" spans="1:13" x14ac:dyDescent="0.3">
      <c r="A604" t="s">
        <v>895</v>
      </c>
      <c r="B604" s="14">
        <v>0</v>
      </c>
      <c r="C604" s="14">
        <v>3</v>
      </c>
      <c r="D604" t="str">
        <f t="shared" si="9"/>
        <v>Hehler, , , , , , Kuriositätenhändler</v>
      </c>
      <c r="E604" s="14" t="s">
        <v>1422</v>
      </c>
      <c r="F604">
        <v>1</v>
      </c>
      <c r="G604" t="s">
        <v>1065</v>
      </c>
      <c r="M604" t="s">
        <v>1453</v>
      </c>
    </row>
    <row r="605" spans="1:13" x14ac:dyDescent="0.3">
      <c r="A605" t="s">
        <v>896</v>
      </c>
      <c r="B605" s="14">
        <v>0</v>
      </c>
      <c r="C605" s="14">
        <v>8</v>
      </c>
      <c r="D605" t="str">
        <f t="shared" si="9"/>
        <v>Hehler, , , , , , Kuriositätenhändler</v>
      </c>
      <c r="E605" s="14" t="s">
        <v>1419</v>
      </c>
      <c r="F605">
        <v>1</v>
      </c>
      <c r="G605" t="s">
        <v>1065</v>
      </c>
      <c r="M605" t="s">
        <v>1453</v>
      </c>
    </row>
    <row r="606" spans="1:13" x14ac:dyDescent="0.3">
      <c r="A606" t="s">
        <v>897</v>
      </c>
      <c r="B606" s="14">
        <v>0</v>
      </c>
      <c r="C606" s="14">
        <v>5</v>
      </c>
      <c r="D606" t="str">
        <f t="shared" si="9"/>
        <v>Hehler, , Alchemist, , , , Kuriositätenhändler</v>
      </c>
      <c r="E606" s="14"/>
      <c r="F606">
        <v>0.01</v>
      </c>
      <c r="G606" t="s">
        <v>1065</v>
      </c>
      <c r="I606" t="s">
        <v>1050</v>
      </c>
      <c r="M606" t="s">
        <v>1453</v>
      </c>
    </row>
    <row r="607" spans="1:13" x14ac:dyDescent="0.3">
      <c r="A607" t="s">
        <v>898</v>
      </c>
      <c r="B607" s="14">
        <v>0</v>
      </c>
      <c r="C607" s="14">
        <v>15</v>
      </c>
      <c r="D607" t="str">
        <f t="shared" si="9"/>
        <v>Hehler, , Alchemist, , , , Kuriositätenhändler</v>
      </c>
      <c r="E607" s="14"/>
      <c r="F607">
        <v>0.1</v>
      </c>
      <c r="G607" t="s">
        <v>1065</v>
      </c>
      <c r="I607" t="s">
        <v>1050</v>
      </c>
      <c r="M607" t="s">
        <v>1453</v>
      </c>
    </row>
    <row r="608" spans="1:13" x14ac:dyDescent="0.3">
      <c r="A608" t="s">
        <v>899</v>
      </c>
      <c r="B608" s="14">
        <v>0</v>
      </c>
      <c r="C608" s="14">
        <v>12</v>
      </c>
      <c r="D608" t="str">
        <f t="shared" si="9"/>
        <v>Hehler, , Alchemist, , , , Kuriositätenhändler</v>
      </c>
      <c r="E608" s="14"/>
      <c r="F608">
        <v>0.5</v>
      </c>
      <c r="G608" t="s">
        <v>1065</v>
      </c>
      <c r="I608" t="s">
        <v>1050</v>
      </c>
      <c r="M608" t="s">
        <v>1453</v>
      </c>
    </row>
    <row r="609" spans="1:13" x14ac:dyDescent="0.3">
      <c r="A609" t="s">
        <v>900</v>
      </c>
      <c r="B609" s="14">
        <v>0</v>
      </c>
      <c r="C609" s="14">
        <v>15</v>
      </c>
      <c r="D609" t="str">
        <f t="shared" si="9"/>
        <v>Hehler, , , , , , Kuriositätenhändler</v>
      </c>
      <c r="E609" s="14" t="s">
        <v>1413</v>
      </c>
      <c r="F609">
        <v>0.2</v>
      </c>
      <c r="G609" t="s">
        <v>1065</v>
      </c>
      <c r="M609" t="s">
        <v>1453</v>
      </c>
    </row>
    <row r="610" spans="1:13" x14ac:dyDescent="0.3">
      <c r="A610" t="s">
        <v>901</v>
      </c>
      <c r="B610" s="14">
        <v>0</v>
      </c>
      <c r="C610" s="14">
        <v>4</v>
      </c>
      <c r="D610" t="str">
        <f t="shared" si="9"/>
        <v>Hehler, , Alchemist, , , , Kuriositätenhändler</v>
      </c>
      <c r="E610" s="14"/>
      <c r="F610">
        <v>0.01</v>
      </c>
      <c r="G610" t="s">
        <v>1065</v>
      </c>
      <c r="I610" t="s">
        <v>1050</v>
      </c>
      <c r="M610" t="s">
        <v>1453</v>
      </c>
    </row>
    <row r="611" spans="1:13" x14ac:dyDescent="0.3">
      <c r="A611" t="s">
        <v>902</v>
      </c>
      <c r="B611" s="14">
        <v>0</v>
      </c>
      <c r="C611" s="14">
        <v>2</v>
      </c>
      <c r="D611" t="str">
        <f t="shared" si="9"/>
        <v>Hehler, , , , , , Kuriositätenhändler</v>
      </c>
      <c r="E611" s="14"/>
      <c r="F611">
        <v>0.1</v>
      </c>
      <c r="G611" t="s">
        <v>1065</v>
      </c>
      <c r="M611" t="s">
        <v>1453</v>
      </c>
    </row>
    <row r="612" spans="1:13" x14ac:dyDescent="0.3">
      <c r="A612" t="s">
        <v>903</v>
      </c>
      <c r="B612" s="14">
        <v>0</v>
      </c>
      <c r="C612" s="14">
        <v>15</v>
      </c>
      <c r="D612" t="str">
        <f t="shared" si="9"/>
        <v>Hehler, , Alchemist, , , , Kuriositätenhändler</v>
      </c>
      <c r="E612" s="14"/>
      <c r="F612">
        <v>0.1</v>
      </c>
      <c r="G612" t="s">
        <v>1065</v>
      </c>
      <c r="I612" t="s">
        <v>1050</v>
      </c>
      <c r="M612" t="s">
        <v>1453</v>
      </c>
    </row>
    <row r="613" spans="1:13" x14ac:dyDescent="0.3">
      <c r="A613" t="s">
        <v>904</v>
      </c>
      <c r="B613" s="14">
        <v>0</v>
      </c>
      <c r="C613" s="14">
        <v>15</v>
      </c>
      <c r="D613" t="str">
        <f t="shared" si="9"/>
        <v>Hehler, , , , , , Kuriositätenhändler</v>
      </c>
      <c r="E613" s="14" t="s">
        <v>1410</v>
      </c>
      <c r="F613">
        <v>0.1</v>
      </c>
      <c r="G613" t="s">
        <v>1065</v>
      </c>
      <c r="M613" t="s">
        <v>1453</v>
      </c>
    </row>
    <row r="614" spans="1:13" x14ac:dyDescent="0.3">
      <c r="A614" t="s">
        <v>905</v>
      </c>
      <c r="B614" s="14">
        <v>0</v>
      </c>
      <c r="C614" s="14">
        <v>11</v>
      </c>
      <c r="D614" t="str">
        <f t="shared" si="9"/>
        <v>Hehler, , Alchemist, , , , Kuriositätenhändler</v>
      </c>
      <c r="E614" s="14"/>
      <c r="F614">
        <v>0.1</v>
      </c>
      <c r="G614" t="s">
        <v>1065</v>
      </c>
      <c r="I614" t="s">
        <v>1050</v>
      </c>
      <c r="M614" t="s">
        <v>1453</v>
      </c>
    </row>
    <row r="615" spans="1:13" x14ac:dyDescent="0.3">
      <c r="A615" t="s">
        <v>906</v>
      </c>
      <c r="B615" s="14">
        <v>0</v>
      </c>
      <c r="C615" s="14">
        <v>1</v>
      </c>
      <c r="D615" t="str">
        <f t="shared" si="9"/>
        <v>Hehler, , Alchemist, , , , Kuriositätenhändler</v>
      </c>
      <c r="E615" s="14"/>
      <c r="F615">
        <v>0.1</v>
      </c>
      <c r="G615" t="s">
        <v>1065</v>
      </c>
      <c r="I615" t="s">
        <v>1050</v>
      </c>
      <c r="M615" t="s">
        <v>1453</v>
      </c>
    </row>
    <row r="616" spans="1:13" x14ac:dyDescent="0.3">
      <c r="A616" t="s">
        <v>907</v>
      </c>
      <c r="B616" s="14">
        <v>0</v>
      </c>
      <c r="C616" s="14">
        <v>15</v>
      </c>
      <c r="D616" t="str">
        <f t="shared" si="9"/>
        <v>Hehler, , , Schmied, , , Kuriositätenhändler</v>
      </c>
      <c r="E616" s="14" t="s">
        <v>1413</v>
      </c>
      <c r="F616">
        <v>0.2</v>
      </c>
      <c r="G616" t="s">
        <v>1065</v>
      </c>
      <c r="J616" t="s">
        <v>1051</v>
      </c>
      <c r="M616" t="s">
        <v>1453</v>
      </c>
    </row>
    <row r="617" spans="1:13" x14ac:dyDescent="0.3">
      <c r="A617" t="s">
        <v>908</v>
      </c>
      <c r="B617" s="14">
        <v>0</v>
      </c>
      <c r="C617" s="14">
        <v>8</v>
      </c>
      <c r="D617" t="str">
        <f t="shared" si="9"/>
        <v>Hehler, , , , , , Kuriositätenhändler</v>
      </c>
      <c r="E617" s="14" t="s">
        <v>1416</v>
      </c>
      <c r="F617">
        <v>0.2</v>
      </c>
      <c r="G617" t="s">
        <v>1065</v>
      </c>
      <c r="M617" t="s">
        <v>1453</v>
      </c>
    </row>
    <row r="618" spans="1:13" x14ac:dyDescent="0.3">
      <c r="A618" t="s">
        <v>909</v>
      </c>
      <c r="B618" s="14">
        <v>0</v>
      </c>
      <c r="C618" s="14">
        <v>8</v>
      </c>
      <c r="D618" t="str">
        <f t="shared" si="9"/>
        <v>Hehler, , Alchemist, , , , Kuriositätenhändler</v>
      </c>
      <c r="E618" s="14"/>
      <c r="F618">
        <v>0.2</v>
      </c>
      <c r="G618" t="s">
        <v>1065</v>
      </c>
      <c r="I618" t="s">
        <v>1050</v>
      </c>
      <c r="M618" t="s">
        <v>1453</v>
      </c>
    </row>
    <row r="619" spans="1:13" x14ac:dyDescent="0.3">
      <c r="A619" t="s">
        <v>910</v>
      </c>
      <c r="B619" s="14">
        <v>0</v>
      </c>
      <c r="C619" s="14">
        <v>4</v>
      </c>
      <c r="D619" t="str">
        <f t="shared" si="9"/>
        <v>Hehler, , Alchemist, , , , Kuriositätenhändler</v>
      </c>
      <c r="E619" s="14"/>
      <c r="F619">
        <v>0.2</v>
      </c>
      <c r="G619" t="s">
        <v>1065</v>
      </c>
      <c r="I619" t="s">
        <v>1050</v>
      </c>
      <c r="M619" t="s">
        <v>1453</v>
      </c>
    </row>
    <row r="620" spans="1:13" x14ac:dyDescent="0.3">
      <c r="A620" t="s">
        <v>911</v>
      </c>
      <c r="B620" s="14">
        <v>0</v>
      </c>
      <c r="C620" s="14">
        <v>1</v>
      </c>
      <c r="D620" t="str">
        <f t="shared" si="9"/>
        <v>Hehler, , Alchemist, , , , Kuriositätenhändler</v>
      </c>
      <c r="E620" s="14"/>
      <c r="F620">
        <v>0.2</v>
      </c>
      <c r="G620" t="s">
        <v>1065</v>
      </c>
      <c r="I620" t="s">
        <v>1050</v>
      </c>
      <c r="M620" t="s">
        <v>1453</v>
      </c>
    </row>
    <row r="621" spans="1:13" x14ac:dyDescent="0.3">
      <c r="A621" t="s">
        <v>912</v>
      </c>
      <c r="B621" s="14">
        <v>0</v>
      </c>
      <c r="C621" s="14">
        <v>10</v>
      </c>
      <c r="D621" t="str">
        <f t="shared" si="9"/>
        <v>Hehler, , , Schmied, , , Kuriositätenhändler</v>
      </c>
      <c r="E621" s="14" t="s">
        <v>1418</v>
      </c>
      <c r="F621">
        <v>0.1</v>
      </c>
      <c r="G621" t="s">
        <v>1065</v>
      </c>
      <c r="J621" t="s">
        <v>1051</v>
      </c>
      <c r="M621" t="s">
        <v>1453</v>
      </c>
    </row>
    <row r="622" spans="1:13" x14ac:dyDescent="0.3">
      <c r="A622" t="s">
        <v>913</v>
      </c>
      <c r="B622" s="14">
        <v>0</v>
      </c>
      <c r="C622" s="14">
        <v>1</v>
      </c>
      <c r="D622" t="str">
        <f t="shared" si="9"/>
        <v>Hehler, , , , , , Kuriositätenhändler</v>
      </c>
      <c r="E622" s="14"/>
      <c r="F622">
        <v>0.1</v>
      </c>
      <c r="G622" t="s">
        <v>1065</v>
      </c>
      <c r="M622" t="s">
        <v>1453</v>
      </c>
    </row>
    <row r="623" spans="1:13" x14ac:dyDescent="0.3">
      <c r="A623" t="s">
        <v>914</v>
      </c>
      <c r="B623" s="14">
        <v>0</v>
      </c>
      <c r="C623" s="14">
        <v>2</v>
      </c>
      <c r="D623" t="str">
        <f t="shared" si="9"/>
        <v>Hehler, , , , , , Kuriositätenhändler</v>
      </c>
      <c r="E623" s="14" t="s">
        <v>1416</v>
      </c>
      <c r="F623">
        <v>2</v>
      </c>
      <c r="G623" t="s">
        <v>1065</v>
      </c>
      <c r="M623" t="s">
        <v>1453</v>
      </c>
    </row>
    <row r="624" spans="1:13" x14ac:dyDescent="0.3">
      <c r="A624" t="s">
        <v>915</v>
      </c>
      <c r="B624" s="14">
        <v>0</v>
      </c>
      <c r="C624" s="14">
        <v>5</v>
      </c>
      <c r="D624" t="str">
        <f t="shared" si="9"/>
        <v>Hehler, , Alchemist, , , , Kuriositätenhändler</v>
      </c>
      <c r="E624" s="14"/>
      <c r="F624">
        <v>2</v>
      </c>
      <c r="G624" t="s">
        <v>1065</v>
      </c>
      <c r="I624" t="s">
        <v>1050</v>
      </c>
      <c r="M624" t="s">
        <v>1453</v>
      </c>
    </row>
    <row r="625" spans="1:13" x14ac:dyDescent="0.3">
      <c r="A625" t="s">
        <v>916</v>
      </c>
      <c r="B625" s="14">
        <v>0</v>
      </c>
      <c r="C625" s="14">
        <v>3</v>
      </c>
      <c r="D625" t="str">
        <f t="shared" si="9"/>
        <v>Hehler, , Alchemist, , , , Kuriositätenhändler</v>
      </c>
      <c r="E625" s="14" t="s">
        <v>1416</v>
      </c>
      <c r="F625">
        <v>2</v>
      </c>
      <c r="G625" t="s">
        <v>1065</v>
      </c>
      <c r="I625" t="s">
        <v>1050</v>
      </c>
      <c r="M625" t="s">
        <v>1453</v>
      </c>
    </row>
    <row r="626" spans="1:13" x14ac:dyDescent="0.3">
      <c r="A626" t="s">
        <v>917</v>
      </c>
      <c r="B626" s="14">
        <v>0</v>
      </c>
      <c r="C626" s="14">
        <v>2</v>
      </c>
      <c r="D626" t="str">
        <f t="shared" si="9"/>
        <v>Hehler, , Alchemist, , , , Kuriositätenhändler</v>
      </c>
      <c r="E626" s="14"/>
      <c r="F626">
        <v>2</v>
      </c>
      <c r="G626" t="s">
        <v>1065</v>
      </c>
      <c r="I626" t="s">
        <v>1050</v>
      </c>
      <c r="M626" t="s">
        <v>1453</v>
      </c>
    </row>
    <row r="627" spans="1:13" x14ac:dyDescent="0.3">
      <c r="A627" t="s">
        <v>918</v>
      </c>
      <c r="B627" s="14">
        <v>0</v>
      </c>
      <c r="C627" s="14">
        <v>0.6</v>
      </c>
      <c r="D627" t="str">
        <f t="shared" si="9"/>
        <v>Hehler, , Alchemist, , , , Kuriositätenhändler</v>
      </c>
      <c r="E627" s="14"/>
      <c r="F627">
        <v>2</v>
      </c>
      <c r="G627" t="s">
        <v>1065</v>
      </c>
      <c r="I627" t="s">
        <v>1050</v>
      </c>
      <c r="M627" t="s">
        <v>1453</v>
      </c>
    </row>
    <row r="628" spans="1:13" x14ac:dyDescent="0.3">
      <c r="A628" t="s">
        <v>919</v>
      </c>
      <c r="B628" s="14">
        <v>0</v>
      </c>
      <c r="C628" s="14">
        <v>6</v>
      </c>
      <c r="D628" t="str">
        <f t="shared" si="9"/>
        <v>Hehler, , , , , , Kuriositätenhändler</v>
      </c>
      <c r="E628" s="14" t="s">
        <v>1420</v>
      </c>
      <c r="F628">
        <v>3</v>
      </c>
      <c r="G628" t="s">
        <v>1065</v>
      </c>
      <c r="M628" t="s">
        <v>1453</v>
      </c>
    </row>
    <row r="629" spans="1:13" x14ac:dyDescent="0.3">
      <c r="A629" t="s">
        <v>920</v>
      </c>
      <c r="B629" s="14">
        <v>0</v>
      </c>
      <c r="C629" s="14">
        <v>2</v>
      </c>
      <c r="D629" t="str">
        <f t="shared" si="9"/>
        <v>Hehler, , Alchemist, , , , Kuriositätenhändler</v>
      </c>
      <c r="E629" s="14"/>
      <c r="F629">
        <v>0.6</v>
      </c>
      <c r="G629" t="s">
        <v>1065</v>
      </c>
      <c r="I629" t="s">
        <v>1050</v>
      </c>
      <c r="M629" t="s">
        <v>1453</v>
      </c>
    </row>
    <row r="630" spans="1:13" x14ac:dyDescent="0.3">
      <c r="A630" t="s">
        <v>921</v>
      </c>
      <c r="B630" s="14">
        <v>0</v>
      </c>
      <c r="C630" s="14">
        <v>8</v>
      </c>
      <c r="D630" t="str">
        <f t="shared" si="9"/>
        <v>Hehler, , Alchemist, , , , Kuriositätenhändler</v>
      </c>
      <c r="E630" s="14"/>
      <c r="F630">
        <v>0.2</v>
      </c>
      <c r="G630" t="s">
        <v>1065</v>
      </c>
      <c r="I630" t="s">
        <v>1050</v>
      </c>
      <c r="M630" t="s">
        <v>1453</v>
      </c>
    </row>
    <row r="631" spans="1:13" x14ac:dyDescent="0.3">
      <c r="A631" t="s">
        <v>922</v>
      </c>
      <c r="B631" s="14">
        <v>0</v>
      </c>
      <c r="C631" s="14">
        <v>4</v>
      </c>
      <c r="D631" t="str">
        <f t="shared" si="9"/>
        <v>Hehler, , Alchemist, , , , Kuriositätenhändler</v>
      </c>
      <c r="E631" s="14"/>
      <c r="F631">
        <v>0.1</v>
      </c>
      <c r="G631" t="s">
        <v>1065</v>
      </c>
      <c r="I631" t="s">
        <v>1050</v>
      </c>
      <c r="M631" t="s">
        <v>1453</v>
      </c>
    </row>
    <row r="632" spans="1:13" x14ac:dyDescent="0.3">
      <c r="A632" t="s">
        <v>923</v>
      </c>
      <c r="B632" s="14">
        <v>0</v>
      </c>
      <c r="C632" s="14">
        <v>15</v>
      </c>
      <c r="D632" t="str">
        <f t="shared" si="9"/>
        <v>Hehler, , , Schmied, , , Kuriositätenhändler</v>
      </c>
      <c r="E632" s="14" t="s">
        <v>1422</v>
      </c>
      <c r="F632">
        <v>2</v>
      </c>
      <c r="G632" t="s">
        <v>1065</v>
      </c>
      <c r="J632" t="s">
        <v>1051</v>
      </c>
      <c r="M632" t="s">
        <v>1453</v>
      </c>
    </row>
    <row r="633" spans="1:13" x14ac:dyDescent="0.3">
      <c r="A633" t="s">
        <v>924</v>
      </c>
      <c r="B633" s="14">
        <v>0</v>
      </c>
      <c r="C633" s="14">
        <v>15</v>
      </c>
      <c r="D633" t="str">
        <f t="shared" si="9"/>
        <v>Hehler, , , , , , Kuriositätenhändler</v>
      </c>
      <c r="E633" s="14"/>
      <c r="F633">
        <v>0</v>
      </c>
      <c r="G633" t="s">
        <v>1065</v>
      </c>
      <c r="M633" t="s">
        <v>1453</v>
      </c>
    </row>
    <row r="634" spans="1:13" x14ac:dyDescent="0.3">
      <c r="A634" t="s">
        <v>925</v>
      </c>
      <c r="B634" s="14">
        <v>0</v>
      </c>
      <c r="C634" s="14">
        <v>15</v>
      </c>
      <c r="D634" t="str">
        <f t="shared" si="9"/>
        <v>Hehler, , , , , , Kuriositätenhändler</v>
      </c>
      <c r="E634" s="14"/>
      <c r="F634">
        <v>0</v>
      </c>
      <c r="G634" t="s">
        <v>1065</v>
      </c>
      <c r="M634" t="s">
        <v>1453</v>
      </c>
    </row>
    <row r="635" spans="1:13" x14ac:dyDescent="0.3">
      <c r="A635" t="s">
        <v>926</v>
      </c>
      <c r="B635" s="14">
        <v>0</v>
      </c>
      <c r="C635" s="14">
        <v>158</v>
      </c>
      <c r="D635" t="str">
        <f t="shared" si="9"/>
        <v>Hehler, , , , , , Kuriositätenhändler</v>
      </c>
      <c r="E635" s="14"/>
      <c r="F635">
        <v>0</v>
      </c>
      <c r="G635" t="s">
        <v>1065</v>
      </c>
      <c r="M635" t="s">
        <v>1453</v>
      </c>
    </row>
    <row r="636" spans="1:13" x14ac:dyDescent="0.3">
      <c r="A636" t="s">
        <v>927</v>
      </c>
      <c r="B636" s="14">
        <v>0</v>
      </c>
      <c r="C636" s="14">
        <v>1250</v>
      </c>
      <c r="D636" t="str">
        <f t="shared" si="9"/>
        <v>Hehler, , , , , , Kuriositätenhändler</v>
      </c>
      <c r="E636" s="14" t="s">
        <v>1414</v>
      </c>
      <c r="F636">
        <v>0</v>
      </c>
      <c r="G636" t="s">
        <v>1065</v>
      </c>
      <c r="M636" t="s">
        <v>1453</v>
      </c>
    </row>
    <row r="637" spans="1:13" x14ac:dyDescent="0.3">
      <c r="A637" t="s">
        <v>928</v>
      </c>
      <c r="B637" s="14">
        <v>0</v>
      </c>
      <c r="C637" s="14">
        <v>2</v>
      </c>
      <c r="D637" t="str">
        <f t="shared" si="9"/>
        <v>Hehler, , Alchemist, , , , Kuriositätenhändler</v>
      </c>
      <c r="E637" s="14"/>
      <c r="F637">
        <v>5</v>
      </c>
      <c r="G637" t="s">
        <v>1065</v>
      </c>
      <c r="I637" t="s">
        <v>1050</v>
      </c>
      <c r="M637" t="s">
        <v>1453</v>
      </c>
    </row>
    <row r="638" spans="1:13" x14ac:dyDescent="0.3">
      <c r="A638" t="s">
        <v>929</v>
      </c>
      <c r="B638" s="14">
        <v>0</v>
      </c>
      <c r="C638" s="14">
        <v>2</v>
      </c>
      <c r="D638" t="str">
        <f t="shared" si="9"/>
        <v>Hehler, , Alchemist, , , , Kuriositätenhändler</v>
      </c>
      <c r="E638" s="14"/>
      <c r="F638">
        <v>5</v>
      </c>
      <c r="G638" t="s">
        <v>1065</v>
      </c>
      <c r="I638" t="s">
        <v>1050</v>
      </c>
      <c r="M638" t="s">
        <v>1453</v>
      </c>
    </row>
    <row r="639" spans="1:13" x14ac:dyDescent="0.3">
      <c r="A639" t="s">
        <v>977</v>
      </c>
      <c r="B639" s="14">
        <v>0</v>
      </c>
      <c r="C639" s="14">
        <v>15</v>
      </c>
      <c r="D639" t="str">
        <f t="shared" si="9"/>
        <v>Hehler, , Alchemist, , , , Kuriositätenhändler</v>
      </c>
      <c r="E639" s="14"/>
      <c r="F639">
        <v>0.01</v>
      </c>
      <c r="G639" t="s">
        <v>1065</v>
      </c>
      <c r="I639" t="s">
        <v>1050</v>
      </c>
      <c r="M639" t="s">
        <v>1453</v>
      </c>
    </row>
    <row r="640" spans="1:13" x14ac:dyDescent="0.3">
      <c r="A640" t="s">
        <v>976</v>
      </c>
      <c r="B640" s="14">
        <v>0</v>
      </c>
      <c r="C640" s="14">
        <v>15</v>
      </c>
      <c r="D640" t="str">
        <f t="shared" si="9"/>
        <v>Hehler, , Alchemist, , , , Kuriositätenhändler</v>
      </c>
      <c r="E640" s="14" t="s">
        <v>1411</v>
      </c>
      <c r="F640">
        <v>0.01</v>
      </c>
      <c r="G640" t="s">
        <v>1065</v>
      </c>
      <c r="I640" t="s">
        <v>1050</v>
      </c>
      <c r="M640" t="s">
        <v>1453</v>
      </c>
    </row>
    <row r="641" spans="1:13" x14ac:dyDescent="0.3">
      <c r="A641" t="s">
        <v>975</v>
      </c>
      <c r="B641" s="14">
        <v>0</v>
      </c>
      <c r="C641" s="14">
        <v>250</v>
      </c>
      <c r="D641" t="str">
        <f t="shared" si="9"/>
        <v>Hehler, , Alchemist, , , , Kuriositätenhändler</v>
      </c>
      <c r="E641" s="14"/>
      <c r="F641">
        <v>0.01</v>
      </c>
      <c r="G641" t="s">
        <v>1065</v>
      </c>
      <c r="I641" t="s">
        <v>1050</v>
      </c>
      <c r="M641" t="s">
        <v>1453</v>
      </c>
    </row>
    <row r="642" spans="1:13" x14ac:dyDescent="0.3">
      <c r="A642" t="s">
        <v>974</v>
      </c>
      <c r="B642" s="14">
        <v>0</v>
      </c>
      <c r="C642" s="14">
        <v>15</v>
      </c>
      <c r="D642" t="str">
        <f t="shared" ref="D642:D688" si="10">G642&amp;", "&amp;H642&amp;", "&amp;I642&amp;", "&amp;J642&amp;", "&amp;K642&amp;", "&amp;L642&amp;", "&amp;M642</f>
        <v>Hehler, , Alchemist, , , , Kuriositätenhändler</v>
      </c>
      <c r="E642" s="14" t="s">
        <v>1411</v>
      </c>
      <c r="F642">
        <v>0.01</v>
      </c>
      <c r="G642" t="s">
        <v>1065</v>
      </c>
      <c r="I642" t="s">
        <v>1050</v>
      </c>
      <c r="M642" t="s">
        <v>1453</v>
      </c>
    </row>
    <row r="643" spans="1:13" x14ac:dyDescent="0.3">
      <c r="A643" t="s">
        <v>973</v>
      </c>
      <c r="B643" s="14">
        <v>0</v>
      </c>
      <c r="C643" s="14">
        <v>5</v>
      </c>
      <c r="D643" t="str">
        <f t="shared" si="10"/>
        <v>Hehler, , Alchemist, , , , Kuriositätenhändler</v>
      </c>
      <c r="E643" s="14" t="s">
        <v>978</v>
      </c>
      <c r="F643">
        <v>0.01</v>
      </c>
      <c r="G643" t="s">
        <v>1065</v>
      </c>
      <c r="I643" t="s">
        <v>1050</v>
      </c>
      <c r="M643" t="s">
        <v>1453</v>
      </c>
    </row>
    <row r="644" spans="1:13" x14ac:dyDescent="0.3">
      <c r="A644" t="s">
        <v>972</v>
      </c>
      <c r="B644" s="14">
        <v>0</v>
      </c>
      <c r="C644" s="14">
        <v>5</v>
      </c>
      <c r="D644" t="str">
        <f t="shared" si="10"/>
        <v>Hehler, , , , , , Kuriositätenhändler</v>
      </c>
      <c r="E644" s="14"/>
      <c r="F644">
        <v>0</v>
      </c>
      <c r="G644" t="s">
        <v>1065</v>
      </c>
      <c r="M644" t="s">
        <v>1453</v>
      </c>
    </row>
    <row r="645" spans="1:13" x14ac:dyDescent="0.3">
      <c r="A645" t="s">
        <v>971</v>
      </c>
      <c r="B645" s="14">
        <v>0</v>
      </c>
      <c r="C645" s="14">
        <v>5</v>
      </c>
      <c r="D645" t="str">
        <f t="shared" si="10"/>
        <v>Hehler, , , , , , Kuriositätenhändler</v>
      </c>
      <c r="E645" s="14" t="s">
        <v>1407</v>
      </c>
      <c r="F645">
        <v>0</v>
      </c>
      <c r="G645" t="s">
        <v>1065</v>
      </c>
      <c r="M645" t="s">
        <v>1453</v>
      </c>
    </row>
    <row r="646" spans="1:13" x14ac:dyDescent="0.3">
      <c r="A646" t="s">
        <v>970</v>
      </c>
      <c r="B646" s="14">
        <v>0</v>
      </c>
      <c r="C646" s="14">
        <v>3</v>
      </c>
      <c r="D646" t="str">
        <f t="shared" si="10"/>
        <v>Hehler, , , , , , Kuriositätenhändler</v>
      </c>
      <c r="E646" s="14"/>
      <c r="F646">
        <v>0</v>
      </c>
      <c r="G646" t="s">
        <v>1065</v>
      </c>
      <c r="M646" t="s">
        <v>1453</v>
      </c>
    </row>
    <row r="647" spans="1:13" x14ac:dyDescent="0.3">
      <c r="A647" t="s">
        <v>969</v>
      </c>
      <c r="B647" s="14">
        <v>0</v>
      </c>
      <c r="C647" s="14">
        <v>3</v>
      </c>
      <c r="D647" t="str">
        <f t="shared" si="10"/>
        <v>Hehler, , , , , , Kuriositätenhändler</v>
      </c>
      <c r="E647" s="14" t="s">
        <v>1408</v>
      </c>
      <c r="F647">
        <v>0</v>
      </c>
      <c r="G647" t="s">
        <v>1065</v>
      </c>
      <c r="M647" t="s">
        <v>1453</v>
      </c>
    </row>
    <row r="648" spans="1:13" x14ac:dyDescent="0.3">
      <c r="A648" t="s">
        <v>968</v>
      </c>
      <c r="B648" s="14">
        <v>0</v>
      </c>
      <c r="C648" s="14">
        <v>4</v>
      </c>
      <c r="D648" t="str">
        <f t="shared" si="10"/>
        <v>Hehler, , , , , , Kuriositätenhändler</v>
      </c>
      <c r="E648" s="14" t="s">
        <v>1403</v>
      </c>
      <c r="F648">
        <v>0</v>
      </c>
      <c r="G648" t="s">
        <v>1065</v>
      </c>
      <c r="M648" t="s">
        <v>1453</v>
      </c>
    </row>
    <row r="649" spans="1:13" x14ac:dyDescent="0.3">
      <c r="A649" t="s">
        <v>967</v>
      </c>
      <c r="B649" s="14">
        <v>0</v>
      </c>
      <c r="C649" s="14">
        <v>15</v>
      </c>
      <c r="D649" t="str">
        <f t="shared" si="10"/>
        <v>Hehler, , , Schmied, , , Kuriositätenhändler</v>
      </c>
      <c r="E649" s="14" t="s">
        <v>1425</v>
      </c>
      <c r="F649">
        <v>5</v>
      </c>
      <c r="G649" t="s">
        <v>1065</v>
      </c>
      <c r="J649" t="s">
        <v>1051</v>
      </c>
      <c r="M649" t="s">
        <v>1453</v>
      </c>
    </row>
    <row r="650" spans="1:13" x14ac:dyDescent="0.3">
      <c r="A650" t="s">
        <v>160</v>
      </c>
      <c r="B650" s="14">
        <v>0</v>
      </c>
      <c r="C650" s="14">
        <v>0.25</v>
      </c>
      <c r="D650" t="str">
        <f t="shared" si="10"/>
        <v>Hehler, , Alchemist, , , , Kuriositätenhändler</v>
      </c>
      <c r="E650" s="14"/>
      <c r="F650">
        <v>0.1</v>
      </c>
      <c r="G650" t="s">
        <v>1065</v>
      </c>
      <c r="I650" t="s">
        <v>1050</v>
      </c>
      <c r="M650" t="s">
        <v>1453</v>
      </c>
    </row>
    <row r="651" spans="1:13" x14ac:dyDescent="0.3">
      <c r="A651" t="s">
        <v>966</v>
      </c>
      <c r="B651" s="14">
        <v>0</v>
      </c>
      <c r="C651" s="14">
        <v>15</v>
      </c>
      <c r="D651" t="str">
        <f t="shared" si="10"/>
        <v>Hehler, , Alchemist, , , , Kuriositätenhändler</v>
      </c>
      <c r="E651" s="14"/>
      <c r="F651">
        <v>0.2</v>
      </c>
      <c r="G651" t="s">
        <v>1065</v>
      </c>
      <c r="I651" t="s">
        <v>1050</v>
      </c>
      <c r="M651" t="s">
        <v>1453</v>
      </c>
    </row>
    <row r="652" spans="1:13" x14ac:dyDescent="0.3">
      <c r="A652" t="s">
        <v>965</v>
      </c>
      <c r="B652" s="14">
        <v>0</v>
      </c>
      <c r="C652" s="14">
        <v>10</v>
      </c>
      <c r="D652" t="str">
        <f t="shared" si="10"/>
        <v>Hehler, , , , , , Kuriositätenhändler</v>
      </c>
      <c r="E652" s="14" t="s">
        <v>1412</v>
      </c>
      <c r="F652">
        <v>0.2</v>
      </c>
      <c r="G652" t="s">
        <v>1065</v>
      </c>
      <c r="M652" t="s">
        <v>1453</v>
      </c>
    </row>
    <row r="653" spans="1:13" x14ac:dyDescent="0.3">
      <c r="A653" t="s">
        <v>964</v>
      </c>
      <c r="B653" s="14">
        <v>0</v>
      </c>
      <c r="C653" s="14">
        <v>5</v>
      </c>
      <c r="D653" t="str">
        <f t="shared" si="10"/>
        <v>Hehler, , Alchemist, , , , Kuriositätenhändler</v>
      </c>
      <c r="E653" s="14"/>
      <c r="F653">
        <v>0.2</v>
      </c>
      <c r="G653" t="s">
        <v>1065</v>
      </c>
      <c r="I653" t="s">
        <v>1050</v>
      </c>
      <c r="M653" t="s">
        <v>1453</v>
      </c>
    </row>
    <row r="654" spans="1:13" x14ac:dyDescent="0.3">
      <c r="A654" t="s">
        <v>963</v>
      </c>
      <c r="B654" s="14">
        <v>0</v>
      </c>
      <c r="C654" s="14">
        <v>15</v>
      </c>
      <c r="D654" t="str">
        <f t="shared" si="10"/>
        <v>Hehler, , , Schmied, , , Kuriositätenhändler</v>
      </c>
      <c r="E654" s="14" t="s">
        <v>1412</v>
      </c>
      <c r="F654">
        <v>0.2</v>
      </c>
      <c r="G654" t="s">
        <v>1065</v>
      </c>
      <c r="J654" t="s">
        <v>1051</v>
      </c>
      <c r="M654" t="s">
        <v>1453</v>
      </c>
    </row>
    <row r="655" spans="1:13" x14ac:dyDescent="0.3">
      <c r="A655" t="s">
        <v>962</v>
      </c>
      <c r="B655" s="14">
        <v>0</v>
      </c>
      <c r="C655" s="14">
        <v>15</v>
      </c>
      <c r="D655" t="str">
        <f t="shared" si="10"/>
        <v>Hehler, , Alchemist, , , , Kuriositätenhändler</v>
      </c>
      <c r="E655" s="14"/>
      <c r="F655">
        <v>1</v>
      </c>
      <c r="G655" t="s">
        <v>1065</v>
      </c>
      <c r="I655" t="s">
        <v>1050</v>
      </c>
      <c r="M655" t="s">
        <v>1453</v>
      </c>
    </row>
    <row r="656" spans="1:13" x14ac:dyDescent="0.3">
      <c r="A656" t="s">
        <v>961</v>
      </c>
      <c r="B656" s="14">
        <v>0</v>
      </c>
      <c r="C656" s="14">
        <v>12</v>
      </c>
      <c r="D656" t="str">
        <f t="shared" si="10"/>
        <v>Hehler, , , , , , Kuriositätenhändler</v>
      </c>
      <c r="E656" s="14" t="s">
        <v>1424</v>
      </c>
      <c r="F656">
        <v>1</v>
      </c>
      <c r="G656" t="s">
        <v>1065</v>
      </c>
      <c r="M656" t="s">
        <v>1453</v>
      </c>
    </row>
    <row r="657" spans="1:13" x14ac:dyDescent="0.3">
      <c r="A657" t="s">
        <v>960</v>
      </c>
      <c r="B657" s="14">
        <v>0</v>
      </c>
      <c r="C657" s="14">
        <v>8</v>
      </c>
      <c r="D657" t="str">
        <f t="shared" si="10"/>
        <v>Hehler, , Alchemist, , , , Kuriositätenhändler</v>
      </c>
      <c r="E657" s="14"/>
      <c r="F657">
        <v>1</v>
      </c>
      <c r="G657" t="s">
        <v>1065</v>
      </c>
      <c r="I657" t="s">
        <v>1050</v>
      </c>
      <c r="M657" t="s">
        <v>1453</v>
      </c>
    </row>
    <row r="658" spans="1:13" x14ac:dyDescent="0.3">
      <c r="A658" t="s">
        <v>959</v>
      </c>
      <c r="B658" s="14">
        <v>0</v>
      </c>
      <c r="C658" s="14">
        <v>12</v>
      </c>
      <c r="D658" t="str">
        <f t="shared" si="10"/>
        <v>Hehler, , , , , , Kuriositätenhändler</v>
      </c>
      <c r="E658" s="14" t="s">
        <v>1422</v>
      </c>
      <c r="F658">
        <v>1</v>
      </c>
      <c r="G658" t="s">
        <v>1065</v>
      </c>
      <c r="M658" t="s">
        <v>1453</v>
      </c>
    </row>
    <row r="659" spans="1:13" x14ac:dyDescent="0.3">
      <c r="A659" t="s">
        <v>958</v>
      </c>
      <c r="B659" s="14">
        <v>0</v>
      </c>
      <c r="C659" s="14">
        <v>7</v>
      </c>
      <c r="D659" t="str">
        <f t="shared" si="10"/>
        <v>Hehler, , , , , , Kuriositätenhändler</v>
      </c>
      <c r="E659" s="14" t="s">
        <v>1410</v>
      </c>
      <c r="F659">
        <v>1</v>
      </c>
      <c r="G659" t="s">
        <v>1065</v>
      </c>
      <c r="M659" t="s">
        <v>1453</v>
      </c>
    </row>
    <row r="660" spans="1:13" x14ac:dyDescent="0.3">
      <c r="A660" t="s">
        <v>957</v>
      </c>
      <c r="B660" s="14">
        <v>0</v>
      </c>
      <c r="C660" s="14">
        <v>8</v>
      </c>
      <c r="D660" t="str">
        <f t="shared" si="10"/>
        <v>Hehler, , , , , , Kuriositätenhändler</v>
      </c>
      <c r="E660" s="14"/>
      <c r="F660">
        <v>0</v>
      </c>
      <c r="G660" t="s">
        <v>1065</v>
      </c>
      <c r="M660" t="s">
        <v>1453</v>
      </c>
    </row>
    <row r="661" spans="1:13" x14ac:dyDescent="0.3">
      <c r="A661" t="s">
        <v>956</v>
      </c>
      <c r="B661" s="14">
        <v>0</v>
      </c>
      <c r="C661" s="14">
        <v>5</v>
      </c>
      <c r="D661" t="str">
        <f t="shared" si="10"/>
        <v>Hehler, , , , , , Kuriositätenhändler</v>
      </c>
      <c r="E661" s="14"/>
      <c r="F661">
        <v>0</v>
      </c>
      <c r="G661" t="s">
        <v>1065</v>
      </c>
      <c r="M661" t="s">
        <v>1453</v>
      </c>
    </row>
    <row r="662" spans="1:13" x14ac:dyDescent="0.3">
      <c r="A662" t="s">
        <v>955</v>
      </c>
      <c r="B662" s="14">
        <v>0</v>
      </c>
      <c r="C662" s="14">
        <v>4</v>
      </c>
      <c r="D662" t="str">
        <f t="shared" si="10"/>
        <v>Hehler, , , , , , Kuriositätenhändler</v>
      </c>
      <c r="E662" s="14"/>
      <c r="F662">
        <v>0</v>
      </c>
      <c r="G662" t="s">
        <v>1065</v>
      </c>
      <c r="M662" t="s">
        <v>1453</v>
      </c>
    </row>
    <row r="663" spans="1:13" x14ac:dyDescent="0.3">
      <c r="A663" t="s">
        <v>954</v>
      </c>
      <c r="B663" s="14">
        <v>0</v>
      </c>
      <c r="C663" s="14">
        <v>7</v>
      </c>
      <c r="D663" t="str">
        <f t="shared" si="10"/>
        <v>Hehler, , , , , , Kuriositätenhändler</v>
      </c>
      <c r="E663" s="14"/>
      <c r="F663">
        <v>0</v>
      </c>
      <c r="G663" t="s">
        <v>1065</v>
      </c>
      <c r="M663" t="s">
        <v>1453</v>
      </c>
    </row>
    <row r="664" spans="1:13" x14ac:dyDescent="0.3">
      <c r="A664" t="s">
        <v>953</v>
      </c>
      <c r="B664" s="14">
        <v>0</v>
      </c>
      <c r="C664" s="14">
        <v>8</v>
      </c>
      <c r="D664" t="str">
        <f t="shared" si="10"/>
        <v>Hehler, , Alchemist, , , , Kuriositätenhändler</v>
      </c>
      <c r="E664" s="14"/>
      <c r="F664">
        <v>0.1</v>
      </c>
      <c r="G664" t="s">
        <v>1065</v>
      </c>
      <c r="I664" t="s">
        <v>1050</v>
      </c>
      <c r="M664" t="s">
        <v>1453</v>
      </c>
    </row>
    <row r="665" spans="1:13" x14ac:dyDescent="0.3">
      <c r="A665" t="s">
        <v>952</v>
      </c>
      <c r="B665" s="14">
        <v>0</v>
      </c>
      <c r="C665" s="14">
        <v>4</v>
      </c>
      <c r="D665" t="str">
        <f t="shared" si="10"/>
        <v>Hehler, , , , , , Kuriositätenhändler</v>
      </c>
      <c r="E665" s="14" t="s">
        <v>1410</v>
      </c>
      <c r="F665">
        <v>0.1</v>
      </c>
      <c r="G665" t="s">
        <v>1065</v>
      </c>
      <c r="M665" t="s">
        <v>1453</v>
      </c>
    </row>
    <row r="666" spans="1:13" x14ac:dyDescent="0.3">
      <c r="A666" t="s">
        <v>951</v>
      </c>
      <c r="B666" s="14">
        <v>0</v>
      </c>
      <c r="C666" s="14">
        <v>5</v>
      </c>
      <c r="D666" t="str">
        <f t="shared" si="10"/>
        <v>Hehler, , Alchemist, , , , Kuriositätenhändler</v>
      </c>
      <c r="E666" s="14"/>
      <c r="F666">
        <v>0.1</v>
      </c>
      <c r="G666" t="s">
        <v>1065</v>
      </c>
      <c r="I666" t="s">
        <v>1050</v>
      </c>
      <c r="M666" t="s">
        <v>1453</v>
      </c>
    </row>
    <row r="667" spans="1:13" x14ac:dyDescent="0.3">
      <c r="A667" t="s">
        <v>950</v>
      </c>
      <c r="B667" s="14">
        <v>0</v>
      </c>
      <c r="C667" s="14">
        <v>7</v>
      </c>
      <c r="D667" t="str">
        <f t="shared" si="10"/>
        <v>Hehler, , , , , , Kuriositätenhändler</v>
      </c>
      <c r="E667" s="14" t="s">
        <v>1422</v>
      </c>
      <c r="F667">
        <v>0.1</v>
      </c>
      <c r="G667" t="s">
        <v>1065</v>
      </c>
      <c r="M667" t="s">
        <v>1453</v>
      </c>
    </row>
    <row r="668" spans="1:13" x14ac:dyDescent="0.3">
      <c r="A668" t="s">
        <v>949</v>
      </c>
      <c r="B668" s="14">
        <v>0</v>
      </c>
      <c r="C668" s="14">
        <v>1</v>
      </c>
      <c r="D668" t="str">
        <f t="shared" si="10"/>
        <v>Hehler, , Alchemist, , , , Kuriositätenhändler</v>
      </c>
      <c r="E668" s="14"/>
      <c r="F668">
        <v>0.3</v>
      </c>
      <c r="G668" t="s">
        <v>1065</v>
      </c>
      <c r="I668" t="s">
        <v>1050</v>
      </c>
      <c r="M668" t="s">
        <v>1453</v>
      </c>
    </row>
    <row r="669" spans="1:13" x14ac:dyDescent="0.3">
      <c r="A669" t="s">
        <v>948</v>
      </c>
      <c r="B669" s="14">
        <v>0</v>
      </c>
      <c r="C669" s="14">
        <v>7</v>
      </c>
      <c r="D669" t="str">
        <f t="shared" si="10"/>
        <v>Hehler, , Alchemist, , , , Kuriositätenhändler</v>
      </c>
      <c r="E669" s="14"/>
      <c r="F669">
        <v>0.3</v>
      </c>
      <c r="G669" t="s">
        <v>1065</v>
      </c>
      <c r="I669" t="s">
        <v>1050</v>
      </c>
      <c r="M669" t="s">
        <v>1453</v>
      </c>
    </row>
    <row r="670" spans="1:13" x14ac:dyDescent="0.3">
      <c r="A670" t="s">
        <v>947</v>
      </c>
      <c r="B670" s="14">
        <v>0</v>
      </c>
      <c r="C670" s="14">
        <v>5</v>
      </c>
      <c r="D670" t="str">
        <f t="shared" si="10"/>
        <v>Hehler, , Alchemist, , , , Kuriositätenhändler</v>
      </c>
      <c r="E670" s="14"/>
      <c r="F670">
        <v>0.3</v>
      </c>
      <c r="G670" t="s">
        <v>1065</v>
      </c>
      <c r="I670" t="s">
        <v>1050</v>
      </c>
      <c r="M670" t="s">
        <v>1453</v>
      </c>
    </row>
    <row r="671" spans="1:13" x14ac:dyDescent="0.3">
      <c r="A671" t="s">
        <v>946</v>
      </c>
      <c r="B671" s="14">
        <v>0</v>
      </c>
      <c r="C671" s="14">
        <v>11</v>
      </c>
      <c r="D671" t="str">
        <f t="shared" si="10"/>
        <v>Hehler, , , Schmied, , , Kuriositätenhändler</v>
      </c>
      <c r="E671" s="14" t="s">
        <v>1410</v>
      </c>
      <c r="F671">
        <v>0.3</v>
      </c>
      <c r="G671" t="s">
        <v>1065</v>
      </c>
      <c r="J671" t="s">
        <v>1051</v>
      </c>
      <c r="M671" t="s">
        <v>1453</v>
      </c>
    </row>
    <row r="672" spans="1:13" x14ac:dyDescent="0.3">
      <c r="A672" t="s">
        <v>945</v>
      </c>
      <c r="B672" s="14">
        <v>0</v>
      </c>
      <c r="C672" s="14">
        <v>2</v>
      </c>
      <c r="D672" t="str">
        <f t="shared" si="10"/>
        <v>Hehler, , Alchemist, , , , Kuriositätenhändler</v>
      </c>
      <c r="E672" s="14"/>
      <c r="F672">
        <v>0.3</v>
      </c>
      <c r="G672" t="s">
        <v>1065</v>
      </c>
      <c r="I672" t="s">
        <v>1050</v>
      </c>
      <c r="M672" t="s">
        <v>1453</v>
      </c>
    </row>
    <row r="673" spans="1:13" x14ac:dyDescent="0.3">
      <c r="A673" t="s">
        <v>944</v>
      </c>
      <c r="B673" s="14">
        <v>0</v>
      </c>
      <c r="C673" s="14">
        <v>5</v>
      </c>
      <c r="D673" t="str">
        <f t="shared" si="10"/>
        <v>Hehler, , , , , , Kuriositätenhändler</v>
      </c>
      <c r="E673" s="14" t="s">
        <v>1422</v>
      </c>
      <c r="F673">
        <v>1</v>
      </c>
      <c r="G673" t="s">
        <v>1065</v>
      </c>
      <c r="M673" t="s">
        <v>1453</v>
      </c>
    </row>
    <row r="674" spans="1:13" x14ac:dyDescent="0.3">
      <c r="A674" t="s">
        <v>943</v>
      </c>
      <c r="B674" s="14">
        <v>0</v>
      </c>
      <c r="C674" s="14">
        <v>2</v>
      </c>
      <c r="D674" t="str">
        <f t="shared" si="10"/>
        <v>Hehler, , , , , , Kuriositätenhändler</v>
      </c>
      <c r="E674" s="14"/>
      <c r="F674">
        <v>0</v>
      </c>
      <c r="G674" t="s">
        <v>1065</v>
      </c>
      <c r="M674" t="s">
        <v>1453</v>
      </c>
    </row>
    <row r="675" spans="1:13" x14ac:dyDescent="0.3">
      <c r="A675" t="s">
        <v>942</v>
      </c>
      <c r="B675" s="14">
        <v>0</v>
      </c>
      <c r="C675" s="14">
        <v>3</v>
      </c>
      <c r="D675" t="str">
        <f t="shared" si="10"/>
        <v>Hehler, , , , , , Kuriositätenhändler</v>
      </c>
      <c r="E675" s="14"/>
      <c r="F675">
        <v>0</v>
      </c>
      <c r="G675" t="s">
        <v>1065</v>
      </c>
      <c r="M675" t="s">
        <v>1453</v>
      </c>
    </row>
    <row r="676" spans="1:13" x14ac:dyDescent="0.3">
      <c r="A676" t="s">
        <v>941</v>
      </c>
      <c r="B676" s="14">
        <v>0</v>
      </c>
      <c r="C676" s="14">
        <v>2</v>
      </c>
      <c r="D676" t="str">
        <f t="shared" si="10"/>
        <v>Hehler, , , , , , Kuriositätenhändler</v>
      </c>
      <c r="E676" s="14"/>
      <c r="F676">
        <v>0</v>
      </c>
      <c r="G676" t="s">
        <v>1065</v>
      </c>
      <c r="M676" t="s">
        <v>1453</v>
      </c>
    </row>
    <row r="677" spans="1:13" x14ac:dyDescent="0.3">
      <c r="A677" t="s">
        <v>940</v>
      </c>
      <c r="B677" s="14">
        <v>0</v>
      </c>
      <c r="C677" s="14">
        <v>4</v>
      </c>
      <c r="D677" t="str">
        <f t="shared" si="10"/>
        <v>Hehler, , , , , , Kuriositätenhändler</v>
      </c>
      <c r="E677" s="14"/>
      <c r="F677">
        <v>0</v>
      </c>
      <c r="G677" t="s">
        <v>1065</v>
      </c>
      <c r="M677" t="s">
        <v>1453</v>
      </c>
    </row>
    <row r="678" spans="1:13" x14ac:dyDescent="0.3">
      <c r="A678" t="s">
        <v>939</v>
      </c>
      <c r="B678" s="14">
        <v>0</v>
      </c>
      <c r="C678" s="14">
        <v>15</v>
      </c>
      <c r="D678" t="str">
        <f t="shared" si="10"/>
        <v>Hehler, , Alchemist, , , , Kuriositätenhändler</v>
      </c>
      <c r="E678" s="14"/>
      <c r="F678">
        <v>1</v>
      </c>
      <c r="G678" t="s">
        <v>1065</v>
      </c>
      <c r="I678" t="s">
        <v>1050</v>
      </c>
      <c r="M678" t="s">
        <v>1453</v>
      </c>
    </row>
    <row r="679" spans="1:13" x14ac:dyDescent="0.3">
      <c r="A679" t="s">
        <v>938</v>
      </c>
      <c r="B679" s="14">
        <v>0</v>
      </c>
      <c r="C679" s="14">
        <v>15</v>
      </c>
      <c r="D679" t="str">
        <f t="shared" si="10"/>
        <v>Hehler, , Alchemist, , , , Kuriositätenhändler</v>
      </c>
      <c r="E679" s="14" t="s">
        <v>1410</v>
      </c>
      <c r="F679">
        <v>1</v>
      </c>
      <c r="G679" t="s">
        <v>1065</v>
      </c>
      <c r="I679" t="s">
        <v>1050</v>
      </c>
      <c r="M679" t="s">
        <v>1453</v>
      </c>
    </row>
    <row r="680" spans="1:13" x14ac:dyDescent="0.3">
      <c r="A680" t="s">
        <v>937</v>
      </c>
      <c r="B680" s="14">
        <v>0</v>
      </c>
      <c r="C680" s="14">
        <v>9</v>
      </c>
      <c r="D680" t="str">
        <f t="shared" si="10"/>
        <v>Hehler, , Alchemist, , , , Kuriositätenhändler</v>
      </c>
      <c r="E680" s="14"/>
      <c r="F680">
        <v>1</v>
      </c>
      <c r="G680" t="s">
        <v>1065</v>
      </c>
      <c r="I680" t="s">
        <v>1050</v>
      </c>
      <c r="M680" t="s">
        <v>1453</v>
      </c>
    </row>
    <row r="681" spans="1:13" x14ac:dyDescent="0.3">
      <c r="A681" t="s">
        <v>936</v>
      </c>
      <c r="B681" s="14">
        <v>0</v>
      </c>
      <c r="C681" s="14">
        <v>2</v>
      </c>
      <c r="D681" t="str">
        <f t="shared" si="10"/>
        <v>Hehler, , Alchemist, , , , Kuriositätenhändler</v>
      </c>
      <c r="E681" s="14"/>
      <c r="F681">
        <v>1</v>
      </c>
      <c r="G681" t="s">
        <v>1065</v>
      </c>
      <c r="I681" t="s">
        <v>1050</v>
      </c>
      <c r="M681" t="s">
        <v>1453</v>
      </c>
    </row>
    <row r="682" spans="1:13" x14ac:dyDescent="0.3">
      <c r="A682" t="s">
        <v>979</v>
      </c>
      <c r="B682" s="14">
        <v>0</v>
      </c>
      <c r="C682" s="14">
        <v>12</v>
      </c>
      <c r="D682" t="str">
        <f t="shared" si="10"/>
        <v>Hehler, , Alchemist, , , , Kuriositätenhändler</v>
      </c>
      <c r="E682" s="14"/>
      <c r="F682">
        <v>1</v>
      </c>
      <c r="G682" t="s">
        <v>1065</v>
      </c>
      <c r="I682" t="s">
        <v>1050</v>
      </c>
      <c r="M682" t="s">
        <v>1453</v>
      </c>
    </row>
    <row r="683" spans="1:13" x14ac:dyDescent="0.3">
      <c r="A683" t="s">
        <v>935</v>
      </c>
      <c r="B683" s="14">
        <v>0</v>
      </c>
      <c r="C683" s="14">
        <v>15</v>
      </c>
      <c r="D683" t="str">
        <f t="shared" si="10"/>
        <v>Hehler, , , , , , Kuriositätenhändler</v>
      </c>
      <c r="E683" s="14"/>
      <c r="F683">
        <v>0</v>
      </c>
      <c r="G683" t="s">
        <v>1065</v>
      </c>
      <c r="M683" t="s">
        <v>1453</v>
      </c>
    </row>
    <row r="684" spans="1:13" x14ac:dyDescent="0.3">
      <c r="A684" t="s">
        <v>934</v>
      </c>
      <c r="B684" s="14">
        <v>0</v>
      </c>
      <c r="C684" s="14">
        <v>15</v>
      </c>
      <c r="D684" t="str">
        <f t="shared" si="10"/>
        <v>Hehler, , , , , , Kuriositätenhändler</v>
      </c>
      <c r="E684" s="14" t="s">
        <v>1415</v>
      </c>
      <c r="F684">
        <v>0</v>
      </c>
      <c r="G684" t="s">
        <v>1065</v>
      </c>
      <c r="M684" t="s">
        <v>1453</v>
      </c>
    </row>
    <row r="685" spans="1:13" x14ac:dyDescent="0.3">
      <c r="A685" t="s">
        <v>933</v>
      </c>
      <c r="B685" s="14">
        <v>0</v>
      </c>
      <c r="C685" s="14">
        <v>25000</v>
      </c>
      <c r="D685" t="str">
        <f t="shared" si="10"/>
        <v>Hehler, , , , , , Kuriositätenhändler</v>
      </c>
      <c r="E685" s="14"/>
      <c r="F685">
        <v>0</v>
      </c>
      <c r="G685" t="s">
        <v>1065</v>
      </c>
      <c r="M685" t="s">
        <v>1453</v>
      </c>
    </row>
    <row r="686" spans="1:13" x14ac:dyDescent="0.3">
      <c r="A686" t="s">
        <v>932</v>
      </c>
      <c r="B686" s="14">
        <v>0</v>
      </c>
      <c r="C686" s="14">
        <v>15</v>
      </c>
      <c r="D686" t="str">
        <f t="shared" si="10"/>
        <v>Hehler, , , , , , Kuriositätenhändler</v>
      </c>
      <c r="E686" s="14" t="s">
        <v>1423</v>
      </c>
      <c r="F686">
        <v>0</v>
      </c>
      <c r="G686" t="s">
        <v>1065</v>
      </c>
      <c r="M686" t="s">
        <v>1453</v>
      </c>
    </row>
    <row r="687" spans="1:13" x14ac:dyDescent="0.3">
      <c r="A687" t="s">
        <v>931</v>
      </c>
      <c r="B687" s="14">
        <v>0</v>
      </c>
      <c r="C687" s="14">
        <v>357</v>
      </c>
      <c r="D687" t="str">
        <f t="shared" si="10"/>
        <v>Hehler, , , , , , Kuriositätenhändler</v>
      </c>
      <c r="E687" s="14"/>
      <c r="F687">
        <v>0</v>
      </c>
      <c r="G687" t="s">
        <v>1065</v>
      </c>
      <c r="M687" t="s">
        <v>1453</v>
      </c>
    </row>
    <row r="688" spans="1:13" x14ac:dyDescent="0.3">
      <c r="A688" t="s">
        <v>930</v>
      </c>
      <c r="B688" s="14">
        <v>0</v>
      </c>
      <c r="C688" s="14">
        <v>15</v>
      </c>
      <c r="D688" t="str">
        <f t="shared" si="10"/>
        <v>Hehler, , , , , , Kuriositätenhändler</v>
      </c>
      <c r="E688" s="14" t="s">
        <v>1423</v>
      </c>
      <c r="F688">
        <v>0</v>
      </c>
      <c r="G688" t="s">
        <v>1065</v>
      </c>
      <c r="M688" t="s">
        <v>1453</v>
      </c>
    </row>
    <row r="689" spans="1:11" x14ac:dyDescent="0.3">
      <c r="A689" t="s">
        <v>980</v>
      </c>
      <c r="B689" s="14">
        <v>5</v>
      </c>
      <c r="C689" s="14">
        <v>0.2</v>
      </c>
      <c r="D689" t="str">
        <f t="shared" ref="D689:D705" si="11">G689&amp;", "&amp;H689&amp;", "&amp;I689&amp;", "&amp;J689&amp;", "&amp;K689&amp;", "&amp;L689&amp;", "&amp;M689</f>
        <v xml:space="preserve">Hehler, Allgemein, , , Wirt, , </v>
      </c>
      <c r="E689" s="14" t="s">
        <v>1350</v>
      </c>
      <c r="F689">
        <v>3</v>
      </c>
      <c r="G689" t="s">
        <v>1065</v>
      </c>
      <c r="H689" t="s">
        <v>1049</v>
      </c>
      <c r="K689" t="s">
        <v>1066</v>
      </c>
    </row>
    <row r="690" spans="1:11" x14ac:dyDescent="0.3">
      <c r="A690" t="s">
        <v>120</v>
      </c>
      <c r="B690" s="14">
        <v>0</v>
      </c>
      <c r="C690" s="14">
        <v>0.5</v>
      </c>
      <c r="D690" t="str">
        <f t="shared" si="11"/>
        <v xml:space="preserve">Hehler, Allgemein, , , , , </v>
      </c>
      <c r="E690" s="14"/>
      <c r="F690">
        <v>9</v>
      </c>
      <c r="G690" t="s">
        <v>1065</v>
      </c>
      <c r="H690" t="s">
        <v>1049</v>
      </c>
    </row>
    <row r="691" spans="1:11" x14ac:dyDescent="0.3">
      <c r="A691" t="s">
        <v>981</v>
      </c>
      <c r="B691" s="14">
        <v>0</v>
      </c>
      <c r="C691" s="14">
        <v>0.4</v>
      </c>
      <c r="D691" t="str">
        <f t="shared" si="11"/>
        <v xml:space="preserve">Hehler, Allgemein, , , , , </v>
      </c>
      <c r="E691" s="14"/>
      <c r="F691">
        <v>9</v>
      </c>
      <c r="G691" t="s">
        <v>1065</v>
      </c>
      <c r="H691" t="s">
        <v>1049</v>
      </c>
    </row>
    <row r="692" spans="1:11" x14ac:dyDescent="0.3">
      <c r="A692" t="s">
        <v>982</v>
      </c>
      <c r="B692" s="14">
        <v>0</v>
      </c>
      <c r="C692" s="14">
        <v>0.1</v>
      </c>
      <c r="D692" t="str">
        <f t="shared" si="11"/>
        <v xml:space="preserve">Hehler, Allgemein, , , , , </v>
      </c>
      <c r="E692" s="14"/>
      <c r="F692">
        <v>2</v>
      </c>
      <c r="G692" t="s">
        <v>1065</v>
      </c>
      <c r="H692" t="s">
        <v>1049</v>
      </c>
    </row>
    <row r="693" spans="1:11" x14ac:dyDescent="0.3">
      <c r="A693" t="s">
        <v>983</v>
      </c>
      <c r="B693" s="14">
        <v>300</v>
      </c>
      <c r="C693" s="14">
        <v>0.3</v>
      </c>
      <c r="D693" t="str">
        <f t="shared" si="11"/>
        <v xml:space="preserve">Hehler, Allgemein, , , , , </v>
      </c>
      <c r="E693" s="14" t="s">
        <v>1043</v>
      </c>
      <c r="F693">
        <v>2</v>
      </c>
      <c r="G693" t="s">
        <v>1065</v>
      </c>
      <c r="H693" t="s">
        <v>1049</v>
      </c>
    </row>
    <row r="694" spans="1:11" x14ac:dyDescent="0.3">
      <c r="A694" t="s">
        <v>984</v>
      </c>
      <c r="B694" s="14">
        <v>80</v>
      </c>
      <c r="C694" s="14">
        <v>0.2</v>
      </c>
      <c r="D694" t="str">
        <f t="shared" si="11"/>
        <v xml:space="preserve">Hehler, Allgemein, , , , , </v>
      </c>
      <c r="E694" s="14" t="s">
        <v>1351</v>
      </c>
      <c r="F694">
        <v>4</v>
      </c>
      <c r="G694" t="s">
        <v>1065</v>
      </c>
      <c r="H694" t="s">
        <v>1049</v>
      </c>
    </row>
    <row r="695" spans="1:11" x14ac:dyDescent="0.3">
      <c r="A695" t="s">
        <v>985</v>
      </c>
      <c r="B695" s="14">
        <v>50</v>
      </c>
      <c r="C695" s="14">
        <v>0.1</v>
      </c>
      <c r="D695" t="str">
        <f t="shared" si="11"/>
        <v xml:space="preserve">Hehler, Allgemein, Alchemist, , , , </v>
      </c>
      <c r="E695" s="14" t="s">
        <v>1043</v>
      </c>
      <c r="F695">
        <v>4</v>
      </c>
      <c r="G695" t="s">
        <v>1065</v>
      </c>
      <c r="H695" t="s">
        <v>1049</v>
      </c>
      <c r="I695" t="s">
        <v>1050</v>
      </c>
    </row>
    <row r="696" spans="1:11" x14ac:dyDescent="0.3">
      <c r="A696" t="s">
        <v>986</v>
      </c>
      <c r="B696" s="14">
        <v>250</v>
      </c>
      <c r="C696" s="14">
        <v>1</v>
      </c>
      <c r="D696" t="str">
        <f t="shared" si="11"/>
        <v xml:space="preserve">Hehler, Allgemein, , , , , </v>
      </c>
      <c r="E696" s="14" t="s">
        <v>1043</v>
      </c>
      <c r="F696">
        <v>1</v>
      </c>
      <c r="G696" t="s">
        <v>1065</v>
      </c>
      <c r="H696" t="s">
        <v>1049</v>
      </c>
    </row>
    <row r="697" spans="1:11" x14ac:dyDescent="0.3">
      <c r="A697" t="s">
        <v>987</v>
      </c>
      <c r="B697" s="14">
        <v>150</v>
      </c>
      <c r="C697" s="14">
        <v>1</v>
      </c>
      <c r="D697" t="str">
        <f t="shared" si="11"/>
        <v xml:space="preserve">Hehler, Allgemein, Alchemist, , Wirt, , </v>
      </c>
      <c r="E697" s="14" t="s">
        <v>1350</v>
      </c>
      <c r="F697">
        <v>1</v>
      </c>
      <c r="G697" t="s">
        <v>1065</v>
      </c>
      <c r="H697" t="s">
        <v>1049</v>
      </c>
      <c r="I697" t="s">
        <v>1050</v>
      </c>
      <c r="K697" t="s">
        <v>1066</v>
      </c>
    </row>
    <row r="698" spans="1:11" x14ac:dyDescent="0.3">
      <c r="A698" t="s">
        <v>988</v>
      </c>
      <c r="B698" s="14">
        <v>50</v>
      </c>
      <c r="C698" s="14">
        <v>2</v>
      </c>
      <c r="D698" t="str">
        <f t="shared" si="11"/>
        <v xml:space="preserve">Hehler, Allgemein, , , , , </v>
      </c>
      <c r="E698" s="14" t="s">
        <v>1044</v>
      </c>
      <c r="F698">
        <v>4</v>
      </c>
      <c r="G698" t="s">
        <v>1065</v>
      </c>
      <c r="H698" t="s">
        <v>1049</v>
      </c>
    </row>
    <row r="699" spans="1:11" x14ac:dyDescent="0.3">
      <c r="A699" t="s">
        <v>989</v>
      </c>
      <c r="B699" s="14">
        <v>50</v>
      </c>
      <c r="C699" s="14">
        <v>2</v>
      </c>
      <c r="D699" t="str">
        <f t="shared" si="11"/>
        <v xml:space="preserve">Hehler, Allgemein, Alchemist, , Wirt, , </v>
      </c>
      <c r="E699" s="14" t="s">
        <v>1350</v>
      </c>
      <c r="F699">
        <v>4</v>
      </c>
      <c r="G699" t="s">
        <v>1065</v>
      </c>
      <c r="H699" t="s">
        <v>1049</v>
      </c>
      <c r="I699" t="s">
        <v>1050</v>
      </c>
      <c r="K699" t="s">
        <v>1066</v>
      </c>
    </row>
    <row r="700" spans="1:11" x14ac:dyDescent="0.3">
      <c r="A700" t="s">
        <v>990</v>
      </c>
      <c r="B700" s="14">
        <v>150</v>
      </c>
      <c r="C700" s="14">
        <v>2</v>
      </c>
      <c r="D700" t="str">
        <f t="shared" si="11"/>
        <v xml:space="preserve">Hehler, Allgemein, , , , , </v>
      </c>
      <c r="E700" s="14" t="s">
        <v>1044</v>
      </c>
      <c r="F700">
        <v>4</v>
      </c>
      <c r="G700" t="s">
        <v>1065</v>
      </c>
      <c r="H700" t="s">
        <v>1049</v>
      </c>
    </row>
    <row r="701" spans="1:11" x14ac:dyDescent="0.3">
      <c r="A701" t="s">
        <v>991</v>
      </c>
      <c r="B701" s="14">
        <v>70</v>
      </c>
      <c r="C701" s="14">
        <v>0.2</v>
      </c>
      <c r="D701" t="str">
        <f t="shared" si="11"/>
        <v xml:space="preserve">Hehler, Allgemein, , , , , </v>
      </c>
      <c r="E701" s="14" t="s">
        <v>1044</v>
      </c>
      <c r="F701">
        <v>4</v>
      </c>
      <c r="G701" t="s">
        <v>1065</v>
      </c>
      <c r="H701" t="s">
        <v>1049</v>
      </c>
    </row>
    <row r="702" spans="1:11" x14ac:dyDescent="0.3">
      <c r="A702" t="s">
        <v>992</v>
      </c>
      <c r="B702" s="14">
        <v>150</v>
      </c>
      <c r="C702" s="14">
        <v>3</v>
      </c>
      <c r="D702" t="str">
        <f t="shared" si="11"/>
        <v xml:space="preserve">Hehler, Allgemein, , , , , </v>
      </c>
      <c r="E702" s="14"/>
      <c r="F702">
        <v>4</v>
      </c>
      <c r="G702" t="s">
        <v>1065</v>
      </c>
      <c r="H702" t="s">
        <v>1049</v>
      </c>
    </row>
    <row r="703" spans="1:11" x14ac:dyDescent="0.3">
      <c r="A703" t="s">
        <v>993</v>
      </c>
      <c r="B703" s="14">
        <v>100</v>
      </c>
      <c r="C703" s="14">
        <v>3</v>
      </c>
      <c r="D703" t="str">
        <f t="shared" si="11"/>
        <v xml:space="preserve">Hehler, Allgemein, , , Wirt, , </v>
      </c>
      <c r="E703" s="14" t="s">
        <v>1350</v>
      </c>
      <c r="F703">
        <v>4</v>
      </c>
      <c r="G703" t="s">
        <v>1065</v>
      </c>
      <c r="H703" t="s">
        <v>1049</v>
      </c>
      <c r="K703" t="s">
        <v>1066</v>
      </c>
    </row>
    <row r="704" spans="1:11" x14ac:dyDescent="0.3">
      <c r="A704" t="s">
        <v>994</v>
      </c>
      <c r="B704" s="14">
        <v>600</v>
      </c>
      <c r="C704" s="14">
        <v>0.1</v>
      </c>
      <c r="D704" t="str">
        <f t="shared" si="11"/>
        <v xml:space="preserve">Hehler, Allgemein, Alchemist, , , , </v>
      </c>
      <c r="E704" s="14" t="s">
        <v>1045</v>
      </c>
      <c r="F704">
        <v>1</v>
      </c>
      <c r="G704" t="s">
        <v>1065</v>
      </c>
      <c r="H704" t="s">
        <v>1049</v>
      </c>
      <c r="I704" t="s">
        <v>1050</v>
      </c>
    </row>
    <row r="705" spans="1:11" x14ac:dyDescent="0.3">
      <c r="A705" t="s">
        <v>995</v>
      </c>
      <c r="B705" s="14">
        <v>50</v>
      </c>
      <c r="C705" s="14">
        <v>0.1</v>
      </c>
      <c r="D705" t="str">
        <f t="shared" si="11"/>
        <v xml:space="preserve">Hehler, Allgemein, Alchemist, , Wirt, , </v>
      </c>
      <c r="E705" s="14" t="s">
        <v>1350</v>
      </c>
      <c r="F705">
        <v>7</v>
      </c>
      <c r="G705" t="s">
        <v>1065</v>
      </c>
      <c r="H705" t="s">
        <v>1049</v>
      </c>
      <c r="I705" t="s">
        <v>1050</v>
      </c>
      <c r="K705" t="s">
        <v>1066</v>
      </c>
    </row>
    <row r="706" spans="1:11" x14ac:dyDescent="0.3">
      <c r="A706" t="s">
        <v>996</v>
      </c>
      <c r="B706" s="14">
        <v>40</v>
      </c>
      <c r="C706" s="14">
        <v>0.5</v>
      </c>
      <c r="D706" t="str">
        <f t="shared" ref="D706:D769" si="12">G706&amp;", "&amp;H706&amp;", "&amp;I706&amp;", "&amp;J706&amp;", "&amp;K706&amp;", "&amp;L706&amp;", "&amp;M706</f>
        <v xml:space="preserve">Hehler, Allgemein, , , , , </v>
      </c>
      <c r="E706" s="14" t="s">
        <v>1043</v>
      </c>
      <c r="F706">
        <v>5</v>
      </c>
      <c r="G706" t="s">
        <v>1065</v>
      </c>
      <c r="H706" t="s">
        <v>1049</v>
      </c>
    </row>
    <row r="707" spans="1:11" x14ac:dyDescent="0.3">
      <c r="A707" t="s">
        <v>997</v>
      </c>
      <c r="B707" s="14">
        <v>40</v>
      </c>
      <c r="C707" s="14">
        <v>1</v>
      </c>
      <c r="D707" t="str">
        <f t="shared" si="12"/>
        <v xml:space="preserve">Hehler, Allgemein, , , , , </v>
      </c>
      <c r="E707" s="14" t="s">
        <v>1350</v>
      </c>
      <c r="F707">
        <v>5</v>
      </c>
      <c r="G707" t="s">
        <v>1065</v>
      </c>
      <c r="H707" t="s">
        <v>1049</v>
      </c>
    </row>
    <row r="708" spans="1:11" x14ac:dyDescent="0.3">
      <c r="A708" t="s">
        <v>998</v>
      </c>
      <c r="B708" s="14">
        <v>400</v>
      </c>
      <c r="C708" s="14">
        <v>1.3</v>
      </c>
      <c r="D708" t="str">
        <f t="shared" si="12"/>
        <v xml:space="preserve">Hehler, Allgemein, Alchemist, , , , </v>
      </c>
      <c r="E708" s="14" t="s">
        <v>1351</v>
      </c>
      <c r="F708">
        <v>1</v>
      </c>
      <c r="G708" t="s">
        <v>1065</v>
      </c>
      <c r="H708" t="s">
        <v>1049</v>
      </c>
      <c r="I708" t="s">
        <v>1050</v>
      </c>
    </row>
    <row r="709" spans="1:11" x14ac:dyDescent="0.3">
      <c r="A709" t="s">
        <v>999</v>
      </c>
      <c r="B709" s="14">
        <v>450</v>
      </c>
      <c r="C709" s="14">
        <v>1.2</v>
      </c>
      <c r="D709" t="str">
        <f t="shared" si="12"/>
        <v xml:space="preserve">Hehler, Allgemein, , , , , </v>
      </c>
      <c r="E709" s="14" t="s">
        <v>1351</v>
      </c>
      <c r="F709">
        <v>1</v>
      </c>
      <c r="G709" t="s">
        <v>1065</v>
      </c>
      <c r="H709" t="s">
        <v>1049</v>
      </c>
    </row>
    <row r="710" spans="1:11" x14ac:dyDescent="0.3">
      <c r="A710" t="s">
        <v>1000</v>
      </c>
      <c r="B710" s="14">
        <v>350</v>
      </c>
      <c r="C710" s="14">
        <v>2</v>
      </c>
      <c r="D710" t="str">
        <f t="shared" si="12"/>
        <v xml:space="preserve">Hehler, Allgemein, , , , , </v>
      </c>
      <c r="E710" s="14" t="s">
        <v>870</v>
      </c>
      <c r="F710">
        <v>1</v>
      </c>
      <c r="G710" t="s">
        <v>1065</v>
      </c>
      <c r="H710" t="s">
        <v>1049</v>
      </c>
    </row>
    <row r="711" spans="1:11" x14ac:dyDescent="0.3">
      <c r="A711" t="s">
        <v>1001</v>
      </c>
      <c r="B711" s="14">
        <v>100</v>
      </c>
      <c r="C711" s="14">
        <v>2</v>
      </c>
      <c r="D711" t="str">
        <f t="shared" si="12"/>
        <v xml:space="preserve">Hehler, Allgemein, , , , , </v>
      </c>
      <c r="E711" s="14" t="s">
        <v>1044</v>
      </c>
      <c r="F711">
        <v>6</v>
      </c>
      <c r="G711" t="s">
        <v>1065</v>
      </c>
      <c r="H711" t="s">
        <v>1049</v>
      </c>
    </row>
    <row r="712" spans="1:11" x14ac:dyDescent="0.3">
      <c r="A712" t="s">
        <v>1002</v>
      </c>
      <c r="B712" s="14">
        <v>30</v>
      </c>
      <c r="C712" s="14">
        <v>0.3</v>
      </c>
      <c r="D712" t="str">
        <f t="shared" si="12"/>
        <v xml:space="preserve">Hehler, Allgemein, , , , , </v>
      </c>
      <c r="E712" s="14" t="s">
        <v>1351</v>
      </c>
      <c r="F712">
        <v>7</v>
      </c>
      <c r="G712" t="s">
        <v>1065</v>
      </c>
      <c r="H712" t="s">
        <v>1049</v>
      </c>
    </row>
    <row r="713" spans="1:11" x14ac:dyDescent="0.3">
      <c r="A713" s="22" t="s">
        <v>1003</v>
      </c>
      <c r="B713" s="14">
        <v>150</v>
      </c>
      <c r="C713" s="14">
        <v>2</v>
      </c>
      <c r="D713" t="str">
        <f t="shared" si="12"/>
        <v xml:space="preserve">Hehler, Allgemein, , , Wirt, , </v>
      </c>
      <c r="E713" s="14" t="s">
        <v>1350</v>
      </c>
      <c r="F713">
        <v>6</v>
      </c>
      <c r="G713" t="s">
        <v>1065</v>
      </c>
      <c r="H713" t="s">
        <v>1049</v>
      </c>
      <c r="K713" t="s">
        <v>1066</v>
      </c>
    </row>
    <row r="714" spans="1:11" x14ac:dyDescent="0.3">
      <c r="A714" t="s">
        <v>1005</v>
      </c>
      <c r="B714" s="14">
        <v>50</v>
      </c>
      <c r="C714" s="14">
        <v>0.3</v>
      </c>
      <c r="D714" t="str">
        <f t="shared" si="12"/>
        <v xml:space="preserve">Hehler, Allgemein, Alchemist, , Wirt, , </v>
      </c>
      <c r="E714" s="14" t="s">
        <v>1350</v>
      </c>
      <c r="F714">
        <v>7</v>
      </c>
      <c r="G714" t="s">
        <v>1065</v>
      </c>
      <c r="H714" t="s">
        <v>1049</v>
      </c>
      <c r="I714" t="s">
        <v>1050</v>
      </c>
      <c r="K714" t="s">
        <v>1066</v>
      </c>
    </row>
    <row r="715" spans="1:11" x14ac:dyDescent="0.3">
      <c r="A715" t="s">
        <v>1004</v>
      </c>
      <c r="B715" s="14">
        <v>450</v>
      </c>
      <c r="C715" s="14">
        <v>2</v>
      </c>
      <c r="D715" t="str">
        <f t="shared" si="12"/>
        <v xml:space="preserve">Hehler, Allgemein, , , , , </v>
      </c>
      <c r="E715" s="14" t="s">
        <v>1043</v>
      </c>
      <c r="F715">
        <v>2</v>
      </c>
      <c r="G715" t="s">
        <v>1065</v>
      </c>
      <c r="H715" t="s">
        <v>1049</v>
      </c>
    </row>
    <row r="716" spans="1:11" x14ac:dyDescent="0.3">
      <c r="A716" t="s">
        <v>1006</v>
      </c>
      <c r="B716" s="14">
        <v>150</v>
      </c>
      <c r="C716" s="14">
        <v>0.2</v>
      </c>
      <c r="D716" t="str">
        <f t="shared" si="12"/>
        <v xml:space="preserve">Hehler, Allgemein, , , , , </v>
      </c>
      <c r="E716" s="14" t="s">
        <v>1349</v>
      </c>
      <c r="F716">
        <v>2</v>
      </c>
      <c r="G716" t="s">
        <v>1065</v>
      </c>
      <c r="H716" t="s">
        <v>1049</v>
      </c>
    </row>
    <row r="717" spans="1:11" x14ac:dyDescent="0.3">
      <c r="A717" t="s">
        <v>1007</v>
      </c>
      <c r="B717" s="14">
        <v>500</v>
      </c>
      <c r="C717" s="14">
        <v>0.1</v>
      </c>
      <c r="D717" t="str">
        <f t="shared" si="12"/>
        <v xml:space="preserve">Hehler, Allgemein, Alchemist, , , , </v>
      </c>
      <c r="E717" s="14" t="s">
        <v>1047</v>
      </c>
      <c r="F717">
        <v>1</v>
      </c>
      <c r="G717" t="s">
        <v>1065</v>
      </c>
      <c r="H717" t="s">
        <v>1049</v>
      </c>
      <c r="I717" t="s">
        <v>1050</v>
      </c>
    </row>
    <row r="718" spans="1:11" x14ac:dyDescent="0.3">
      <c r="A718" t="s">
        <v>1008</v>
      </c>
      <c r="B718" s="14">
        <v>400</v>
      </c>
      <c r="C718" s="14">
        <v>1.4</v>
      </c>
      <c r="D718" t="str">
        <f t="shared" si="12"/>
        <v xml:space="preserve">Hehler, Allgemein, , , Wirt, , </v>
      </c>
      <c r="E718" s="14" t="s">
        <v>1046</v>
      </c>
      <c r="F718">
        <v>2</v>
      </c>
      <c r="G718" t="s">
        <v>1065</v>
      </c>
      <c r="H718" t="s">
        <v>1049</v>
      </c>
      <c r="K718" t="s">
        <v>1066</v>
      </c>
    </row>
    <row r="719" spans="1:11" x14ac:dyDescent="0.3">
      <c r="A719" t="s">
        <v>1009</v>
      </c>
      <c r="B719" s="14">
        <v>100</v>
      </c>
      <c r="C719" s="14">
        <v>2</v>
      </c>
      <c r="D719" t="str">
        <f t="shared" si="12"/>
        <v xml:space="preserve">Hehler, Allgemein, , , , , </v>
      </c>
      <c r="E719" s="14" t="s">
        <v>1044</v>
      </c>
      <c r="F719">
        <v>8</v>
      </c>
      <c r="G719" t="s">
        <v>1065</v>
      </c>
      <c r="H719" t="s">
        <v>1049</v>
      </c>
    </row>
    <row r="720" spans="1:11" x14ac:dyDescent="0.3">
      <c r="A720" t="s">
        <v>1010</v>
      </c>
      <c r="B720" s="14">
        <v>150</v>
      </c>
      <c r="C720" s="14">
        <v>3</v>
      </c>
      <c r="D720" t="str">
        <f t="shared" si="12"/>
        <v xml:space="preserve">Hehler, Allgemein, , , Wirt, , </v>
      </c>
      <c r="E720" s="14" t="s">
        <v>1046</v>
      </c>
      <c r="F720">
        <v>8</v>
      </c>
      <c r="G720" t="s">
        <v>1065</v>
      </c>
      <c r="H720" t="s">
        <v>1049</v>
      </c>
      <c r="K720" t="s">
        <v>1066</v>
      </c>
    </row>
    <row r="721" spans="1:11" x14ac:dyDescent="0.3">
      <c r="A721" t="s">
        <v>1011</v>
      </c>
      <c r="B721" s="14">
        <v>50</v>
      </c>
      <c r="C721" s="14">
        <v>0.3</v>
      </c>
      <c r="D721" t="str">
        <f t="shared" si="12"/>
        <v xml:space="preserve">Hehler, Allgemein, , , , , </v>
      </c>
      <c r="E721" s="14"/>
      <c r="F721">
        <v>8</v>
      </c>
      <c r="G721" t="s">
        <v>1065</v>
      </c>
      <c r="H721" t="s">
        <v>1049</v>
      </c>
    </row>
    <row r="722" spans="1:11" x14ac:dyDescent="0.3">
      <c r="A722" t="s">
        <v>1012</v>
      </c>
      <c r="B722" s="14">
        <v>350</v>
      </c>
      <c r="C722" s="14">
        <v>2.5</v>
      </c>
      <c r="D722" t="str">
        <f t="shared" si="12"/>
        <v xml:space="preserve">Hehler, Allgemein, , , , , </v>
      </c>
      <c r="E722" s="14" t="s">
        <v>1044</v>
      </c>
      <c r="F722">
        <v>4</v>
      </c>
      <c r="G722" t="s">
        <v>1065</v>
      </c>
      <c r="H722" t="s">
        <v>1049</v>
      </c>
    </row>
    <row r="723" spans="1:11" x14ac:dyDescent="0.3">
      <c r="A723" t="s">
        <v>1013</v>
      </c>
      <c r="B723" s="14">
        <v>300</v>
      </c>
      <c r="C723" s="14">
        <v>3</v>
      </c>
      <c r="D723" t="str">
        <f t="shared" si="12"/>
        <v xml:space="preserve">Hehler, Allgemein, , , Wirt, , </v>
      </c>
      <c r="E723" s="14" t="s">
        <v>1046</v>
      </c>
      <c r="F723">
        <v>4</v>
      </c>
      <c r="G723" t="s">
        <v>1065</v>
      </c>
      <c r="H723" t="s">
        <v>1049</v>
      </c>
      <c r="K723" t="s">
        <v>1066</v>
      </c>
    </row>
    <row r="724" spans="1:11" x14ac:dyDescent="0.3">
      <c r="A724" t="s">
        <v>1014</v>
      </c>
      <c r="B724" s="14">
        <v>90</v>
      </c>
      <c r="C724" s="14">
        <v>0.3</v>
      </c>
      <c r="D724" t="str">
        <f t="shared" si="12"/>
        <v xml:space="preserve">Hehler, Allgemein, Alchemist, , , , </v>
      </c>
      <c r="E724" s="14" t="s">
        <v>838</v>
      </c>
      <c r="F724">
        <v>4</v>
      </c>
      <c r="G724" t="s">
        <v>1065</v>
      </c>
      <c r="H724" t="s">
        <v>1049</v>
      </c>
      <c r="I724" t="s">
        <v>1050</v>
      </c>
    </row>
    <row r="725" spans="1:11" x14ac:dyDescent="0.3">
      <c r="A725" t="s">
        <v>1015</v>
      </c>
      <c r="B725" s="14">
        <v>180</v>
      </c>
      <c r="C725" s="14">
        <v>2</v>
      </c>
      <c r="D725" t="str">
        <f t="shared" si="12"/>
        <v xml:space="preserve">Hehler, Allgemein, , , Wirt, , </v>
      </c>
      <c r="E725" s="14" t="s">
        <v>1046</v>
      </c>
      <c r="F725">
        <v>7</v>
      </c>
      <c r="G725" t="s">
        <v>1065</v>
      </c>
      <c r="H725" t="s">
        <v>1049</v>
      </c>
      <c r="K725" t="s">
        <v>1066</v>
      </c>
    </row>
    <row r="726" spans="1:11" x14ac:dyDescent="0.3">
      <c r="A726" t="s">
        <v>1016</v>
      </c>
      <c r="B726" s="14">
        <v>60</v>
      </c>
      <c r="C726" s="14">
        <v>0.1</v>
      </c>
      <c r="D726" t="str">
        <f t="shared" si="12"/>
        <v xml:space="preserve">Hehler, Allgemein, Alchemist, , , , </v>
      </c>
      <c r="E726" s="14" t="s">
        <v>1044</v>
      </c>
      <c r="F726">
        <v>7</v>
      </c>
      <c r="G726" t="s">
        <v>1065</v>
      </c>
      <c r="H726" t="s">
        <v>1049</v>
      </c>
      <c r="I726" t="s">
        <v>1050</v>
      </c>
    </row>
    <row r="727" spans="1:11" x14ac:dyDescent="0.3">
      <c r="A727" t="s">
        <v>1017</v>
      </c>
      <c r="B727" s="14">
        <v>100</v>
      </c>
      <c r="C727" s="14">
        <v>0.1</v>
      </c>
      <c r="D727" t="str">
        <f t="shared" si="12"/>
        <v xml:space="preserve">Hehler, Allgemein, , , , , </v>
      </c>
      <c r="E727" s="14" t="s">
        <v>838</v>
      </c>
      <c r="F727">
        <v>7</v>
      </c>
      <c r="G727" t="s">
        <v>1065</v>
      </c>
      <c r="H727" t="s">
        <v>1049</v>
      </c>
    </row>
    <row r="728" spans="1:11" x14ac:dyDescent="0.3">
      <c r="A728" t="s">
        <v>1018</v>
      </c>
      <c r="B728" s="14">
        <v>190</v>
      </c>
      <c r="C728" s="14">
        <v>1.5</v>
      </c>
      <c r="D728" t="str">
        <f t="shared" si="12"/>
        <v xml:space="preserve">Hehler, Allgemein, Alchemist, , Wirt, , </v>
      </c>
      <c r="E728" s="14" t="s">
        <v>1046</v>
      </c>
      <c r="F728">
        <v>5</v>
      </c>
      <c r="G728" t="s">
        <v>1065</v>
      </c>
      <c r="H728" t="s">
        <v>1049</v>
      </c>
      <c r="I728" t="s">
        <v>1050</v>
      </c>
      <c r="K728" t="s">
        <v>1066</v>
      </c>
    </row>
    <row r="729" spans="1:11" x14ac:dyDescent="0.3">
      <c r="A729" t="s">
        <v>1019</v>
      </c>
      <c r="B729" s="14">
        <v>700</v>
      </c>
      <c r="C729" s="14">
        <v>6</v>
      </c>
      <c r="D729" t="str">
        <f t="shared" si="12"/>
        <v xml:space="preserve">Hehler, Allgemein, Alchemist, , , , </v>
      </c>
      <c r="E729" s="14" t="s">
        <v>1045</v>
      </c>
      <c r="F729">
        <v>2</v>
      </c>
      <c r="G729" t="s">
        <v>1065</v>
      </c>
      <c r="H729" t="s">
        <v>1049</v>
      </c>
      <c r="I729" t="s">
        <v>1050</v>
      </c>
    </row>
    <row r="730" spans="1:11" x14ac:dyDescent="0.3">
      <c r="A730" t="s">
        <v>1020</v>
      </c>
      <c r="B730" s="14">
        <v>640</v>
      </c>
      <c r="C730" s="14">
        <v>3</v>
      </c>
      <c r="D730" t="str">
        <f t="shared" si="12"/>
        <v xml:space="preserve">Hehler, Allgemein, Alchemist, , , , </v>
      </c>
      <c r="E730" s="14" t="s">
        <v>1044</v>
      </c>
      <c r="F730">
        <v>3</v>
      </c>
      <c r="G730" t="s">
        <v>1065</v>
      </c>
      <c r="H730" t="s">
        <v>1049</v>
      </c>
      <c r="I730" t="s">
        <v>1050</v>
      </c>
    </row>
    <row r="731" spans="1:11" x14ac:dyDescent="0.3">
      <c r="A731" t="s">
        <v>1021</v>
      </c>
      <c r="B731" s="14">
        <v>370</v>
      </c>
      <c r="C731" s="14">
        <v>0.2</v>
      </c>
      <c r="D731" t="str">
        <f t="shared" si="12"/>
        <v xml:space="preserve">Hehler, Allgemein, , , , , </v>
      </c>
      <c r="E731" s="14"/>
      <c r="F731">
        <v>1</v>
      </c>
      <c r="G731" t="s">
        <v>1065</v>
      </c>
      <c r="H731" t="s">
        <v>1049</v>
      </c>
    </row>
    <row r="732" spans="1:11" x14ac:dyDescent="0.3">
      <c r="A732" t="s">
        <v>1022</v>
      </c>
      <c r="B732" s="14">
        <v>360</v>
      </c>
      <c r="C732" s="14">
        <v>3</v>
      </c>
      <c r="D732" t="str">
        <f t="shared" si="12"/>
        <v xml:space="preserve">Hehler, Allgemein, , , , , </v>
      </c>
      <c r="E732" s="14" t="s">
        <v>1044</v>
      </c>
      <c r="F732">
        <v>3</v>
      </c>
      <c r="G732" t="s">
        <v>1065</v>
      </c>
      <c r="H732" t="s">
        <v>1049</v>
      </c>
    </row>
    <row r="733" spans="1:11" x14ac:dyDescent="0.3">
      <c r="A733" t="s">
        <v>1023</v>
      </c>
      <c r="B733" s="14">
        <v>320</v>
      </c>
      <c r="C733" s="14">
        <v>0.2</v>
      </c>
      <c r="D733" t="str">
        <f t="shared" si="12"/>
        <v xml:space="preserve">Hehler, Allgemein, Alchemist, , , , </v>
      </c>
      <c r="E733" s="14"/>
      <c r="F733">
        <v>2</v>
      </c>
      <c r="G733" t="s">
        <v>1065</v>
      </c>
      <c r="H733" t="s">
        <v>1049</v>
      </c>
      <c r="I733" t="s">
        <v>1050</v>
      </c>
    </row>
    <row r="734" spans="1:11" x14ac:dyDescent="0.3">
      <c r="A734" t="s">
        <v>1024</v>
      </c>
      <c r="B734" s="14">
        <v>50</v>
      </c>
      <c r="C734" s="14">
        <v>2</v>
      </c>
      <c r="D734" t="str">
        <f t="shared" si="12"/>
        <v xml:space="preserve">Hehler, Allgemein, , , Wirt, , </v>
      </c>
      <c r="E734" s="14" t="s">
        <v>1046</v>
      </c>
      <c r="F734">
        <v>2</v>
      </c>
      <c r="G734" t="s">
        <v>1065</v>
      </c>
      <c r="H734" t="s">
        <v>1049</v>
      </c>
      <c r="K734" t="s">
        <v>1066</v>
      </c>
    </row>
    <row r="735" spans="1:11" x14ac:dyDescent="0.3">
      <c r="A735" t="s">
        <v>1025</v>
      </c>
      <c r="B735" s="14">
        <v>280</v>
      </c>
      <c r="C735" s="14">
        <v>2</v>
      </c>
      <c r="D735" t="str">
        <f t="shared" si="12"/>
        <v xml:space="preserve">Hehler, Allgemein, , , , , </v>
      </c>
      <c r="E735" s="14"/>
      <c r="F735">
        <v>2</v>
      </c>
      <c r="G735" t="s">
        <v>1065</v>
      </c>
      <c r="H735" t="s">
        <v>1049</v>
      </c>
    </row>
    <row r="736" spans="1:11" x14ac:dyDescent="0.3">
      <c r="A736" t="s">
        <v>1026</v>
      </c>
      <c r="B736" s="14">
        <v>220</v>
      </c>
      <c r="C736" s="14">
        <v>1.2</v>
      </c>
      <c r="D736" t="str">
        <f t="shared" si="12"/>
        <v xml:space="preserve">Hehler, Allgemein, Alchemist, , , , </v>
      </c>
      <c r="E736" s="14" t="s">
        <v>1044</v>
      </c>
      <c r="F736">
        <v>9</v>
      </c>
      <c r="G736" t="s">
        <v>1065</v>
      </c>
      <c r="H736" t="s">
        <v>1049</v>
      </c>
      <c r="I736" t="s">
        <v>1050</v>
      </c>
    </row>
    <row r="737" spans="1:11" x14ac:dyDescent="0.3">
      <c r="A737" t="s">
        <v>1027</v>
      </c>
      <c r="B737" s="14">
        <v>150</v>
      </c>
      <c r="C737" s="14">
        <v>1.5</v>
      </c>
      <c r="D737" t="str">
        <f t="shared" si="12"/>
        <v xml:space="preserve">Hehler, Allgemein, , , Wirt, , </v>
      </c>
      <c r="E737" s="14" t="s">
        <v>1046</v>
      </c>
      <c r="F737">
        <v>9</v>
      </c>
      <c r="G737" t="s">
        <v>1065</v>
      </c>
      <c r="H737" t="s">
        <v>1049</v>
      </c>
      <c r="K737" t="s">
        <v>1066</v>
      </c>
    </row>
    <row r="738" spans="1:11" x14ac:dyDescent="0.3">
      <c r="A738" t="s">
        <v>1028</v>
      </c>
      <c r="B738" s="14">
        <v>200</v>
      </c>
      <c r="C738" s="14">
        <v>0.3</v>
      </c>
      <c r="D738" t="str">
        <f t="shared" si="12"/>
        <v xml:space="preserve">Hehler, Allgemein, , , , , </v>
      </c>
      <c r="E738" s="14" t="s">
        <v>1044</v>
      </c>
      <c r="F738">
        <v>9</v>
      </c>
      <c r="G738" t="s">
        <v>1065</v>
      </c>
      <c r="H738" t="s">
        <v>1049</v>
      </c>
    </row>
    <row r="739" spans="1:11" x14ac:dyDescent="0.3">
      <c r="A739" t="s">
        <v>1029</v>
      </c>
      <c r="B739" s="14">
        <v>90</v>
      </c>
      <c r="C739" s="14">
        <v>0.2</v>
      </c>
      <c r="D739" t="str">
        <f t="shared" si="12"/>
        <v xml:space="preserve">Hehler, Allgemein, Alchemist, , , , </v>
      </c>
      <c r="E739" s="14" t="s">
        <v>1043</v>
      </c>
      <c r="F739">
        <v>6</v>
      </c>
      <c r="G739" t="s">
        <v>1065</v>
      </c>
      <c r="H739" t="s">
        <v>1049</v>
      </c>
      <c r="I739" t="s">
        <v>1050</v>
      </c>
    </row>
    <row r="740" spans="1:11" x14ac:dyDescent="0.3">
      <c r="A740" t="s">
        <v>1030</v>
      </c>
      <c r="B740" s="14">
        <v>390</v>
      </c>
      <c r="C740" s="14">
        <v>0.2</v>
      </c>
      <c r="D740" t="str">
        <f t="shared" si="12"/>
        <v xml:space="preserve">Hehler, Allgemein, , , , , </v>
      </c>
      <c r="E740" s="14" t="s">
        <v>1045</v>
      </c>
      <c r="F740">
        <v>6</v>
      </c>
      <c r="G740" t="s">
        <v>1065</v>
      </c>
      <c r="H740" t="s">
        <v>1049</v>
      </c>
    </row>
    <row r="741" spans="1:11" x14ac:dyDescent="0.3">
      <c r="A741" t="s">
        <v>1031</v>
      </c>
      <c r="B741" s="14">
        <v>130</v>
      </c>
      <c r="C741" s="14">
        <v>1.5</v>
      </c>
      <c r="D741" t="str">
        <f t="shared" si="12"/>
        <v xml:space="preserve">Hehler, Allgemein, , , Wirt, , </v>
      </c>
      <c r="E741" s="14" t="s">
        <v>1046</v>
      </c>
      <c r="F741">
        <v>7</v>
      </c>
      <c r="G741" t="s">
        <v>1065</v>
      </c>
      <c r="H741" t="s">
        <v>1049</v>
      </c>
      <c r="K741" t="s">
        <v>1066</v>
      </c>
    </row>
    <row r="742" spans="1:11" x14ac:dyDescent="0.3">
      <c r="A742" t="s">
        <v>1032</v>
      </c>
      <c r="B742" s="14">
        <v>200</v>
      </c>
      <c r="C742" s="14">
        <v>0.5</v>
      </c>
      <c r="D742" t="str">
        <f t="shared" si="12"/>
        <v xml:space="preserve">Hehler, Allgemein, Alchemist, , , , </v>
      </c>
      <c r="E742" s="14" t="s">
        <v>1046</v>
      </c>
      <c r="F742">
        <v>2</v>
      </c>
      <c r="G742" t="s">
        <v>1065</v>
      </c>
      <c r="H742" t="s">
        <v>1049</v>
      </c>
      <c r="I742" t="s">
        <v>1050</v>
      </c>
    </row>
    <row r="743" spans="1:11" x14ac:dyDescent="0.3">
      <c r="A743" t="s">
        <v>1033</v>
      </c>
      <c r="B743" s="14">
        <v>290</v>
      </c>
      <c r="C743" s="14">
        <v>2.5</v>
      </c>
      <c r="D743" t="str">
        <f t="shared" si="12"/>
        <v xml:space="preserve">Hehler, Allgemein, , , , , </v>
      </c>
      <c r="E743" s="14"/>
      <c r="F743">
        <v>3</v>
      </c>
      <c r="G743" t="s">
        <v>1065</v>
      </c>
      <c r="H743" t="s">
        <v>1049</v>
      </c>
    </row>
    <row r="744" spans="1:11" x14ac:dyDescent="0.3">
      <c r="A744" t="s">
        <v>1034</v>
      </c>
      <c r="B744" s="14">
        <v>250</v>
      </c>
      <c r="C744" s="14">
        <v>3</v>
      </c>
      <c r="D744" t="str">
        <f t="shared" si="12"/>
        <v xml:space="preserve">Hehler, Allgemein, Alchemist, , , , </v>
      </c>
      <c r="E744" s="14"/>
      <c r="F744">
        <v>3</v>
      </c>
      <c r="G744" t="s">
        <v>1065</v>
      </c>
      <c r="H744" t="s">
        <v>1049</v>
      </c>
      <c r="I744" t="s">
        <v>1050</v>
      </c>
    </row>
    <row r="745" spans="1:11" x14ac:dyDescent="0.3">
      <c r="A745" t="s">
        <v>1062</v>
      </c>
      <c r="B745" s="14">
        <v>130</v>
      </c>
      <c r="C745" s="14">
        <v>0.3</v>
      </c>
      <c r="D745" t="str">
        <f t="shared" si="12"/>
        <v xml:space="preserve">Hehler, Allgemein, Alchemist, , , , </v>
      </c>
      <c r="E745" s="14"/>
      <c r="F745">
        <v>1</v>
      </c>
      <c r="G745" t="s">
        <v>1065</v>
      </c>
      <c r="H745" t="s">
        <v>1049</v>
      </c>
      <c r="I745" t="s">
        <v>1050</v>
      </c>
    </row>
    <row r="746" spans="1:11" x14ac:dyDescent="0.3">
      <c r="A746" t="s">
        <v>1036</v>
      </c>
      <c r="B746" s="14">
        <v>230</v>
      </c>
      <c r="C746" s="14">
        <v>0.1</v>
      </c>
      <c r="D746" t="str">
        <f t="shared" si="12"/>
        <v xml:space="preserve">Hehler, Allgemein, Alchemist, , , , </v>
      </c>
      <c r="E746" s="14" t="s">
        <v>1044</v>
      </c>
      <c r="F746">
        <v>0.2</v>
      </c>
      <c r="G746" t="s">
        <v>1065</v>
      </c>
      <c r="H746" t="s">
        <v>1049</v>
      </c>
      <c r="I746" t="s">
        <v>1050</v>
      </c>
    </row>
    <row r="747" spans="1:11" x14ac:dyDescent="0.3">
      <c r="A747" t="s">
        <v>1037</v>
      </c>
      <c r="B747" s="14">
        <v>30</v>
      </c>
      <c r="C747" s="14">
        <v>0.2</v>
      </c>
      <c r="D747" t="str">
        <f t="shared" si="12"/>
        <v xml:space="preserve">Hehler, Allgemein, , , Wirt, , </v>
      </c>
      <c r="E747" s="14" t="s">
        <v>1046</v>
      </c>
      <c r="F747">
        <v>4</v>
      </c>
      <c r="G747" t="s">
        <v>1065</v>
      </c>
      <c r="H747" t="s">
        <v>1049</v>
      </c>
      <c r="K747" t="s">
        <v>1066</v>
      </c>
    </row>
    <row r="748" spans="1:11" x14ac:dyDescent="0.3">
      <c r="A748" t="s">
        <v>1038</v>
      </c>
      <c r="B748" s="14">
        <v>100</v>
      </c>
      <c r="C748" s="14">
        <v>1</v>
      </c>
      <c r="D748" t="str">
        <f t="shared" si="12"/>
        <v xml:space="preserve">Hehler, Allgemein, , , Wirt, , </v>
      </c>
      <c r="E748" s="14" t="s">
        <v>1046</v>
      </c>
      <c r="F748">
        <v>8</v>
      </c>
      <c r="G748" t="s">
        <v>1065</v>
      </c>
      <c r="H748" t="s">
        <v>1049</v>
      </c>
      <c r="K748" t="s">
        <v>1066</v>
      </c>
    </row>
    <row r="749" spans="1:11" x14ac:dyDescent="0.3">
      <c r="A749" t="s">
        <v>1039</v>
      </c>
      <c r="B749" s="14">
        <v>250</v>
      </c>
      <c r="C749" s="14">
        <v>2.5</v>
      </c>
      <c r="D749" t="str">
        <f t="shared" si="12"/>
        <v xml:space="preserve">Hehler, Allgemein, , , Wirt, , </v>
      </c>
      <c r="E749" s="14" t="s">
        <v>1046</v>
      </c>
      <c r="F749">
        <v>5</v>
      </c>
      <c r="G749" t="s">
        <v>1065</v>
      </c>
      <c r="H749" t="s">
        <v>1049</v>
      </c>
      <c r="K749" t="s">
        <v>1066</v>
      </c>
    </row>
    <row r="750" spans="1:11" x14ac:dyDescent="0.3">
      <c r="A750" t="s">
        <v>1040</v>
      </c>
      <c r="B750" s="14">
        <v>130</v>
      </c>
      <c r="C750" s="14">
        <v>0.3</v>
      </c>
      <c r="D750" t="str">
        <f t="shared" si="12"/>
        <v xml:space="preserve">Hehler, Allgemein, , , , , </v>
      </c>
      <c r="E750" s="14"/>
      <c r="F750">
        <v>3</v>
      </c>
      <c r="G750" t="s">
        <v>1065</v>
      </c>
      <c r="H750" t="s">
        <v>1049</v>
      </c>
    </row>
    <row r="751" spans="1:11" x14ac:dyDescent="0.3">
      <c r="A751" t="s">
        <v>1041</v>
      </c>
      <c r="B751" s="14">
        <v>230</v>
      </c>
      <c r="C751" s="14">
        <v>1.5</v>
      </c>
      <c r="D751" t="str">
        <f t="shared" si="12"/>
        <v xml:space="preserve">Hehler, Allgemein, Alchemist, , , , </v>
      </c>
      <c r="E751" s="14"/>
      <c r="F751">
        <v>2</v>
      </c>
      <c r="G751" t="s">
        <v>1065</v>
      </c>
      <c r="H751" t="s">
        <v>1049</v>
      </c>
      <c r="I751" t="s">
        <v>1050</v>
      </c>
    </row>
    <row r="752" spans="1:11" x14ac:dyDescent="0.3">
      <c r="A752" t="s">
        <v>1042</v>
      </c>
      <c r="B752" s="14">
        <v>290</v>
      </c>
      <c r="C752" s="14">
        <v>3</v>
      </c>
      <c r="D752" t="str">
        <f t="shared" si="12"/>
        <v xml:space="preserve">Hehler, Allgemein, , , Wirt, , </v>
      </c>
      <c r="E752" s="14" t="s">
        <v>1046</v>
      </c>
      <c r="F752">
        <v>3</v>
      </c>
      <c r="G752" t="s">
        <v>1065</v>
      </c>
      <c r="H752" t="s">
        <v>1049</v>
      </c>
      <c r="K752" t="s">
        <v>1066</v>
      </c>
    </row>
    <row r="753" spans="1:10" x14ac:dyDescent="0.3">
      <c r="A753" t="s">
        <v>1053</v>
      </c>
      <c r="B753" s="14">
        <v>1500</v>
      </c>
      <c r="C753" s="14">
        <v>1</v>
      </c>
      <c r="D753" t="str">
        <f t="shared" si="12"/>
        <v xml:space="preserve">Hehler, Allgemein, , Schmied, , , </v>
      </c>
      <c r="E753" s="14" t="s">
        <v>1044</v>
      </c>
      <c r="F753">
        <v>8</v>
      </c>
      <c r="G753" t="s">
        <v>1065</v>
      </c>
      <c r="H753" t="s">
        <v>1049</v>
      </c>
      <c r="J753" t="s">
        <v>1051</v>
      </c>
    </row>
    <row r="754" spans="1:10" x14ac:dyDescent="0.3">
      <c r="A754" t="s">
        <v>1054</v>
      </c>
      <c r="B754" s="14">
        <v>6750</v>
      </c>
      <c r="C754" s="14">
        <v>1</v>
      </c>
      <c r="D754" t="str">
        <f t="shared" si="12"/>
        <v xml:space="preserve">Hehler, Allgemein, , Schmied, , , </v>
      </c>
      <c r="E754" s="14" t="s">
        <v>1044</v>
      </c>
      <c r="F754">
        <v>4</v>
      </c>
      <c r="G754" t="s">
        <v>1065</v>
      </c>
      <c r="H754" t="s">
        <v>1049</v>
      </c>
      <c r="J754" t="s">
        <v>1051</v>
      </c>
    </row>
    <row r="755" spans="1:10" x14ac:dyDescent="0.3">
      <c r="A755" t="s">
        <v>1055</v>
      </c>
      <c r="B755" s="14">
        <v>27000</v>
      </c>
      <c r="C755" s="14">
        <v>1</v>
      </c>
      <c r="D755" t="str">
        <f t="shared" si="12"/>
        <v xml:space="preserve">Hehler, Allgemein, , Schmied, , , </v>
      </c>
      <c r="E755" s="14" t="s">
        <v>1044</v>
      </c>
      <c r="F755">
        <v>0.6</v>
      </c>
      <c r="G755" t="s">
        <v>1065</v>
      </c>
      <c r="H755" t="s">
        <v>1049</v>
      </c>
      <c r="J755" t="s">
        <v>1051</v>
      </c>
    </row>
    <row r="756" spans="1:10" x14ac:dyDescent="0.3">
      <c r="A756" t="s">
        <v>1056</v>
      </c>
      <c r="B756" s="14">
        <v>90000</v>
      </c>
      <c r="C756" s="14">
        <v>1</v>
      </c>
      <c r="D756" t="str">
        <f t="shared" si="12"/>
        <v xml:space="preserve">Hehler, Allgemein, , Schmied, , , </v>
      </c>
      <c r="E756" s="14" t="s">
        <v>1044</v>
      </c>
      <c r="F756">
        <v>0.2</v>
      </c>
      <c r="G756" t="s">
        <v>1065</v>
      </c>
      <c r="H756" t="s">
        <v>1049</v>
      </c>
      <c r="J756" t="s">
        <v>1051</v>
      </c>
    </row>
    <row r="757" spans="1:10" x14ac:dyDescent="0.3">
      <c r="A757" t="s">
        <v>1057</v>
      </c>
      <c r="B757" s="14">
        <v>1000</v>
      </c>
      <c r="C757" s="14">
        <v>1.5</v>
      </c>
      <c r="D757" t="str">
        <f t="shared" si="12"/>
        <v xml:space="preserve">Hehler, Allgemein, , Schmied, , , </v>
      </c>
      <c r="E757" s="14" t="s">
        <v>1044</v>
      </c>
      <c r="F757">
        <v>7</v>
      </c>
      <c r="G757" t="s">
        <v>1065</v>
      </c>
      <c r="H757" t="s">
        <v>1049</v>
      </c>
      <c r="J757" t="s">
        <v>1051</v>
      </c>
    </row>
    <row r="758" spans="1:10" x14ac:dyDescent="0.3">
      <c r="A758" t="s">
        <v>1058</v>
      </c>
      <c r="B758" s="14">
        <v>4000</v>
      </c>
      <c r="C758" s="14">
        <v>1.5</v>
      </c>
      <c r="D758" t="str">
        <f t="shared" si="12"/>
        <v xml:space="preserve">Hehler, Allgemein, , Schmied, , , </v>
      </c>
      <c r="E758" s="14" t="s">
        <v>1044</v>
      </c>
      <c r="F758">
        <v>3</v>
      </c>
      <c r="G758" t="s">
        <v>1065</v>
      </c>
      <c r="H758" t="s">
        <v>1049</v>
      </c>
      <c r="J758" t="s">
        <v>1051</v>
      </c>
    </row>
    <row r="759" spans="1:10" x14ac:dyDescent="0.3">
      <c r="A759" t="s">
        <v>1059</v>
      </c>
      <c r="B759" s="14">
        <v>18000</v>
      </c>
      <c r="C759" s="14">
        <v>1.5</v>
      </c>
      <c r="D759" t="str">
        <f t="shared" si="12"/>
        <v xml:space="preserve">Hehler, Allgemein, , Schmied, , , </v>
      </c>
      <c r="E759" s="14" t="s">
        <v>1044</v>
      </c>
      <c r="F759">
        <v>0.4</v>
      </c>
      <c r="G759" t="s">
        <v>1065</v>
      </c>
      <c r="H759" t="s">
        <v>1049</v>
      </c>
      <c r="J759" t="s">
        <v>1051</v>
      </c>
    </row>
    <row r="760" spans="1:10" x14ac:dyDescent="0.3">
      <c r="A760" t="s">
        <v>1060</v>
      </c>
      <c r="B760" s="14">
        <v>50000</v>
      </c>
      <c r="C760" s="14">
        <v>1.5</v>
      </c>
      <c r="D760" t="str">
        <f t="shared" si="12"/>
        <v xml:space="preserve">Hehler, Allgemein, , Schmied, , , </v>
      </c>
      <c r="E760" s="14" t="s">
        <v>1044</v>
      </c>
      <c r="F760">
        <v>0.2</v>
      </c>
      <c r="G760" t="s">
        <v>1065</v>
      </c>
      <c r="H760" t="s">
        <v>1049</v>
      </c>
      <c r="J760" t="s">
        <v>1051</v>
      </c>
    </row>
    <row r="761" spans="1:10" x14ac:dyDescent="0.3">
      <c r="A761" s="19" t="s">
        <v>1133</v>
      </c>
      <c r="B761" s="14">
        <v>0</v>
      </c>
      <c r="C761" s="14">
        <v>0</v>
      </c>
      <c r="D761" t="str">
        <f t="shared" si="12"/>
        <v xml:space="preserve">Hehler, , , Schmied, , , </v>
      </c>
      <c r="E761" s="14" t="s">
        <v>1134</v>
      </c>
      <c r="F761">
        <v>0</v>
      </c>
      <c r="G761" t="s">
        <v>1065</v>
      </c>
      <c r="J761" t="s">
        <v>1051</v>
      </c>
    </row>
    <row r="762" spans="1:10" x14ac:dyDescent="0.3">
      <c r="A762" s="19" t="s">
        <v>1135</v>
      </c>
      <c r="B762" s="14">
        <v>0</v>
      </c>
      <c r="C762" s="14">
        <v>0</v>
      </c>
      <c r="D762" t="str">
        <f t="shared" si="12"/>
        <v xml:space="preserve">Hehler, , , Schmied, , , </v>
      </c>
      <c r="E762" s="14" t="s">
        <v>1136</v>
      </c>
      <c r="F762">
        <v>0</v>
      </c>
      <c r="G762" t="s">
        <v>1065</v>
      </c>
      <c r="J762" t="s">
        <v>1051</v>
      </c>
    </row>
    <row r="763" spans="1:10" x14ac:dyDescent="0.3">
      <c r="A763" s="19" t="s">
        <v>1137</v>
      </c>
      <c r="B763" s="14">
        <v>0</v>
      </c>
      <c r="C763" s="14">
        <v>0</v>
      </c>
      <c r="D763" t="str">
        <f t="shared" si="12"/>
        <v xml:space="preserve">Hehler, , , Schmied, , , </v>
      </c>
      <c r="E763" s="14" t="s">
        <v>1138</v>
      </c>
      <c r="F763">
        <v>0</v>
      </c>
      <c r="G763" t="s">
        <v>1065</v>
      </c>
      <c r="J763" t="s">
        <v>1051</v>
      </c>
    </row>
    <row r="764" spans="1:10" x14ac:dyDescent="0.3">
      <c r="A764" s="19" t="s">
        <v>1093</v>
      </c>
      <c r="B764" s="14">
        <v>5000</v>
      </c>
      <c r="C764" s="14">
        <v>1</v>
      </c>
      <c r="D764" t="str">
        <f t="shared" si="12"/>
        <v xml:space="preserve">Hehler, Allgemein, , Schmied, , , </v>
      </c>
      <c r="E764" s="14" t="s">
        <v>1094</v>
      </c>
      <c r="F764">
        <v>10</v>
      </c>
      <c r="G764" t="s">
        <v>1065</v>
      </c>
      <c r="H764" t="s">
        <v>1049</v>
      </c>
      <c r="J764" t="s">
        <v>1051</v>
      </c>
    </row>
    <row r="765" spans="1:10" x14ac:dyDescent="0.3">
      <c r="A765" s="19" t="s">
        <v>1095</v>
      </c>
      <c r="B765" s="14">
        <v>5000</v>
      </c>
      <c r="C765" s="14">
        <v>2</v>
      </c>
      <c r="D765" t="str">
        <f t="shared" si="12"/>
        <v xml:space="preserve">Hehler, Allgemein, , Schmied, , , </v>
      </c>
      <c r="E765" s="14" t="s">
        <v>1096</v>
      </c>
      <c r="F765">
        <v>8</v>
      </c>
      <c r="G765" t="s">
        <v>1065</v>
      </c>
      <c r="H765" t="s">
        <v>1049</v>
      </c>
      <c r="J765" t="s">
        <v>1051</v>
      </c>
    </row>
    <row r="766" spans="1:10" x14ac:dyDescent="0.3">
      <c r="A766" s="19" t="s">
        <v>1097</v>
      </c>
      <c r="B766" s="14">
        <v>12500</v>
      </c>
      <c r="C766" s="14">
        <v>5</v>
      </c>
      <c r="D766" t="str">
        <f t="shared" si="12"/>
        <v xml:space="preserve">Hehler, , , Schmied, , , </v>
      </c>
      <c r="E766" s="14" t="s">
        <v>1098</v>
      </c>
      <c r="F766">
        <v>5</v>
      </c>
      <c r="G766" t="s">
        <v>1065</v>
      </c>
      <c r="J766" t="s">
        <v>1051</v>
      </c>
    </row>
    <row r="767" spans="1:10" x14ac:dyDescent="0.3">
      <c r="A767" s="19" t="s">
        <v>1099</v>
      </c>
      <c r="B767" s="14">
        <v>3500</v>
      </c>
      <c r="C767" s="14">
        <v>0.5</v>
      </c>
      <c r="D767" t="str">
        <f t="shared" si="12"/>
        <v xml:space="preserve">Hehler, , , Schmied, , , </v>
      </c>
      <c r="E767" s="14" t="s">
        <v>1100</v>
      </c>
      <c r="F767">
        <v>8</v>
      </c>
      <c r="G767" t="s">
        <v>1065</v>
      </c>
      <c r="J767" t="s">
        <v>1051</v>
      </c>
    </row>
    <row r="768" spans="1:10" x14ac:dyDescent="0.3">
      <c r="A768" s="19" t="s">
        <v>1101</v>
      </c>
      <c r="B768" s="11">
        <v>5000</v>
      </c>
      <c r="C768" s="11">
        <v>1</v>
      </c>
      <c r="D768" t="str">
        <f t="shared" si="12"/>
        <v xml:space="preserve">Hehler, Allgemein, , Schmied, , , </v>
      </c>
      <c r="E768" s="14" t="s">
        <v>1102</v>
      </c>
      <c r="F768">
        <v>9</v>
      </c>
      <c r="G768" t="s">
        <v>1065</v>
      </c>
      <c r="H768" t="s">
        <v>1049</v>
      </c>
      <c r="J768" t="s">
        <v>1051</v>
      </c>
    </row>
    <row r="769" spans="1:10" x14ac:dyDescent="0.3">
      <c r="A769" s="19" t="s">
        <v>1103</v>
      </c>
      <c r="B769" s="11">
        <v>5000</v>
      </c>
      <c r="C769" s="11">
        <v>2</v>
      </c>
      <c r="D769" t="str">
        <f t="shared" si="12"/>
        <v xml:space="preserve">Hehler, Allgemein, , Schmied, , , </v>
      </c>
      <c r="E769" s="14" t="s">
        <v>1104</v>
      </c>
      <c r="F769">
        <v>9</v>
      </c>
      <c r="G769" t="s">
        <v>1065</v>
      </c>
      <c r="H769" t="s">
        <v>1049</v>
      </c>
      <c r="J769" t="s">
        <v>1051</v>
      </c>
    </row>
    <row r="770" spans="1:10" x14ac:dyDescent="0.3">
      <c r="A770" s="19" t="s">
        <v>1105</v>
      </c>
      <c r="B770" s="11">
        <v>5000</v>
      </c>
      <c r="C770" s="11">
        <v>3</v>
      </c>
      <c r="D770" t="str">
        <f t="shared" ref="D770:D833" si="13">G770&amp;", "&amp;H770&amp;", "&amp;I770&amp;", "&amp;J770&amp;", "&amp;K770&amp;", "&amp;L770&amp;", "&amp;M770</f>
        <v xml:space="preserve">Hehler, Allgemein, , Schmied, , , </v>
      </c>
      <c r="E770" s="14" t="s">
        <v>1106</v>
      </c>
      <c r="F770">
        <v>7</v>
      </c>
      <c r="G770" t="s">
        <v>1065</v>
      </c>
      <c r="H770" t="s">
        <v>1049</v>
      </c>
      <c r="J770" t="s">
        <v>1051</v>
      </c>
    </row>
    <row r="771" spans="1:10" x14ac:dyDescent="0.3">
      <c r="A771" s="19" t="s">
        <v>1107</v>
      </c>
      <c r="B771" s="11">
        <v>2000</v>
      </c>
      <c r="C771" s="11">
        <v>0.5</v>
      </c>
      <c r="D771" t="str">
        <f t="shared" si="13"/>
        <v xml:space="preserve">Hehler, Allgemein, , Schmied, , , </v>
      </c>
      <c r="E771" s="14" t="s">
        <v>1108</v>
      </c>
      <c r="F771">
        <v>10</v>
      </c>
      <c r="G771" t="s">
        <v>1065</v>
      </c>
      <c r="H771" t="s">
        <v>1049</v>
      </c>
      <c r="J771" t="s">
        <v>1051</v>
      </c>
    </row>
    <row r="772" spans="1:10" x14ac:dyDescent="0.3">
      <c r="A772" s="19" t="s">
        <v>1109</v>
      </c>
      <c r="B772" s="11">
        <v>2500</v>
      </c>
      <c r="C772" s="11">
        <v>1</v>
      </c>
      <c r="D772" t="str">
        <f t="shared" si="13"/>
        <v xml:space="preserve">Hehler, Allgemein, , Schmied, , , </v>
      </c>
      <c r="E772" s="14" t="s">
        <v>1110</v>
      </c>
      <c r="F772">
        <v>9</v>
      </c>
      <c r="G772" t="s">
        <v>1065</v>
      </c>
      <c r="H772" t="s">
        <v>1049</v>
      </c>
      <c r="J772" t="s">
        <v>1051</v>
      </c>
    </row>
    <row r="773" spans="1:10" x14ac:dyDescent="0.3">
      <c r="A773" s="19" t="s">
        <v>1111</v>
      </c>
      <c r="B773" s="11">
        <v>6500</v>
      </c>
      <c r="C773" s="11">
        <v>3</v>
      </c>
      <c r="D773" t="str">
        <f t="shared" si="13"/>
        <v xml:space="preserve">Hehler, , , Schmied, , , </v>
      </c>
      <c r="E773" s="14" t="s">
        <v>1112</v>
      </c>
      <c r="F773">
        <v>7</v>
      </c>
      <c r="G773" t="s">
        <v>1065</v>
      </c>
      <c r="J773" t="s">
        <v>1051</v>
      </c>
    </row>
    <row r="774" spans="1:10" x14ac:dyDescent="0.3">
      <c r="A774" s="19" t="s">
        <v>1113</v>
      </c>
      <c r="B774" s="11">
        <v>6500</v>
      </c>
      <c r="C774" s="11">
        <v>5</v>
      </c>
      <c r="D774" t="str">
        <f t="shared" si="13"/>
        <v xml:space="preserve">Hehler, , , Schmied, , , </v>
      </c>
      <c r="E774" s="14" t="s">
        <v>1114</v>
      </c>
      <c r="F774">
        <v>7</v>
      </c>
      <c r="G774" t="s">
        <v>1065</v>
      </c>
      <c r="J774" t="s">
        <v>1051</v>
      </c>
    </row>
    <row r="775" spans="1:10" x14ac:dyDescent="0.3">
      <c r="A775" s="19" t="s">
        <v>1115</v>
      </c>
      <c r="B775" s="11">
        <v>6500</v>
      </c>
      <c r="C775" s="11">
        <v>8</v>
      </c>
      <c r="D775" t="str">
        <f t="shared" si="13"/>
        <v xml:space="preserve">Hehler, , , Schmied, , , </v>
      </c>
      <c r="E775" s="14" t="s">
        <v>1116</v>
      </c>
      <c r="F775">
        <v>6</v>
      </c>
      <c r="G775" t="s">
        <v>1065</v>
      </c>
      <c r="J775" t="s">
        <v>1051</v>
      </c>
    </row>
    <row r="776" spans="1:10" x14ac:dyDescent="0.3">
      <c r="A776" s="19" t="s">
        <v>1117</v>
      </c>
      <c r="B776" s="14">
        <v>4000</v>
      </c>
      <c r="C776" s="14">
        <v>3</v>
      </c>
      <c r="D776" t="str">
        <f t="shared" si="13"/>
        <v xml:space="preserve">Hehler, , , Schmied, , , </v>
      </c>
      <c r="E776" s="14" t="s">
        <v>1118</v>
      </c>
      <c r="F776">
        <v>8</v>
      </c>
      <c r="G776" t="s">
        <v>1065</v>
      </c>
      <c r="J776" t="s">
        <v>1051</v>
      </c>
    </row>
    <row r="777" spans="1:10" x14ac:dyDescent="0.3">
      <c r="A777" s="19" t="s">
        <v>1119</v>
      </c>
      <c r="B777" s="14">
        <v>3000</v>
      </c>
      <c r="C777" s="14">
        <v>5</v>
      </c>
      <c r="D777" t="str">
        <f t="shared" si="13"/>
        <v xml:space="preserve">Hehler, , , Schmied, , , </v>
      </c>
      <c r="E777" s="14" t="s">
        <v>1120</v>
      </c>
      <c r="F777">
        <v>8</v>
      </c>
      <c r="G777" t="s">
        <v>1065</v>
      </c>
      <c r="J777" t="s">
        <v>1051</v>
      </c>
    </row>
    <row r="778" spans="1:10" x14ac:dyDescent="0.3">
      <c r="A778" s="19" t="s">
        <v>1121</v>
      </c>
      <c r="B778" s="14">
        <v>7000</v>
      </c>
      <c r="C778" s="14">
        <v>7</v>
      </c>
      <c r="D778" t="str">
        <f t="shared" si="13"/>
        <v xml:space="preserve">Hehler, , , Schmied, , , </v>
      </c>
      <c r="E778" s="14" t="s">
        <v>1122</v>
      </c>
      <c r="F778">
        <v>6</v>
      </c>
      <c r="G778" t="s">
        <v>1065</v>
      </c>
      <c r="J778" t="s">
        <v>1051</v>
      </c>
    </row>
    <row r="779" spans="1:10" x14ac:dyDescent="0.3">
      <c r="A779" s="19" t="s">
        <v>1123</v>
      </c>
      <c r="B779" s="14">
        <v>300</v>
      </c>
      <c r="C779" s="14">
        <v>0.5</v>
      </c>
      <c r="D779" t="str">
        <f t="shared" si="13"/>
        <v xml:space="preserve">Hehler, Allgemein, , Schmied, , , </v>
      </c>
      <c r="E779" s="14" t="s">
        <v>1124</v>
      </c>
      <c r="F779">
        <v>8</v>
      </c>
      <c r="G779" t="s">
        <v>1065</v>
      </c>
      <c r="H779" t="s">
        <v>1049</v>
      </c>
      <c r="J779" t="s">
        <v>1051</v>
      </c>
    </row>
    <row r="780" spans="1:10" x14ac:dyDescent="0.3">
      <c r="A780" s="19" t="s">
        <v>1125</v>
      </c>
      <c r="B780" s="14">
        <v>2000</v>
      </c>
      <c r="C780" s="14">
        <v>2</v>
      </c>
      <c r="D780" t="str">
        <f t="shared" si="13"/>
        <v xml:space="preserve">Hehler, , , Schmied, , , </v>
      </c>
      <c r="E780" s="14" t="s">
        <v>1126</v>
      </c>
      <c r="F780">
        <v>7</v>
      </c>
      <c r="G780" t="s">
        <v>1065</v>
      </c>
      <c r="J780" t="s">
        <v>1051</v>
      </c>
    </row>
    <row r="781" spans="1:10" x14ac:dyDescent="0.3">
      <c r="A781" s="19" t="s">
        <v>1127</v>
      </c>
      <c r="B781" s="14">
        <v>500</v>
      </c>
      <c r="C781" s="14">
        <v>3</v>
      </c>
      <c r="D781" t="str">
        <f t="shared" si="13"/>
        <v xml:space="preserve">Hehler, , , Schmied, , , </v>
      </c>
      <c r="E781" s="14" t="s">
        <v>1128</v>
      </c>
      <c r="F781">
        <v>7</v>
      </c>
      <c r="G781" t="s">
        <v>1065</v>
      </c>
      <c r="J781" t="s">
        <v>1051</v>
      </c>
    </row>
    <row r="782" spans="1:10" x14ac:dyDescent="0.3">
      <c r="A782" s="19" t="s">
        <v>1129</v>
      </c>
      <c r="B782" s="14">
        <v>1000</v>
      </c>
      <c r="C782" s="14">
        <v>0.5</v>
      </c>
      <c r="D782" t="str">
        <f t="shared" si="13"/>
        <v xml:space="preserve">Hehler, , , Schmied, , , </v>
      </c>
      <c r="E782" s="14" t="s">
        <v>1130</v>
      </c>
      <c r="F782">
        <v>7</v>
      </c>
      <c r="G782" t="s">
        <v>1065</v>
      </c>
      <c r="J782" t="s">
        <v>1051</v>
      </c>
    </row>
    <row r="783" spans="1:10" x14ac:dyDescent="0.3">
      <c r="A783" s="19" t="s">
        <v>1131</v>
      </c>
      <c r="B783" s="14">
        <v>1500</v>
      </c>
      <c r="C783" s="14">
        <v>1</v>
      </c>
      <c r="D783" t="str">
        <f t="shared" si="13"/>
        <v xml:space="preserve">Hehler, , , Schmied, , , </v>
      </c>
      <c r="E783" s="14" t="s">
        <v>1132</v>
      </c>
      <c r="F783">
        <v>8</v>
      </c>
      <c r="G783" t="s">
        <v>1065</v>
      </c>
      <c r="J783" t="s">
        <v>1051</v>
      </c>
    </row>
    <row r="784" spans="1:10" x14ac:dyDescent="0.3">
      <c r="A784" s="19" t="s">
        <v>1139</v>
      </c>
      <c r="B784" s="14">
        <v>2000</v>
      </c>
      <c r="C784" s="14">
        <v>0.2</v>
      </c>
      <c r="D784" t="str">
        <f t="shared" si="13"/>
        <v xml:space="preserve">Hehler, Allgemein, , Schmied, , , </v>
      </c>
      <c r="E784" s="14" t="s">
        <v>1140</v>
      </c>
      <c r="F784">
        <v>8</v>
      </c>
      <c r="G784" t="s">
        <v>1065</v>
      </c>
      <c r="H784" t="s">
        <v>1049</v>
      </c>
      <c r="J784" t="s">
        <v>1051</v>
      </c>
    </row>
    <row r="785" spans="1:10" x14ac:dyDescent="0.3">
      <c r="A785" s="19" t="s">
        <v>1141</v>
      </c>
      <c r="B785" s="14">
        <v>4000</v>
      </c>
      <c r="C785" s="14">
        <v>0.5</v>
      </c>
      <c r="D785" t="str">
        <f t="shared" si="13"/>
        <v xml:space="preserve">Hehler, Allgemein, , Schmied, , , </v>
      </c>
      <c r="E785" s="14" t="s">
        <v>1142</v>
      </c>
      <c r="F785">
        <v>6</v>
      </c>
      <c r="G785" t="s">
        <v>1065</v>
      </c>
      <c r="H785" t="s">
        <v>1049</v>
      </c>
      <c r="J785" t="s">
        <v>1051</v>
      </c>
    </row>
    <row r="786" spans="1:10" x14ac:dyDescent="0.3">
      <c r="A786" s="19" t="s">
        <v>1143</v>
      </c>
      <c r="B786" s="14">
        <v>6500</v>
      </c>
      <c r="C786" s="14">
        <v>1</v>
      </c>
      <c r="D786" t="str">
        <f t="shared" si="13"/>
        <v xml:space="preserve">Hehler, , , Schmied, , , </v>
      </c>
      <c r="E786" s="14" t="s">
        <v>1144</v>
      </c>
      <c r="F786">
        <v>5</v>
      </c>
      <c r="G786" t="s">
        <v>1065</v>
      </c>
      <c r="J786" t="s">
        <v>1051</v>
      </c>
    </row>
    <row r="787" spans="1:10" x14ac:dyDescent="0.3">
      <c r="A787" s="19" t="s">
        <v>1253</v>
      </c>
      <c r="B787" s="14">
        <v>2000</v>
      </c>
      <c r="C787" s="14">
        <v>1.2</v>
      </c>
      <c r="D787" t="str">
        <f t="shared" si="13"/>
        <v xml:space="preserve">Hehler, Allgemein, , Schmied, , , </v>
      </c>
      <c r="E787" s="14" t="s">
        <v>1254</v>
      </c>
      <c r="F787">
        <v>9</v>
      </c>
      <c r="G787" t="s">
        <v>1065</v>
      </c>
      <c r="H787" t="s">
        <v>1049</v>
      </c>
      <c r="J787" t="s">
        <v>1051</v>
      </c>
    </row>
    <row r="788" spans="1:10" x14ac:dyDescent="0.3">
      <c r="A788" s="19" t="s">
        <v>1255</v>
      </c>
      <c r="B788" s="14">
        <v>2000</v>
      </c>
      <c r="C788" s="14">
        <v>1.2</v>
      </c>
      <c r="D788" t="str">
        <f t="shared" si="13"/>
        <v xml:space="preserve">Hehler, Allgemein, , Schmied, , , </v>
      </c>
      <c r="E788" s="14" t="s">
        <v>1254</v>
      </c>
      <c r="F788">
        <v>9</v>
      </c>
      <c r="G788" t="s">
        <v>1065</v>
      </c>
      <c r="H788" t="s">
        <v>1049</v>
      </c>
      <c r="J788" t="s">
        <v>1051</v>
      </c>
    </row>
    <row r="789" spans="1:10" x14ac:dyDescent="0.3">
      <c r="A789" s="19" t="s">
        <v>1256</v>
      </c>
      <c r="B789" s="14">
        <v>2000</v>
      </c>
      <c r="C789" s="14">
        <v>1.2</v>
      </c>
      <c r="D789" t="str">
        <f t="shared" si="13"/>
        <v xml:space="preserve">Hehler, Allgemein, , Schmied, , , </v>
      </c>
      <c r="E789" s="14" t="s">
        <v>1254</v>
      </c>
      <c r="F789">
        <v>9</v>
      </c>
      <c r="G789" t="s">
        <v>1065</v>
      </c>
      <c r="H789" t="s">
        <v>1049</v>
      </c>
      <c r="J789" t="s">
        <v>1051</v>
      </c>
    </row>
    <row r="790" spans="1:10" x14ac:dyDescent="0.3">
      <c r="A790" s="19" t="s">
        <v>1257</v>
      </c>
      <c r="B790" s="14">
        <v>2000</v>
      </c>
      <c r="C790" s="14">
        <v>1.2</v>
      </c>
      <c r="D790" t="str">
        <f t="shared" si="13"/>
        <v xml:space="preserve">Hehler, Allgemein, , Schmied, , , </v>
      </c>
      <c r="E790" s="14" t="s">
        <v>1254</v>
      </c>
      <c r="F790">
        <v>9</v>
      </c>
      <c r="G790" t="s">
        <v>1065</v>
      </c>
      <c r="H790" t="s">
        <v>1049</v>
      </c>
      <c r="J790" t="s">
        <v>1051</v>
      </c>
    </row>
    <row r="791" spans="1:10" x14ac:dyDescent="0.3">
      <c r="A791" s="19" t="s">
        <v>1258</v>
      </c>
      <c r="B791" s="14">
        <v>2000</v>
      </c>
      <c r="C791" s="14">
        <v>1.2</v>
      </c>
      <c r="D791" t="str">
        <f t="shared" si="13"/>
        <v xml:space="preserve">Hehler, Allgemein, , Schmied, , , </v>
      </c>
      <c r="E791" s="14" t="s">
        <v>1254</v>
      </c>
      <c r="F791">
        <v>9</v>
      </c>
      <c r="G791" t="s">
        <v>1065</v>
      </c>
      <c r="H791" t="s">
        <v>1049</v>
      </c>
      <c r="J791" t="s">
        <v>1051</v>
      </c>
    </row>
    <row r="792" spans="1:10" x14ac:dyDescent="0.3">
      <c r="A792" s="19" t="s">
        <v>1277</v>
      </c>
      <c r="B792" s="14">
        <v>3000</v>
      </c>
      <c r="C792" s="14">
        <v>3</v>
      </c>
      <c r="D792" t="str">
        <f t="shared" si="13"/>
        <v xml:space="preserve">Hehler, , , Schmied, , , </v>
      </c>
      <c r="E792" s="14" t="s">
        <v>1278</v>
      </c>
      <c r="F792">
        <v>9</v>
      </c>
      <c r="G792" t="s">
        <v>1065</v>
      </c>
      <c r="J792" t="s">
        <v>1051</v>
      </c>
    </row>
    <row r="793" spans="1:10" x14ac:dyDescent="0.3">
      <c r="A793" s="19" t="s">
        <v>1279</v>
      </c>
      <c r="B793" s="14">
        <v>3000</v>
      </c>
      <c r="C793" s="14">
        <v>3</v>
      </c>
      <c r="D793" t="str">
        <f t="shared" si="13"/>
        <v xml:space="preserve">Hehler, , , Schmied, , , </v>
      </c>
      <c r="E793" s="14" t="s">
        <v>1278</v>
      </c>
      <c r="F793">
        <v>9</v>
      </c>
      <c r="G793" t="s">
        <v>1065</v>
      </c>
      <c r="J793" t="s">
        <v>1051</v>
      </c>
    </row>
    <row r="794" spans="1:10" x14ac:dyDescent="0.3">
      <c r="A794" s="19" t="s">
        <v>1280</v>
      </c>
      <c r="B794" s="14">
        <v>3000</v>
      </c>
      <c r="C794" s="14">
        <v>3</v>
      </c>
      <c r="D794" t="str">
        <f t="shared" si="13"/>
        <v xml:space="preserve">Hehler, , , Schmied, , , </v>
      </c>
      <c r="E794" s="14" t="s">
        <v>1278</v>
      </c>
      <c r="F794">
        <v>9</v>
      </c>
      <c r="G794" t="s">
        <v>1065</v>
      </c>
      <c r="J794" t="s">
        <v>1051</v>
      </c>
    </row>
    <row r="795" spans="1:10" x14ac:dyDescent="0.3">
      <c r="A795" s="19" t="s">
        <v>1281</v>
      </c>
      <c r="B795" s="14">
        <v>3000</v>
      </c>
      <c r="C795" s="14">
        <v>3</v>
      </c>
      <c r="D795" t="str">
        <f t="shared" si="13"/>
        <v xml:space="preserve">Hehler, , , Schmied, , , </v>
      </c>
      <c r="E795" s="14" t="s">
        <v>1278</v>
      </c>
      <c r="F795">
        <v>9</v>
      </c>
      <c r="G795" t="s">
        <v>1065</v>
      </c>
      <c r="J795" t="s">
        <v>1051</v>
      </c>
    </row>
    <row r="796" spans="1:10" x14ac:dyDescent="0.3">
      <c r="A796" s="19" t="s">
        <v>1282</v>
      </c>
      <c r="B796" s="14">
        <v>3000</v>
      </c>
      <c r="C796" s="14">
        <v>3</v>
      </c>
      <c r="D796" t="str">
        <f t="shared" si="13"/>
        <v xml:space="preserve">Hehler, , , Schmied, , , </v>
      </c>
      <c r="E796" s="14" t="s">
        <v>1278</v>
      </c>
      <c r="F796">
        <v>9</v>
      </c>
      <c r="G796" t="s">
        <v>1065</v>
      </c>
      <c r="J796" t="s">
        <v>1051</v>
      </c>
    </row>
    <row r="797" spans="1:10" x14ac:dyDescent="0.3">
      <c r="A797" s="19" t="s">
        <v>1301</v>
      </c>
      <c r="B797" s="14">
        <v>4000</v>
      </c>
      <c r="C797" s="14">
        <v>5</v>
      </c>
      <c r="D797" t="str">
        <f t="shared" si="13"/>
        <v xml:space="preserve">Hehler, , , Schmied, , , </v>
      </c>
      <c r="E797" s="14" t="s">
        <v>1302</v>
      </c>
      <c r="F797">
        <v>8</v>
      </c>
      <c r="G797" t="s">
        <v>1065</v>
      </c>
      <c r="J797" t="s">
        <v>1051</v>
      </c>
    </row>
    <row r="798" spans="1:10" x14ac:dyDescent="0.3">
      <c r="A798" s="19" t="s">
        <v>1303</v>
      </c>
      <c r="B798" s="14">
        <v>4000</v>
      </c>
      <c r="C798" s="14">
        <v>5</v>
      </c>
      <c r="D798" t="str">
        <f t="shared" si="13"/>
        <v xml:space="preserve">Hehler, , , Schmied, , , </v>
      </c>
      <c r="E798" s="14" t="s">
        <v>1302</v>
      </c>
      <c r="F798">
        <v>8</v>
      </c>
      <c r="G798" t="s">
        <v>1065</v>
      </c>
      <c r="J798" t="s">
        <v>1051</v>
      </c>
    </row>
    <row r="799" spans="1:10" x14ac:dyDescent="0.3">
      <c r="A799" s="19" t="s">
        <v>1304</v>
      </c>
      <c r="B799" s="14">
        <v>4000</v>
      </c>
      <c r="C799" s="14">
        <v>5</v>
      </c>
      <c r="D799" t="str">
        <f t="shared" si="13"/>
        <v xml:space="preserve">Hehler, , , Schmied, , , </v>
      </c>
      <c r="E799" s="14" t="s">
        <v>1302</v>
      </c>
      <c r="F799">
        <v>8</v>
      </c>
      <c r="G799" t="s">
        <v>1065</v>
      </c>
      <c r="J799" t="s">
        <v>1051</v>
      </c>
    </row>
    <row r="800" spans="1:10" x14ac:dyDescent="0.3">
      <c r="A800" s="19" t="s">
        <v>1305</v>
      </c>
      <c r="B800" s="14">
        <v>4000</v>
      </c>
      <c r="C800" s="14">
        <v>5</v>
      </c>
      <c r="D800" t="str">
        <f t="shared" si="13"/>
        <v xml:space="preserve">Hehler, , , Schmied, , , </v>
      </c>
      <c r="E800" s="14" t="s">
        <v>1302</v>
      </c>
      <c r="F800">
        <v>8</v>
      </c>
      <c r="G800" t="s">
        <v>1065</v>
      </c>
      <c r="J800" t="s">
        <v>1051</v>
      </c>
    </row>
    <row r="801" spans="1:10" x14ac:dyDescent="0.3">
      <c r="A801" s="19" t="s">
        <v>1306</v>
      </c>
      <c r="B801" s="14">
        <v>4000</v>
      </c>
      <c r="C801" s="14">
        <v>5</v>
      </c>
      <c r="D801" t="str">
        <f t="shared" si="13"/>
        <v xml:space="preserve">Hehler, , , Schmied, , , </v>
      </c>
      <c r="E801" s="14" t="s">
        <v>1302</v>
      </c>
      <c r="F801">
        <v>8</v>
      </c>
      <c r="G801" t="s">
        <v>1065</v>
      </c>
      <c r="J801" t="s">
        <v>1051</v>
      </c>
    </row>
    <row r="802" spans="1:10" x14ac:dyDescent="0.3">
      <c r="A802" s="19" t="s">
        <v>1325</v>
      </c>
      <c r="B802" s="14">
        <v>2000</v>
      </c>
      <c r="C802" s="14">
        <v>1</v>
      </c>
      <c r="D802" t="str">
        <f t="shared" si="13"/>
        <v xml:space="preserve">Hehler, Allgemein, , Schmied, , , </v>
      </c>
      <c r="E802" s="14" t="s">
        <v>1326</v>
      </c>
      <c r="F802">
        <v>10</v>
      </c>
      <c r="G802" t="s">
        <v>1065</v>
      </c>
      <c r="H802" t="s">
        <v>1049</v>
      </c>
      <c r="J802" t="s">
        <v>1051</v>
      </c>
    </row>
    <row r="803" spans="1:10" x14ac:dyDescent="0.3">
      <c r="A803" s="19" t="s">
        <v>1327</v>
      </c>
      <c r="B803" s="14">
        <v>3000</v>
      </c>
      <c r="C803" s="14">
        <v>3</v>
      </c>
      <c r="D803" t="str">
        <f t="shared" si="13"/>
        <v xml:space="preserve">Hehler, Allgemein, , Schmied, , , </v>
      </c>
      <c r="E803" s="14" t="s">
        <v>1328</v>
      </c>
      <c r="F803">
        <v>9</v>
      </c>
      <c r="G803" t="s">
        <v>1065</v>
      </c>
      <c r="H803" t="s">
        <v>1049</v>
      </c>
      <c r="J803" t="s">
        <v>1051</v>
      </c>
    </row>
    <row r="804" spans="1:10" x14ac:dyDescent="0.3">
      <c r="A804" s="19" t="s">
        <v>1329</v>
      </c>
      <c r="B804" s="14">
        <v>4000</v>
      </c>
      <c r="C804" s="14">
        <v>8</v>
      </c>
      <c r="D804" t="str">
        <f t="shared" si="13"/>
        <v xml:space="preserve">Hehler, , , Schmied, , , </v>
      </c>
      <c r="E804" s="14" t="s">
        <v>1330</v>
      </c>
      <c r="F804">
        <v>8</v>
      </c>
      <c r="G804" t="s">
        <v>1065</v>
      </c>
      <c r="J804" t="s">
        <v>1051</v>
      </c>
    </row>
    <row r="805" spans="1:10" x14ac:dyDescent="0.3">
      <c r="A805" s="19" t="s">
        <v>1145</v>
      </c>
      <c r="B805" s="14">
        <v>22500</v>
      </c>
      <c r="C805" s="14">
        <v>1</v>
      </c>
      <c r="D805" t="str">
        <f t="shared" si="13"/>
        <v xml:space="preserve">Hehler, , , Schmied, , , </v>
      </c>
      <c r="E805" s="14" t="s">
        <v>1146</v>
      </c>
      <c r="F805">
        <v>6</v>
      </c>
      <c r="G805" t="s">
        <v>1065</v>
      </c>
      <c r="J805" t="s">
        <v>1051</v>
      </c>
    </row>
    <row r="806" spans="1:10" x14ac:dyDescent="0.3">
      <c r="A806" s="19" t="s">
        <v>1147</v>
      </c>
      <c r="B806" s="14">
        <v>22500</v>
      </c>
      <c r="C806" s="14">
        <v>2</v>
      </c>
      <c r="D806" t="str">
        <f t="shared" si="13"/>
        <v xml:space="preserve">Hehler, , , Schmied, , , </v>
      </c>
      <c r="E806" s="14" t="s">
        <v>1148</v>
      </c>
      <c r="F806">
        <v>5</v>
      </c>
      <c r="G806" t="s">
        <v>1065</v>
      </c>
      <c r="J806" t="s">
        <v>1051</v>
      </c>
    </row>
    <row r="807" spans="1:10" x14ac:dyDescent="0.3">
      <c r="A807" s="19" t="s">
        <v>1149</v>
      </c>
      <c r="B807" s="14">
        <v>56250</v>
      </c>
      <c r="C807" s="14">
        <v>5</v>
      </c>
      <c r="D807" t="str">
        <f t="shared" si="13"/>
        <v xml:space="preserve">Hehler, , , Schmied, , , </v>
      </c>
      <c r="E807" s="14" t="s">
        <v>1150</v>
      </c>
      <c r="F807">
        <v>3</v>
      </c>
      <c r="G807" t="s">
        <v>1065</v>
      </c>
      <c r="J807" t="s">
        <v>1051</v>
      </c>
    </row>
    <row r="808" spans="1:10" x14ac:dyDescent="0.3">
      <c r="A808" s="19" t="s">
        <v>1151</v>
      </c>
      <c r="B808" s="14">
        <v>15749.999999999998</v>
      </c>
      <c r="C808" s="14">
        <v>0.5</v>
      </c>
      <c r="D808" t="str">
        <f t="shared" si="13"/>
        <v xml:space="preserve">Hehler, , , Schmied, , , </v>
      </c>
      <c r="E808" s="14" t="s">
        <v>1152</v>
      </c>
      <c r="F808">
        <v>5</v>
      </c>
      <c r="G808" t="s">
        <v>1065</v>
      </c>
      <c r="J808" t="s">
        <v>1051</v>
      </c>
    </row>
    <row r="809" spans="1:10" x14ac:dyDescent="0.3">
      <c r="A809" s="19" t="s">
        <v>1169</v>
      </c>
      <c r="B809" s="11">
        <v>22500</v>
      </c>
      <c r="C809" s="11">
        <v>1</v>
      </c>
      <c r="D809" t="str">
        <f t="shared" si="13"/>
        <v xml:space="preserve">Hehler, , , Schmied, , , </v>
      </c>
      <c r="E809" s="14" t="s">
        <v>1170</v>
      </c>
      <c r="F809">
        <v>7</v>
      </c>
      <c r="G809" t="s">
        <v>1065</v>
      </c>
      <c r="J809" t="s">
        <v>1051</v>
      </c>
    </row>
    <row r="810" spans="1:10" x14ac:dyDescent="0.3">
      <c r="A810" s="19" t="s">
        <v>1171</v>
      </c>
      <c r="B810" s="11">
        <v>22500</v>
      </c>
      <c r="C810" s="11">
        <v>2</v>
      </c>
      <c r="D810" t="str">
        <f t="shared" si="13"/>
        <v xml:space="preserve">Hehler, , , Schmied, , , </v>
      </c>
      <c r="E810" s="14" t="s">
        <v>1172</v>
      </c>
      <c r="F810">
        <v>7</v>
      </c>
      <c r="G810" t="s">
        <v>1065</v>
      </c>
      <c r="J810" t="s">
        <v>1051</v>
      </c>
    </row>
    <row r="811" spans="1:10" x14ac:dyDescent="0.3">
      <c r="A811" s="19" t="s">
        <v>1173</v>
      </c>
      <c r="B811" s="11">
        <v>22500</v>
      </c>
      <c r="C811" s="11">
        <v>3</v>
      </c>
      <c r="D811" t="str">
        <f t="shared" si="13"/>
        <v xml:space="preserve">Hehler, , , Schmied, , , </v>
      </c>
      <c r="E811" s="14" t="s">
        <v>1174</v>
      </c>
      <c r="F811">
        <v>5</v>
      </c>
      <c r="G811" t="s">
        <v>1065</v>
      </c>
      <c r="J811" t="s">
        <v>1051</v>
      </c>
    </row>
    <row r="812" spans="1:10" x14ac:dyDescent="0.3">
      <c r="A812" s="19" t="s">
        <v>1175</v>
      </c>
      <c r="B812" s="11">
        <v>9000</v>
      </c>
      <c r="C812" s="11">
        <v>0.5</v>
      </c>
      <c r="D812" t="str">
        <f t="shared" si="13"/>
        <v xml:space="preserve">Hehler, , , Schmied, , , </v>
      </c>
      <c r="E812" s="14" t="s">
        <v>1176</v>
      </c>
      <c r="F812">
        <v>7</v>
      </c>
      <c r="G812" t="s">
        <v>1065</v>
      </c>
      <c r="J812" t="s">
        <v>1051</v>
      </c>
    </row>
    <row r="813" spans="1:10" x14ac:dyDescent="0.3">
      <c r="A813" s="19" t="s">
        <v>1177</v>
      </c>
      <c r="B813" s="11">
        <v>11250</v>
      </c>
      <c r="C813" s="11">
        <v>1</v>
      </c>
      <c r="D813" t="str">
        <f t="shared" si="13"/>
        <v xml:space="preserve">Hehler, , , Schmied, , , </v>
      </c>
      <c r="E813" s="14" t="s">
        <v>1178</v>
      </c>
      <c r="F813">
        <v>6</v>
      </c>
      <c r="G813" t="s">
        <v>1065</v>
      </c>
      <c r="J813" t="s">
        <v>1051</v>
      </c>
    </row>
    <row r="814" spans="1:10" x14ac:dyDescent="0.3">
      <c r="A814" s="19" t="s">
        <v>1179</v>
      </c>
      <c r="B814" s="11">
        <v>29250</v>
      </c>
      <c r="C814" s="11">
        <v>3</v>
      </c>
      <c r="D814" t="str">
        <f t="shared" si="13"/>
        <v xml:space="preserve">Hehler, , , Schmied, , , </v>
      </c>
      <c r="E814" s="14" t="s">
        <v>1180</v>
      </c>
      <c r="F814">
        <v>5</v>
      </c>
      <c r="G814" t="s">
        <v>1065</v>
      </c>
      <c r="J814" t="s">
        <v>1051</v>
      </c>
    </row>
    <row r="815" spans="1:10" x14ac:dyDescent="0.3">
      <c r="A815" s="19" t="s">
        <v>1181</v>
      </c>
      <c r="B815" s="11">
        <v>29250</v>
      </c>
      <c r="C815" s="11">
        <v>5</v>
      </c>
      <c r="D815" t="str">
        <f t="shared" si="13"/>
        <v xml:space="preserve">Hehler, , , Schmied, , , </v>
      </c>
      <c r="E815" s="14" t="s">
        <v>1182</v>
      </c>
      <c r="F815">
        <v>5</v>
      </c>
      <c r="G815" t="s">
        <v>1065</v>
      </c>
      <c r="J815" t="s">
        <v>1051</v>
      </c>
    </row>
    <row r="816" spans="1:10" x14ac:dyDescent="0.3">
      <c r="A816" s="19" t="s">
        <v>1183</v>
      </c>
      <c r="B816" s="11">
        <v>29250</v>
      </c>
      <c r="C816" s="11">
        <v>8</v>
      </c>
      <c r="D816" t="str">
        <f t="shared" si="13"/>
        <v xml:space="preserve">Hehler, , , Schmied, , , </v>
      </c>
      <c r="E816" s="14" t="s">
        <v>1184</v>
      </c>
      <c r="F816">
        <v>4</v>
      </c>
      <c r="G816" t="s">
        <v>1065</v>
      </c>
      <c r="J816" t="s">
        <v>1051</v>
      </c>
    </row>
    <row r="817" spans="1:10" x14ac:dyDescent="0.3">
      <c r="A817" s="19" t="s">
        <v>1185</v>
      </c>
      <c r="B817" s="14">
        <v>18000</v>
      </c>
      <c r="C817" s="14">
        <v>3</v>
      </c>
      <c r="D817" t="str">
        <f t="shared" si="13"/>
        <v xml:space="preserve">Hehler, , , Schmied, , , </v>
      </c>
      <c r="E817" s="14" t="s">
        <v>1186</v>
      </c>
      <c r="F817">
        <v>6</v>
      </c>
      <c r="G817" t="s">
        <v>1065</v>
      </c>
      <c r="J817" t="s">
        <v>1051</v>
      </c>
    </row>
    <row r="818" spans="1:10" x14ac:dyDescent="0.3">
      <c r="A818" s="19" t="s">
        <v>1187</v>
      </c>
      <c r="B818" s="14">
        <v>13500</v>
      </c>
      <c r="C818" s="14">
        <v>5</v>
      </c>
      <c r="D818" t="str">
        <f t="shared" si="13"/>
        <v xml:space="preserve">Hehler, , , Schmied, , , </v>
      </c>
      <c r="E818" s="14" t="s">
        <v>1188</v>
      </c>
      <c r="F818">
        <v>6</v>
      </c>
      <c r="G818" t="s">
        <v>1065</v>
      </c>
      <c r="J818" t="s">
        <v>1051</v>
      </c>
    </row>
    <row r="819" spans="1:10" x14ac:dyDescent="0.3">
      <c r="A819" s="19" t="s">
        <v>1189</v>
      </c>
      <c r="B819" s="14">
        <v>31499.999999999996</v>
      </c>
      <c r="C819" s="14">
        <v>7</v>
      </c>
      <c r="D819" t="str">
        <f t="shared" si="13"/>
        <v xml:space="preserve">Hehler, , , Schmied, , , </v>
      </c>
      <c r="E819" s="14" t="s">
        <v>1190</v>
      </c>
      <c r="F819">
        <v>5</v>
      </c>
      <c r="G819" t="s">
        <v>1065</v>
      </c>
      <c r="J819" t="s">
        <v>1051</v>
      </c>
    </row>
    <row r="820" spans="1:10" x14ac:dyDescent="0.3">
      <c r="A820" s="19" t="s">
        <v>1235</v>
      </c>
      <c r="B820" s="14">
        <v>9000</v>
      </c>
      <c r="C820" s="14">
        <v>0.2</v>
      </c>
      <c r="D820" t="str">
        <f t="shared" si="13"/>
        <v xml:space="preserve">Hehler, , , Schmied, , , </v>
      </c>
      <c r="E820" s="14" t="s">
        <v>1236</v>
      </c>
      <c r="F820">
        <v>4</v>
      </c>
      <c r="G820" t="s">
        <v>1065</v>
      </c>
      <c r="J820" t="s">
        <v>1051</v>
      </c>
    </row>
    <row r="821" spans="1:10" x14ac:dyDescent="0.3">
      <c r="A821" s="19" t="s">
        <v>1237</v>
      </c>
      <c r="B821" s="14">
        <v>18000</v>
      </c>
      <c r="C821" s="14">
        <v>0.5</v>
      </c>
      <c r="D821" t="str">
        <f t="shared" si="13"/>
        <v xml:space="preserve">Hehler, , , Schmied, , , </v>
      </c>
      <c r="E821" s="14" t="s">
        <v>1238</v>
      </c>
      <c r="F821">
        <v>4</v>
      </c>
      <c r="G821" t="s">
        <v>1065</v>
      </c>
      <c r="J821" t="s">
        <v>1051</v>
      </c>
    </row>
    <row r="822" spans="1:10" x14ac:dyDescent="0.3">
      <c r="A822" s="19" t="s">
        <v>1239</v>
      </c>
      <c r="B822" s="14">
        <v>29250</v>
      </c>
      <c r="C822" s="14">
        <v>1</v>
      </c>
      <c r="D822" t="str">
        <f t="shared" si="13"/>
        <v xml:space="preserve">Hehler, , , Schmied, , , </v>
      </c>
      <c r="E822" s="14" t="s">
        <v>1240</v>
      </c>
      <c r="F822">
        <v>4</v>
      </c>
      <c r="G822" t="s">
        <v>1065</v>
      </c>
      <c r="J822" t="s">
        <v>1051</v>
      </c>
    </row>
    <row r="823" spans="1:10" x14ac:dyDescent="0.3">
      <c r="A823" s="19" t="s">
        <v>1259</v>
      </c>
      <c r="B823" s="14">
        <v>9000</v>
      </c>
      <c r="C823" s="14">
        <v>1.2</v>
      </c>
      <c r="D823" t="str">
        <f t="shared" si="13"/>
        <v xml:space="preserve">Hehler, , , Schmied, , , </v>
      </c>
      <c r="E823" s="14" t="s">
        <v>1260</v>
      </c>
      <c r="F823">
        <v>7</v>
      </c>
      <c r="G823" t="s">
        <v>1065</v>
      </c>
      <c r="J823" t="s">
        <v>1051</v>
      </c>
    </row>
    <row r="824" spans="1:10" x14ac:dyDescent="0.3">
      <c r="A824" s="19" t="s">
        <v>1261</v>
      </c>
      <c r="B824" s="14">
        <v>9000</v>
      </c>
      <c r="C824" s="14">
        <v>1.2</v>
      </c>
      <c r="D824" t="str">
        <f t="shared" si="13"/>
        <v xml:space="preserve">Hehler, , , Schmied, , , </v>
      </c>
      <c r="E824" s="14" t="s">
        <v>1260</v>
      </c>
      <c r="F824">
        <v>7</v>
      </c>
      <c r="G824" t="s">
        <v>1065</v>
      </c>
      <c r="J824" t="s">
        <v>1051</v>
      </c>
    </row>
    <row r="825" spans="1:10" x14ac:dyDescent="0.3">
      <c r="A825" s="19" t="s">
        <v>1262</v>
      </c>
      <c r="B825" s="14">
        <v>9000</v>
      </c>
      <c r="C825" s="14">
        <v>1.2</v>
      </c>
      <c r="D825" t="str">
        <f t="shared" si="13"/>
        <v xml:space="preserve">Hehler, , , Schmied, , , </v>
      </c>
      <c r="E825" s="14" t="s">
        <v>1260</v>
      </c>
      <c r="F825">
        <v>7</v>
      </c>
      <c r="G825" t="s">
        <v>1065</v>
      </c>
      <c r="J825" t="s">
        <v>1051</v>
      </c>
    </row>
    <row r="826" spans="1:10" x14ac:dyDescent="0.3">
      <c r="A826" s="19" t="s">
        <v>1263</v>
      </c>
      <c r="B826" s="14">
        <v>9000</v>
      </c>
      <c r="C826" s="14">
        <v>1.2</v>
      </c>
      <c r="D826" t="str">
        <f t="shared" si="13"/>
        <v xml:space="preserve">Hehler, , , Schmied, , , </v>
      </c>
      <c r="E826" s="14" t="s">
        <v>1260</v>
      </c>
      <c r="F826">
        <v>7</v>
      </c>
      <c r="G826" t="s">
        <v>1065</v>
      </c>
      <c r="J826" t="s">
        <v>1051</v>
      </c>
    </row>
    <row r="827" spans="1:10" x14ac:dyDescent="0.3">
      <c r="A827" s="19" t="s">
        <v>1264</v>
      </c>
      <c r="B827" s="14">
        <v>9000</v>
      </c>
      <c r="C827" s="14">
        <v>1.2</v>
      </c>
      <c r="D827" t="str">
        <f t="shared" si="13"/>
        <v xml:space="preserve">Hehler, , , Schmied, , , </v>
      </c>
      <c r="E827" s="14" t="s">
        <v>1260</v>
      </c>
      <c r="F827">
        <v>7</v>
      </c>
      <c r="G827" t="s">
        <v>1065</v>
      </c>
      <c r="J827" t="s">
        <v>1051</v>
      </c>
    </row>
    <row r="828" spans="1:10" x14ac:dyDescent="0.3">
      <c r="A828" s="19" t="s">
        <v>1283</v>
      </c>
      <c r="B828" s="14">
        <v>13500</v>
      </c>
      <c r="C828" s="14">
        <v>3</v>
      </c>
      <c r="D828" t="str">
        <f t="shared" si="13"/>
        <v xml:space="preserve">Hehler, , , Schmied, , , </v>
      </c>
      <c r="E828" s="14" t="s">
        <v>1284</v>
      </c>
      <c r="F828">
        <v>7</v>
      </c>
      <c r="G828" t="s">
        <v>1065</v>
      </c>
      <c r="J828" t="s">
        <v>1051</v>
      </c>
    </row>
    <row r="829" spans="1:10" x14ac:dyDescent="0.3">
      <c r="A829" s="19" t="s">
        <v>1285</v>
      </c>
      <c r="B829" s="14">
        <v>13500</v>
      </c>
      <c r="C829" s="14">
        <v>3</v>
      </c>
      <c r="D829" t="str">
        <f t="shared" si="13"/>
        <v xml:space="preserve">Hehler, , , Schmied, , , </v>
      </c>
      <c r="E829" s="14" t="s">
        <v>1284</v>
      </c>
      <c r="F829">
        <v>7</v>
      </c>
      <c r="G829" t="s">
        <v>1065</v>
      </c>
      <c r="J829" t="s">
        <v>1051</v>
      </c>
    </row>
    <row r="830" spans="1:10" x14ac:dyDescent="0.3">
      <c r="A830" s="19" t="s">
        <v>1286</v>
      </c>
      <c r="B830" s="14">
        <v>13500</v>
      </c>
      <c r="C830" s="14">
        <v>3</v>
      </c>
      <c r="D830" t="str">
        <f t="shared" si="13"/>
        <v xml:space="preserve">Hehler, , , Schmied, , , </v>
      </c>
      <c r="E830" s="14" t="s">
        <v>1284</v>
      </c>
      <c r="F830">
        <v>7</v>
      </c>
      <c r="G830" t="s">
        <v>1065</v>
      </c>
      <c r="J830" t="s">
        <v>1051</v>
      </c>
    </row>
    <row r="831" spans="1:10" x14ac:dyDescent="0.3">
      <c r="A831" s="19" t="s">
        <v>1287</v>
      </c>
      <c r="B831" s="14">
        <v>13500</v>
      </c>
      <c r="C831" s="14">
        <v>3</v>
      </c>
      <c r="D831" t="str">
        <f t="shared" si="13"/>
        <v xml:space="preserve">Hehler, , , Schmied, , , </v>
      </c>
      <c r="E831" s="14" t="s">
        <v>1284</v>
      </c>
      <c r="F831">
        <v>7</v>
      </c>
      <c r="G831" t="s">
        <v>1065</v>
      </c>
      <c r="J831" t="s">
        <v>1051</v>
      </c>
    </row>
    <row r="832" spans="1:10" x14ac:dyDescent="0.3">
      <c r="A832" s="19" t="s">
        <v>1288</v>
      </c>
      <c r="B832" s="14">
        <v>13500</v>
      </c>
      <c r="C832" s="14">
        <v>3</v>
      </c>
      <c r="D832" t="str">
        <f t="shared" si="13"/>
        <v xml:space="preserve">Hehler, , , Schmied, , , </v>
      </c>
      <c r="E832" s="14" t="s">
        <v>1284</v>
      </c>
      <c r="F832">
        <v>7</v>
      </c>
      <c r="G832" t="s">
        <v>1065</v>
      </c>
      <c r="J832" t="s">
        <v>1051</v>
      </c>
    </row>
    <row r="833" spans="1:10" x14ac:dyDescent="0.3">
      <c r="A833" s="19" t="s">
        <v>1307</v>
      </c>
      <c r="B833" s="14">
        <v>18000</v>
      </c>
      <c r="C833" s="14">
        <v>5</v>
      </c>
      <c r="D833" t="str">
        <f t="shared" si="13"/>
        <v xml:space="preserve">Hehler, , , Schmied, , , </v>
      </c>
      <c r="E833" s="14" t="s">
        <v>1308</v>
      </c>
      <c r="F833">
        <v>5</v>
      </c>
      <c r="G833" t="s">
        <v>1065</v>
      </c>
      <c r="J833" t="s">
        <v>1051</v>
      </c>
    </row>
    <row r="834" spans="1:10" x14ac:dyDescent="0.3">
      <c r="A834" s="19" t="s">
        <v>1309</v>
      </c>
      <c r="B834" s="14">
        <v>18000</v>
      </c>
      <c r="C834" s="14">
        <v>5</v>
      </c>
      <c r="D834" t="str">
        <f t="shared" ref="D834:D897" si="14">G834&amp;", "&amp;H834&amp;", "&amp;I834&amp;", "&amp;J834&amp;", "&amp;K834&amp;", "&amp;L834&amp;", "&amp;M834</f>
        <v xml:space="preserve">Hehler, , , Schmied, , , </v>
      </c>
      <c r="E834" s="14" t="s">
        <v>1308</v>
      </c>
      <c r="F834">
        <v>5</v>
      </c>
      <c r="G834" t="s">
        <v>1065</v>
      </c>
      <c r="J834" t="s">
        <v>1051</v>
      </c>
    </row>
    <row r="835" spans="1:10" x14ac:dyDescent="0.3">
      <c r="A835" s="19" t="s">
        <v>1310</v>
      </c>
      <c r="B835" s="14">
        <v>18000</v>
      </c>
      <c r="C835" s="14">
        <v>5</v>
      </c>
      <c r="D835" t="str">
        <f t="shared" si="14"/>
        <v xml:space="preserve">Hehler, , , Schmied, , , </v>
      </c>
      <c r="E835" s="14" t="s">
        <v>1308</v>
      </c>
      <c r="F835">
        <v>5</v>
      </c>
      <c r="G835" t="s">
        <v>1065</v>
      </c>
      <c r="J835" t="s">
        <v>1051</v>
      </c>
    </row>
    <row r="836" spans="1:10" x14ac:dyDescent="0.3">
      <c r="A836" s="19" t="s">
        <v>1311</v>
      </c>
      <c r="B836" s="14">
        <v>18000</v>
      </c>
      <c r="C836" s="14">
        <v>5</v>
      </c>
      <c r="D836" t="str">
        <f t="shared" si="14"/>
        <v xml:space="preserve">Hehler, , , Schmied, , , </v>
      </c>
      <c r="E836" s="14" t="s">
        <v>1308</v>
      </c>
      <c r="F836">
        <v>5</v>
      </c>
      <c r="G836" t="s">
        <v>1065</v>
      </c>
      <c r="J836" t="s">
        <v>1051</v>
      </c>
    </row>
    <row r="837" spans="1:10" x14ac:dyDescent="0.3">
      <c r="A837" s="19" t="s">
        <v>1312</v>
      </c>
      <c r="B837" s="14">
        <v>18000</v>
      </c>
      <c r="C837" s="14">
        <v>5</v>
      </c>
      <c r="D837" t="str">
        <f t="shared" si="14"/>
        <v xml:space="preserve">Hehler, , , Schmied, , , </v>
      </c>
      <c r="E837" s="14" t="s">
        <v>1308</v>
      </c>
      <c r="F837">
        <v>5</v>
      </c>
      <c r="G837" t="s">
        <v>1065</v>
      </c>
      <c r="J837" t="s">
        <v>1051</v>
      </c>
    </row>
    <row r="838" spans="1:10" x14ac:dyDescent="0.3">
      <c r="A838" s="19" t="s">
        <v>1331</v>
      </c>
      <c r="B838" s="14">
        <v>9000</v>
      </c>
      <c r="C838" s="14">
        <v>1</v>
      </c>
      <c r="D838" t="str">
        <f t="shared" si="14"/>
        <v xml:space="preserve">Hehler, , , Schmied, , , </v>
      </c>
      <c r="E838" s="14" t="s">
        <v>1332</v>
      </c>
      <c r="F838">
        <v>7</v>
      </c>
      <c r="G838" t="s">
        <v>1065</v>
      </c>
      <c r="J838" t="s">
        <v>1051</v>
      </c>
    </row>
    <row r="839" spans="1:10" x14ac:dyDescent="0.3">
      <c r="A839" s="19" t="s">
        <v>1333</v>
      </c>
      <c r="B839" s="14">
        <v>13500</v>
      </c>
      <c r="C839" s="14">
        <v>3</v>
      </c>
      <c r="D839" t="str">
        <f t="shared" si="14"/>
        <v xml:space="preserve">Hehler, , , Schmied, , , </v>
      </c>
      <c r="E839" s="14" t="s">
        <v>1334</v>
      </c>
      <c r="F839">
        <v>7</v>
      </c>
      <c r="G839" t="s">
        <v>1065</v>
      </c>
      <c r="J839" t="s">
        <v>1051</v>
      </c>
    </row>
    <row r="840" spans="1:10" x14ac:dyDescent="0.3">
      <c r="A840" s="19" t="s">
        <v>1335</v>
      </c>
      <c r="B840" s="14">
        <v>18000</v>
      </c>
      <c r="C840" s="14">
        <v>8</v>
      </c>
      <c r="D840" t="str">
        <f t="shared" si="14"/>
        <v xml:space="preserve">Hehler, , , Schmied, , , </v>
      </c>
      <c r="E840" s="14" t="s">
        <v>1336</v>
      </c>
      <c r="F840">
        <v>5</v>
      </c>
      <c r="G840" t="s">
        <v>1065</v>
      </c>
      <c r="J840" t="s">
        <v>1051</v>
      </c>
    </row>
    <row r="841" spans="1:10" x14ac:dyDescent="0.3">
      <c r="A841" s="19" t="s">
        <v>1153</v>
      </c>
      <c r="B841" s="14">
        <v>90000</v>
      </c>
      <c r="C841" s="14">
        <v>1</v>
      </c>
      <c r="D841" t="str">
        <f t="shared" si="14"/>
        <v xml:space="preserve">Hehler, , , Schmied, , , </v>
      </c>
      <c r="E841" s="14" t="s">
        <v>1154</v>
      </c>
      <c r="F841">
        <v>3</v>
      </c>
      <c r="G841" t="s">
        <v>1065</v>
      </c>
      <c r="J841" t="s">
        <v>1051</v>
      </c>
    </row>
    <row r="842" spans="1:10" x14ac:dyDescent="0.3">
      <c r="A842" s="19" t="s">
        <v>1155</v>
      </c>
      <c r="B842" s="14">
        <v>90000</v>
      </c>
      <c r="C842" s="14">
        <v>2</v>
      </c>
      <c r="D842" t="str">
        <f t="shared" si="14"/>
        <v xml:space="preserve">Hehler, , , Schmied, , , </v>
      </c>
      <c r="E842" s="14" t="s">
        <v>1156</v>
      </c>
      <c r="F842">
        <v>3</v>
      </c>
      <c r="G842" t="s">
        <v>1065</v>
      </c>
      <c r="J842" t="s">
        <v>1051</v>
      </c>
    </row>
    <row r="843" spans="1:10" x14ac:dyDescent="0.3">
      <c r="A843" s="19" t="s">
        <v>1157</v>
      </c>
      <c r="B843" s="14">
        <v>225000</v>
      </c>
      <c r="C843" s="14">
        <v>5</v>
      </c>
      <c r="D843" t="str">
        <f t="shared" si="14"/>
        <v xml:space="preserve">Hehler, , , Schmied, , , </v>
      </c>
      <c r="E843" s="14" t="s">
        <v>1158</v>
      </c>
      <c r="F843">
        <v>1</v>
      </c>
      <c r="G843" t="s">
        <v>1065</v>
      </c>
      <c r="J843" t="s">
        <v>1051</v>
      </c>
    </row>
    <row r="844" spans="1:10" x14ac:dyDescent="0.3">
      <c r="A844" s="19" t="s">
        <v>1159</v>
      </c>
      <c r="B844" s="14">
        <v>62999.999999999993</v>
      </c>
      <c r="C844" s="14">
        <v>0.5</v>
      </c>
      <c r="D844" t="str">
        <f t="shared" si="14"/>
        <v xml:space="preserve">Hehler, , , Schmied, , , </v>
      </c>
      <c r="E844" s="14" t="s">
        <v>1160</v>
      </c>
      <c r="F844">
        <v>3</v>
      </c>
      <c r="G844" t="s">
        <v>1065</v>
      </c>
      <c r="J844" t="s">
        <v>1051</v>
      </c>
    </row>
    <row r="845" spans="1:10" x14ac:dyDescent="0.3">
      <c r="A845" s="19" t="s">
        <v>1191</v>
      </c>
      <c r="B845" s="11">
        <v>90000</v>
      </c>
      <c r="C845" s="11">
        <v>1</v>
      </c>
      <c r="D845" t="str">
        <f t="shared" si="14"/>
        <v xml:space="preserve">Hehler, , , Schmied, , , </v>
      </c>
      <c r="E845" s="14" t="s">
        <v>1192</v>
      </c>
      <c r="F845">
        <v>3</v>
      </c>
      <c r="G845" t="s">
        <v>1065</v>
      </c>
      <c r="J845" t="s">
        <v>1051</v>
      </c>
    </row>
    <row r="846" spans="1:10" x14ac:dyDescent="0.3">
      <c r="A846" s="19" t="s">
        <v>1193</v>
      </c>
      <c r="B846" s="11">
        <v>90000</v>
      </c>
      <c r="C846" s="11">
        <v>2</v>
      </c>
      <c r="D846" t="str">
        <f t="shared" si="14"/>
        <v xml:space="preserve">Hehler, , , Schmied, , , </v>
      </c>
      <c r="E846" s="14" t="s">
        <v>1194</v>
      </c>
      <c r="F846">
        <v>3</v>
      </c>
      <c r="G846" t="s">
        <v>1065</v>
      </c>
      <c r="J846" t="s">
        <v>1051</v>
      </c>
    </row>
    <row r="847" spans="1:10" x14ac:dyDescent="0.3">
      <c r="A847" s="19" t="s">
        <v>1195</v>
      </c>
      <c r="B847" s="11">
        <v>90000</v>
      </c>
      <c r="C847" s="11">
        <v>3</v>
      </c>
      <c r="D847" t="str">
        <f t="shared" si="14"/>
        <v xml:space="preserve">Hehler, , , Schmied, , , </v>
      </c>
      <c r="E847" s="14" t="s">
        <v>1196</v>
      </c>
      <c r="F847">
        <v>2</v>
      </c>
      <c r="G847" t="s">
        <v>1065</v>
      </c>
      <c r="J847" t="s">
        <v>1051</v>
      </c>
    </row>
    <row r="848" spans="1:10" x14ac:dyDescent="0.3">
      <c r="A848" s="19" t="s">
        <v>1197</v>
      </c>
      <c r="B848" s="11">
        <v>36000</v>
      </c>
      <c r="C848" s="11">
        <v>0.5</v>
      </c>
      <c r="D848" t="str">
        <f t="shared" si="14"/>
        <v xml:space="preserve">Hehler, , , Schmied, , , </v>
      </c>
      <c r="E848" s="14" t="s">
        <v>1198</v>
      </c>
      <c r="F848">
        <v>4</v>
      </c>
      <c r="G848" t="s">
        <v>1065</v>
      </c>
      <c r="J848" t="s">
        <v>1051</v>
      </c>
    </row>
    <row r="849" spans="1:10" x14ac:dyDescent="0.3">
      <c r="A849" s="19" t="s">
        <v>1199</v>
      </c>
      <c r="B849" s="11">
        <v>45000</v>
      </c>
      <c r="C849" s="11">
        <v>1</v>
      </c>
      <c r="D849" t="str">
        <f t="shared" si="14"/>
        <v xml:space="preserve">Hehler, , , Schmied, , , </v>
      </c>
      <c r="E849" s="14" t="s">
        <v>1200</v>
      </c>
      <c r="F849">
        <v>3</v>
      </c>
      <c r="G849" t="s">
        <v>1065</v>
      </c>
      <c r="J849" t="s">
        <v>1051</v>
      </c>
    </row>
    <row r="850" spans="1:10" x14ac:dyDescent="0.3">
      <c r="A850" s="19" t="s">
        <v>1201</v>
      </c>
      <c r="B850" s="11">
        <v>117000</v>
      </c>
      <c r="C850" s="11">
        <v>3</v>
      </c>
      <c r="D850" t="str">
        <f t="shared" si="14"/>
        <v xml:space="preserve">Hehler, , , Schmied, , , </v>
      </c>
      <c r="E850" s="14" t="s">
        <v>1202</v>
      </c>
      <c r="F850">
        <v>2</v>
      </c>
      <c r="G850" t="s">
        <v>1065</v>
      </c>
      <c r="J850" t="s">
        <v>1051</v>
      </c>
    </row>
    <row r="851" spans="1:10" x14ac:dyDescent="0.3">
      <c r="A851" s="19" t="s">
        <v>1203</v>
      </c>
      <c r="B851" s="11">
        <v>117000</v>
      </c>
      <c r="C851" s="11">
        <v>5</v>
      </c>
      <c r="D851" t="str">
        <f t="shared" si="14"/>
        <v xml:space="preserve">Hehler, , , Schmied, , , </v>
      </c>
      <c r="E851" s="14" t="s">
        <v>1204</v>
      </c>
      <c r="F851">
        <v>2</v>
      </c>
      <c r="G851" t="s">
        <v>1065</v>
      </c>
      <c r="J851" t="s">
        <v>1051</v>
      </c>
    </row>
    <row r="852" spans="1:10" x14ac:dyDescent="0.3">
      <c r="A852" s="19" t="s">
        <v>1205</v>
      </c>
      <c r="B852" s="11">
        <v>117000</v>
      </c>
      <c r="C852" s="11">
        <v>8</v>
      </c>
      <c r="D852" t="str">
        <f t="shared" si="14"/>
        <v xml:space="preserve">Hehler, , , Schmied, , , </v>
      </c>
      <c r="E852" s="14" t="s">
        <v>1206</v>
      </c>
      <c r="F852">
        <v>1</v>
      </c>
      <c r="G852" t="s">
        <v>1065</v>
      </c>
      <c r="J852" t="s">
        <v>1051</v>
      </c>
    </row>
    <row r="853" spans="1:10" x14ac:dyDescent="0.3">
      <c r="A853" s="19" t="s">
        <v>1207</v>
      </c>
      <c r="B853" s="14">
        <v>72000</v>
      </c>
      <c r="C853" s="14">
        <v>3</v>
      </c>
      <c r="D853" t="str">
        <f t="shared" si="14"/>
        <v xml:space="preserve">Hehler, , , Schmied, , , </v>
      </c>
      <c r="E853" s="14" t="s">
        <v>1208</v>
      </c>
      <c r="F853">
        <v>2</v>
      </c>
      <c r="G853" t="s">
        <v>1065</v>
      </c>
      <c r="J853" t="s">
        <v>1051</v>
      </c>
    </row>
    <row r="854" spans="1:10" x14ac:dyDescent="0.3">
      <c r="A854" s="19" t="s">
        <v>1209</v>
      </c>
      <c r="B854" s="14">
        <v>54000</v>
      </c>
      <c r="C854" s="14">
        <v>5</v>
      </c>
      <c r="D854" t="str">
        <f t="shared" si="14"/>
        <v xml:space="preserve">Hehler, , , Schmied, , , </v>
      </c>
      <c r="E854" s="14" t="s">
        <v>1210</v>
      </c>
      <c r="F854">
        <v>2</v>
      </c>
      <c r="G854" t="s">
        <v>1065</v>
      </c>
      <c r="J854" t="s">
        <v>1051</v>
      </c>
    </row>
    <row r="855" spans="1:10" x14ac:dyDescent="0.3">
      <c r="A855" s="19" t="s">
        <v>1211</v>
      </c>
      <c r="B855" s="14">
        <v>125999.99999999999</v>
      </c>
      <c r="C855" s="14">
        <v>7</v>
      </c>
      <c r="D855" t="str">
        <f t="shared" si="14"/>
        <v xml:space="preserve">Hehler, , , Schmied, , , </v>
      </c>
      <c r="E855" s="14" t="s">
        <v>1212</v>
      </c>
      <c r="F855">
        <v>1</v>
      </c>
      <c r="G855" t="s">
        <v>1065</v>
      </c>
      <c r="J855" t="s">
        <v>1051</v>
      </c>
    </row>
    <row r="856" spans="1:10" x14ac:dyDescent="0.3">
      <c r="A856" s="19" t="s">
        <v>1241</v>
      </c>
      <c r="B856" s="14">
        <v>36000</v>
      </c>
      <c r="C856" s="14">
        <v>0.2</v>
      </c>
      <c r="D856" t="str">
        <f t="shared" si="14"/>
        <v xml:space="preserve">Hehler, , , Schmied, , , </v>
      </c>
      <c r="E856" s="14" t="s">
        <v>1242</v>
      </c>
      <c r="F856">
        <v>2</v>
      </c>
      <c r="G856" t="s">
        <v>1065</v>
      </c>
      <c r="J856" t="s">
        <v>1051</v>
      </c>
    </row>
    <row r="857" spans="1:10" x14ac:dyDescent="0.3">
      <c r="A857" s="19" t="s">
        <v>1243</v>
      </c>
      <c r="B857" s="14">
        <v>72000</v>
      </c>
      <c r="C857" s="14">
        <v>0.5</v>
      </c>
      <c r="D857" t="str">
        <f t="shared" si="14"/>
        <v xml:space="preserve">Hehler, , , Schmied, , , </v>
      </c>
      <c r="E857" s="14" t="s">
        <v>1244</v>
      </c>
      <c r="F857">
        <v>1</v>
      </c>
      <c r="G857" t="s">
        <v>1065</v>
      </c>
      <c r="J857" t="s">
        <v>1051</v>
      </c>
    </row>
    <row r="858" spans="1:10" x14ac:dyDescent="0.3">
      <c r="A858" s="19" t="s">
        <v>1245</v>
      </c>
      <c r="B858" s="14">
        <v>117000</v>
      </c>
      <c r="C858" s="14">
        <v>1</v>
      </c>
      <c r="D858" t="str">
        <f t="shared" si="14"/>
        <v xml:space="preserve">Hehler, , , Schmied, , , </v>
      </c>
      <c r="E858" s="14" t="s">
        <v>1246</v>
      </c>
      <c r="F858">
        <v>1</v>
      </c>
      <c r="G858" t="s">
        <v>1065</v>
      </c>
      <c r="J858" t="s">
        <v>1051</v>
      </c>
    </row>
    <row r="859" spans="1:10" x14ac:dyDescent="0.3">
      <c r="A859" s="19" t="s">
        <v>1265</v>
      </c>
      <c r="B859" s="14">
        <v>36000</v>
      </c>
      <c r="C859" s="14">
        <v>1.2</v>
      </c>
      <c r="D859" t="str">
        <f t="shared" si="14"/>
        <v xml:space="preserve">Hehler, , , Schmied, , , </v>
      </c>
      <c r="E859" s="14" t="s">
        <v>1266</v>
      </c>
      <c r="F859">
        <v>2</v>
      </c>
      <c r="G859" t="s">
        <v>1065</v>
      </c>
      <c r="J859" t="s">
        <v>1051</v>
      </c>
    </row>
    <row r="860" spans="1:10" x14ac:dyDescent="0.3">
      <c r="A860" s="19" t="s">
        <v>1267</v>
      </c>
      <c r="B860" s="14">
        <v>36000</v>
      </c>
      <c r="C860" s="14">
        <v>1.2</v>
      </c>
      <c r="D860" t="str">
        <f t="shared" si="14"/>
        <v xml:space="preserve">Hehler, , , Schmied, , , </v>
      </c>
      <c r="E860" s="14" t="s">
        <v>1266</v>
      </c>
      <c r="F860">
        <v>2</v>
      </c>
      <c r="G860" t="s">
        <v>1065</v>
      </c>
      <c r="J860" t="s">
        <v>1051</v>
      </c>
    </row>
    <row r="861" spans="1:10" x14ac:dyDescent="0.3">
      <c r="A861" s="19" t="s">
        <v>1268</v>
      </c>
      <c r="B861" s="14">
        <v>36000</v>
      </c>
      <c r="C861" s="14">
        <v>1.2</v>
      </c>
      <c r="D861" t="str">
        <f t="shared" si="14"/>
        <v xml:space="preserve">Hehler, , , Schmied, , , </v>
      </c>
      <c r="E861" s="14" t="s">
        <v>1266</v>
      </c>
      <c r="F861">
        <v>2</v>
      </c>
      <c r="G861" t="s">
        <v>1065</v>
      </c>
      <c r="J861" t="s">
        <v>1051</v>
      </c>
    </row>
    <row r="862" spans="1:10" x14ac:dyDescent="0.3">
      <c r="A862" s="19" t="s">
        <v>1269</v>
      </c>
      <c r="B862" s="14">
        <v>36000</v>
      </c>
      <c r="C862" s="14">
        <v>1.2</v>
      </c>
      <c r="D862" t="str">
        <f t="shared" si="14"/>
        <v xml:space="preserve">Hehler, , , Schmied, , , </v>
      </c>
      <c r="E862" s="14" t="s">
        <v>1266</v>
      </c>
      <c r="F862">
        <v>2</v>
      </c>
      <c r="G862" t="s">
        <v>1065</v>
      </c>
      <c r="J862" t="s">
        <v>1051</v>
      </c>
    </row>
    <row r="863" spans="1:10" x14ac:dyDescent="0.3">
      <c r="A863" s="19" t="s">
        <v>1270</v>
      </c>
      <c r="B863" s="14">
        <v>36000</v>
      </c>
      <c r="C863" s="14">
        <v>1.2</v>
      </c>
      <c r="D863" t="str">
        <f t="shared" si="14"/>
        <v xml:space="preserve">Hehler, , , Schmied, , , </v>
      </c>
      <c r="E863" s="14" t="s">
        <v>1266</v>
      </c>
      <c r="F863">
        <v>2</v>
      </c>
      <c r="G863" t="s">
        <v>1065</v>
      </c>
      <c r="J863" t="s">
        <v>1051</v>
      </c>
    </row>
    <row r="864" spans="1:10" x14ac:dyDescent="0.3">
      <c r="A864" s="19" t="s">
        <v>1289</v>
      </c>
      <c r="B864" s="14">
        <v>54000</v>
      </c>
      <c r="C864" s="14">
        <v>3</v>
      </c>
      <c r="D864" t="str">
        <f t="shared" si="14"/>
        <v xml:space="preserve">Hehler, , , Schmied, , , </v>
      </c>
      <c r="E864" s="14" t="s">
        <v>1290</v>
      </c>
      <c r="F864">
        <v>2</v>
      </c>
      <c r="G864" t="s">
        <v>1065</v>
      </c>
      <c r="J864" t="s">
        <v>1051</v>
      </c>
    </row>
    <row r="865" spans="1:10" x14ac:dyDescent="0.3">
      <c r="A865" s="19" t="s">
        <v>1291</v>
      </c>
      <c r="B865" s="14">
        <v>54000</v>
      </c>
      <c r="C865" s="14">
        <v>3</v>
      </c>
      <c r="D865" t="str">
        <f t="shared" si="14"/>
        <v xml:space="preserve">Hehler, , , Schmied, , , </v>
      </c>
      <c r="E865" s="14" t="s">
        <v>1290</v>
      </c>
      <c r="F865">
        <v>2</v>
      </c>
      <c r="G865" t="s">
        <v>1065</v>
      </c>
      <c r="J865" t="s">
        <v>1051</v>
      </c>
    </row>
    <row r="866" spans="1:10" x14ac:dyDescent="0.3">
      <c r="A866" s="19" t="s">
        <v>1292</v>
      </c>
      <c r="B866" s="14">
        <v>54000</v>
      </c>
      <c r="C866" s="14">
        <v>3</v>
      </c>
      <c r="D866" t="str">
        <f t="shared" si="14"/>
        <v xml:space="preserve">Hehler, , , Schmied, , , </v>
      </c>
      <c r="E866" s="14" t="s">
        <v>1290</v>
      </c>
      <c r="F866">
        <v>2</v>
      </c>
      <c r="G866" t="s">
        <v>1065</v>
      </c>
      <c r="J866" t="s">
        <v>1051</v>
      </c>
    </row>
    <row r="867" spans="1:10" x14ac:dyDescent="0.3">
      <c r="A867" s="19" t="s">
        <v>1293</v>
      </c>
      <c r="B867" s="14">
        <v>54000</v>
      </c>
      <c r="C867" s="14">
        <v>3</v>
      </c>
      <c r="D867" t="str">
        <f t="shared" si="14"/>
        <v xml:space="preserve">Hehler, , , Schmied, , , </v>
      </c>
      <c r="E867" s="14" t="s">
        <v>1290</v>
      </c>
      <c r="F867">
        <v>2</v>
      </c>
      <c r="G867" t="s">
        <v>1065</v>
      </c>
      <c r="J867" t="s">
        <v>1051</v>
      </c>
    </row>
    <row r="868" spans="1:10" x14ac:dyDescent="0.3">
      <c r="A868" s="19" t="s">
        <v>1294</v>
      </c>
      <c r="B868" s="14">
        <v>54000</v>
      </c>
      <c r="C868" s="14">
        <v>3</v>
      </c>
      <c r="D868" t="str">
        <f t="shared" si="14"/>
        <v xml:space="preserve">Hehler, , , Schmied, , , </v>
      </c>
      <c r="E868" s="14" t="s">
        <v>1290</v>
      </c>
      <c r="F868">
        <v>2</v>
      </c>
      <c r="G868" t="s">
        <v>1065</v>
      </c>
      <c r="J868" t="s">
        <v>1051</v>
      </c>
    </row>
    <row r="869" spans="1:10" x14ac:dyDescent="0.3">
      <c r="A869" s="19" t="s">
        <v>1313</v>
      </c>
      <c r="B869" s="14">
        <v>72000</v>
      </c>
      <c r="C869" s="14">
        <v>5</v>
      </c>
      <c r="D869" t="str">
        <f t="shared" si="14"/>
        <v xml:space="preserve">Hehler, , , Schmied, , , </v>
      </c>
      <c r="E869" s="14" t="s">
        <v>1314</v>
      </c>
      <c r="F869">
        <v>1</v>
      </c>
      <c r="G869" t="s">
        <v>1065</v>
      </c>
      <c r="J869" t="s">
        <v>1051</v>
      </c>
    </row>
    <row r="870" spans="1:10" x14ac:dyDescent="0.3">
      <c r="A870" s="19" t="s">
        <v>1315</v>
      </c>
      <c r="B870" s="14">
        <v>72000</v>
      </c>
      <c r="C870" s="14">
        <v>5</v>
      </c>
      <c r="D870" t="str">
        <f t="shared" si="14"/>
        <v xml:space="preserve">Hehler, , , Schmied, , , </v>
      </c>
      <c r="E870" s="14" t="s">
        <v>1314</v>
      </c>
      <c r="F870">
        <v>1</v>
      </c>
      <c r="G870" t="s">
        <v>1065</v>
      </c>
      <c r="J870" t="s">
        <v>1051</v>
      </c>
    </row>
    <row r="871" spans="1:10" x14ac:dyDescent="0.3">
      <c r="A871" s="19" t="s">
        <v>1316</v>
      </c>
      <c r="B871" s="14">
        <v>72000</v>
      </c>
      <c r="C871" s="14">
        <v>5</v>
      </c>
      <c r="D871" t="str">
        <f t="shared" si="14"/>
        <v xml:space="preserve">Hehler, , , Schmied, , , </v>
      </c>
      <c r="E871" s="14" t="s">
        <v>1314</v>
      </c>
      <c r="F871">
        <v>1</v>
      </c>
      <c r="G871" t="s">
        <v>1065</v>
      </c>
      <c r="J871" t="s">
        <v>1051</v>
      </c>
    </row>
    <row r="872" spans="1:10" x14ac:dyDescent="0.3">
      <c r="A872" s="19" t="s">
        <v>1317</v>
      </c>
      <c r="B872" s="14">
        <v>72000</v>
      </c>
      <c r="C872" s="14">
        <v>5</v>
      </c>
      <c r="D872" t="str">
        <f t="shared" si="14"/>
        <v xml:space="preserve">Hehler, , , Schmied, , , </v>
      </c>
      <c r="E872" s="14" t="s">
        <v>1314</v>
      </c>
      <c r="F872">
        <v>1</v>
      </c>
      <c r="G872" t="s">
        <v>1065</v>
      </c>
      <c r="J872" t="s">
        <v>1051</v>
      </c>
    </row>
    <row r="873" spans="1:10" x14ac:dyDescent="0.3">
      <c r="A873" s="19" t="s">
        <v>1318</v>
      </c>
      <c r="B873" s="14">
        <v>72000</v>
      </c>
      <c r="C873" s="14">
        <v>5</v>
      </c>
      <c r="D873" t="str">
        <f t="shared" si="14"/>
        <v xml:space="preserve">Hehler, , , Schmied, , , </v>
      </c>
      <c r="E873" s="14" t="s">
        <v>1314</v>
      </c>
      <c r="F873">
        <v>1</v>
      </c>
      <c r="G873" t="s">
        <v>1065</v>
      </c>
      <c r="J873" t="s">
        <v>1051</v>
      </c>
    </row>
    <row r="874" spans="1:10" x14ac:dyDescent="0.3">
      <c r="A874" s="19" t="s">
        <v>1337</v>
      </c>
      <c r="B874" s="14">
        <v>36000</v>
      </c>
      <c r="C874" s="14">
        <v>1</v>
      </c>
      <c r="D874" t="str">
        <f t="shared" si="14"/>
        <v xml:space="preserve">Hehler, , , Schmied, , , </v>
      </c>
      <c r="E874" s="14" t="s">
        <v>1338</v>
      </c>
      <c r="F874">
        <v>2</v>
      </c>
      <c r="G874" t="s">
        <v>1065</v>
      </c>
      <c r="J874" t="s">
        <v>1051</v>
      </c>
    </row>
    <row r="875" spans="1:10" x14ac:dyDescent="0.3">
      <c r="A875" s="19" t="s">
        <v>1339</v>
      </c>
      <c r="B875" s="14">
        <v>54000</v>
      </c>
      <c r="C875" s="14">
        <v>3</v>
      </c>
      <c r="D875" t="str">
        <f t="shared" si="14"/>
        <v xml:space="preserve">Hehler, , , Schmied, , , </v>
      </c>
      <c r="E875" s="14" t="s">
        <v>1340</v>
      </c>
      <c r="F875">
        <v>2</v>
      </c>
      <c r="G875" t="s">
        <v>1065</v>
      </c>
      <c r="J875" t="s">
        <v>1051</v>
      </c>
    </row>
    <row r="876" spans="1:10" x14ac:dyDescent="0.3">
      <c r="A876" s="19" t="s">
        <v>1341</v>
      </c>
      <c r="B876" s="14">
        <v>72000</v>
      </c>
      <c r="C876" s="14">
        <v>8</v>
      </c>
      <c r="D876" t="str">
        <f t="shared" si="14"/>
        <v xml:space="preserve">Hehler, , , Schmied, , , </v>
      </c>
      <c r="E876" s="14" t="s">
        <v>1342</v>
      </c>
      <c r="F876">
        <v>1</v>
      </c>
      <c r="G876" t="s">
        <v>1065</v>
      </c>
      <c r="J876" t="s">
        <v>1051</v>
      </c>
    </row>
    <row r="877" spans="1:10" x14ac:dyDescent="0.3">
      <c r="A877" s="19" t="s">
        <v>1161</v>
      </c>
      <c r="B877" s="14">
        <v>300000</v>
      </c>
      <c r="C877" s="14">
        <v>1</v>
      </c>
      <c r="D877" t="str">
        <f t="shared" si="14"/>
        <v xml:space="preserve">Hehler, , , Schmied, , , </v>
      </c>
      <c r="E877" s="14" t="s">
        <v>1162</v>
      </c>
      <c r="F877">
        <v>0.5</v>
      </c>
      <c r="G877" t="s">
        <v>1065</v>
      </c>
      <c r="J877" t="s">
        <v>1051</v>
      </c>
    </row>
    <row r="878" spans="1:10" x14ac:dyDescent="0.3">
      <c r="A878" s="19" t="s">
        <v>1163</v>
      </c>
      <c r="B878" s="14">
        <v>300000</v>
      </c>
      <c r="C878" s="14">
        <v>2</v>
      </c>
      <c r="D878" t="str">
        <f t="shared" si="14"/>
        <v xml:space="preserve">Hehler, , , Schmied, , , </v>
      </c>
      <c r="E878" s="14" t="s">
        <v>1164</v>
      </c>
      <c r="F878">
        <v>0.5</v>
      </c>
      <c r="G878" t="s">
        <v>1065</v>
      </c>
      <c r="J878" t="s">
        <v>1051</v>
      </c>
    </row>
    <row r="879" spans="1:10" x14ac:dyDescent="0.3">
      <c r="A879" s="19" t="s">
        <v>1165</v>
      </c>
      <c r="B879" s="14">
        <v>750000</v>
      </c>
      <c r="C879" s="14">
        <v>5</v>
      </c>
      <c r="D879" t="str">
        <f t="shared" si="14"/>
        <v xml:space="preserve">Hehler, , , Schmied, , , </v>
      </c>
      <c r="E879" s="14" t="s">
        <v>1166</v>
      </c>
      <c r="F879">
        <v>0.5</v>
      </c>
      <c r="G879" t="s">
        <v>1065</v>
      </c>
      <c r="J879" t="s">
        <v>1051</v>
      </c>
    </row>
    <row r="880" spans="1:10" x14ac:dyDescent="0.3">
      <c r="A880" s="19" t="s">
        <v>1167</v>
      </c>
      <c r="B880" s="14">
        <v>210000</v>
      </c>
      <c r="C880" s="14">
        <v>0.5</v>
      </c>
      <c r="D880" t="str">
        <f t="shared" si="14"/>
        <v xml:space="preserve">Hehler, , , Schmied, , , </v>
      </c>
      <c r="E880" s="14" t="s">
        <v>1168</v>
      </c>
      <c r="F880">
        <v>0.5</v>
      </c>
      <c r="G880" t="s">
        <v>1065</v>
      </c>
      <c r="J880" t="s">
        <v>1051</v>
      </c>
    </row>
    <row r="881" spans="1:10" x14ac:dyDescent="0.3">
      <c r="A881" s="19" t="s">
        <v>1213</v>
      </c>
      <c r="B881" s="11">
        <v>300000</v>
      </c>
      <c r="C881" s="11">
        <v>1</v>
      </c>
      <c r="D881" t="str">
        <f t="shared" si="14"/>
        <v xml:space="preserve">Hehler, , , Schmied, , , </v>
      </c>
      <c r="E881" s="14" t="s">
        <v>1214</v>
      </c>
      <c r="F881">
        <v>0.5</v>
      </c>
      <c r="G881" t="s">
        <v>1065</v>
      </c>
      <c r="J881" t="s">
        <v>1051</v>
      </c>
    </row>
    <row r="882" spans="1:10" x14ac:dyDescent="0.3">
      <c r="A882" s="19" t="s">
        <v>1215</v>
      </c>
      <c r="B882" s="11">
        <v>300000</v>
      </c>
      <c r="C882" s="11">
        <v>2</v>
      </c>
      <c r="D882" t="str">
        <f t="shared" si="14"/>
        <v xml:space="preserve">Hehler, , , Schmied, , , </v>
      </c>
      <c r="E882" s="14" t="s">
        <v>1216</v>
      </c>
      <c r="F882">
        <v>0.5</v>
      </c>
      <c r="G882" t="s">
        <v>1065</v>
      </c>
      <c r="J882" t="s">
        <v>1051</v>
      </c>
    </row>
    <row r="883" spans="1:10" x14ac:dyDescent="0.3">
      <c r="A883" s="19" t="s">
        <v>1217</v>
      </c>
      <c r="B883" s="11">
        <v>300000</v>
      </c>
      <c r="C883" s="11">
        <v>3</v>
      </c>
      <c r="D883" t="str">
        <f t="shared" si="14"/>
        <v xml:space="preserve">Hehler, , , Schmied, , , </v>
      </c>
      <c r="E883" s="14" t="s">
        <v>1218</v>
      </c>
      <c r="F883">
        <v>0.5</v>
      </c>
      <c r="G883" t="s">
        <v>1065</v>
      </c>
      <c r="J883" t="s">
        <v>1051</v>
      </c>
    </row>
    <row r="884" spans="1:10" x14ac:dyDescent="0.3">
      <c r="A884" s="19" t="s">
        <v>1219</v>
      </c>
      <c r="B884" s="11">
        <v>120000</v>
      </c>
      <c r="C884" s="11">
        <v>0.5</v>
      </c>
      <c r="D884" t="str">
        <f t="shared" si="14"/>
        <v xml:space="preserve">Hehler, , , Schmied, , , </v>
      </c>
      <c r="E884" s="14" t="s">
        <v>1220</v>
      </c>
      <c r="F884">
        <v>0.5</v>
      </c>
      <c r="G884" t="s">
        <v>1065</v>
      </c>
      <c r="J884" t="s">
        <v>1051</v>
      </c>
    </row>
    <row r="885" spans="1:10" x14ac:dyDescent="0.3">
      <c r="A885" s="19" t="s">
        <v>1221</v>
      </c>
      <c r="B885" s="11">
        <v>150000</v>
      </c>
      <c r="C885" s="11">
        <v>1</v>
      </c>
      <c r="D885" t="str">
        <f t="shared" si="14"/>
        <v xml:space="preserve">Hehler, , , Schmied, , , </v>
      </c>
      <c r="E885" s="14" t="s">
        <v>1222</v>
      </c>
      <c r="F885">
        <v>0.5</v>
      </c>
      <c r="G885" t="s">
        <v>1065</v>
      </c>
      <c r="J885" t="s">
        <v>1051</v>
      </c>
    </row>
    <row r="886" spans="1:10" x14ac:dyDescent="0.3">
      <c r="A886" s="19" t="s">
        <v>1223</v>
      </c>
      <c r="B886" s="11">
        <v>390000</v>
      </c>
      <c r="C886" s="11">
        <v>3</v>
      </c>
      <c r="D886" t="str">
        <f t="shared" si="14"/>
        <v xml:space="preserve">Hehler, , , Schmied, , , </v>
      </c>
      <c r="E886" s="14" t="s">
        <v>1224</v>
      </c>
      <c r="F886">
        <v>0.5</v>
      </c>
      <c r="G886" t="s">
        <v>1065</v>
      </c>
      <c r="J886" t="s">
        <v>1051</v>
      </c>
    </row>
    <row r="887" spans="1:10" x14ac:dyDescent="0.3">
      <c r="A887" s="19" t="s">
        <v>1225</v>
      </c>
      <c r="B887" s="11">
        <v>390000</v>
      </c>
      <c r="C887" s="11">
        <v>5</v>
      </c>
      <c r="D887" t="str">
        <f t="shared" si="14"/>
        <v xml:space="preserve">Hehler, , , Schmied, , , </v>
      </c>
      <c r="E887" s="14" t="s">
        <v>1226</v>
      </c>
      <c r="F887">
        <v>0.5</v>
      </c>
      <c r="G887" t="s">
        <v>1065</v>
      </c>
      <c r="J887" t="s">
        <v>1051</v>
      </c>
    </row>
    <row r="888" spans="1:10" x14ac:dyDescent="0.3">
      <c r="A888" s="19" t="s">
        <v>1227</v>
      </c>
      <c r="B888" s="11">
        <v>390000</v>
      </c>
      <c r="C888" s="11">
        <v>8</v>
      </c>
      <c r="D888" t="str">
        <f t="shared" si="14"/>
        <v xml:space="preserve">Hehler, , , Schmied, , , </v>
      </c>
      <c r="E888" s="14" t="s">
        <v>1228</v>
      </c>
      <c r="F888">
        <v>0.5</v>
      </c>
      <c r="G888" t="s">
        <v>1065</v>
      </c>
      <c r="J888" t="s">
        <v>1051</v>
      </c>
    </row>
    <row r="889" spans="1:10" x14ac:dyDescent="0.3">
      <c r="A889" s="19" t="s">
        <v>1229</v>
      </c>
      <c r="B889" s="14">
        <v>240000</v>
      </c>
      <c r="C889" s="14">
        <v>3</v>
      </c>
      <c r="D889" t="str">
        <f t="shared" si="14"/>
        <v xml:space="preserve">Hehler, , , Schmied, , , </v>
      </c>
      <c r="E889" s="14" t="s">
        <v>1230</v>
      </c>
      <c r="F889">
        <v>0.5</v>
      </c>
      <c r="G889" t="s">
        <v>1065</v>
      </c>
      <c r="J889" t="s">
        <v>1051</v>
      </c>
    </row>
    <row r="890" spans="1:10" x14ac:dyDescent="0.3">
      <c r="A890" s="19" t="s">
        <v>1231</v>
      </c>
      <c r="B890" s="14">
        <v>180000</v>
      </c>
      <c r="C890" s="14">
        <v>5</v>
      </c>
      <c r="D890" t="str">
        <f t="shared" si="14"/>
        <v xml:space="preserve">Hehler, , , Schmied, , , </v>
      </c>
      <c r="E890" s="14" t="s">
        <v>1232</v>
      </c>
      <c r="F890">
        <v>0.5</v>
      </c>
      <c r="G890" t="s">
        <v>1065</v>
      </c>
      <c r="J890" t="s">
        <v>1051</v>
      </c>
    </row>
    <row r="891" spans="1:10" x14ac:dyDescent="0.3">
      <c r="A891" s="19" t="s">
        <v>1233</v>
      </c>
      <c r="B891" s="14">
        <v>420000</v>
      </c>
      <c r="C891" s="14">
        <v>7</v>
      </c>
      <c r="D891" t="str">
        <f t="shared" si="14"/>
        <v xml:space="preserve">Hehler, , , Schmied, , , </v>
      </c>
      <c r="E891" s="14" t="s">
        <v>1234</v>
      </c>
      <c r="F891">
        <v>0.5</v>
      </c>
      <c r="G891" t="s">
        <v>1065</v>
      </c>
      <c r="J891" t="s">
        <v>1051</v>
      </c>
    </row>
    <row r="892" spans="1:10" x14ac:dyDescent="0.3">
      <c r="A892" s="19" t="s">
        <v>1247</v>
      </c>
      <c r="B892" s="14">
        <v>120000</v>
      </c>
      <c r="C892" s="14">
        <v>0.2</v>
      </c>
      <c r="D892" t="str">
        <f t="shared" si="14"/>
        <v xml:space="preserve">Hehler, , , Schmied, , , </v>
      </c>
      <c r="E892" s="14" t="s">
        <v>1248</v>
      </c>
      <c r="F892">
        <v>0.5</v>
      </c>
      <c r="G892" t="s">
        <v>1065</v>
      </c>
      <c r="J892" t="s">
        <v>1051</v>
      </c>
    </row>
    <row r="893" spans="1:10" x14ac:dyDescent="0.3">
      <c r="A893" s="19" t="s">
        <v>1249</v>
      </c>
      <c r="B893" s="14">
        <v>240000</v>
      </c>
      <c r="C893" s="14">
        <v>0.5</v>
      </c>
      <c r="D893" t="str">
        <f t="shared" si="14"/>
        <v xml:space="preserve">Hehler, , , Schmied, , , </v>
      </c>
      <c r="E893" s="14" t="s">
        <v>1250</v>
      </c>
      <c r="F893">
        <v>0.5</v>
      </c>
      <c r="G893" t="s">
        <v>1065</v>
      </c>
      <c r="J893" t="s">
        <v>1051</v>
      </c>
    </row>
    <row r="894" spans="1:10" x14ac:dyDescent="0.3">
      <c r="A894" s="19" t="s">
        <v>1251</v>
      </c>
      <c r="B894" s="14">
        <v>390000</v>
      </c>
      <c r="C894" s="14">
        <v>1</v>
      </c>
      <c r="D894" t="str">
        <f t="shared" si="14"/>
        <v xml:space="preserve">Hehler, , , Schmied, , , </v>
      </c>
      <c r="E894" s="14" t="s">
        <v>1252</v>
      </c>
      <c r="F894">
        <v>0.5</v>
      </c>
      <c r="G894" t="s">
        <v>1065</v>
      </c>
      <c r="J894" t="s">
        <v>1051</v>
      </c>
    </row>
    <row r="895" spans="1:10" x14ac:dyDescent="0.3">
      <c r="A895" s="19" t="s">
        <v>1271</v>
      </c>
      <c r="B895" s="14">
        <v>120000</v>
      </c>
      <c r="C895" s="14">
        <v>1.2</v>
      </c>
      <c r="D895" t="str">
        <f t="shared" si="14"/>
        <v xml:space="preserve">Hehler, , , Schmied, , , </v>
      </c>
      <c r="E895" s="14" t="s">
        <v>1272</v>
      </c>
      <c r="F895">
        <v>0.5</v>
      </c>
      <c r="G895" t="s">
        <v>1065</v>
      </c>
      <c r="J895" t="s">
        <v>1051</v>
      </c>
    </row>
    <row r="896" spans="1:10" x14ac:dyDescent="0.3">
      <c r="A896" s="19" t="s">
        <v>1273</v>
      </c>
      <c r="B896" s="14">
        <v>120000</v>
      </c>
      <c r="C896" s="14">
        <v>1.2</v>
      </c>
      <c r="D896" t="str">
        <f t="shared" si="14"/>
        <v xml:space="preserve">Hehler, , , Schmied, , , </v>
      </c>
      <c r="E896" s="14" t="s">
        <v>1272</v>
      </c>
      <c r="F896">
        <v>0.5</v>
      </c>
      <c r="G896" t="s">
        <v>1065</v>
      </c>
      <c r="J896" t="s">
        <v>1051</v>
      </c>
    </row>
    <row r="897" spans="1:10" x14ac:dyDescent="0.3">
      <c r="A897" s="19" t="s">
        <v>1274</v>
      </c>
      <c r="B897" s="14">
        <v>120000</v>
      </c>
      <c r="C897" s="14">
        <v>1.2</v>
      </c>
      <c r="D897" t="str">
        <f t="shared" si="14"/>
        <v xml:space="preserve">Hehler, , , Schmied, , , </v>
      </c>
      <c r="E897" s="14" t="s">
        <v>1272</v>
      </c>
      <c r="F897">
        <v>0.5</v>
      </c>
      <c r="G897" t="s">
        <v>1065</v>
      </c>
      <c r="J897" t="s">
        <v>1051</v>
      </c>
    </row>
    <row r="898" spans="1:10" x14ac:dyDescent="0.3">
      <c r="A898" s="19" t="s">
        <v>1275</v>
      </c>
      <c r="B898" s="14">
        <v>120000</v>
      </c>
      <c r="C898" s="14">
        <v>1.2</v>
      </c>
      <c r="D898" t="str">
        <f t="shared" ref="D898:D912" si="15">G898&amp;", "&amp;H898&amp;", "&amp;I898&amp;", "&amp;J898&amp;", "&amp;K898&amp;", "&amp;L898&amp;", "&amp;M898</f>
        <v xml:space="preserve">Hehler, , , Schmied, , , </v>
      </c>
      <c r="E898" s="14" t="s">
        <v>1272</v>
      </c>
      <c r="F898">
        <v>0.5</v>
      </c>
      <c r="G898" t="s">
        <v>1065</v>
      </c>
      <c r="J898" t="s">
        <v>1051</v>
      </c>
    </row>
    <row r="899" spans="1:10" x14ac:dyDescent="0.3">
      <c r="A899" s="19" t="s">
        <v>1276</v>
      </c>
      <c r="B899" s="14">
        <v>120000</v>
      </c>
      <c r="C899" s="14">
        <v>1.2</v>
      </c>
      <c r="D899" t="str">
        <f t="shared" si="15"/>
        <v xml:space="preserve">Hehler, , , Schmied, , , </v>
      </c>
      <c r="E899" s="14" t="s">
        <v>1272</v>
      </c>
      <c r="F899">
        <v>0.5</v>
      </c>
      <c r="G899" t="s">
        <v>1065</v>
      </c>
      <c r="J899" t="s">
        <v>1051</v>
      </c>
    </row>
    <row r="900" spans="1:10" x14ac:dyDescent="0.3">
      <c r="A900" s="19" t="s">
        <v>1295</v>
      </c>
      <c r="B900" s="14">
        <v>180000</v>
      </c>
      <c r="C900" s="14">
        <v>3</v>
      </c>
      <c r="D900" t="str">
        <f t="shared" si="15"/>
        <v xml:space="preserve">Hehler, , , Schmied, , , </v>
      </c>
      <c r="E900" s="14" t="s">
        <v>1296</v>
      </c>
      <c r="F900">
        <v>0.5</v>
      </c>
      <c r="G900" t="s">
        <v>1065</v>
      </c>
      <c r="J900" t="s">
        <v>1051</v>
      </c>
    </row>
    <row r="901" spans="1:10" x14ac:dyDescent="0.3">
      <c r="A901" s="19" t="s">
        <v>1297</v>
      </c>
      <c r="B901" s="14">
        <v>180000</v>
      </c>
      <c r="C901" s="14">
        <v>3</v>
      </c>
      <c r="D901" t="str">
        <f t="shared" si="15"/>
        <v xml:space="preserve">Hehler, , , Schmied, , , </v>
      </c>
      <c r="E901" s="14" t="s">
        <v>1296</v>
      </c>
      <c r="F901">
        <v>0.5</v>
      </c>
      <c r="G901" t="s">
        <v>1065</v>
      </c>
      <c r="J901" t="s">
        <v>1051</v>
      </c>
    </row>
    <row r="902" spans="1:10" x14ac:dyDescent="0.3">
      <c r="A902" s="19" t="s">
        <v>1298</v>
      </c>
      <c r="B902" s="14">
        <v>180000</v>
      </c>
      <c r="C902" s="14">
        <v>3</v>
      </c>
      <c r="D902" t="str">
        <f t="shared" si="15"/>
        <v xml:space="preserve">Hehler, , , Schmied, , , </v>
      </c>
      <c r="E902" s="14" t="s">
        <v>1296</v>
      </c>
      <c r="F902">
        <v>0.5</v>
      </c>
      <c r="G902" t="s">
        <v>1065</v>
      </c>
      <c r="J902" t="s">
        <v>1051</v>
      </c>
    </row>
    <row r="903" spans="1:10" x14ac:dyDescent="0.3">
      <c r="A903" s="19" t="s">
        <v>1299</v>
      </c>
      <c r="B903" s="14">
        <v>180000</v>
      </c>
      <c r="C903" s="14">
        <v>3</v>
      </c>
      <c r="D903" t="str">
        <f t="shared" si="15"/>
        <v xml:space="preserve">Hehler, , , Schmied, , , </v>
      </c>
      <c r="E903" s="14" t="s">
        <v>1296</v>
      </c>
      <c r="F903">
        <v>0.5</v>
      </c>
      <c r="G903" t="s">
        <v>1065</v>
      </c>
      <c r="J903" t="s">
        <v>1051</v>
      </c>
    </row>
    <row r="904" spans="1:10" x14ac:dyDescent="0.3">
      <c r="A904" s="19" t="s">
        <v>1300</v>
      </c>
      <c r="B904" s="14">
        <v>180000</v>
      </c>
      <c r="C904" s="14">
        <v>3</v>
      </c>
      <c r="D904" t="str">
        <f t="shared" si="15"/>
        <v xml:space="preserve">Hehler, , , Schmied, , , </v>
      </c>
      <c r="E904" s="14" t="s">
        <v>1296</v>
      </c>
      <c r="F904">
        <v>0.5</v>
      </c>
      <c r="G904" t="s">
        <v>1065</v>
      </c>
      <c r="J904" t="s">
        <v>1051</v>
      </c>
    </row>
    <row r="905" spans="1:10" x14ac:dyDescent="0.3">
      <c r="A905" s="19" t="s">
        <v>1319</v>
      </c>
      <c r="B905" s="14">
        <v>240000</v>
      </c>
      <c r="C905" s="14">
        <v>5</v>
      </c>
      <c r="D905" t="str">
        <f t="shared" si="15"/>
        <v xml:space="preserve">Hehler, , , Schmied, , , </v>
      </c>
      <c r="E905" s="14" t="s">
        <v>1320</v>
      </c>
      <c r="F905">
        <v>0.5</v>
      </c>
      <c r="G905" t="s">
        <v>1065</v>
      </c>
      <c r="J905" t="s">
        <v>1051</v>
      </c>
    </row>
    <row r="906" spans="1:10" x14ac:dyDescent="0.3">
      <c r="A906" s="19" t="s">
        <v>1321</v>
      </c>
      <c r="B906" s="14">
        <v>240000</v>
      </c>
      <c r="C906" s="14">
        <v>5</v>
      </c>
      <c r="D906" t="str">
        <f t="shared" si="15"/>
        <v xml:space="preserve">Hehler, , , Schmied, , , </v>
      </c>
      <c r="E906" s="14" t="s">
        <v>1320</v>
      </c>
      <c r="F906">
        <v>0.5</v>
      </c>
      <c r="G906" t="s">
        <v>1065</v>
      </c>
      <c r="J906" t="s">
        <v>1051</v>
      </c>
    </row>
    <row r="907" spans="1:10" x14ac:dyDescent="0.3">
      <c r="A907" s="19" t="s">
        <v>1322</v>
      </c>
      <c r="B907" s="14">
        <v>240000</v>
      </c>
      <c r="C907" s="14">
        <v>5</v>
      </c>
      <c r="D907" t="str">
        <f t="shared" si="15"/>
        <v xml:space="preserve">Hehler, , , Schmied, , , </v>
      </c>
      <c r="E907" s="14" t="s">
        <v>1320</v>
      </c>
      <c r="F907">
        <v>0.5</v>
      </c>
      <c r="G907" t="s">
        <v>1065</v>
      </c>
      <c r="J907" t="s">
        <v>1051</v>
      </c>
    </row>
    <row r="908" spans="1:10" x14ac:dyDescent="0.3">
      <c r="A908" s="19" t="s">
        <v>1323</v>
      </c>
      <c r="B908" s="14">
        <v>240000</v>
      </c>
      <c r="C908" s="14">
        <v>5</v>
      </c>
      <c r="D908" t="str">
        <f t="shared" si="15"/>
        <v xml:space="preserve">Hehler, , , Schmied, , , </v>
      </c>
      <c r="E908" s="14" t="s">
        <v>1320</v>
      </c>
      <c r="F908">
        <v>0.5</v>
      </c>
      <c r="G908" t="s">
        <v>1065</v>
      </c>
      <c r="J908" t="s">
        <v>1051</v>
      </c>
    </row>
    <row r="909" spans="1:10" x14ac:dyDescent="0.3">
      <c r="A909" s="19" t="s">
        <v>1324</v>
      </c>
      <c r="B909" s="14">
        <v>240000</v>
      </c>
      <c r="C909" s="14">
        <v>5</v>
      </c>
      <c r="D909" t="str">
        <f t="shared" si="15"/>
        <v xml:space="preserve">Hehler, , , Schmied, , , </v>
      </c>
      <c r="E909" s="14" t="s">
        <v>1320</v>
      </c>
      <c r="F909">
        <v>0.5</v>
      </c>
      <c r="G909" t="s">
        <v>1065</v>
      </c>
      <c r="J909" t="s">
        <v>1051</v>
      </c>
    </row>
    <row r="910" spans="1:10" x14ac:dyDescent="0.3">
      <c r="A910" s="19" t="s">
        <v>1343</v>
      </c>
      <c r="B910" s="14">
        <v>120000</v>
      </c>
      <c r="C910" s="14">
        <v>1</v>
      </c>
      <c r="D910" t="str">
        <f t="shared" si="15"/>
        <v xml:space="preserve">Hehler, , , Schmied, , , </v>
      </c>
      <c r="E910" s="14" t="s">
        <v>1344</v>
      </c>
      <c r="F910">
        <v>0.5</v>
      </c>
      <c r="G910" t="s">
        <v>1065</v>
      </c>
      <c r="J910" t="s">
        <v>1051</v>
      </c>
    </row>
    <row r="911" spans="1:10" x14ac:dyDescent="0.3">
      <c r="A911" s="19" t="s">
        <v>1345</v>
      </c>
      <c r="B911" s="14">
        <v>180000</v>
      </c>
      <c r="C911" s="14">
        <v>3</v>
      </c>
      <c r="D911" t="str">
        <f t="shared" si="15"/>
        <v xml:space="preserve">Hehler, , , Schmied, , , </v>
      </c>
      <c r="E911" s="14" t="s">
        <v>1346</v>
      </c>
      <c r="F911">
        <v>0.5</v>
      </c>
      <c r="G911" t="s">
        <v>1065</v>
      </c>
      <c r="J911" t="s">
        <v>1051</v>
      </c>
    </row>
    <row r="912" spans="1:10" x14ac:dyDescent="0.3">
      <c r="A912" s="19" t="s">
        <v>1347</v>
      </c>
      <c r="B912" s="14">
        <v>240000</v>
      </c>
      <c r="C912" s="14">
        <v>8</v>
      </c>
      <c r="D912" t="str">
        <f t="shared" si="15"/>
        <v xml:space="preserve">Hehler, , , Schmied, , , </v>
      </c>
      <c r="E912" s="14" t="s">
        <v>1348</v>
      </c>
      <c r="F912">
        <v>0.5</v>
      </c>
      <c r="G912" t="s">
        <v>1065</v>
      </c>
      <c r="J912" t="s">
        <v>1051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4140625" defaultRowHeight="14.4" x14ac:dyDescent="0.3"/>
  <cols>
    <col min="1" max="1" width="11.44140625" style="14"/>
    <col min="2" max="2" width="28.5546875" style="14" customWidth="1"/>
    <col min="3" max="3" width="15.6640625" style="14" customWidth="1"/>
    <col min="4" max="4" width="11.44140625" style="14"/>
    <col min="6" max="6" width="127.88671875" style="14" customWidth="1"/>
    <col min="9" max="9" width="16.5546875" style="14" customWidth="1"/>
    <col min="10" max="10" width="16.88671875" style="14" customWidth="1"/>
    <col min="11" max="16384" width="11.44140625" style="14"/>
  </cols>
  <sheetData>
    <row r="1" spans="1:10" x14ac:dyDescent="0.3">
      <c r="A1" s="14" t="s">
        <v>75</v>
      </c>
      <c r="B1" s="14" t="s">
        <v>1092</v>
      </c>
      <c r="C1" s="14" t="s">
        <v>13</v>
      </c>
      <c r="D1" s="14" t="s">
        <v>12</v>
      </c>
      <c r="E1" s="14" t="s">
        <v>1048</v>
      </c>
      <c r="F1" s="14" t="s">
        <v>79</v>
      </c>
      <c r="G1" s="14" t="s">
        <v>1061</v>
      </c>
    </row>
    <row r="2" spans="1:10" x14ac:dyDescent="0.3">
      <c r="A2" s="14" t="str">
        <f t="shared" ref="A2:A33" si="0">RIGHT(B2, 1)</f>
        <v>1</v>
      </c>
      <c r="B2" s="14" t="s">
        <v>1093</v>
      </c>
      <c r="C2" s="14">
        <v>5000</v>
      </c>
      <c r="D2" s="14">
        <v>1</v>
      </c>
      <c r="F2" s="14" t="s">
        <v>1094</v>
      </c>
      <c r="G2">
        <v>10</v>
      </c>
    </row>
    <row r="3" spans="1:10" x14ac:dyDescent="0.3">
      <c r="A3" s="14" t="str">
        <f t="shared" si="0"/>
        <v>1</v>
      </c>
      <c r="B3" s="14" t="s">
        <v>1095</v>
      </c>
      <c r="C3" s="14">
        <v>5000</v>
      </c>
      <c r="D3" s="14">
        <v>2</v>
      </c>
      <c r="F3" s="14" t="s">
        <v>1096</v>
      </c>
      <c r="G3">
        <v>8</v>
      </c>
    </row>
    <row r="4" spans="1:10" x14ac:dyDescent="0.3">
      <c r="A4" s="14" t="str">
        <f t="shared" si="0"/>
        <v>1</v>
      </c>
      <c r="B4" s="14" t="s">
        <v>1097</v>
      </c>
      <c r="C4" s="14">
        <v>12500</v>
      </c>
      <c r="D4" s="14">
        <v>5</v>
      </c>
      <c r="F4" s="14" t="s">
        <v>1098</v>
      </c>
      <c r="G4">
        <v>5</v>
      </c>
    </row>
    <row r="5" spans="1:10" x14ac:dyDescent="0.3">
      <c r="A5" s="14" t="str">
        <f t="shared" si="0"/>
        <v>1</v>
      </c>
      <c r="B5" s="14" t="s">
        <v>1099</v>
      </c>
      <c r="C5" s="14">
        <v>3500</v>
      </c>
      <c r="D5" s="14">
        <v>0.5</v>
      </c>
      <c r="F5" s="14" t="s">
        <v>1100</v>
      </c>
      <c r="G5">
        <v>8</v>
      </c>
    </row>
    <row r="6" spans="1:10" x14ac:dyDescent="0.3">
      <c r="A6" s="14" t="str">
        <f t="shared" si="0"/>
        <v>1</v>
      </c>
      <c r="B6" s="14" t="s">
        <v>1101</v>
      </c>
      <c r="C6" s="11">
        <v>5000</v>
      </c>
      <c r="D6" s="11">
        <v>1</v>
      </c>
      <c r="F6" s="14" t="s">
        <v>1102</v>
      </c>
      <c r="G6">
        <v>9</v>
      </c>
    </row>
    <row r="7" spans="1:10" x14ac:dyDescent="0.3">
      <c r="A7" s="14" t="str">
        <f t="shared" si="0"/>
        <v>1</v>
      </c>
      <c r="B7" s="14" t="s">
        <v>1103</v>
      </c>
      <c r="C7" s="11">
        <v>5000</v>
      </c>
      <c r="D7" s="11">
        <v>2</v>
      </c>
      <c r="F7" s="14" t="s">
        <v>1104</v>
      </c>
      <c r="G7">
        <v>9</v>
      </c>
    </row>
    <row r="8" spans="1:10" x14ac:dyDescent="0.3">
      <c r="A8" s="14" t="str">
        <f t="shared" si="0"/>
        <v>1</v>
      </c>
      <c r="B8" s="14" t="s">
        <v>1105</v>
      </c>
      <c r="C8" s="11">
        <v>5000</v>
      </c>
      <c r="D8" s="11">
        <v>3</v>
      </c>
      <c r="F8" s="14" t="s">
        <v>1106</v>
      </c>
      <c r="G8">
        <v>7</v>
      </c>
    </row>
    <row r="9" spans="1:10" x14ac:dyDescent="0.3">
      <c r="A9" s="14" t="str">
        <f t="shared" si="0"/>
        <v>1</v>
      </c>
      <c r="B9" s="14" t="s">
        <v>1107</v>
      </c>
      <c r="C9" s="11">
        <v>2000</v>
      </c>
      <c r="D9" s="11">
        <v>0.5</v>
      </c>
      <c r="F9" s="14" t="s">
        <v>1108</v>
      </c>
      <c r="G9">
        <v>10</v>
      </c>
      <c r="J9" s="11"/>
    </row>
    <row r="10" spans="1:10" x14ac:dyDescent="0.3">
      <c r="A10" s="14" t="str">
        <f t="shared" si="0"/>
        <v>1</v>
      </c>
      <c r="B10" s="14" t="s">
        <v>1109</v>
      </c>
      <c r="C10" s="11">
        <v>2500</v>
      </c>
      <c r="D10" s="11">
        <v>1</v>
      </c>
      <c r="F10" s="14" t="s">
        <v>1110</v>
      </c>
      <c r="G10">
        <v>9</v>
      </c>
      <c r="J10" s="15"/>
    </row>
    <row r="11" spans="1:10" x14ac:dyDescent="0.3">
      <c r="A11" s="14" t="str">
        <f t="shared" si="0"/>
        <v>1</v>
      </c>
      <c r="B11" s="14" t="s">
        <v>1111</v>
      </c>
      <c r="C11" s="11">
        <v>6500</v>
      </c>
      <c r="D11" s="11">
        <v>3</v>
      </c>
      <c r="F11" s="14" t="s">
        <v>1112</v>
      </c>
      <c r="G11">
        <v>7</v>
      </c>
      <c r="J11" s="15"/>
    </row>
    <row r="12" spans="1:10" x14ac:dyDescent="0.3">
      <c r="A12" s="14" t="str">
        <f t="shared" si="0"/>
        <v>1</v>
      </c>
      <c r="B12" s="14" t="s">
        <v>1113</v>
      </c>
      <c r="C12" s="11">
        <v>6500</v>
      </c>
      <c r="D12" s="11">
        <v>5</v>
      </c>
      <c r="F12" s="14" t="s">
        <v>1114</v>
      </c>
      <c r="G12">
        <v>7</v>
      </c>
      <c r="J12" s="15"/>
    </row>
    <row r="13" spans="1:10" x14ac:dyDescent="0.3">
      <c r="A13" s="14" t="str">
        <f t="shared" si="0"/>
        <v>1</v>
      </c>
      <c r="B13" s="14" t="s">
        <v>1115</v>
      </c>
      <c r="C13" s="11">
        <v>6500</v>
      </c>
      <c r="D13" s="11">
        <v>8</v>
      </c>
      <c r="F13" s="14" t="s">
        <v>1116</v>
      </c>
      <c r="G13">
        <v>6</v>
      </c>
      <c r="J13" s="11"/>
    </row>
    <row r="14" spans="1:10" x14ac:dyDescent="0.3">
      <c r="A14" s="14" t="str">
        <f t="shared" si="0"/>
        <v>1</v>
      </c>
      <c r="B14" s="14" t="s">
        <v>1117</v>
      </c>
      <c r="C14" s="14">
        <v>4000</v>
      </c>
      <c r="D14" s="14">
        <v>3</v>
      </c>
      <c r="F14" s="14" t="s">
        <v>1118</v>
      </c>
      <c r="G14">
        <v>8</v>
      </c>
      <c r="J14" s="11"/>
    </row>
    <row r="15" spans="1:10" x14ac:dyDescent="0.3">
      <c r="A15" s="14" t="str">
        <f t="shared" si="0"/>
        <v>1</v>
      </c>
      <c r="B15" s="14" t="s">
        <v>1119</v>
      </c>
      <c r="C15" s="14">
        <v>3000</v>
      </c>
      <c r="D15" s="14">
        <v>5</v>
      </c>
      <c r="F15" s="14" t="s">
        <v>1120</v>
      </c>
      <c r="G15">
        <v>8</v>
      </c>
      <c r="J15" s="11"/>
    </row>
    <row r="16" spans="1:10" x14ac:dyDescent="0.3">
      <c r="A16" s="14" t="str">
        <f t="shared" si="0"/>
        <v>1</v>
      </c>
      <c r="B16" s="14" t="s">
        <v>1121</v>
      </c>
      <c r="C16" s="14">
        <v>7000</v>
      </c>
      <c r="D16" s="14">
        <v>7</v>
      </c>
      <c r="F16" s="14" t="s">
        <v>1122</v>
      </c>
      <c r="G16">
        <v>6</v>
      </c>
      <c r="J16" s="11"/>
    </row>
    <row r="17" spans="1:7" x14ac:dyDescent="0.3">
      <c r="A17" s="14" t="str">
        <f t="shared" si="0"/>
        <v>1</v>
      </c>
      <c r="B17" s="14" t="s">
        <v>1123</v>
      </c>
      <c r="C17" s="14">
        <v>300</v>
      </c>
      <c r="D17" s="14">
        <v>0.5</v>
      </c>
      <c r="F17" s="14" t="s">
        <v>1124</v>
      </c>
      <c r="G17">
        <v>8</v>
      </c>
    </row>
    <row r="18" spans="1:7" x14ac:dyDescent="0.3">
      <c r="A18" s="14" t="str">
        <f t="shared" si="0"/>
        <v>1</v>
      </c>
      <c r="B18" s="14" t="s">
        <v>1125</v>
      </c>
      <c r="C18" s="14">
        <v>2000</v>
      </c>
      <c r="D18" s="14">
        <v>2</v>
      </c>
      <c r="F18" s="14" t="s">
        <v>1126</v>
      </c>
      <c r="G18">
        <v>7</v>
      </c>
    </row>
    <row r="19" spans="1:7" x14ac:dyDescent="0.3">
      <c r="A19" s="14" t="str">
        <f t="shared" si="0"/>
        <v>1</v>
      </c>
      <c r="B19" s="14" t="s">
        <v>1127</v>
      </c>
      <c r="C19" s="14">
        <v>500</v>
      </c>
      <c r="D19" s="14">
        <v>3</v>
      </c>
      <c r="F19" s="14" t="s">
        <v>1128</v>
      </c>
      <c r="G19">
        <v>7</v>
      </c>
    </row>
    <row r="20" spans="1:7" x14ac:dyDescent="0.3">
      <c r="A20" s="14" t="str">
        <f t="shared" si="0"/>
        <v>1</v>
      </c>
      <c r="B20" s="14" t="s">
        <v>1129</v>
      </c>
      <c r="C20" s="14">
        <v>1000</v>
      </c>
      <c r="D20" s="14">
        <v>0.5</v>
      </c>
      <c r="F20" s="14" t="s">
        <v>1130</v>
      </c>
      <c r="G20">
        <v>7</v>
      </c>
    </row>
    <row r="21" spans="1:7" x14ac:dyDescent="0.3">
      <c r="A21" s="14" t="str">
        <f t="shared" si="0"/>
        <v>1</v>
      </c>
      <c r="B21" s="14" t="s">
        <v>1131</v>
      </c>
      <c r="C21" s="14">
        <v>1500</v>
      </c>
      <c r="D21" s="14">
        <v>1</v>
      </c>
      <c r="F21" s="14" t="s">
        <v>1132</v>
      </c>
      <c r="G21">
        <v>8</v>
      </c>
    </row>
    <row r="22" spans="1:7" x14ac:dyDescent="0.3">
      <c r="A22" s="14" t="str">
        <f t="shared" si="0"/>
        <v>1</v>
      </c>
      <c r="B22" s="14" t="s">
        <v>1133</v>
      </c>
      <c r="C22" s="14">
        <v>0</v>
      </c>
      <c r="D22" s="14">
        <v>0</v>
      </c>
      <c r="F22" s="14" t="s">
        <v>1134</v>
      </c>
      <c r="G22">
        <v>0</v>
      </c>
    </row>
    <row r="23" spans="1:7" x14ac:dyDescent="0.3">
      <c r="A23" s="14" t="str">
        <f t="shared" si="0"/>
        <v>1</v>
      </c>
      <c r="B23" s="14" t="s">
        <v>1135</v>
      </c>
      <c r="C23" s="14">
        <v>0</v>
      </c>
      <c r="D23" s="14">
        <v>0</v>
      </c>
      <c r="F23" s="14" t="s">
        <v>1136</v>
      </c>
      <c r="G23">
        <v>0</v>
      </c>
    </row>
    <row r="24" spans="1:7" x14ac:dyDescent="0.3">
      <c r="A24" s="14" t="str">
        <f t="shared" si="0"/>
        <v>1</v>
      </c>
      <c r="B24" s="14" t="s">
        <v>1137</v>
      </c>
      <c r="C24" s="14">
        <v>0</v>
      </c>
      <c r="D24" s="14">
        <v>0</v>
      </c>
      <c r="F24" s="14" t="s">
        <v>1138</v>
      </c>
      <c r="G24">
        <v>0</v>
      </c>
    </row>
    <row r="25" spans="1:7" x14ac:dyDescent="0.3">
      <c r="A25" s="14" t="str">
        <f t="shared" si="0"/>
        <v>1</v>
      </c>
      <c r="B25" s="14" t="s">
        <v>1139</v>
      </c>
      <c r="C25" s="14">
        <v>2000</v>
      </c>
      <c r="D25" s="14">
        <v>0.2</v>
      </c>
      <c r="F25" s="14" t="s">
        <v>1140</v>
      </c>
      <c r="G25">
        <v>8</v>
      </c>
    </row>
    <row r="26" spans="1:7" x14ac:dyDescent="0.3">
      <c r="A26" s="14" t="str">
        <f t="shared" si="0"/>
        <v>1</v>
      </c>
      <c r="B26" s="14" t="s">
        <v>1141</v>
      </c>
      <c r="C26" s="14">
        <v>4000</v>
      </c>
      <c r="D26" s="14">
        <v>0.5</v>
      </c>
      <c r="F26" s="14" t="s">
        <v>1142</v>
      </c>
      <c r="G26">
        <v>6</v>
      </c>
    </row>
    <row r="27" spans="1:7" x14ac:dyDescent="0.3">
      <c r="A27" s="14" t="str">
        <f t="shared" si="0"/>
        <v>1</v>
      </c>
      <c r="B27" s="14" t="s">
        <v>1143</v>
      </c>
      <c r="C27" s="14">
        <v>6500</v>
      </c>
      <c r="D27" s="14">
        <v>1</v>
      </c>
      <c r="F27" s="14" t="s">
        <v>1144</v>
      </c>
      <c r="G27">
        <v>5</v>
      </c>
    </row>
    <row r="28" spans="1:7" x14ac:dyDescent="0.3">
      <c r="A28" s="14" t="str">
        <f t="shared" si="0"/>
        <v>1</v>
      </c>
      <c r="B28" s="14" t="s">
        <v>1139</v>
      </c>
      <c r="C28" s="14">
        <v>2000</v>
      </c>
      <c r="D28" s="14">
        <v>0.2</v>
      </c>
      <c r="F28" s="14" t="s">
        <v>1140</v>
      </c>
      <c r="G28">
        <v>7</v>
      </c>
    </row>
    <row r="29" spans="1:7" x14ac:dyDescent="0.3">
      <c r="A29" s="14" t="str">
        <f t="shared" si="0"/>
        <v>1</v>
      </c>
      <c r="B29" s="14" t="s">
        <v>1141</v>
      </c>
      <c r="C29" s="14">
        <v>4000</v>
      </c>
      <c r="D29" s="14">
        <v>0.5</v>
      </c>
      <c r="F29" s="14" t="s">
        <v>1142</v>
      </c>
      <c r="G29">
        <v>8</v>
      </c>
    </row>
    <row r="30" spans="1:7" x14ac:dyDescent="0.3">
      <c r="A30" s="14" t="str">
        <f t="shared" si="0"/>
        <v>1</v>
      </c>
      <c r="B30" s="14" t="s">
        <v>1143</v>
      </c>
      <c r="C30" s="14">
        <v>6500</v>
      </c>
      <c r="D30" s="14">
        <v>1</v>
      </c>
      <c r="F30" s="14" t="s">
        <v>1144</v>
      </c>
      <c r="G30">
        <v>4</v>
      </c>
    </row>
    <row r="31" spans="1:7" x14ac:dyDescent="0.3">
      <c r="A31" s="14" t="str">
        <f t="shared" si="0"/>
        <v>1</v>
      </c>
      <c r="B31" s="14" t="s">
        <v>1253</v>
      </c>
      <c r="C31" s="14">
        <v>2000</v>
      </c>
      <c r="D31" s="14">
        <v>1.2</v>
      </c>
      <c r="F31" s="14" t="s">
        <v>1254</v>
      </c>
      <c r="G31">
        <v>9</v>
      </c>
    </row>
    <row r="32" spans="1:7" x14ac:dyDescent="0.3">
      <c r="A32" s="14" t="str">
        <f t="shared" si="0"/>
        <v>1</v>
      </c>
      <c r="B32" s="14" t="s">
        <v>1255</v>
      </c>
      <c r="C32" s="14">
        <v>2000</v>
      </c>
      <c r="D32" s="14">
        <v>1.2</v>
      </c>
      <c r="F32" s="14" t="s">
        <v>1254</v>
      </c>
      <c r="G32">
        <v>9</v>
      </c>
    </row>
    <row r="33" spans="1:7" x14ac:dyDescent="0.3">
      <c r="A33" s="14" t="str">
        <f t="shared" si="0"/>
        <v>1</v>
      </c>
      <c r="B33" s="14" t="s">
        <v>1256</v>
      </c>
      <c r="C33" s="14">
        <v>2000</v>
      </c>
      <c r="D33" s="14">
        <v>1.2</v>
      </c>
      <c r="F33" s="14" t="s">
        <v>1254</v>
      </c>
      <c r="G33">
        <v>9</v>
      </c>
    </row>
    <row r="34" spans="1:7" x14ac:dyDescent="0.3">
      <c r="A34" s="14" t="str">
        <f t="shared" ref="A34:A65" si="1">RIGHT(B34, 1)</f>
        <v>1</v>
      </c>
      <c r="B34" s="14" t="s">
        <v>1257</v>
      </c>
      <c r="C34" s="14">
        <v>2000</v>
      </c>
      <c r="D34" s="14">
        <v>1.2</v>
      </c>
      <c r="F34" s="14" t="s">
        <v>1254</v>
      </c>
      <c r="G34">
        <v>9</v>
      </c>
    </row>
    <row r="35" spans="1:7" x14ac:dyDescent="0.3">
      <c r="A35" s="14" t="str">
        <f t="shared" si="1"/>
        <v>1</v>
      </c>
      <c r="B35" s="14" t="s">
        <v>1258</v>
      </c>
      <c r="C35" s="14">
        <v>2000</v>
      </c>
      <c r="D35" s="14">
        <v>1.2</v>
      </c>
      <c r="F35" s="14" t="s">
        <v>1254</v>
      </c>
      <c r="G35">
        <v>9</v>
      </c>
    </row>
    <row r="36" spans="1:7" x14ac:dyDescent="0.3">
      <c r="A36" s="14" t="str">
        <f t="shared" si="1"/>
        <v>1</v>
      </c>
      <c r="B36" s="14" t="s">
        <v>1277</v>
      </c>
      <c r="C36" s="14">
        <v>3000</v>
      </c>
      <c r="D36" s="14">
        <v>3</v>
      </c>
      <c r="F36" s="14" t="s">
        <v>1278</v>
      </c>
      <c r="G36">
        <v>9</v>
      </c>
    </row>
    <row r="37" spans="1:7" x14ac:dyDescent="0.3">
      <c r="A37" s="14" t="str">
        <f t="shared" si="1"/>
        <v>1</v>
      </c>
      <c r="B37" s="14" t="s">
        <v>1279</v>
      </c>
      <c r="C37" s="14">
        <v>3000</v>
      </c>
      <c r="D37" s="14">
        <v>3</v>
      </c>
      <c r="F37" s="14" t="s">
        <v>1278</v>
      </c>
      <c r="G37">
        <v>9</v>
      </c>
    </row>
    <row r="38" spans="1:7" x14ac:dyDescent="0.3">
      <c r="A38" s="14" t="str">
        <f t="shared" si="1"/>
        <v>1</v>
      </c>
      <c r="B38" s="14" t="s">
        <v>1280</v>
      </c>
      <c r="C38" s="14">
        <v>3000</v>
      </c>
      <c r="D38" s="14">
        <v>3</v>
      </c>
      <c r="F38" s="14" t="s">
        <v>1278</v>
      </c>
      <c r="G38">
        <v>9</v>
      </c>
    </row>
    <row r="39" spans="1:7" x14ac:dyDescent="0.3">
      <c r="A39" s="14" t="str">
        <f t="shared" si="1"/>
        <v>1</v>
      </c>
      <c r="B39" s="14" t="s">
        <v>1281</v>
      </c>
      <c r="C39" s="14">
        <v>3000</v>
      </c>
      <c r="D39" s="14">
        <v>3</v>
      </c>
      <c r="F39" s="14" t="s">
        <v>1278</v>
      </c>
      <c r="G39">
        <v>9</v>
      </c>
    </row>
    <row r="40" spans="1:7" x14ac:dyDescent="0.3">
      <c r="A40" s="14" t="str">
        <f t="shared" si="1"/>
        <v>1</v>
      </c>
      <c r="B40" s="14" t="s">
        <v>1282</v>
      </c>
      <c r="C40" s="14">
        <v>3000</v>
      </c>
      <c r="D40" s="14">
        <v>3</v>
      </c>
      <c r="F40" s="14" t="s">
        <v>1278</v>
      </c>
      <c r="G40">
        <v>9</v>
      </c>
    </row>
    <row r="41" spans="1:7" x14ac:dyDescent="0.3">
      <c r="A41" s="14" t="str">
        <f t="shared" si="1"/>
        <v>1</v>
      </c>
      <c r="B41" s="14" t="s">
        <v>1301</v>
      </c>
      <c r="C41" s="14">
        <v>4000</v>
      </c>
      <c r="D41" s="14">
        <v>5</v>
      </c>
      <c r="F41" s="14" t="s">
        <v>1302</v>
      </c>
      <c r="G41">
        <v>8</v>
      </c>
    </row>
    <row r="42" spans="1:7" x14ac:dyDescent="0.3">
      <c r="A42" s="14" t="str">
        <f t="shared" si="1"/>
        <v>1</v>
      </c>
      <c r="B42" s="14" t="s">
        <v>1303</v>
      </c>
      <c r="C42" s="14">
        <v>4000</v>
      </c>
      <c r="D42" s="14">
        <v>5</v>
      </c>
      <c r="F42" s="14" t="s">
        <v>1302</v>
      </c>
      <c r="G42">
        <v>8</v>
      </c>
    </row>
    <row r="43" spans="1:7" x14ac:dyDescent="0.3">
      <c r="A43" s="14" t="str">
        <f t="shared" si="1"/>
        <v>1</v>
      </c>
      <c r="B43" s="14" t="s">
        <v>1304</v>
      </c>
      <c r="C43" s="14">
        <v>4000</v>
      </c>
      <c r="D43" s="14">
        <v>5</v>
      </c>
      <c r="F43" s="14" t="s">
        <v>1302</v>
      </c>
      <c r="G43">
        <v>8</v>
      </c>
    </row>
    <row r="44" spans="1:7" x14ac:dyDescent="0.3">
      <c r="A44" s="14" t="str">
        <f t="shared" si="1"/>
        <v>1</v>
      </c>
      <c r="B44" s="14" t="s">
        <v>1305</v>
      </c>
      <c r="C44" s="14">
        <v>4000</v>
      </c>
      <c r="D44" s="14">
        <v>5</v>
      </c>
      <c r="F44" s="14" t="s">
        <v>1302</v>
      </c>
      <c r="G44">
        <v>8</v>
      </c>
    </row>
    <row r="45" spans="1:7" x14ac:dyDescent="0.3">
      <c r="A45" s="14" t="str">
        <f t="shared" si="1"/>
        <v>1</v>
      </c>
      <c r="B45" s="14" t="s">
        <v>1306</v>
      </c>
      <c r="C45" s="14">
        <v>4000</v>
      </c>
      <c r="D45" s="14">
        <v>5</v>
      </c>
      <c r="F45" s="14" t="s">
        <v>1302</v>
      </c>
      <c r="G45">
        <v>8</v>
      </c>
    </row>
    <row r="46" spans="1:7" x14ac:dyDescent="0.3">
      <c r="A46" s="14" t="str">
        <f t="shared" si="1"/>
        <v>1</v>
      </c>
      <c r="B46" s="14" t="s">
        <v>1325</v>
      </c>
      <c r="C46" s="14">
        <v>2000</v>
      </c>
      <c r="D46" s="14">
        <v>1</v>
      </c>
      <c r="F46" s="14" t="s">
        <v>1326</v>
      </c>
      <c r="G46">
        <v>10</v>
      </c>
    </row>
    <row r="47" spans="1:7" x14ac:dyDescent="0.3">
      <c r="A47" s="14" t="str">
        <f t="shared" si="1"/>
        <v>1</v>
      </c>
      <c r="B47" s="14" t="s">
        <v>1327</v>
      </c>
      <c r="C47" s="14">
        <v>3000</v>
      </c>
      <c r="D47" s="14">
        <v>3</v>
      </c>
      <c r="F47" s="14" t="s">
        <v>1328</v>
      </c>
      <c r="G47">
        <v>9</v>
      </c>
    </row>
    <row r="48" spans="1:7" x14ac:dyDescent="0.3">
      <c r="A48" s="14" t="str">
        <f t="shared" si="1"/>
        <v>1</v>
      </c>
      <c r="B48" s="14" t="s">
        <v>1329</v>
      </c>
      <c r="C48" s="14">
        <v>4000</v>
      </c>
      <c r="D48" s="14">
        <v>8</v>
      </c>
      <c r="F48" s="14" t="s">
        <v>1330</v>
      </c>
      <c r="G48">
        <v>8</v>
      </c>
    </row>
    <row r="49" spans="1:8" x14ac:dyDescent="0.3">
      <c r="A49" s="14" t="str">
        <f t="shared" si="1"/>
        <v>2</v>
      </c>
      <c r="B49" s="14" t="s">
        <v>1145</v>
      </c>
      <c r="C49" s="14">
        <v>22500</v>
      </c>
      <c r="D49" s="14">
        <v>1</v>
      </c>
      <c r="F49" s="14" t="s">
        <v>1146</v>
      </c>
      <c r="H49">
        <v>10</v>
      </c>
    </row>
    <row r="50" spans="1:8" x14ac:dyDescent="0.3">
      <c r="A50" s="14" t="str">
        <f t="shared" si="1"/>
        <v>2</v>
      </c>
      <c r="B50" s="14" t="s">
        <v>1147</v>
      </c>
      <c r="C50" s="14">
        <v>22500</v>
      </c>
      <c r="D50" s="14">
        <v>2</v>
      </c>
      <c r="F50" s="14" t="s">
        <v>1148</v>
      </c>
      <c r="H50">
        <v>8</v>
      </c>
    </row>
    <row r="51" spans="1:8" x14ac:dyDescent="0.3">
      <c r="A51" s="14" t="str">
        <f t="shared" si="1"/>
        <v>2</v>
      </c>
      <c r="B51" s="14" t="s">
        <v>1149</v>
      </c>
      <c r="C51" s="14">
        <v>56250</v>
      </c>
      <c r="D51" s="14">
        <v>5</v>
      </c>
      <c r="F51" s="14" t="s">
        <v>1150</v>
      </c>
      <c r="H51">
        <v>5</v>
      </c>
    </row>
    <row r="52" spans="1:8" x14ac:dyDescent="0.3">
      <c r="A52" s="14" t="str">
        <f t="shared" si="1"/>
        <v>2</v>
      </c>
      <c r="B52" s="14" t="s">
        <v>1151</v>
      </c>
      <c r="C52" s="14">
        <v>15749.999999999998</v>
      </c>
      <c r="D52" s="14">
        <v>0.5</v>
      </c>
      <c r="F52" s="14" t="s">
        <v>1152</v>
      </c>
      <c r="H52">
        <v>8</v>
      </c>
    </row>
    <row r="53" spans="1:8" x14ac:dyDescent="0.3">
      <c r="A53" s="14" t="str">
        <f t="shared" si="1"/>
        <v>2</v>
      </c>
      <c r="B53" s="14" t="s">
        <v>1169</v>
      </c>
      <c r="C53" s="11">
        <v>22500</v>
      </c>
      <c r="D53" s="11">
        <v>1</v>
      </c>
      <c r="F53" s="14" t="s">
        <v>1170</v>
      </c>
      <c r="H53">
        <v>9</v>
      </c>
    </row>
    <row r="54" spans="1:8" x14ac:dyDescent="0.3">
      <c r="A54" s="14" t="str">
        <f t="shared" si="1"/>
        <v>2</v>
      </c>
      <c r="B54" s="14" t="s">
        <v>1171</v>
      </c>
      <c r="C54" s="11">
        <v>22500</v>
      </c>
      <c r="D54" s="11">
        <v>2</v>
      </c>
      <c r="F54" s="14" t="s">
        <v>1172</v>
      </c>
      <c r="H54">
        <v>9</v>
      </c>
    </row>
    <row r="55" spans="1:8" x14ac:dyDescent="0.3">
      <c r="A55" s="14" t="str">
        <f t="shared" si="1"/>
        <v>2</v>
      </c>
      <c r="B55" s="14" t="s">
        <v>1173</v>
      </c>
      <c r="C55" s="11">
        <v>22500</v>
      </c>
      <c r="D55" s="11">
        <v>3</v>
      </c>
      <c r="F55" s="14" t="s">
        <v>1174</v>
      </c>
      <c r="H55">
        <v>7</v>
      </c>
    </row>
    <row r="56" spans="1:8" x14ac:dyDescent="0.3">
      <c r="A56" s="14" t="str">
        <f t="shared" si="1"/>
        <v>2</v>
      </c>
      <c r="B56" s="14" t="s">
        <v>1175</v>
      </c>
      <c r="C56" s="11">
        <v>9000</v>
      </c>
      <c r="D56" s="11">
        <v>0.5</v>
      </c>
      <c r="F56" s="14" t="s">
        <v>1176</v>
      </c>
      <c r="H56">
        <v>10</v>
      </c>
    </row>
    <row r="57" spans="1:8" x14ac:dyDescent="0.3">
      <c r="A57" s="14" t="str">
        <f t="shared" si="1"/>
        <v>2</v>
      </c>
      <c r="B57" s="14" t="s">
        <v>1177</v>
      </c>
      <c r="C57" s="11">
        <v>11250</v>
      </c>
      <c r="D57" s="11">
        <v>1</v>
      </c>
      <c r="F57" s="14" t="s">
        <v>1178</v>
      </c>
      <c r="H57">
        <v>9</v>
      </c>
    </row>
    <row r="58" spans="1:8" x14ac:dyDescent="0.3">
      <c r="A58" s="14" t="str">
        <f t="shared" si="1"/>
        <v>2</v>
      </c>
      <c r="B58" s="14" t="s">
        <v>1179</v>
      </c>
      <c r="C58" s="11">
        <v>29250</v>
      </c>
      <c r="D58" s="11">
        <v>3</v>
      </c>
      <c r="F58" s="14" t="s">
        <v>1180</v>
      </c>
      <c r="H58">
        <v>7</v>
      </c>
    </row>
    <row r="59" spans="1:8" x14ac:dyDescent="0.3">
      <c r="A59" s="14" t="str">
        <f t="shared" si="1"/>
        <v>2</v>
      </c>
      <c r="B59" s="14" t="s">
        <v>1181</v>
      </c>
      <c r="C59" s="11">
        <v>29250</v>
      </c>
      <c r="D59" s="11">
        <v>5</v>
      </c>
      <c r="F59" s="14" t="s">
        <v>1182</v>
      </c>
      <c r="H59">
        <v>7</v>
      </c>
    </row>
    <row r="60" spans="1:8" x14ac:dyDescent="0.3">
      <c r="A60" s="14" t="str">
        <f t="shared" si="1"/>
        <v>2</v>
      </c>
      <c r="B60" s="14" t="s">
        <v>1183</v>
      </c>
      <c r="C60" s="11">
        <v>29250</v>
      </c>
      <c r="D60" s="11">
        <v>8</v>
      </c>
      <c r="F60" s="14" t="s">
        <v>1184</v>
      </c>
      <c r="H60">
        <v>6</v>
      </c>
    </row>
    <row r="61" spans="1:8" x14ac:dyDescent="0.3">
      <c r="A61" s="14" t="str">
        <f t="shared" si="1"/>
        <v>2</v>
      </c>
      <c r="B61" s="14" t="s">
        <v>1185</v>
      </c>
      <c r="C61" s="14">
        <v>18000</v>
      </c>
      <c r="D61" s="14">
        <v>3</v>
      </c>
      <c r="F61" s="14" t="s">
        <v>1186</v>
      </c>
      <c r="H61">
        <v>8</v>
      </c>
    </row>
    <row r="62" spans="1:8" x14ac:dyDescent="0.3">
      <c r="A62" s="14" t="str">
        <f t="shared" si="1"/>
        <v>2</v>
      </c>
      <c r="B62" s="14" t="s">
        <v>1187</v>
      </c>
      <c r="C62" s="14">
        <v>13500</v>
      </c>
      <c r="D62" s="14">
        <v>5</v>
      </c>
      <c r="F62" s="14" t="s">
        <v>1188</v>
      </c>
      <c r="H62">
        <v>8</v>
      </c>
    </row>
    <row r="63" spans="1:8" x14ac:dyDescent="0.3">
      <c r="A63" s="14" t="str">
        <f t="shared" si="1"/>
        <v>2</v>
      </c>
      <c r="B63" s="14" t="s">
        <v>1189</v>
      </c>
      <c r="C63" s="14">
        <v>31499.999999999996</v>
      </c>
      <c r="D63" s="14">
        <v>7</v>
      </c>
      <c r="F63" s="14" t="s">
        <v>1190</v>
      </c>
      <c r="H63">
        <v>6</v>
      </c>
    </row>
    <row r="64" spans="1:8" x14ac:dyDescent="0.3">
      <c r="A64" s="14" t="str">
        <f t="shared" si="1"/>
        <v>2</v>
      </c>
      <c r="B64" s="14" t="s">
        <v>1235</v>
      </c>
      <c r="C64" s="14">
        <v>9000</v>
      </c>
      <c r="D64" s="14">
        <v>0.2</v>
      </c>
      <c r="F64" s="14" t="s">
        <v>1236</v>
      </c>
      <c r="H64">
        <v>8</v>
      </c>
    </row>
    <row r="65" spans="1:8" x14ac:dyDescent="0.3">
      <c r="A65" s="14" t="str">
        <f t="shared" si="1"/>
        <v>2</v>
      </c>
      <c r="B65" s="14" t="s">
        <v>1237</v>
      </c>
      <c r="C65" s="14">
        <v>18000</v>
      </c>
      <c r="D65" s="14">
        <v>0.5</v>
      </c>
      <c r="F65" s="14" t="s">
        <v>1238</v>
      </c>
      <c r="H65">
        <v>7</v>
      </c>
    </row>
    <row r="66" spans="1:8" x14ac:dyDescent="0.3">
      <c r="A66" s="14" t="str">
        <f t="shared" ref="A66:A97" si="2">RIGHT(B66, 1)</f>
        <v>2</v>
      </c>
      <c r="B66" s="14" t="s">
        <v>1239</v>
      </c>
      <c r="C66" s="14">
        <v>29250</v>
      </c>
      <c r="D66" s="14">
        <v>1</v>
      </c>
      <c r="F66" s="14" t="s">
        <v>1240</v>
      </c>
      <c r="H66">
        <v>7</v>
      </c>
    </row>
    <row r="67" spans="1:8" x14ac:dyDescent="0.3">
      <c r="A67" s="14" t="str">
        <f t="shared" si="2"/>
        <v>2</v>
      </c>
      <c r="B67" s="14" t="s">
        <v>1259</v>
      </c>
      <c r="C67" s="14">
        <v>9000</v>
      </c>
      <c r="D67" s="14">
        <v>1.2</v>
      </c>
      <c r="F67" s="14" t="s">
        <v>1260</v>
      </c>
      <c r="H67">
        <v>7</v>
      </c>
    </row>
    <row r="68" spans="1:8" x14ac:dyDescent="0.3">
      <c r="A68" s="14" t="str">
        <f t="shared" si="2"/>
        <v>2</v>
      </c>
      <c r="B68" s="14" t="s">
        <v>1261</v>
      </c>
      <c r="C68" s="14">
        <v>9000</v>
      </c>
      <c r="D68" s="14">
        <v>1.2</v>
      </c>
      <c r="F68" s="14" t="s">
        <v>1260</v>
      </c>
      <c r="H68">
        <v>8</v>
      </c>
    </row>
    <row r="69" spans="1:8" x14ac:dyDescent="0.3">
      <c r="A69" s="14" t="str">
        <f t="shared" si="2"/>
        <v>2</v>
      </c>
      <c r="B69" s="14" t="s">
        <v>1262</v>
      </c>
      <c r="C69" s="14">
        <v>9000</v>
      </c>
      <c r="D69" s="14">
        <v>1.2</v>
      </c>
      <c r="F69" s="14" t="s">
        <v>1260</v>
      </c>
      <c r="H69">
        <v>0</v>
      </c>
    </row>
    <row r="70" spans="1:8" x14ac:dyDescent="0.3">
      <c r="A70" s="14" t="str">
        <f t="shared" si="2"/>
        <v>2</v>
      </c>
      <c r="B70" s="14" t="s">
        <v>1263</v>
      </c>
      <c r="C70" s="14">
        <v>9000</v>
      </c>
      <c r="D70" s="14">
        <v>1.2</v>
      </c>
      <c r="F70" s="14" t="s">
        <v>1260</v>
      </c>
      <c r="H70">
        <v>0</v>
      </c>
    </row>
    <row r="71" spans="1:8" x14ac:dyDescent="0.3">
      <c r="A71" s="14" t="str">
        <f t="shared" si="2"/>
        <v>2</v>
      </c>
      <c r="B71" s="14" t="s">
        <v>1264</v>
      </c>
      <c r="C71" s="14">
        <v>9000</v>
      </c>
      <c r="D71" s="14">
        <v>1.2</v>
      </c>
      <c r="F71" s="14" t="s">
        <v>1260</v>
      </c>
      <c r="H71">
        <v>0</v>
      </c>
    </row>
    <row r="72" spans="1:8" x14ac:dyDescent="0.3">
      <c r="A72" s="14" t="str">
        <f t="shared" si="2"/>
        <v>2</v>
      </c>
      <c r="B72" s="14" t="s">
        <v>1283</v>
      </c>
      <c r="C72" s="14">
        <v>13500</v>
      </c>
      <c r="D72" s="14">
        <v>3</v>
      </c>
      <c r="F72" s="14" t="s">
        <v>1284</v>
      </c>
      <c r="H72">
        <v>8</v>
      </c>
    </row>
    <row r="73" spans="1:8" x14ac:dyDescent="0.3">
      <c r="A73" s="14" t="str">
        <f t="shared" si="2"/>
        <v>2</v>
      </c>
      <c r="B73" s="14" t="s">
        <v>1285</v>
      </c>
      <c r="C73" s="14">
        <v>13500</v>
      </c>
      <c r="D73" s="14">
        <v>3</v>
      </c>
      <c r="F73" s="14" t="s">
        <v>1284</v>
      </c>
      <c r="H73">
        <v>6</v>
      </c>
    </row>
    <row r="74" spans="1:8" x14ac:dyDescent="0.3">
      <c r="A74" s="14" t="str">
        <f t="shared" si="2"/>
        <v>2</v>
      </c>
      <c r="B74" s="14" t="s">
        <v>1286</v>
      </c>
      <c r="C74" s="14">
        <v>13500</v>
      </c>
      <c r="D74" s="14">
        <v>3</v>
      </c>
      <c r="F74" s="14" t="s">
        <v>1284</v>
      </c>
      <c r="H74">
        <v>5</v>
      </c>
    </row>
    <row r="75" spans="1:8" x14ac:dyDescent="0.3">
      <c r="A75" s="14" t="str">
        <f t="shared" si="2"/>
        <v>2</v>
      </c>
      <c r="B75" s="14" t="s">
        <v>1287</v>
      </c>
      <c r="C75" s="14">
        <v>13500</v>
      </c>
      <c r="D75" s="14">
        <v>3</v>
      </c>
      <c r="F75" s="14" t="s">
        <v>1284</v>
      </c>
      <c r="H75">
        <v>7</v>
      </c>
    </row>
    <row r="76" spans="1:8" x14ac:dyDescent="0.3">
      <c r="A76" s="14" t="str">
        <f t="shared" si="2"/>
        <v>2</v>
      </c>
      <c r="B76" s="14" t="s">
        <v>1288</v>
      </c>
      <c r="C76" s="14">
        <v>13500</v>
      </c>
      <c r="D76" s="14">
        <v>3</v>
      </c>
      <c r="F76" s="14" t="s">
        <v>1284</v>
      </c>
      <c r="H76">
        <v>8</v>
      </c>
    </row>
    <row r="77" spans="1:8" x14ac:dyDescent="0.3">
      <c r="A77" s="14" t="str">
        <f t="shared" si="2"/>
        <v>2</v>
      </c>
      <c r="B77" s="14" t="s">
        <v>1307</v>
      </c>
      <c r="C77" s="14">
        <v>18000</v>
      </c>
      <c r="D77" s="14">
        <v>5</v>
      </c>
      <c r="F77" s="14" t="s">
        <v>1308</v>
      </c>
      <c r="H77">
        <v>4</v>
      </c>
    </row>
    <row r="78" spans="1:8" x14ac:dyDescent="0.3">
      <c r="A78" s="14" t="str">
        <f t="shared" si="2"/>
        <v>2</v>
      </c>
      <c r="B78" s="14" t="s">
        <v>1309</v>
      </c>
      <c r="C78" s="14">
        <v>18000</v>
      </c>
      <c r="D78" s="14">
        <v>5</v>
      </c>
      <c r="F78" s="14" t="s">
        <v>1308</v>
      </c>
      <c r="H78">
        <v>9</v>
      </c>
    </row>
    <row r="79" spans="1:8" x14ac:dyDescent="0.3">
      <c r="A79" s="14" t="str">
        <f t="shared" si="2"/>
        <v>2</v>
      </c>
      <c r="B79" s="14" t="s">
        <v>1310</v>
      </c>
      <c r="C79" s="14">
        <v>18000</v>
      </c>
      <c r="D79" s="14">
        <v>5</v>
      </c>
      <c r="F79" s="14" t="s">
        <v>1308</v>
      </c>
      <c r="H79">
        <v>9</v>
      </c>
    </row>
    <row r="80" spans="1:8" x14ac:dyDescent="0.3">
      <c r="A80" s="14" t="str">
        <f t="shared" si="2"/>
        <v>2</v>
      </c>
      <c r="B80" s="14" t="s">
        <v>1311</v>
      </c>
      <c r="C80" s="14">
        <v>18000</v>
      </c>
      <c r="D80" s="14">
        <v>5</v>
      </c>
      <c r="F80" s="14" t="s">
        <v>1308</v>
      </c>
      <c r="H80">
        <v>9</v>
      </c>
    </row>
    <row r="81" spans="1:8" x14ac:dyDescent="0.3">
      <c r="A81" s="14" t="str">
        <f t="shared" si="2"/>
        <v>2</v>
      </c>
      <c r="B81" s="14" t="s">
        <v>1312</v>
      </c>
      <c r="C81" s="14">
        <v>18000</v>
      </c>
      <c r="D81" s="14">
        <v>5</v>
      </c>
      <c r="F81" s="14" t="s">
        <v>1308</v>
      </c>
      <c r="H81">
        <v>9</v>
      </c>
    </row>
    <row r="82" spans="1:8" x14ac:dyDescent="0.3">
      <c r="A82" s="14" t="str">
        <f t="shared" si="2"/>
        <v>2</v>
      </c>
      <c r="B82" s="14" t="s">
        <v>1331</v>
      </c>
      <c r="C82" s="14">
        <v>9000</v>
      </c>
      <c r="D82" s="14">
        <v>1</v>
      </c>
      <c r="F82" s="14" t="s">
        <v>1332</v>
      </c>
      <c r="H82">
        <v>9</v>
      </c>
    </row>
    <row r="83" spans="1:8" x14ac:dyDescent="0.3">
      <c r="A83" s="14" t="str">
        <f t="shared" si="2"/>
        <v>2</v>
      </c>
      <c r="B83" s="14" t="s">
        <v>1333</v>
      </c>
      <c r="C83" s="14">
        <v>13500</v>
      </c>
      <c r="D83" s="14">
        <v>3</v>
      </c>
      <c r="F83" s="14" t="s">
        <v>1334</v>
      </c>
      <c r="H83">
        <v>9</v>
      </c>
    </row>
    <row r="84" spans="1:8" x14ac:dyDescent="0.3">
      <c r="A84" s="14" t="str">
        <f t="shared" si="2"/>
        <v>2</v>
      </c>
      <c r="B84" s="14" t="s">
        <v>1335</v>
      </c>
      <c r="C84" s="14">
        <v>18000</v>
      </c>
      <c r="D84" s="14">
        <v>8</v>
      </c>
      <c r="F84" s="14" t="s">
        <v>1336</v>
      </c>
      <c r="H84">
        <v>9</v>
      </c>
    </row>
    <row r="85" spans="1:8" x14ac:dyDescent="0.3">
      <c r="A85" s="14" t="str">
        <f t="shared" si="2"/>
        <v>3</v>
      </c>
      <c r="B85" s="14" t="s">
        <v>1153</v>
      </c>
      <c r="C85" s="14">
        <v>90000</v>
      </c>
      <c r="D85" s="14">
        <v>1</v>
      </c>
      <c r="F85" s="14" t="s">
        <v>1154</v>
      </c>
      <c r="H85">
        <v>9</v>
      </c>
    </row>
    <row r="86" spans="1:8" x14ac:dyDescent="0.3">
      <c r="A86" s="14" t="str">
        <f t="shared" si="2"/>
        <v>3</v>
      </c>
      <c r="B86" s="14" t="s">
        <v>1155</v>
      </c>
      <c r="C86" s="14">
        <v>90000</v>
      </c>
      <c r="D86" s="14">
        <v>2</v>
      </c>
      <c r="F86" s="14" t="s">
        <v>1156</v>
      </c>
      <c r="H86">
        <v>9</v>
      </c>
    </row>
    <row r="87" spans="1:8" x14ac:dyDescent="0.3">
      <c r="A87" s="14" t="str">
        <f t="shared" si="2"/>
        <v>3</v>
      </c>
      <c r="B87" s="14" t="s">
        <v>1157</v>
      </c>
      <c r="C87" s="14">
        <v>225000</v>
      </c>
      <c r="D87" s="14">
        <v>5</v>
      </c>
      <c r="F87" s="14" t="s">
        <v>1158</v>
      </c>
      <c r="H87">
        <v>9</v>
      </c>
    </row>
    <row r="88" spans="1:8" x14ac:dyDescent="0.3">
      <c r="A88" s="14" t="str">
        <f t="shared" si="2"/>
        <v>3</v>
      </c>
      <c r="B88" s="14" t="s">
        <v>1159</v>
      </c>
      <c r="C88" s="14">
        <v>62999.999999999993</v>
      </c>
      <c r="D88" s="14">
        <v>0.5</v>
      </c>
      <c r="F88" s="14" t="s">
        <v>1160</v>
      </c>
      <c r="H88">
        <v>8</v>
      </c>
    </row>
    <row r="89" spans="1:8" x14ac:dyDescent="0.3">
      <c r="A89" s="14" t="str">
        <f t="shared" si="2"/>
        <v>3</v>
      </c>
      <c r="B89" s="14" t="s">
        <v>1191</v>
      </c>
      <c r="C89" s="11">
        <v>90000</v>
      </c>
      <c r="D89" s="11">
        <v>1</v>
      </c>
      <c r="F89" s="14" t="s">
        <v>1192</v>
      </c>
      <c r="H89">
        <v>8</v>
      </c>
    </row>
    <row r="90" spans="1:8" x14ac:dyDescent="0.3">
      <c r="A90" s="14" t="str">
        <f t="shared" si="2"/>
        <v>3</v>
      </c>
      <c r="B90" s="14" t="s">
        <v>1193</v>
      </c>
      <c r="C90" s="11">
        <v>90000</v>
      </c>
      <c r="D90" s="11">
        <v>2</v>
      </c>
      <c r="F90" s="14" t="s">
        <v>1194</v>
      </c>
      <c r="H90">
        <v>8</v>
      </c>
    </row>
    <row r="91" spans="1:8" x14ac:dyDescent="0.3">
      <c r="A91" s="14" t="str">
        <f t="shared" si="2"/>
        <v>3</v>
      </c>
      <c r="B91" s="14" t="s">
        <v>1195</v>
      </c>
      <c r="C91" s="11">
        <v>90000</v>
      </c>
      <c r="D91" s="11">
        <v>3</v>
      </c>
      <c r="F91" s="14" t="s">
        <v>1196</v>
      </c>
      <c r="H91">
        <v>8</v>
      </c>
    </row>
    <row r="92" spans="1:8" x14ac:dyDescent="0.3">
      <c r="A92" s="14" t="str">
        <f t="shared" si="2"/>
        <v>3</v>
      </c>
      <c r="B92" s="14" t="s">
        <v>1197</v>
      </c>
      <c r="C92" s="11">
        <v>36000</v>
      </c>
      <c r="D92" s="11">
        <v>0.5</v>
      </c>
      <c r="F92" s="14" t="s">
        <v>1198</v>
      </c>
      <c r="H92">
        <v>8</v>
      </c>
    </row>
    <row r="93" spans="1:8" x14ac:dyDescent="0.3">
      <c r="A93" s="14" t="str">
        <f t="shared" si="2"/>
        <v>3</v>
      </c>
      <c r="B93" s="14" t="s">
        <v>1199</v>
      </c>
      <c r="C93" s="11">
        <v>45000</v>
      </c>
      <c r="D93" s="11">
        <v>1</v>
      </c>
      <c r="F93" s="14" t="s">
        <v>1200</v>
      </c>
      <c r="H93">
        <v>10</v>
      </c>
    </row>
    <row r="94" spans="1:8" x14ac:dyDescent="0.3">
      <c r="A94" s="14" t="str">
        <f t="shared" si="2"/>
        <v>3</v>
      </c>
      <c r="B94" s="14" t="s">
        <v>1201</v>
      </c>
      <c r="C94" s="11">
        <v>117000</v>
      </c>
      <c r="D94" s="11">
        <v>3</v>
      </c>
      <c r="F94" s="14" t="s">
        <v>1202</v>
      </c>
      <c r="H94">
        <v>9</v>
      </c>
    </row>
    <row r="95" spans="1:8" x14ac:dyDescent="0.3">
      <c r="A95" s="14" t="str">
        <f t="shared" si="2"/>
        <v>3</v>
      </c>
      <c r="B95" s="14" t="s">
        <v>1203</v>
      </c>
      <c r="C95" s="11">
        <v>117000</v>
      </c>
      <c r="D95" s="11">
        <v>5</v>
      </c>
      <c r="F95" s="14" t="s">
        <v>1204</v>
      </c>
    </row>
    <row r="96" spans="1:8" x14ac:dyDescent="0.3">
      <c r="A96" s="14" t="str">
        <f t="shared" si="2"/>
        <v>3</v>
      </c>
      <c r="B96" s="14" t="s">
        <v>1205</v>
      </c>
      <c r="C96" s="11">
        <v>117000</v>
      </c>
      <c r="D96" s="11">
        <v>8</v>
      </c>
      <c r="F96" s="14" t="s">
        <v>1206</v>
      </c>
    </row>
    <row r="97" spans="1:6" x14ac:dyDescent="0.3">
      <c r="A97" s="14" t="str">
        <f t="shared" si="2"/>
        <v>3</v>
      </c>
      <c r="B97" s="14" t="s">
        <v>1207</v>
      </c>
      <c r="C97" s="14">
        <v>18000</v>
      </c>
      <c r="D97" s="14">
        <v>3</v>
      </c>
      <c r="F97" s="14" t="s">
        <v>1208</v>
      </c>
    </row>
    <row r="98" spans="1:6" x14ac:dyDescent="0.3">
      <c r="A98" s="14" t="str">
        <f t="shared" ref="A98:A129" si="3">RIGHT(B98, 1)</f>
        <v>3</v>
      </c>
      <c r="B98" s="14" t="s">
        <v>1209</v>
      </c>
      <c r="C98" s="14">
        <v>13500</v>
      </c>
      <c r="D98" s="14">
        <v>5</v>
      </c>
      <c r="F98" s="14" t="s">
        <v>1210</v>
      </c>
    </row>
    <row r="99" spans="1:6" x14ac:dyDescent="0.3">
      <c r="A99" s="14" t="str">
        <f t="shared" si="3"/>
        <v>3</v>
      </c>
      <c r="B99" s="14" t="s">
        <v>1211</v>
      </c>
      <c r="C99" s="14">
        <v>31499.999999999996</v>
      </c>
      <c r="D99" s="14">
        <v>7</v>
      </c>
      <c r="F99" s="14" t="s">
        <v>1212</v>
      </c>
    </row>
    <row r="100" spans="1:6" x14ac:dyDescent="0.3">
      <c r="A100" s="14" t="str">
        <f t="shared" si="3"/>
        <v>3</v>
      </c>
      <c r="B100" s="14" t="s">
        <v>1241</v>
      </c>
      <c r="C100" s="14">
        <v>36000</v>
      </c>
      <c r="D100" s="14">
        <v>0.2</v>
      </c>
      <c r="F100" s="14" t="s">
        <v>1242</v>
      </c>
    </row>
    <row r="101" spans="1:6" x14ac:dyDescent="0.3">
      <c r="A101" s="14" t="str">
        <f t="shared" si="3"/>
        <v>3</v>
      </c>
      <c r="B101" s="14" t="s">
        <v>1243</v>
      </c>
      <c r="C101" s="14">
        <v>72000</v>
      </c>
      <c r="D101" s="14">
        <v>0.5</v>
      </c>
      <c r="F101" s="14" t="s">
        <v>1244</v>
      </c>
    </row>
    <row r="102" spans="1:6" x14ac:dyDescent="0.3">
      <c r="A102" s="14" t="str">
        <f t="shared" si="3"/>
        <v>3</v>
      </c>
      <c r="B102" s="14" t="s">
        <v>1245</v>
      </c>
      <c r="C102" s="14">
        <v>117000</v>
      </c>
      <c r="D102" s="14">
        <v>1</v>
      </c>
      <c r="F102" s="14" t="s">
        <v>1246</v>
      </c>
    </row>
    <row r="103" spans="1:6" x14ac:dyDescent="0.3">
      <c r="A103" s="14" t="str">
        <f t="shared" si="3"/>
        <v>3</v>
      </c>
      <c r="B103" s="14" t="s">
        <v>1265</v>
      </c>
      <c r="C103" s="14">
        <v>36000</v>
      </c>
      <c r="D103" s="14">
        <v>1.2</v>
      </c>
      <c r="F103" s="14" t="s">
        <v>1266</v>
      </c>
    </row>
    <row r="104" spans="1:6" x14ac:dyDescent="0.3">
      <c r="A104" s="14" t="str">
        <f t="shared" si="3"/>
        <v>3</v>
      </c>
      <c r="B104" s="14" t="s">
        <v>1267</v>
      </c>
      <c r="C104" s="14">
        <v>36000</v>
      </c>
      <c r="D104" s="14">
        <v>1.2</v>
      </c>
      <c r="F104" s="14" t="s">
        <v>1266</v>
      </c>
    </row>
    <row r="105" spans="1:6" x14ac:dyDescent="0.3">
      <c r="A105" s="14" t="str">
        <f t="shared" si="3"/>
        <v>3</v>
      </c>
      <c r="B105" s="14" t="s">
        <v>1268</v>
      </c>
      <c r="C105" s="14">
        <v>36000</v>
      </c>
      <c r="D105" s="14">
        <v>1.2</v>
      </c>
      <c r="F105" s="14" t="s">
        <v>1266</v>
      </c>
    </row>
    <row r="106" spans="1:6" x14ac:dyDescent="0.3">
      <c r="A106" s="14" t="str">
        <f t="shared" si="3"/>
        <v>3</v>
      </c>
      <c r="B106" s="14" t="s">
        <v>1269</v>
      </c>
      <c r="C106" s="14">
        <v>36000</v>
      </c>
      <c r="D106" s="14">
        <v>1.2</v>
      </c>
      <c r="F106" s="14" t="s">
        <v>1266</v>
      </c>
    </row>
    <row r="107" spans="1:6" x14ac:dyDescent="0.3">
      <c r="A107" s="14" t="str">
        <f t="shared" si="3"/>
        <v>3</v>
      </c>
      <c r="B107" s="14" t="s">
        <v>1270</v>
      </c>
      <c r="C107" s="14">
        <v>36000</v>
      </c>
      <c r="D107" s="14">
        <v>1.2</v>
      </c>
      <c r="F107" s="14" t="s">
        <v>1266</v>
      </c>
    </row>
    <row r="108" spans="1:6" x14ac:dyDescent="0.3">
      <c r="A108" s="14" t="str">
        <f t="shared" si="3"/>
        <v>3</v>
      </c>
      <c r="B108" s="14" t="s">
        <v>1289</v>
      </c>
      <c r="C108" s="14">
        <v>54000</v>
      </c>
      <c r="D108" s="14">
        <v>3</v>
      </c>
      <c r="F108" s="14" t="s">
        <v>1290</v>
      </c>
    </row>
    <row r="109" spans="1:6" x14ac:dyDescent="0.3">
      <c r="A109" s="14" t="str">
        <f t="shared" si="3"/>
        <v>3</v>
      </c>
      <c r="B109" s="14" t="s">
        <v>1291</v>
      </c>
      <c r="C109" s="14">
        <v>54000</v>
      </c>
      <c r="D109" s="14">
        <v>3</v>
      </c>
      <c r="F109" s="14" t="s">
        <v>1290</v>
      </c>
    </row>
    <row r="110" spans="1:6" x14ac:dyDescent="0.3">
      <c r="A110" s="14" t="str">
        <f t="shared" si="3"/>
        <v>3</v>
      </c>
      <c r="B110" s="14" t="s">
        <v>1292</v>
      </c>
      <c r="C110" s="14">
        <v>54000</v>
      </c>
      <c r="D110" s="14">
        <v>3</v>
      </c>
      <c r="F110" s="14" t="s">
        <v>1290</v>
      </c>
    </row>
    <row r="111" spans="1:6" x14ac:dyDescent="0.3">
      <c r="A111" s="14" t="str">
        <f t="shared" si="3"/>
        <v>3</v>
      </c>
      <c r="B111" s="14" t="s">
        <v>1293</v>
      </c>
      <c r="C111" s="14">
        <v>54000</v>
      </c>
      <c r="D111" s="14">
        <v>3</v>
      </c>
      <c r="F111" s="14" t="s">
        <v>1290</v>
      </c>
    </row>
    <row r="112" spans="1:6" x14ac:dyDescent="0.3">
      <c r="A112" s="14" t="str">
        <f t="shared" si="3"/>
        <v>3</v>
      </c>
      <c r="B112" s="14" t="s">
        <v>1294</v>
      </c>
      <c r="C112" s="14">
        <v>54000</v>
      </c>
      <c r="D112" s="14">
        <v>3</v>
      </c>
      <c r="F112" s="14" t="s">
        <v>1290</v>
      </c>
    </row>
    <row r="113" spans="1:6" x14ac:dyDescent="0.3">
      <c r="A113" s="14" t="str">
        <f t="shared" si="3"/>
        <v>3</v>
      </c>
      <c r="B113" s="14" t="s">
        <v>1313</v>
      </c>
      <c r="C113" s="14">
        <v>72000</v>
      </c>
      <c r="D113" s="14">
        <v>5</v>
      </c>
      <c r="F113" s="14" t="s">
        <v>1314</v>
      </c>
    </row>
    <row r="114" spans="1:6" x14ac:dyDescent="0.3">
      <c r="A114" s="14" t="str">
        <f t="shared" si="3"/>
        <v>3</v>
      </c>
      <c r="B114" s="14" t="s">
        <v>1315</v>
      </c>
      <c r="C114" s="14">
        <v>72000</v>
      </c>
      <c r="D114" s="14">
        <v>5</v>
      </c>
      <c r="F114" s="14" t="s">
        <v>1314</v>
      </c>
    </row>
    <row r="115" spans="1:6" x14ac:dyDescent="0.3">
      <c r="A115" s="14" t="str">
        <f t="shared" si="3"/>
        <v>3</v>
      </c>
      <c r="B115" s="14" t="s">
        <v>1316</v>
      </c>
      <c r="C115" s="14">
        <v>72000</v>
      </c>
      <c r="D115" s="14">
        <v>5</v>
      </c>
      <c r="F115" s="14" t="s">
        <v>1314</v>
      </c>
    </row>
    <row r="116" spans="1:6" x14ac:dyDescent="0.3">
      <c r="A116" s="14" t="str">
        <f t="shared" si="3"/>
        <v>3</v>
      </c>
      <c r="B116" s="14" t="s">
        <v>1317</v>
      </c>
      <c r="C116" s="14">
        <v>72000</v>
      </c>
      <c r="D116" s="14">
        <v>5</v>
      </c>
      <c r="F116" s="14" t="s">
        <v>1314</v>
      </c>
    </row>
    <row r="117" spans="1:6" x14ac:dyDescent="0.3">
      <c r="A117" s="14" t="str">
        <f t="shared" si="3"/>
        <v>3</v>
      </c>
      <c r="B117" s="14" t="s">
        <v>1318</v>
      </c>
      <c r="C117" s="14">
        <v>72000</v>
      </c>
      <c r="D117" s="14">
        <v>5</v>
      </c>
      <c r="F117" s="14" t="s">
        <v>1314</v>
      </c>
    </row>
    <row r="118" spans="1:6" x14ac:dyDescent="0.3">
      <c r="A118" s="14" t="str">
        <f t="shared" si="3"/>
        <v>3</v>
      </c>
      <c r="B118" s="14" t="s">
        <v>1337</v>
      </c>
      <c r="C118" s="14">
        <v>36000</v>
      </c>
      <c r="D118" s="14">
        <v>1</v>
      </c>
      <c r="F118" s="14" t="s">
        <v>1338</v>
      </c>
    </row>
    <row r="119" spans="1:6" x14ac:dyDescent="0.3">
      <c r="A119" s="14" t="str">
        <f t="shared" si="3"/>
        <v>3</v>
      </c>
      <c r="B119" s="14" t="s">
        <v>1339</v>
      </c>
      <c r="C119" s="14">
        <v>54000</v>
      </c>
      <c r="D119" s="14">
        <v>3</v>
      </c>
      <c r="F119" s="14" t="s">
        <v>1340</v>
      </c>
    </row>
    <row r="120" spans="1:6" x14ac:dyDescent="0.3">
      <c r="A120" s="14" t="str">
        <f t="shared" si="3"/>
        <v>3</v>
      </c>
      <c r="B120" s="14" t="s">
        <v>1341</v>
      </c>
      <c r="C120" s="14">
        <v>72000</v>
      </c>
      <c r="D120" s="14">
        <v>8</v>
      </c>
      <c r="F120" s="14" t="s">
        <v>1342</v>
      </c>
    </row>
    <row r="121" spans="1:6" x14ac:dyDescent="0.3">
      <c r="A121" s="14" t="str">
        <f t="shared" si="3"/>
        <v>4</v>
      </c>
      <c r="B121" s="14" t="s">
        <v>1161</v>
      </c>
      <c r="C121" s="14">
        <v>300000</v>
      </c>
      <c r="D121" s="14">
        <v>1</v>
      </c>
      <c r="F121" s="14" t="s">
        <v>1162</v>
      </c>
    </row>
    <row r="122" spans="1:6" x14ac:dyDescent="0.3">
      <c r="A122" s="14" t="str">
        <f t="shared" si="3"/>
        <v>4</v>
      </c>
      <c r="B122" s="14" t="s">
        <v>1163</v>
      </c>
      <c r="C122" s="14">
        <v>300000</v>
      </c>
      <c r="D122" s="14">
        <v>2</v>
      </c>
      <c r="F122" s="14" t="s">
        <v>1164</v>
      </c>
    </row>
    <row r="123" spans="1:6" x14ac:dyDescent="0.3">
      <c r="A123" s="14" t="str">
        <f t="shared" si="3"/>
        <v>4</v>
      </c>
      <c r="B123" s="14" t="s">
        <v>1165</v>
      </c>
      <c r="C123" s="14">
        <v>750000</v>
      </c>
      <c r="D123" s="14">
        <v>5</v>
      </c>
      <c r="F123" s="14" t="s">
        <v>1166</v>
      </c>
    </row>
    <row r="124" spans="1:6" x14ac:dyDescent="0.3">
      <c r="A124" s="14" t="str">
        <f t="shared" si="3"/>
        <v>4</v>
      </c>
      <c r="B124" s="14" t="s">
        <v>1167</v>
      </c>
      <c r="C124" s="14">
        <v>210000</v>
      </c>
      <c r="D124" s="14">
        <v>0.5</v>
      </c>
      <c r="F124" s="14" t="s">
        <v>1168</v>
      </c>
    </row>
    <row r="125" spans="1:6" x14ac:dyDescent="0.3">
      <c r="A125" s="14" t="str">
        <f t="shared" si="3"/>
        <v>4</v>
      </c>
      <c r="B125" s="14" t="s">
        <v>1213</v>
      </c>
      <c r="C125" s="11">
        <v>300000</v>
      </c>
      <c r="D125" s="11">
        <v>1</v>
      </c>
      <c r="F125" s="14" t="s">
        <v>1214</v>
      </c>
    </row>
    <row r="126" spans="1:6" x14ac:dyDescent="0.3">
      <c r="A126" s="14" t="str">
        <f t="shared" si="3"/>
        <v>4</v>
      </c>
      <c r="B126" s="14" t="s">
        <v>1215</v>
      </c>
      <c r="C126" s="11">
        <v>300000</v>
      </c>
      <c r="D126" s="11">
        <v>2</v>
      </c>
      <c r="F126" s="14" t="s">
        <v>1216</v>
      </c>
    </row>
    <row r="127" spans="1:6" x14ac:dyDescent="0.3">
      <c r="A127" s="14" t="str">
        <f t="shared" si="3"/>
        <v>4</v>
      </c>
      <c r="B127" s="14" t="s">
        <v>1217</v>
      </c>
      <c r="C127" s="11">
        <v>300000</v>
      </c>
      <c r="D127" s="11">
        <v>3</v>
      </c>
      <c r="F127" s="14" t="s">
        <v>1218</v>
      </c>
    </row>
    <row r="128" spans="1:6" x14ac:dyDescent="0.3">
      <c r="A128" s="14" t="str">
        <f t="shared" si="3"/>
        <v>4</v>
      </c>
      <c r="B128" s="14" t="s">
        <v>1219</v>
      </c>
      <c r="C128" s="11">
        <v>120000</v>
      </c>
      <c r="D128" s="11">
        <v>0.5</v>
      </c>
      <c r="F128" s="14" t="s">
        <v>1220</v>
      </c>
    </row>
    <row r="129" spans="1:6" x14ac:dyDescent="0.3">
      <c r="A129" s="14" t="str">
        <f t="shared" si="3"/>
        <v>4</v>
      </c>
      <c r="B129" s="14" t="s">
        <v>1221</v>
      </c>
      <c r="C129" s="11">
        <v>150000</v>
      </c>
      <c r="D129" s="11">
        <v>1</v>
      </c>
      <c r="F129" s="14" t="s">
        <v>1222</v>
      </c>
    </row>
    <row r="130" spans="1:6" x14ac:dyDescent="0.3">
      <c r="A130" s="14" t="str">
        <f t="shared" ref="A130:A156" si="4">RIGHT(B130, 1)</f>
        <v>4</v>
      </c>
      <c r="B130" s="14" t="s">
        <v>1223</v>
      </c>
      <c r="C130" s="11">
        <v>390000</v>
      </c>
      <c r="D130" s="11">
        <v>3</v>
      </c>
      <c r="F130" s="14" t="s">
        <v>1224</v>
      </c>
    </row>
    <row r="131" spans="1:6" x14ac:dyDescent="0.3">
      <c r="A131" s="14" t="str">
        <f t="shared" si="4"/>
        <v>4</v>
      </c>
      <c r="B131" s="14" t="s">
        <v>1225</v>
      </c>
      <c r="C131" s="11">
        <v>390000</v>
      </c>
      <c r="D131" s="11">
        <v>5</v>
      </c>
      <c r="F131" s="14" t="s">
        <v>1226</v>
      </c>
    </row>
    <row r="132" spans="1:6" x14ac:dyDescent="0.3">
      <c r="A132" s="14" t="str">
        <f t="shared" si="4"/>
        <v>4</v>
      </c>
      <c r="B132" s="14" t="s">
        <v>1227</v>
      </c>
      <c r="C132" s="11">
        <v>390000</v>
      </c>
      <c r="D132" s="11">
        <v>8</v>
      </c>
      <c r="F132" s="14" t="s">
        <v>1228</v>
      </c>
    </row>
    <row r="133" spans="1:6" x14ac:dyDescent="0.3">
      <c r="A133" s="14" t="str">
        <f t="shared" si="4"/>
        <v>4</v>
      </c>
      <c r="B133" s="14" t="s">
        <v>1229</v>
      </c>
      <c r="C133" s="14">
        <v>240000</v>
      </c>
      <c r="D133" s="14">
        <v>3</v>
      </c>
      <c r="F133" s="14" t="s">
        <v>1230</v>
      </c>
    </row>
    <row r="134" spans="1:6" x14ac:dyDescent="0.3">
      <c r="A134" s="14" t="str">
        <f t="shared" si="4"/>
        <v>4</v>
      </c>
      <c r="B134" s="14" t="s">
        <v>1231</v>
      </c>
      <c r="C134" s="14">
        <v>180000</v>
      </c>
      <c r="D134" s="14">
        <v>5</v>
      </c>
      <c r="F134" s="14" t="s">
        <v>1232</v>
      </c>
    </row>
    <row r="135" spans="1:6" x14ac:dyDescent="0.3">
      <c r="A135" s="14" t="str">
        <f t="shared" si="4"/>
        <v>4</v>
      </c>
      <c r="B135" s="14" t="s">
        <v>1233</v>
      </c>
      <c r="C135" s="14">
        <v>420000</v>
      </c>
      <c r="D135" s="14">
        <v>7</v>
      </c>
      <c r="F135" s="14" t="s">
        <v>1234</v>
      </c>
    </row>
    <row r="136" spans="1:6" x14ac:dyDescent="0.3">
      <c r="A136" s="14" t="str">
        <f t="shared" si="4"/>
        <v>4</v>
      </c>
      <c r="B136" s="14" t="s">
        <v>1247</v>
      </c>
      <c r="C136" s="14">
        <v>120000</v>
      </c>
      <c r="D136" s="14">
        <v>0.2</v>
      </c>
      <c r="F136" s="14" t="s">
        <v>1248</v>
      </c>
    </row>
    <row r="137" spans="1:6" x14ac:dyDescent="0.3">
      <c r="A137" s="14" t="str">
        <f t="shared" si="4"/>
        <v>4</v>
      </c>
      <c r="B137" s="14" t="s">
        <v>1249</v>
      </c>
      <c r="C137" s="14">
        <v>240000</v>
      </c>
      <c r="D137" s="14">
        <v>0.5</v>
      </c>
      <c r="F137" s="14" t="s">
        <v>1250</v>
      </c>
    </row>
    <row r="138" spans="1:6" x14ac:dyDescent="0.3">
      <c r="A138" s="14" t="str">
        <f t="shared" si="4"/>
        <v>4</v>
      </c>
      <c r="B138" s="14" t="s">
        <v>1251</v>
      </c>
      <c r="C138" s="14">
        <v>390000</v>
      </c>
      <c r="D138" s="14">
        <v>1</v>
      </c>
      <c r="F138" s="14" t="s">
        <v>1252</v>
      </c>
    </row>
    <row r="139" spans="1:6" x14ac:dyDescent="0.3">
      <c r="A139" s="14" t="str">
        <f t="shared" si="4"/>
        <v>4</v>
      </c>
      <c r="B139" s="14" t="s">
        <v>1271</v>
      </c>
      <c r="C139" s="14">
        <v>120000</v>
      </c>
      <c r="D139" s="14">
        <v>1.2</v>
      </c>
      <c r="F139" s="14" t="s">
        <v>1272</v>
      </c>
    </row>
    <row r="140" spans="1:6" x14ac:dyDescent="0.3">
      <c r="A140" s="14" t="str">
        <f t="shared" si="4"/>
        <v>4</v>
      </c>
      <c r="B140" s="14" t="s">
        <v>1273</v>
      </c>
      <c r="C140" s="14">
        <v>120000</v>
      </c>
      <c r="D140" s="14">
        <v>1.2</v>
      </c>
      <c r="F140" s="14" t="s">
        <v>1272</v>
      </c>
    </row>
    <row r="141" spans="1:6" x14ac:dyDescent="0.3">
      <c r="A141" s="14" t="str">
        <f t="shared" si="4"/>
        <v>4</v>
      </c>
      <c r="B141" s="14" t="s">
        <v>1274</v>
      </c>
      <c r="C141" s="14">
        <v>120000</v>
      </c>
      <c r="D141" s="14">
        <v>1.2</v>
      </c>
      <c r="F141" s="14" t="s">
        <v>1272</v>
      </c>
    </row>
    <row r="142" spans="1:6" x14ac:dyDescent="0.3">
      <c r="A142" s="14" t="str">
        <f t="shared" si="4"/>
        <v>4</v>
      </c>
      <c r="B142" s="14" t="s">
        <v>1275</v>
      </c>
      <c r="C142" s="14">
        <v>120000</v>
      </c>
      <c r="D142" s="14">
        <v>1.2</v>
      </c>
      <c r="F142" s="14" t="s">
        <v>1272</v>
      </c>
    </row>
    <row r="143" spans="1:6" x14ac:dyDescent="0.3">
      <c r="A143" s="14" t="str">
        <f t="shared" si="4"/>
        <v>4</v>
      </c>
      <c r="B143" s="14" t="s">
        <v>1276</v>
      </c>
      <c r="C143" s="14">
        <v>120000</v>
      </c>
      <c r="D143" s="14">
        <v>1.2</v>
      </c>
      <c r="F143" s="14" t="s">
        <v>1272</v>
      </c>
    </row>
    <row r="144" spans="1:6" x14ac:dyDescent="0.3">
      <c r="A144" s="14" t="str">
        <f t="shared" si="4"/>
        <v>4</v>
      </c>
      <c r="B144" s="14" t="s">
        <v>1295</v>
      </c>
      <c r="C144" s="14">
        <v>180000</v>
      </c>
      <c r="D144" s="14">
        <v>3</v>
      </c>
      <c r="F144" s="14" t="s">
        <v>1296</v>
      </c>
    </row>
    <row r="145" spans="1:6" x14ac:dyDescent="0.3">
      <c r="A145" s="14" t="str">
        <f t="shared" si="4"/>
        <v>4</v>
      </c>
      <c r="B145" s="14" t="s">
        <v>1297</v>
      </c>
      <c r="C145" s="14">
        <v>180000</v>
      </c>
      <c r="D145" s="14">
        <v>3</v>
      </c>
      <c r="F145" s="14" t="s">
        <v>1296</v>
      </c>
    </row>
    <row r="146" spans="1:6" x14ac:dyDescent="0.3">
      <c r="A146" s="14" t="str">
        <f t="shared" si="4"/>
        <v>4</v>
      </c>
      <c r="B146" s="14" t="s">
        <v>1298</v>
      </c>
      <c r="C146" s="14">
        <v>180000</v>
      </c>
      <c r="D146" s="14">
        <v>3</v>
      </c>
      <c r="F146" s="14" t="s">
        <v>1296</v>
      </c>
    </row>
    <row r="147" spans="1:6" x14ac:dyDescent="0.3">
      <c r="A147" s="14" t="str">
        <f t="shared" si="4"/>
        <v>4</v>
      </c>
      <c r="B147" s="14" t="s">
        <v>1299</v>
      </c>
      <c r="C147" s="14">
        <v>180000</v>
      </c>
      <c r="D147" s="14">
        <v>3</v>
      </c>
      <c r="F147" s="14" t="s">
        <v>1296</v>
      </c>
    </row>
    <row r="148" spans="1:6" x14ac:dyDescent="0.3">
      <c r="A148" s="14" t="str">
        <f t="shared" si="4"/>
        <v>4</v>
      </c>
      <c r="B148" s="14" t="s">
        <v>1300</v>
      </c>
      <c r="C148" s="14">
        <v>180000</v>
      </c>
      <c r="D148" s="14">
        <v>3</v>
      </c>
      <c r="F148" s="14" t="s">
        <v>1296</v>
      </c>
    </row>
    <row r="149" spans="1:6" x14ac:dyDescent="0.3">
      <c r="A149" s="14" t="str">
        <f t="shared" si="4"/>
        <v>4</v>
      </c>
      <c r="B149" s="14" t="s">
        <v>1319</v>
      </c>
      <c r="C149" s="14">
        <v>240000</v>
      </c>
      <c r="D149" s="14">
        <v>5</v>
      </c>
      <c r="F149" s="14" t="s">
        <v>1320</v>
      </c>
    </row>
    <row r="150" spans="1:6" x14ac:dyDescent="0.3">
      <c r="A150" s="14" t="str">
        <f t="shared" si="4"/>
        <v>4</v>
      </c>
      <c r="B150" s="14" t="s">
        <v>1321</v>
      </c>
      <c r="C150" s="14">
        <v>240000</v>
      </c>
      <c r="D150" s="14">
        <v>5</v>
      </c>
      <c r="F150" s="14" t="s">
        <v>1320</v>
      </c>
    </row>
    <row r="151" spans="1:6" x14ac:dyDescent="0.3">
      <c r="A151" s="14" t="str">
        <f t="shared" si="4"/>
        <v>4</v>
      </c>
      <c r="B151" s="14" t="s">
        <v>1322</v>
      </c>
      <c r="C151" s="14">
        <v>240000</v>
      </c>
      <c r="D151" s="14">
        <v>5</v>
      </c>
      <c r="F151" s="14" t="s">
        <v>1320</v>
      </c>
    </row>
    <row r="152" spans="1:6" x14ac:dyDescent="0.3">
      <c r="A152" s="14" t="str">
        <f t="shared" si="4"/>
        <v>4</v>
      </c>
      <c r="B152" s="14" t="s">
        <v>1323</v>
      </c>
      <c r="C152" s="14">
        <v>240000</v>
      </c>
      <c r="D152" s="14">
        <v>5</v>
      </c>
      <c r="F152" s="14" t="s">
        <v>1320</v>
      </c>
    </row>
    <row r="153" spans="1:6" x14ac:dyDescent="0.3">
      <c r="A153" s="14" t="str">
        <f t="shared" si="4"/>
        <v>4</v>
      </c>
      <c r="B153" s="14" t="s">
        <v>1324</v>
      </c>
      <c r="C153" s="14">
        <v>240000</v>
      </c>
      <c r="D153" s="14">
        <v>5</v>
      </c>
      <c r="F153" s="14" t="s">
        <v>1320</v>
      </c>
    </row>
    <row r="154" spans="1:6" x14ac:dyDescent="0.3">
      <c r="A154" s="14" t="str">
        <f t="shared" si="4"/>
        <v>4</v>
      </c>
      <c r="B154" s="14" t="s">
        <v>1343</v>
      </c>
      <c r="C154" s="14">
        <v>120000</v>
      </c>
      <c r="D154" s="14">
        <v>1</v>
      </c>
      <c r="F154" s="14" t="s">
        <v>1344</v>
      </c>
    </row>
    <row r="155" spans="1:6" x14ac:dyDescent="0.3">
      <c r="A155" s="14" t="str">
        <f t="shared" si="4"/>
        <v>4</v>
      </c>
      <c r="B155" s="14" t="s">
        <v>1345</v>
      </c>
      <c r="C155" s="14">
        <v>180000</v>
      </c>
      <c r="D155" s="14">
        <v>3</v>
      </c>
      <c r="F155" s="14" t="s">
        <v>1346</v>
      </c>
    </row>
    <row r="156" spans="1:6" x14ac:dyDescent="0.3">
      <c r="A156" s="14" t="str">
        <f t="shared" si="4"/>
        <v>4</v>
      </c>
      <c r="B156" s="14" t="s">
        <v>1347</v>
      </c>
      <c r="C156" s="14">
        <v>240000</v>
      </c>
      <c r="D156" s="14">
        <v>8</v>
      </c>
      <c r="F156" s="14" t="s">
        <v>1348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V156"/>
  <sheetViews>
    <sheetView topLeftCell="A70" zoomScaleNormal="100" workbookViewId="0">
      <selection activeCell="A76" sqref="A76:D78"/>
    </sheetView>
  </sheetViews>
  <sheetFormatPr baseColWidth="10" defaultColWidth="11.44140625" defaultRowHeight="14.4" x14ac:dyDescent="0.3"/>
  <cols>
    <col min="1" max="1" width="28.5546875" style="14" customWidth="1"/>
    <col min="2" max="2" width="20.88671875" style="14" customWidth="1"/>
    <col min="3" max="3" width="18.33203125" style="14" customWidth="1"/>
    <col min="4" max="5" width="15.6640625" style="14" customWidth="1"/>
    <col min="6" max="6" width="11.44140625" style="14"/>
    <col min="7" max="7" width="94.6640625" style="14" customWidth="1"/>
    <col min="8" max="8" width="127.88671875" style="14" customWidth="1"/>
    <col min="9" max="9" width="34.33203125" style="14" customWidth="1"/>
    <col min="10" max="10" width="18.6640625" style="14" customWidth="1"/>
    <col min="11" max="11" width="25.5546875" style="14" customWidth="1"/>
    <col min="12" max="13" width="10.88671875"/>
    <col min="14" max="14" width="16.5546875" style="14" customWidth="1"/>
    <col min="15" max="15" width="16.88671875" style="14" customWidth="1"/>
    <col min="16" max="16" width="26" style="14" customWidth="1"/>
    <col min="17" max="17" width="12.88671875" style="14" customWidth="1"/>
    <col min="18" max="18" width="18.33203125" style="14" customWidth="1"/>
    <col min="19" max="19" width="16.33203125" style="14" customWidth="1"/>
    <col min="20" max="16384" width="11.44140625" style="14"/>
  </cols>
  <sheetData>
    <row r="1" spans="1:22" x14ac:dyDescent="0.3">
      <c r="A1" s="14" t="s">
        <v>1092</v>
      </c>
      <c r="B1" s="14" t="s">
        <v>71</v>
      </c>
      <c r="C1" s="14" t="s">
        <v>596</v>
      </c>
      <c r="D1" s="14" t="s">
        <v>13</v>
      </c>
      <c r="F1" s="14" t="s">
        <v>12</v>
      </c>
      <c r="G1" s="14" t="s">
        <v>79</v>
      </c>
      <c r="I1" s="14" t="s">
        <v>72</v>
      </c>
      <c r="J1" s="14" t="s">
        <v>70</v>
      </c>
      <c r="K1" s="14" t="s">
        <v>73</v>
      </c>
      <c r="P1" s="14" t="s">
        <v>74</v>
      </c>
      <c r="Q1" s="14" t="s">
        <v>75</v>
      </c>
      <c r="R1" s="14" t="s">
        <v>76</v>
      </c>
      <c r="S1" s="14" t="s">
        <v>77</v>
      </c>
      <c r="T1" s="14" t="s">
        <v>78</v>
      </c>
      <c r="U1" s="14" t="s">
        <v>5</v>
      </c>
      <c r="V1" s="14" t="s">
        <v>220</v>
      </c>
    </row>
    <row r="2" spans="1:22" x14ac:dyDescent="0.3">
      <c r="A2" s="14" t="str">
        <f>B2&amp;"  T"&amp;I2</f>
        <v>Bogen  T1</v>
      </c>
      <c r="B2" s="14" t="s">
        <v>80</v>
      </c>
      <c r="C2" s="14" t="s">
        <v>597</v>
      </c>
      <c r="D2" s="14">
        <v>5000</v>
      </c>
      <c r="F2" s="14">
        <v>1</v>
      </c>
      <c r="G2" s="14" t="s">
        <v>84</v>
      </c>
      <c r="H2" s="14" t="str">
        <f>G2&amp;", Schaden: "&amp;J2</f>
        <v>Keine, Schaden: 23</v>
      </c>
      <c r="I2" s="14">
        <v>1</v>
      </c>
      <c r="J2" s="14">
        <f>S2</f>
        <v>23</v>
      </c>
      <c r="K2" s="14">
        <v>7</v>
      </c>
      <c r="Q2" s="14">
        <v>1</v>
      </c>
      <c r="R2" s="14">
        <v>30</v>
      </c>
      <c r="S2" s="14">
        <v>23</v>
      </c>
      <c r="T2" s="14">
        <v>40</v>
      </c>
      <c r="U2" s="14">
        <v>5000</v>
      </c>
      <c r="V2" s="14">
        <v>7</v>
      </c>
    </row>
    <row r="3" spans="1:22" x14ac:dyDescent="0.3">
      <c r="A3" s="14" t="str">
        <f t="shared" ref="A3:A66" si="0">B3&amp;"  T"&amp;I3</f>
        <v>Armbrust  T1</v>
      </c>
      <c r="B3" s="14" t="s">
        <v>81</v>
      </c>
      <c r="C3" s="14" t="s">
        <v>597</v>
      </c>
      <c r="D3" s="14">
        <v>5000</v>
      </c>
      <c r="F3" s="14">
        <v>2</v>
      </c>
      <c r="G3" s="14" t="s">
        <v>593</v>
      </c>
      <c r="H3" s="14" t="str">
        <f t="shared" ref="H3:H66" si="1">G3&amp;", Schaden: "&amp;J3</f>
        <v>Schleichvorteil 4; Nachladen 50% Wahrscheinlichkeit mit Nebenaktion, Schaden: 29,9</v>
      </c>
      <c r="I3" s="14">
        <v>1</v>
      </c>
      <c r="J3" s="14">
        <f>S2*1.3</f>
        <v>29.900000000000002</v>
      </c>
      <c r="K3" s="14">
        <v>7</v>
      </c>
      <c r="Q3" s="14">
        <v>2</v>
      </c>
      <c r="R3" s="14">
        <v>42</v>
      </c>
      <c r="S3" s="14">
        <v>35</v>
      </c>
      <c r="T3" s="14">
        <v>52</v>
      </c>
      <c r="U3" s="14">
        <v>22500</v>
      </c>
      <c r="V3" s="14">
        <v>10</v>
      </c>
    </row>
    <row r="4" spans="1:22" x14ac:dyDescent="0.3">
      <c r="A4" s="14" t="str">
        <f t="shared" si="0"/>
        <v>Muskete  T1</v>
      </c>
      <c r="B4" s="14" t="s">
        <v>82</v>
      </c>
      <c r="C4" s="14" t="s">
        <v>597</v>
      </c>
      <c r="D4" s="14">
        <f>5000*2.5</f>
        <v>12500</v>
      </c>
      <c r="F4" s="14">
        <v>5</v>
      </c>
      <c r="G4" s="14" t="s">
        <v>594</v>
      </c>
      <c r="H4" s="14" t="str">
        <f t="shared" si="1"/>
        <v>Schleichvorteil 4; Nachladen 1 Runde; negiert Deckung Stufe 1, Schaden: 69</v>
      </c>
      <c r="I4" s="14">
        <v>1</v>
      </c>
      <c r="J4" s="14">
        <f>S2*3</f>
        <v>69</v>
      </c>
      <c r="K4" s="14">
        <v>7</v>
      </c>
      <c r="Q4" s="14">
        <v>3</v>
      </c>
      <c r="R4" s="14">
        <v>48</v>
      </c>
      <c r="S4" s="14">
        <v>41</v>
      </c>
      <c r="T4" s="14">
        <v>58</v>
      </c>
      <c r="U4" s="14">
        <v>90000</v>
      </c>
      <c r="V4" s="14">
        <v>14</v>
      </c>
    </row>
    <row r="5" spans="1:22" x14ac:dyDescent="0.3">
      <c r="A5" s="14" t="str">
        <f t="shared" si="0"/>
        <v>Schleuder  T1</v>
      </c>
      <c r="B5" s="14" t="s">
        <v>83</v>
      </c>
      <c r="C5" s="14" t="s">
        <v>597</v>
      </c>
      <c r="D5" s="14">
        <f>5000*0.7</f>
        <v>3500</v>
      </c>
      <c r="F5" s="14">
        <v>0.5</v>
      </c>
      <c r="G5" s="14" t="s">
        <v>595</v>
      </c>
      <c r="H5" s="14" t="str">
        <f t="shared" si="1"/>
        <v>40% Betäubungsschance; Nebenaktion zum Wirbeln/"Nachladen", Schaden: 18,4</v>
      </c>
      <c r="I5" s="14">
        <v>1</v>
      </c>
      <c r="J5" s="14">
        <f>S2*0.8</f>
        <v>18.400000000000002</v>
      </c>
      <c r="K5" s="14">
        <v>7</v>
      </c>
      <c r="Q5" s="14">
        <v>4</v>
      </c>
      <c r="R5" s="14">
        <v>53</v>
      </c>
      <c r="S5" s="14">
        <v>46</v>
      </c>
      <c r="T5" s="14">
        <v>63</v>
      </c>
      <c r="U5" s="14">
        <v>300000</v>
      </c>
      <c r="V5" s="14">
        <v>20</v>
      </c>
    </row>
    <row r="6" spans="1:22" x14ac:dyDescent="0.3">
      <c r="A6" s="14" t="str">
        <f t="shared" si="0"/>
        <v>Schwert  T1</v>
      </c>
      <c r="B6" s="11" t="s">
        <v>104</v>
      </c>
      <c r="C6" s="11" t="s">
        <v>601</v>
      </c>
      <c r="D6" s="11">
        <f>$U$2</f>
        <v>5000</v>
      </c>
      <c r="E6" s="11"/>
      <c r="F6" s="11">
        <v>1</v>
      </c>
      <c r="G6" s="14" t="s">
        <v>195</v>
      </c>
      <c r="H6" s="14" t="str">
        <f t="shared" si="1"/>
        <v>Parierfaktor 0,4 ;  Wurfwert 0,2  , Schaden: 30</v>
      </c>
      <c r="I6" s="14">
        <v>1</v>
      </c>
      <c r="J6" s="11">
        <f>$R$2</f>
        <v>30</v>
      </c>
      <c r="K6" s="11">
        <v>7</v>
      </c>
    </row>
    <row r="7" spans="1:22" x14ac:dyDescent="0.3">
      <c r="A7" s="14" t="str">
        <f t="shared" si="0"/>
        <v>Axt  T1</v>
      </c>
      <c r="B7" s="11" t="s">
        <v>105</v>
      </c>
      <c r="C7" s="11" t="s">
        <v>601</v>
      </c>
      <c r="D7" s="11">
        <f>$U$2</f>
        <v>5000</v>
      </c>
      <c r="E7" s="11"/>
      <c r="F7" s="11">
        <v>2</v>
      </c>
      <c r="G7" s="14" t="s">
        <v>196</v>
      </c>
      <c r="H7" s="14" t="str">
        <f t="shared" si="1"/>
        <v>Parierfaktor 0,3 ;   Wurfwert 0,7 ;   20% Rüstungsdurchdringung, Schaden: 24</v>
      </c>
      <c r="I7" s="14">
        <v>1</v>
      </c>
      <c r="J7" s="11">
        <f>$R$2*0.8</f>
        <v>24</v>
      </c>
      <c r="K7" s="11">
        <v>7</v>
      </c>
    </row>
    <row r="8" spans="1:22" x14ac:dyDescent="0.3">
      <c r="A8" s="14" t="str">
        <f t="shared" si="0"/>
        <v>Streitkolben  T1</v>
      </c>
      <c r="B8" s="11" t="s">
        <v>106</v>
      </c>
      <c r="C8" s="11" t="s">
        <v>601</v>
      </c>
      <c r="D8" s="11">
        <f>$U$2</f>
        <v>5000</v>
      </c>
      <c r="E8" s="11"/>
      <c r="F8" s="11">
        <v>3</v>
      </c>
      <c r="G8" s="14" t="s">
        <v>197</v>
      </c>
      <c r="H8" s="14" t="str">
        <f t="shared" si="1"/>
        <v>Parierfaktor 0,15 ;  Wurfwert 0,3 ;  30% Betäubungschance ;   60% Rüstungsdurchdringung, Schaden: 21</v>
      </c>
      <c r="I8" s="14">
        <v>1</v>
      </c>
      <c r="J8" s="11">
        <f>$R$2*0.7</f>
        <v>21</v>
      </c>
      <c r="K8" s="11">
        <v>7</v>
      </c>
    </row>
    <row r="9" spans="1:22" x14ac:dyDescent="0.3">
      <c r="A9" s="14" t="str">
        <f t="shared" si="0"/>
        <v>Dolch  T1</v>
      </c>
      <c r="B9" s="11" t="s">
        <v>107</v>
      </c>
      <c r="C9" s="11" t="s">
        <v>601</v>
      </c>
      <c r="D9" s="11">
        <f>$U$2*0.4</f>
        <v>2000</v>
      </c>
      <c r="E9" s="11"/>
      <c r="F9" s="11">
        <v>0.5</v>
      </c>
      <c r="G9" s="14" t="s">
        <v>198</v>
      </c>
      <c r="H9" s="14" t="str">
        <f t="shared" si="1"/>
        <v>Parierfaktor 0,4 ;  Wurfwert 0,5 ;  Rüstungsdurchdringung nur wenn Ziel Immobilisiert ;  100% Rüstungsdurchdringung, Schaden: 15</v>
      </c>
      <c r="I9" s="14">
        <v>1</v>
      </c>
      <c r="J9" s="11">
        <f>$R$2*0.5</f>
        <v>15</v>
      </c>
      <c r="K9" s="11">
        <v>7</v>
      </c>
      <c r="O9" s="11"/>
    </row>
    <row r="10" spans="1:22" x14ac:dyDescent="0.3">
      <c r="A10" s="14" t="str">
        <f t="shared" si="0"/>
        <v>Knüppel  T1</v>
      </c>
      <c r="B10" s="11" t="s">
        <v>108</v>
      </c>
      <c r="C10" s="11" t="s">
        <v>601</v>
      </c>
      <c r="D10" s="11">
        <f>$U$2*0.5</f>
        <v>2500</v>
      </c>
      <c r="E10" s="11"/>
      <c r="F10" s="11">
        <v>1</v>
      </c>
      <c r="G10" s="14" t="s">
        <v>199</v>
      </c>
      <c r="H10" s="14" t="str">
        <f t="shared" si="1"/>
        <v>Parierfaktor 0,15 ;  Wurfwert 0,3 ;  80% Betäubungschance , Schaden: 18</v>
      </c>
      <c r="I10" s="14">
        <v>1</v>
      </c>
      <c r="J10" s="11">
        <f>$R$2*0.6</f>
        <v>18</v>
      </c>
      <c r="K10" s="11">
        <v>7</v>
      </c>
      <c r="O10" s="15"/>
    </row>
    <row r="11" spans="1:22" x14ac:dyDescent="0.3">
      <c r="A11" s="14" t="str">
        <f t="shared" si="0"/>
        <v>Großschwert  T1</v>
      </c>
      <c r="B11" s="11" t="s">
        <v>109</v>
      </c>
      <c r="C11" s="11" t="s">
        <v>600</v>
      </c>
      <c r="D11" s="11">
        <f>$U$2*1.3</f>
        <v>6500</v>
      </c>
      <c r="E11" s="11"/>
      <c r="F11" s="11">
        <v>3</v>
      </c>
      <c r="G11" s="14" t="s">
        <v>590</v>
      </c>
      <c r="H11" s="14" t="str">
        <f t="shared" si="1"/>
        <v>Parierfaktor 0,4  ;  Wurfwert 0,2, Schaden: 40</v>
      </c>
      <c r="I11" s="12">
        <v>1</v>
      </c>
      <c r="J11" s="11">
        <f>$T$2</f>
        <v>40</v>
      </c>
      <c r="K11" s="11">
        <v>7</v>
      </c>
      <c r="O11" s="15"/>
    </row>
    <row r="12" spans="1:22" x14ac:dyDescent="0.3">
      <c r="A12" s="14" t="str">
        <f t="shared" si="0"/>
        <v>Großaxt  T1</v>
      </c>
      <c r="B12" s="11" t="s">
        <v>110</v>
      </c>
      <c r="C12" s="11" t="s">
        <v>600</v>
      </c>
      <c r="D12" s="11">
        <f>$U$2*1.3</f>
        <v>6500</v>
      </c>
      <c r="E12" s="11"/>
      <c r="F12" s="11">
        <v>5</v>
      </c>
      <c r="G12" s="14" t="s">
        <v>591</v>
      </c>
      <c r="H12" s="14" t="str">
        <f t="shared" si="1"/>
        <v>Parierfaktor 0,3  ;  Wurfwert 0,3 ;  30% Rüstungsdurchdringung, Schaden: 32</v>
      </c>
      <c r="I12" s="12">
        <v>1</v>
      </c>
      <c r="J12" s="11">
        <f>$T$2*0.8</f>
        <v>32</v>
      </c>
      <c r="K12" s="11">
        <v>7</v>
      </c>
      <c r="O12" s="15"/>
    </row>
    <row r="13" spans="1:22" x14ac:dyDescent="0.3">
      <c r="A13" s="14" t="str">
        <f t="shared" si="0"/>
        <v>Kriegshammer  T1</v>
      </c>
      <c r="B13" s="11" t="s">
        <v>111</v>
      </c>
      <c r="C13" s="11" t="s">
        <v>600</v>
      </c>
      <c r="D13" s="11">
        <f>$U$2*1.3</f>
        <v>6500</v>
      </c>
      <c r="E13" s="11"/>
      <c r="F13" s="11">
        <v>8</v>
      </c>
      <c r="G13" s="14" t="s">
        <v>592</v>
      </c>
      <c r="H13" s="14" t="str">
        <f t="shared" si="1"/>
        <v>Parierfaktor 0,1  ;  Wurfwert 0,3 ;  60% Betäubungschance ;  60% Rüstungsdurchdringung, Schaden: 28</v>
      </c>
      <c r="I13" s="12">
        <v>1</v>
      </c>
      <c r="J13" s="11">
        <f>$T$2*0.7</f>
        <v>28</v>
      </c>
      <c r="K13" s="11">
        <v>7</v>
      </c>
      <c r="O13" s="11"/>
    </row>
    <row r="14" spans="1:22" x14ac:dyDescent="0.3">
      <c r="A14" s="14" t="str">
        <f t="shared" si="0"/>
        <v>Speer  T1</v>
      </c>
      <c r="B14" s="14" t="s">
        <v>112</v>
      </c>
      <c r="C14" s="11" t="s">
        <v>598</v>
      </c>
      <c r="D14" s="14">
        <f>$U$2*0.8</f>
        <v>4000</v>
      </c>
      <c r="F14" s="14">
        <v>3</v>
      </c>
      <c r="G14" s="16" t="s">
        <v>203</v>
      </c>
      <c r="H14" s="14" t="str">
        <f t="shared" si="1"/>
        <v>Rüstungspenetration 10% ;  Parierfaktor 0,1 ;  Wurfwert 1,3, Schaden: 32</v>
      </c>
      <c r="I14" s="14">
        <v>1</v>
      </c>
      <c r="J14" s="14">
        <f>40*0.8</f>
        <v>32</v>
      </c>
      <c r="K14" s="14">
        <v>7</v>
      </c>
      <c r="O14" s="11"/>
    </row>
    <row r="15" spans="1:22" x14ac:dyDescent="0.3">
      <c r="A15" s="14" t="str">
        <f t="shared" si="0"/>
        <v>Großspeer/ Pike  T1</v>
      </c>
      <c r="B15" s="14" t="s">
        <v>137</v>
      </c>
      <c r="C15" s="11" t="s">
        <v>598</v>
      </c>
      <c r="D15" s="14">
        <f>$U$2*0.6</f>
        <v>3000</v>
      </c>
      <c r="F15" s="14">
        <v>5</v>
      </c>
      <c r="G15" s="16" t="s">
        <v>204</v>
      </c>
      <c r="H15" s="14" t="str">
        <f t="shared" si="1"/>
        <v>Rüstungspenetration 30% ;  Parierfaktor 0,25 ;  Wurfwert 0,7, Schaden: 44</v>
      </c>
      <c r="I15" s="14">
        <v>1</v>
      </c>
      <c r="J15" s="14">
        <f>40*1.1</f>
        <v>44</v>
      </c>
      <c r="K15" s="14">
        <v>7</v>
      </c>
      <c r="O15" s="11"/>
    </row>
    <row r="16" spans="1:22" x14ac:dyDescent="0.3">
      <c r="A16" s="14" t="str">
        <f t="shared" si="0"/>
        <v>Hellebarde  T1</v>
      </c>
      <c r="B16" s="14" t="s">
        <v>113</v>
      </c>
      <c r="C16" s="11" t="s">
        <v>598</v>
      </c>
      <c r="D16" s="14">
        <f>$U$2*1.4</f>
        <v>7000</v>
      </c>
      <c r="F16" s="14">
        <v>7</v>
      </c>
      <c r="G16" s="16" t="s">
        <v>205</v>
      </c>
      <c r="H16" s="14" t="str">
        <f t="shared" si="1"/>
        <v>Rüstungspenetration 25% ;  Parierfaktor 0,3 ;  Wurfwert 0,5, Schaden: 52</v>
      </c>
      <c r="I16" s="14">
        <v>1</v>
      </c>
      <c r="J16" s="14">
        <f>40*1.3</f>
        <v>52</v>
      </c>
      <c r="K16" s="14">
        <v>7</v>
      </c>
      <c r="O16" s="11"/>
    </row>
    <row r="17" spans="1:16" x14ac:dyDescent="0.3">
      <c r="A17" s="14" t="str">
        <f t="shared" si="0"/>
        <v>Bola  T1</v>
      </c>
      <c r="B17" s="14" t="s">
        <v>114</v>
      </c>
      <c r="C17" s="11" t="s">
        <v>602</v>
      </c>
      <c r="D17" s="14">
        <v>300</v>
      </c>
      <c r="F17" s="14">
        <v>0.5</v>
      </c>
      <c r="G17" s="16" t="s">
        <v>206</v>
      </c>
      <c r="H17" s="14" t="str">
        <f t="shared" si="1"/>
        <v>100% Unterbrechungschance ;   Wurfwert 2,5 ;  Parierfaktor 0 ;  Zerstörungschance 100% ;  Anzahl im Holster: 1, Schaden: 1</v>
      </c>
      <c r="I17" s="14">
        <v>1</v>
      </c>
      <c r="J17" s="14">
        <v>1</v>
      </c>
      <c r="K17" s="14">
        <v>7</v>
      </c>
    </row>
    <row r="18" spans="1:16" x14ac:dyDescent="0.3">
      <c r="A18" s="14" t="str">
        <f t="shared" si="0"/>
        <v>Schwere Bola  T1</v>
      </c>
      <c r="B18" s="14" t="s">
        <v>115</v>
      </c>
      <c r="C18" s="11" t="s">
        <v>602</v>
      </c>
      <c r="D18" s="14">
        <v>2000</v>
      </c>
      <c r="F18" s="14">
        <v>2</v>
      </c>
      <c r="G18" s="16" t="s">
        <v>207</v>
      </c>
      <c r="H18" s="14" t="str">
        <f t="shared" si="1"/>
        <v>100% Unterbrechungschance ;   Wurfwert 2,5 ;  Parierfaktor 0 ;  Zerstörungschance 30% ;  Anzahl im Holster: 1, Schaden: 1</v>
      </c>
      <c r="I18" s="14">
        <v>1</v>
      </c>
      <c r="J18" s="14">
        <v>1</v>
      </c>
      <c r="K18" s="14">
        <v>7</v>
      </c>
    </row>
    <row r="19" spans="1:16" x14ac:dyDescent="0.3">
      <c r="A19" s="14" t="str">
        <f t="shared" si="0"/>
        <v>Wurfmesser  T1</v>
      </c>
      <c r="B19" s="14" t="s">
        <v>116</v>
      </c>
      <c r="C19" s="11" t="s">
        <v>602</v>
      </c>
      <c r="D19" s="14">
        <v>500</v>
      </c>
      <c r="F19" s="14">
        <v>3</v>
      </c>
      <c r="G19" s="16" t="s">
        <v>208</v>
      </c>
      <c r="H19" s="14" t="str">
        <f t="shared" si="1"/>
        <v>15% Unterbrechungschance ;  30% Rüstungsdurchdringung ;  Wurfwert 2,5 ;  Parierfaktor 0,2 ;  Zerstörungschance 70% ;  Anzahl im Holster: 5, Schaden: 8</v>
      </c>
      <c r="I19" s="14">
        <v>1</v>
      </c>
      <c r="J19" s="14">
        <v>8</v>
      </c>
      <c r="K19" s="14">
        <v>7</v>
      </c>
    </row>
    <row r="20" spans="1:16" x14ac:dyDescent="0.3">
      <c r="A20" s="14" t="str">
        <f t="shared" si="0"/>
        <v>Wurfaxt  T1</v>
      </c>
      <c r="B20" s="14" t="s">
        <v>117</v>
      </c>
      <c r="C20" s="11" t="s">
        <v>602</v>
      </c>
      <c r="D20" s="14">
        <v>1000</v>
      </c>
      <c r="F20" s="14">
        <v>0.5</v>
      </c>
      <c r="G20" s="16" t="s">
        <v>209</v>
      </c>
      <c r="H20" s="14" t="str">
        <f t="shared" si="1"/>
        <v>35% Unterbrechungschance ;  40% Rüstungsdurchdringung ;  Wurfwert 2,5 ;  Parierfaktor 0,3 ;  Zerstörungschance 40% ;  Anzahl im Holster: 2, Schaden: 17</v>
      </c>
      <c r="I20" s="14">
        <v>1</v>
      </c>
      <c r="J20" s="14">
        <v>17</v>
      </c>
      <c r="K20" s="14">
        <v>7</v>
      </c>
      <c r="P20" s="13"/>
    </row>
    <row r="21" spans="1:16" x14ac:dyDescent="0.3">
      <c r="A21" s="14" t="str">
        <f t="shared" si="0"/>
        <v>Pilum  T1</v>
      </c>
      <c r="B21" s="14" t="s">
        <v>118</v>
      </c>
      <c r="C21" s="11" t="s">
        <v>602</v>
      </c>
      <c r="D21" s="14">
        <v>1500</v>
      </c>
      <c r="F21" s="14">
        <v>1</v>
      </c>
      <c r="G21" s="16" t="s">
        <v>210</v>
      </c>
      <c r="H21" s="14" t="str">
        <f t="shared" si="1"/>
        <v>30% Unterbrechungschance ;  70% Rüstungsdurchdringung ;  Wurfwert 2,5 ;  Parierfaktor 0,2 ;  Zerstörungschance 60% ;  Anzahl im Holster: 1, Schaden: 22</v>
      </c>
      <c r="I21" s="14">
        <v>1</v>
      </c>
      <c r="J21" s="14">
        <v>22</v>
      </c>
      <c r="K21" s="14">
        <v>7</v>
      </c>
      <c r="P21" s="13"/>
    </row>
    <row r="22" spans="1:16" x14ac:dyDescent="0.3">
      <c r="A22" s="14" t="str">
        <f t="shared" si="0"/>
        <v>Handsand  T1</v>
      </c>
      <c r="B22" s="14" t="s">
        <v>119</v>
      </c>
      <c r="C22" s="11" t="s">
        <v>602</v>
      </c>
      <c r="D22" s="14">
        <v>0</v>
      </c>
      <c r="F22" s="14">
        <v>0</v>
      </c>
      <c r="G22" s="16" t="s">
        <v>211</v>
      </c>
      <c r="H22" s="14" t="str">
        <f t="shared" si="1"/>
        <v>70% Unterbrechungschance ;   Wurfwert 2,5 ;  Parierfaktor 0 ;  Zerstörungschance 100% ;  Anzahl im Holster: 20, Schaden: 1</v>
      </c>
      <c r="I22" s="14">
        <v>1</v>
      </c>
      <c r="J22" s="14">
        <v>1</v>
      </c>
      <c r="K22" s="14">
        <v>7</v>
      </c>
      <c r="P22" s="13"/>
    </row>
    <row r="23" spans="1:16" x14ac:dyDescent="0.3">
      <c r="A23" s="14" t="str">
        <f t="shared" si="0"/>
        <v>Stein  T1</v>
      </c>
      <c r="B23" s="14" t="s">
        <v>120</v>
      </c>
      <c r="C23" s="11" t="s">
        <v>602</v>
      </c>
      <c r="D23" s="14">
        <v>0</v>
      </c>
      <c r="F23" s="14">
        <v>0</v>
      </c>
      <c r="G23" s="16" t="s">
        <v>212</v>
      </c>
      <c r="H23" s="14" t="str">
        <f t="shared" si="1"/>
        <v>10% Unterbrechungschance ;  40% Betäubungschance ;  Wurfwert 2,5 ;  Parierfaktor 0 ;  Zerstörungschance 100% ;  Anzahl im Holster: 0, Schaden: 3</v>
      </c>
      <c r="I23" s="14">
        <v>1</v>
      </c>
      <c r="J23" s="14">
        <v>3</v>
      </c>
      <c r="K23" s="14">
        <v>7</v>
      </c>
      <c r="P23" s="13"/>
    </row>
    <row r="24" spans="1:16" x14ac:dyDescent="0.3">
      <c r="A24" s="14" t="str">
        <f t="shared" si="0"/>
        <v>Faust  T1</v>
      </c>
      <c r="B24" s="14" t="s">
        <v>121</v>
      </c>
      <c r="C24" s="11" t="s">
        <v>599</v>
      </c>
      <c r="D24" s="14">
        <v>0</v>
      </c>
      <c r="F24" s="14">
        <v>0</v>
      </c>
      <c r="G24" s="14" t="s">
        <v>603</v>
      </c>
      <c r="H24" s="14" t="str">
        <f t="shared" si="1"/>
        <v>50% Betäubungschance; Wurfwert 0,1, Schaden: 5</v>
      </c>
      <c r="I24" s="14">
        <v>1</v>
      </c>
      <c r="J24" s="14">
        <v>5</v>
      </c>
      <c r="K24" s="14">
        <v>7</v>
      </c>
      <c r="P24" s="13"/>
    </row>
    <row r="25" spans="1:16" x14ac:dyDescent="0.3">
      <c r="A25" s="14" t="str">
        <f t="shared" si="0"/>
        <v>Schlagring  T1</v>
      </c>
      <c r="B25" s="14" t="s">
        <v>122</v>
      </c>
      <c r="C25" s="11" t="s">
        <v>599</v>
      </c>
      <c r="D25" s="14">
        <f>5000*0.4</f>
        <v>2000</v>
      </c>
      <c r="F25" s="14">
        <v>0.2</v>
      </c>
      <c r="G25" s="14" t="s">
        <v>213</v>
      </c>
      <c r="H25" s="14" t="str">
        <f t="shared" si="1"/>
        <v>90% versteckbar ;  75% Betäubungschance ;  50% Rüstungsdurchdringung ;  Wurfwert 0,1, Schaden: 15</v>
      </c>
      <c r="I25" s="14">
        <v>1</v>
      </c>
      <c r="J25" s="14">
        <f>30*0.5</f>
        <v>15</v>
      </c>
      <c r="K25" s="14">
        <v>7</v>
      </c>
      <c r="P25" s="13"/>
    </row>
    <row r="26" spans="1:16" x14ac:dyDescent="0.3">
      <c r="A26" s="14" t="str">
        <f t="shared" si="0"/>
        <v>Faustmesser  T1</v>
      </c>
      <c r="B26" s="14" t="s">
        <v>123</v>
      </c>
      <c r="C26" s="11" t="s">
        <v>599</v>
      </c>
      <c r="D26" s="14">
        <f>5000*0.8</f>
        <v>4000</v>
      </c>
      <c r="F26" s="14">
        <v>0.5</v>
      </c>
      <c r="G26" s="14" t="s">
        <v>214</v>
      </c>
      <c r="H26" s="14" t="str">
        <f t="shared" si="1"/>
        <v>50% versteckbar ;  Wurfwert 0,1, Schaden: 18</v>
      </c>
      <c r="I26" s="14">
        <v>1</v>
      </c>
      <c r="J26" s="14">
        <f>30*0.6</f>
        <v>18</v>
      </c>
      <c r="K26" s="14">
        <v>7</v>
      </c>
      <c r="P26" s="13"/>
    </row>
    <row r="27" spans="1:16" x14ac:dyDescent="0.3">
      <c r="A27" s="14" t="str">
        <f t="shared" si="0"/>
        <v>Metallkrallen  T1</v>
      </c>
      <c r="B27" s="14" t="s">
        <v>124</v>
      </c>
      <c r="C27" s="11" t="s">
        <v>599</v>
      </c>
      <c r="D27" s="14">
        <f>5000*1.3</f>
        <v>6500</v>
      </c>
      <c r="F27" s="14">
        <v>1</v>
      </c>
      <c r="G27" s="14" t="s">
        <v>215</v>
      </c>
      <c r="H27" s="14" t="str">
        <f t="shared" si="1"/>
        <v>Nicht versteckbar ;  Parierfaktor 0,3 ;  Wurfwert 0,1, Schaden: 24</v>
      </c>
      <c r="I27" s="14">
        <v>1</v>
      </c>
      <c r="J27" s="14">
        <f>30*0.8</f>
        <v>24</v>
      </c>
      <c r="K27" s="14">
        <v>7</v>
      </c>
    </row>
    <row r="28" spans="1:16" x14ac:dyDescent="0.3">
      <c r="A28" s="14" t="str">
        <f t="shared" si="0"/>
        <v>Bogen  T2</v>
      </c>
      <c r="B28" s="14" t="s">
        <v>80</v>
      </c>
      <c r="C28" s="14" t="s">
        <v>597</v>
      </c>
      <c r="D28" s="14">
        <f>U3</f>
        <v>22500</v>
      </c>
      <c r="F28" s="14">
        <v>1</v>
      </c>
      <c r="G28" s="14" t="s">
        <v>84</v>
      </c>
      <c r="H28" s="14" t="str">
        <f t="shared" si="1"/>
        <v>Keine, Schaden: 35</v>
      </c>
      <c r="I28" s="14">
        <v>2</v>
      </c>
      <c r="J28" s="14">
        <f>S3</f>
        <v>35</v>
      </c>
      <c r="K28" s="14">
        <v>10</v>
      </c>
    </row>
    <row r="29" spans="1:16" x14ac:dyDescent="0.3">
      <c r="A29" s="14" t="str">
        <f t="shared" si="0"/>
        <v>Armbrust  T2</v>
      </c>
      <c r="B29" s="14" t="s">
        <v>81</v>
      </c>
      <c r="C29" s="14" t="s">
        <v>597</v>
      </c>
      <c r="D29" s="14">
        <f>U3</f>
        <v>22500</v>
      </c>
      <c r="F29" s="14">
        <v>2</v>
      </c>
      <c r="G29" s="14" t="s">
        <v>593</v>
      </c>
      <c r="H29" s="14" t="str">
        <f t="shared" si="1"/>
        <v>Schleichvorteil 4; Nachladen 50% Wahrscheinlichkeit mit Nebenaktion, Schaden: 45,5</v>
      </c>
      <c r="I29" s="14">
        <v>2</v>
      </c>
      <c r="J29" s="14">
        <f>S3*1.3</f>
        <v>45.5</v>
      </c>
      <c r="K29" s="14">
        <v>10</v>
      </c>
    </row>
    <row r="30" spans="1:16" x14ac:dyDescent="0.3">
      <c r="A30" s="14" t="str">
        <f t="shared" si="0"/>
        <v>Muskete  T2</v>
      </c>
      <c r="B30" s="14" t="s">
        <v>82</v>
      </c>
      <c r="C30" s="14" t="s">
        <v>597</v>
      </c>
      <c r="D30" s="14">
        <f>U3*2.5</f>
        <v>56250</v>
      </c>
      <c r="F30" s="14">
        <v>5</v>
      </c>
      <c r="G30" s="14" t="s">
        <v>594</v>
      </c>
      <c r="H30" s="14" t="str">
        <f t="shared" si="1"/>
        <v>Schleichvorteil 4; Nachladen 1 Runde; negiert Deckung Stufe 1, Schaden: 105</v>
      </c>
      <c r="I30" s="14">
        <v>2</v>
      </c>
      <c r="J30" s="14">
        <f>S3*3</f>
        <v>105</v>
      </c>
      <c r="K30" s="14">
        <v>10</v>
      </c>
    </row>
    <row r="31" spans="1:16" x14ac:dyDescent="0.3">
      <c r="A31" s="14" t="str">
        <f t="shared" si="0"/>
        <v>Schleuder  T2</v>
      </c>
      <c r="B31" s="14" t="s">
        <v>83</v>
      </c>
      <c r="C31" s="14" t="s">
        <v>597</v>
      </c>
      <c r="D31" s="14">
        <f>U3*0.7</f>
        <v>15749.999999999998</v>
      </c>
      <c r="F31" s="14">
        <v>0.5</v>
      </c>
      <c r="G31" s="14" t="s">
        <v>595</v>
      </c>
      <c r="H31" s="14" t="str">
        <f t="shared" si="1"/>
        <v>40% Betäubungsschance; Nebenaktion zum Wirbeln/"Nachladen", Schaden: 28</v>
      </c>
      <c r="I31" s="14">
        <v>2</v>
      </c>
      <c r="J31" s="14">
        <f>S3*0.8</f>
        <v>28</v>
      </c>
      <c r="K31" s="14">
        <v>10</v>
      </c>
    </row>
    <row r="32" spans="1:16" x14ac:dyDescent="0.3">
      <c r="A32" s="14" t="str">
        <f t="shared" si="0"/>
        <v>Bogen  T3</v>
      </c>
      <c r="B32" s="14" t="s">
        <v>80</v>
      </c>
      <c r="C32" s="14" t="s">
        <v>597</v>
      </c>
      <c r="D32" s="14">
        <f>U4</f>
        <v>90000</v>
      </c>
      <c r="F32" s="14">
        <v>1</v>
      </c>
      <c r="G32" s="14" t="s">
        <v>84</v>
      </c>
      <c r="H32" s="14" t="str">
        <f t="shared" si="1"/>
        <v>Keine, Schaden: 41</v>
      </c>
      <c r="I32" s="14">
        <v>3</v>
      </c>
      <c r="J32" s="14">
        <f>S4</f>
        <v>41</v>
      </c>
      <c r="K32" s="14">
        <v>14</v>
      </c>
    </row>
    <row r="33" spans="1:11" x14ac:dyDescent="0.3">
      <c r="A33" s="14" t="str">
        <f t="shared" si="0"/>
        <v>Armbrust  T3</v>
      </c>
      <c r="B33" s="14" t="s">
        <v>81</v>
      </c>
      <c r="C33" s="14" t="s">
        <v>597</v>
      </c>
      <c r="D33" s="14">
        <f>U4</f>
        <v>90000</v>
      </c>
      <c r="F33" s="14">
        <v>2</v>
      </c>
      <c r="G33" s="14" t="s">
        <v>593</v>
      </c>
      <c r="H33" s="14" t="str">
        <f t="shared" si="1"/>
        <v>Schleichvorteil 4; Nachladen 50% Wahrscheinlichkeit mit Nebenaktion, Schaden: 53,3</v>
      </c>
      <c r="I33" s="14">
        <v>3</v>
      </c>
      <c r="J33" s="14">
        <f>S4*1.3</f>
        <v>53.300000000000004</v>
      </c>
      <c r="K33" s="14">
        <v>14</v>
      </c>
    </row>
    <row r="34" spans="1:11" x14ac:dyDescent="0.3">
      <c r="A34" s="14" t="str">
        <f t="shared" si="0"/>
        <v>Muskete  T3</v>
      </c>
      <c r="B34" s="14" t="s">
        <v>82</v>
      </c>
      <c r="C34" s="14" t="s">
        <v>597</v>
      </c>
      <c r="D34" s="14">
        <f>U4*2.5</f>
        <v>225000</v>
      </c>
      <c r="F34" s="14">
        <v>5</v>
      </c>
      <c r="G34" s="14" t="s">
        <v>594</v>
      </c>
      <c r="H34" s="14" t="str">
        <f t="shared" si="1"/>
        <v>Schleichvorteil 4; Nachladen 1 Runde; negiert Deckung Stufe 1, Schaden: 123</v>
      </c>
      <c r="I34" s="14">
        <v>3</v>
      </c>
      <c r="J34" s="14">
        <f>S4*3</f>
        <v>123</v>
      </c>
      <c r="K34" s="14">
        <v>14</v>
      </c>
    </row>
    <row r="35" spans="1:11" x14ac:dyDescent="0.3">
      <c r="A35" s="14" t="str">
        <f t="shared" si="0"/>
        <v>Schleuder  T3</v>
      </c>
      <c r="B35" s="14" t="s">
        <v>83</v>
      </c>
      <c r="C35" s="14" t="s">
        <v>597</v>
      </c>
      <c r="D35" s="14">
        <f>U4*0.7</f>
        <v>62999.999999999993</v>
      </c>
      <c r="F35" s="14">
        <v>0.5</v>
      </c>
      <c r="G35" s="14" t="s">
        <v>595</v>
      </c>
      <c r="H35" s="14" t="str">
        <f t="shared" si="1"/>
        <v>40% Betäubungsschance; Nebenaktion zum Wirbeln/"Nachladen", Schaden: 32,8</v>
      </c>
      <c r="I35" s="14">
        <v>3</v>
      </c>
      <c r="J35" s="14">
        <f>S4*0.8</f>
        <v>32.800000000000004</v>
      </c>
      <c r="K35" s="14">
        <v>14</v>
      </c>
    </row>
    <row r="36" spans="1:11" x14ac:dyDescent="0.3">
      <c r="A36" s="14" t="str">
        <f t="shared" si="0"/>
        <v>Bogen  T4</v>
      </c>
      <c r="B36" s="14" t="s">
        <v>80</v>
      </c>
      <c r="C36" s="14" t="s">
        <v>597</v>
      </c>
      <c r="D36" s="14">
        <f>U5</f>
        <v>300000</v>
      </c>
      <c r="F36" s="14">
        <v>1</v>
      </c>
      <c r="G36" s="14" t="s">
        <v>84</v>
      </c>
      <c r="H36" s="14" t="str">
        <f t="shared" si="1"/>
        <v>Keine, Schaden: 46</v>
      </c>
      <c r="I36" s="14">
        <v>4</v>
      </c>
      <c r="J36" s="14">
        <f>S5</f>
        <v>46</v>
      </c>
      <c r="K36" s="14">
        <v>20</v>
      </c>
    </row>
    <row r="37" spans="1:11" x14ac:dyDescent="0.3">
      <c r="A37" s="14" t="str">
        <f t="shared" si="0"/>
        <v>Armbrust  T4</v>
      </c>
      <c r="B37" s="14" t="s">
        <v>81</v>
      </c>
      <c r="C37" s="14" t="s">
        <v>597</v>
      </c>
      <c r="D37" s="14">
        <f>U5</f>
        <v>300000</v>
      </c>
      <c r="F37" s="14">
        <v>2</v>
      </c>
      <c r="G37" s="14" t="s">
        <v>593</v>
      </c>
      <c r="H37" s="14" t="str">
        <f t="shared" si="1"/>
        <v>Schleichvorteil 4; Nachladen 50% Wahrscheinlichkeit mit Nebenaktion, Schaden: 59,8</v>
      </c>
      <c r="I37" s="14">
        <v>4</v>
      </c>
      <c r="J37" s="14">
        <f>S5*1.3</f>
        <v>59.800000000000004</v>
      </c>
      <c r="K37" s="14">
        <v>20</v>
      </c>
    </row>
    <row r="38" spans="1:11" x14ac:dyDescent="0.3">
      <c r="A38" s="14" t="str">
        <f t="shared" si="0"/>
        <v>Muskete  T4</v>
      </c>
      <c r="B38" s="14" t="s">
        <v>82</v>
      </c>
      <c r="C38" s="14" t="s">
        <v>597</v>
      </c>
      <c r="D38" s="14">
        <f>U5*2.5</f>
        <v>750000</v>
      </c>
      <c r="F38" s="14">
        <v>5</v>
      </c>
      <c r="G38" s="14" t="s">
        <v>594</v>
      </c>
      <c r="H38" s="14" t="str">
        <f t="shared" si="1"/>
        <v>Schleichvorteil 4; Nachladen 1 Runde; negiert Deckung Stufe 1, Schaden: 138</v>
      </c>
      <c r="I38" s="14">
        <v>4</v>
      </c>
      <c r="J38" s="14">
        <f>S5*3</f>
        <v>138</v>
      </c>
      <c r="K38" s="14">
        <v>20</v>
      </c>
    </row>
    <row r="39" spans="1:11" x14ac:dyDescent="0.3">
      <c r="A39" s="14" t="str">
        <f t="shared" si="0"/>
        <v>Schleuder  T4</v>
      </c>
      <c r="B39" s="14" t="s">
        <v>83</v>
      </c>
      <c r="C39" s="14" t="s">
        <v>597</v>
      </c>
      <c r="D39" s="14">
        <f>U5*0.7</f>
        <v>210000</v>
      </c>
      <c r="F39" s="14">
        <v>0.5</v>
      </c>
      <c r="G39" s="14" t="s">
        <v>595</v>
      </c>
      <c r="H39" s="14" t="str">
        <f t="shared" si="1"/>
        <v>40% Betäubungsschance; Nebenaktion zum Wirbeln/"Nachladen", Schaden: 36,8</v>
      </c>
      <c r="I39" s="14">
        <v>4</v>
      </c>
      <c r="J39" s="14">
        <f>S5*0.8</f>
        <v>36.800000000000004</v>
      </c>
      <c r="K39" s="14">
        <v>20</v>
      </c>
    </row>
    <row r="40" spans="1:11" x14ac:dyDescent="0.3">
      <c r="A40" s="14" t="str">
        <f t="shared" si="0"/>
        <v>Schwert  T2</v>
      </c>
      <c r="B40" s="11" t="s">
        <v>104</v>
      </c>
      <c r="C40" s="11" t="s">
        <v>601</v>
      </c>
      <c r="D40" s="11">
        <f>$U$3</f>
        <v>22500</v>
      </c>
      <c r="E40" s="11"/>
      <c r="F40" s="11">
        <v>1</v>
      </c>
      <c r="G40" s="14" t="s">
        <v>195</v>
      </c>
      <c r="H40" s="14" t="str">
        <f t="shared" si="1"/>
        <v>Parierfaktor 0,4 ;  Wurfwert 0,2  , Schaden: 42</v>
      </c>
      <c r="I40" s="14">
        <v>2</v>
      </c>
      <c r="J40" s="11">
        <f>$R$3</f>
        <v>42</v>
      </c>
      <c r="K40" s="11">
        <v>10</v>
      </c>
    </row>
    <row r="41" spans="1:11" x14ac:dyDescent="0.3">
      <c r="A41" s="14" t="str">
        <f t="shared" si="0"/>
        <v>Axt  T2</v>
      </c>
      <c r="B41" s="11" t="s">
        <v>105</v>
      </c>
      <c r="C41" s="11" t="s">
        <v>601</v>
      </c>
      <c r="D41" s="11">
        <f>$U$3</f>
        <v>22500</v>
      </c>
      <c r="E41" s="11"/>
      <c r="F41" s="11">
        <v>2</v>
      </c>
      <c r="G41" s="14" t="s">
        <v>196</v>
      </c>
      <c r="H41" s="14" t="str">
        <f t="shared" si="1"/>
        <v>Parierfaktor 0,3 ;   Wurfwert 0,7 ;   20% Rüstungsdurchdringung, Schaden: 33,6</v>
      </c>
      <c r="I41" s="14">
        <v>2</v>
      </c>
      <c r="J41" s="11">
        <f>$R$3*0.8</f>
        <v>33.6</v>
      </c>
      <c r="K41" s="11">
        <v>10</v>
      </c>
    </row>
    <row r="42" spans="1:11" x14ac:dyDescent="0.3">
      <c r="A42" s="14" t="str">
        <f t="shared" si="0"/>
        <v>Streitkolben  T2</v>
      </c>
      <c r="B42" s="11" t="s">
        <v>106</v>
      </c>
      <c r="C42" s="11" t="s">
        <v>601</v>
      </c>
      <c r="D42" s="11">
        <f>$U$3</f>
        <v>22500</v>
      </c>
      <c r="E42" s="11"/>
      <c r="F42" s="11">
        <v>3</v>
      </c>
      <c r="G42" s="14" t="s">
        <v>197</v>
      </c>
      <c r="H42" s="14" t="str">
        <f t="shared" si="1"/>
        <v>Parierfaktor 0,15 ;  Wurfwert 0,3 ;  30% Betäubungschance ;   60% Rüstungsdurchdringung, Schaden: 29,4</v>
      </c>
      <c r="I42" s="14">
        <v>2</v>
      </c>
      <c r="J42" s="11">
        <f>$R$3*0.7</f>
        <v>29.4</v>
      </c>
      <c r="K42" s="11">
        <v>10</v>
      </c>
    </row>
    <row r="43" spans="1:11" x14ac:dyDescent="0.3">
      <c r="A43" s="14" t="str">
        <f t="shared" si="0"/>
        <v>Dolch  T2</v>
      </c>
      <c r="B43" s="11" t="s">
        <v>107</v>
      </c>
      <c r="C43" s="11" t="s">
        <v>601</v>
      </c>
      <c r="D43" s="11">
        <f>$U$3*0.4</f>
        <v>9000</v>
      </c>
      <c r="E43" s="11"/>
      <c r="F43" s="11">
        <v>0.5</v>
      </c>
      <c r="G43" s="14" t="s">
        <v>198</v>
      </c>
      <c r="H43" s="14" t="str">
        <f t="shared" si="1"/>
        <v>Parierfaktor 0,4 ;  Wurfwert 0,5 ;  Rüstungsdurchdringung nur wenn Ziel Immobilisiert ;  100% Rüstungsdurchdringung, Schaden: 21</v>
      </c>
      <c r="I43" s="14">
        <v>2</v>
      </c>
      <c r="J43" s="11">
        <f>$R$3*0.5</f>
        <v>21</v>
      </c>
      <c r="K43" s="11">
        <v>10</v>
      </c>
    </row>
    <row r="44" spans="1:11" x14ac:dyDescent="0.3">
      <c r="A44" s="14" t="str">
        <f t="shared" si="0"/>
        <v>Knüppel  T2</v>
      </c>
      <c r="B44" s="11" t="s">
        <v>108</v>
      </c>
      <c r="C44" s="11" t="s">
        <v>601</v>
      </c>
      <c r="D44" s="11">
        <f>$U$3*0.5</f>
        <v>11250</v>
      </c>
      <c r="E44" s="11"/>
      <c r="F44" s="11">
        <v>1</v>
      </c>
      <c r="G44" s="14" t="s">
        <v>199</v>
      </c>
      <c r="H44" s="14" t="str">
        <f t="shared" si="1"/>
        <v>Parierfaktor 0,15 ;  Wurfwert 0,3 ;  80% Betäubungschance , Schaden: 25,2</v>
      </c>
      <c r="I44" s="14">
        <v>2</v>
      </c>
      <c r="J44" s="11">
        <f>$R$3*0.6</f>
        <v>25.2</v>
      </c>
      <c r="K44" s="11">
        <v>10</v>
      </c>
    </row>
    <row r="45" spans="1:11" x14ac:dyDescent="0.3">
      <c r="A45" s="14" t="str">
        <f t="shared" si="0"/>
        <v>Großschwert  T2</v>
      </c>
      <c r="B45" s="11" t="s">
        <v>109</v>
      </c>
      <c r="C45" s="11" t="s">
        <v>600</v>
      </c>
      <c r="D45" s="11">
        <f>$U$3*1.3</f>
        <v>29250</v>
      </c>
      <c r="E45" s="11"/>
      <c r="F45" s="11">
        <v>3</v>
      </c>
      <c r="G45" s="14" t="s">
        <v>200</v>
      </c>
      <c r="H45" s="14" t="str">
        <f t="shared" si="1"/>
        <v>Parierfaktor 0.4  ;  Wurfwert 0,2, Schaden: 52</v>
      </c>
      <c r="I45" s="12">
        <v>2</v>
      </c>
      <c r="J45" s="11">
        <f>$T$3</f>
        <v>52</v>
      </c>
      <c r="K45" s="11">
        <v>10</v>
      </c>
    </row>
    <row r="46" spans="1:11" x14ac:dyDescent="0.3">
      <c r="A46" s="14" t="str">
        <f t="shared" si="0"/>
        <v>Großaxt  T2</v>
      </c>
      <c r="B46" s="11" t="s">
        <v>110</v>
      </c>
      <c r="C46" s="11" t="s">
        <v>600</v>
      </c>
      <c r="D46" s="11">
        <f>$U$3*1.3</f>
        <v>29250</v>
      </c>
      <c r="E46" s="11"/>
      <c r="F46" s="11">
        <v>5</v>
      </c>
      <c r="G46" s="14" t="s">
        <v>201</v>
      </c>
      <c r="H46" s="14" t="str">
        <f t="shared" si="1"/>
        <v>Parierfaktor 0.3  ;  Wurfwert 0,3 ;  30% Rüstungsdurchdringung, Schaden: 41,6</v>
      </c>
      <c r="I46" s="12">
        <v>2</v>
      </c>
      <c r="J46" s="11">
        <f>$T$3*0.8</f>
        <v>41.6</v>
      </c>
      <c r="K46" s="11">
        <v>10</v>
      </c>
    </row>
    <row r="47" spans="1:11" x14ac:dyDescent="0.3">
      <c r="A47" s="14" t="str">
        <f t="shared" si="0"/>
        <v>Kriegshammer  T2</v>
      </c>
      <c r="B47" s="11" t="s">
        <v>111</v>
      </c>
      <c r="C47" s="11" t="s">
        <v>600</v>
      </c>
      <c r="D47" s="11">
        <f>$U$3*1.3</f>
        <v>29250</v>
      </c>
      <c r="E47" s="11"/>
      <c r="F47" s="11">
        <v>8</v>
      </c>
      <c r="G47" s="14" t="s">
        <v>202</v>
      </c>
      <c r="H47" s="14" t="str">
        <f t="shared" si="1"/>
        <v>Parierfaktor 0.1  ;  Wurfwert 0,3 ;  60% Betäubungschance ;  60% Rüstungsdurchdringung, Schaden: 36,4</v>
      </c>
      <c r="I47" s="12">
        <v>2</v>
      </c>
      <c r="J47" s="11">
        <f>$T$3*0.7</f>
        <v>36.4</v>
      </c>
      <c r="K47" s="11">
        <v>10</v>
      </c>
    </row>
    <row r="48" spans="1:11" x14ac:dyDescent="0.3">
      <c r="A48" s="14" t="str">
        <f t="shared" si="0"/>
        <v>Speer  T2</v>
      </c>
      <c r="B48" s="14" t="s">
        <v>112</v>
      </c>
      <c r="C48" s="14" t="s">
        <v>598</v>
      </c>
      <c r="D48" s="14">
        <f>$U$3*0.8</f>
        <v>18000</v>
      </c>
      <c r="F48" s="14">
        <v>3</v>
      </c>
      <c r="G48" s="16" t="s">
        <v>203</v>
      </c>
      <c r="H48" s="14" t="str">
        <f t="shared" si="1"/>
        <v>Rüstungspenetration 10% ;  Parierfaktor 0,1 ;  Wurfwert 1,3, Schaden: 33,6</v>
      </c>
      <c r="I48" s="14">
        <v>2</v>
      </c>
      <c r="J48" s="11">
        <f>$R$3*0.8</f>
        <v>33.6</v>
      </c>
      <c r="K48" s="11">
        <v>10</v>
      </c>
    </row>
    <row r="49" spans="1:11" x14ac:dyDescent="0.3">
      <c r="A49" s="14" t="str">
        <f t="shared" si="0"/>
        <v>Großspeer/ Pike  T2</v>
      </c>
      <c r="B49" s="14" t="s">
        <v>137</v>
      </c>
      <c r="C49" s="14" t="s">
        <v>598</v>
      </c>
      <c r="D49" s="14">
        <f>$U$3*0.6</f>
        <v>13500</v>
      </c>
      <c r="F49" s="14">
        <v>5</v>
      </c>
      <c r="G49" s="16" t="s">
        <v>204</v>
      </c>
      <c r="H49" s="14" t="str">
        <f t="shared" si="1"/>
        <v>Rüstungspenetration 30% ;  Parierfaktor 0,25 ;  Wurfwert 0,7, Schaden: 46,2</v>
      </c>
      <c r="I49" s="14">
        <v>2</v>
      </c>
      <c r="J49" s="11">
        <f>$R$3*1.1</f>
        <v>46.2</v>
      </c>
      <c r="K49" s="11">
        <v>10</v>
      </c>
    </row>
    <row r="50" spans="1:11" x14ac:dyDescent="0.3">
      <c r="A50" s="14" t="str">
        <f t="shared" si="0"/>
        <v>Hellebarde  T2</v>
      </c>
      <c r="B50" s="14" t="s">
        <v>113</v>
      </c>
      <c r="C50" s="14" t="s">
        <v>598</v>
      </c>
      <c r="D50" s="14">
        <f>$U$3*1.4</f>
        <v>31499.999999999996</v>
      </c>
      <c r="F50" s="14">
        <v>7</v>
      </c>
      <c r="G50" s="16" t="s">
        <v>205</v>
      </c>
      <c r="H50" s="14" t="str">
        <f t="shared" si="1"/>
        <v>Rüstungspenetration 25% ;  Parierfaktor 0,3 ;  Wurfwert 0,5, Schaden: 54,6</v>
      </c>
      <c r="I50" s="14">
        <v>2</v>
      </c>
      <c r="J50" s="11">
        <f>$R$3*1.3</f>
        <v>54.6</v>
      </c>
      <c r="K50" s="11">
        <v>10</v>
      </c>
    </row>
    <row r="51" spans="1:11" x14ac:dyDescent="0.3">
      <c r="A51" s="14" t="str">
        <f t="shared" si="0"/>
        <v>Schwert  T3</v>
      </c>
      <c r="B51" s="11" t="s">
        <v>104</v>
      </c>
      <c r="C51" s="11" t="s">
        <v>601</v>
      </c>
      <c r="D51" s="11">
        <f>$U$4</f>
        <v>90000</v>
      </c>
      <c r="E51" s="11"/>
      <c r="F51" s="11">
        <v>1</v>
      </c>
      <c r="G51" s="14" t="s">
        <v>195</v>
      </c>
      <c r="H51" s="14" t="str">
        <f t="shared" si="1"/>
        <v>Parierfaktor 0,4 ;  Wurfwert 0,2  , Schaden: 48</v>
      </c>
      <c r="I51" s="14">
        <v>3</v>
      </c>
      <c r="J51" s="11">
        <f>$R$4</f>
        <v>48</v>
      </c>
      <c r="K51" s="11">
        <v>14</v>
      </c>
    </row>
    <row r="52" spans="1:11" x14ac:dyDescent="0.3">
      <c r="A52" s="14" t="str">
        <f t="shared" si="0"/>
        <v>Axt  T3</v>
      </c>
      <c r="B52" s="11" t="s">
        <v>105</v>
      </c>
      <c r="C52" s="11" t="s">
        <v>601</v>
      </c>
      <c r="D52" s="11">
        <f>$U$4</f>
        <v>90000</v>
      </c>
      <c r="E52" s="11"/>
      <c r="F52" s="11">
        <v>2</v>
      </c>
      <c r="G52" s="14" t="s">
        <v>196</v>
      </c>
      <c r="H52" s="14" t="str">
        <f t="shared" si="1"/>
        <v>Parierfaktor 0,3 ;   Wurfwert 0,7 ;   20% Rüstungsdurchdringung, Schaden: 38,4</v>
      </c>
      <c r="I52" s="14">
        <v>3</v>
      </c>
      <c r="J52" s="11">
        <f>$R$4*0.8</f>
        <v>38.400000000000006</v>
      </c>
      <c r="K52" s="11">
        <v>14</v>
      </c>
    </row>
    <row r="53" spans="1:11" x14ac:dyDescent="0.3">
      <c r="A53" s="14" t="str">
        <f t="shared" si="0"/>
        <v>Streitkolben  T3</v>
      </c>
      <c r="B53" s="11" t="s">
        <v>106</v>
      </c>
      <c r="C53" s="11" t="s">
        <v>601</v>
      </c>
      <c r="D53" s="11">
        <f>$U$4</f>
        <v>90000</v>
      </c>
      <c r="E53" s="11"/>
      <c r="F53" s="11">
        <v>3</v>
      </c>
      <c r="G53" s="14" t="s">
        <v>197</v>
      </c>
      <c r="H53" s="14" t="str">
        <f t="shared" si="1"/>
        <v>Parierfaktor 0,15 ;  Wurfwert 0,3 ;  30% Betäubungschance ;   60% Rüstungsdurchdringung, Schaden: 33,6</v>
      </c>
      <c r="I53" s="14">
        <v>3</v>
      </c>
      <c r="J53" s="11">
        <f>$R$4*0.7</f>
        <v>33.599999999999994</v>
      </c>
      <c r="K53" s="11">
        <v>14</v>
      </c>
    </row>
    <row r="54" spans="1:11" x14ac:dyDescent="0.3">
      <c r="A54" s="14" t="str">
        <f t="shared" si="0"/>
        <v>Dolch  T3</v>
      </c>
      <c r="B54" s="11" t="s">
        <v>107</v>
      </c>
      <c r="C54" s="11" t="s">
        <v>601</v>
      </c>
      <c r="D54" s="11">
        <f>$U$4*0.4</f>
        <v>36000</v>
      </c>
      <c r="E54" s="11"/>
      <c r="F54" s="11">
        <v>0.5</v>
      </c>
      <c r="G54" s="14" t="s">
        <v>198</v>
      </c>
      <c r="H54" s="14" t="str">
        <f t="shared" si="1"/>
        <v>Parierfaktor 0,4 ;  Wurfwert 0,5 ;  Rüstungsdurchdringung nur wenn Ziel Immobilisiert ;  100% Rüstungsdurchdringung, Schaden: 24</v>
      </c>
      <c r="I54" s="14">
        <v>3</v>
      </c>
      <c r="J54" s="11">
        <f>$R$4*0.5</f>
        <v>24</v>
      </c>
      <c r="K54" s="11">
        <v>14</v>
      </c>
    </row>
    <row r="55" spans="1:11" x14ac:dyDescent="0.3">
      <c r="A55" s="14" t="str">
        <f t="shared" si="0"/>
        <v>Knüppel  T3</v>
      </c>
      <c r="B55" s="11" t="s">
        <v>108</v>
      </c>
      <c r="C55" s="11" t="s">
        <v>601</v>
      </c>
      <c r="D55" s="11">
        <f>$U$4*0.5</f>
        <v>45000</v>
      </c>
      <c r="E55" s="11"/>
      <c r="F55" s="11">
        <v>1</v>
      </c>
      <c r="G55" s="14" t="s">
        <v>199</v>
      </c>
      <c r="H55" s="14" t="str">
        <f t="shared" si="1"/>
        <v>Parierfaktor 0,15 ;  Wurfwert 0,3 ;  80% Betäubungschance , Schaden: 28,8</v>
      </c>
      <c r="I55" s="14">
        <v>3</v>
      </c>
      <c r="J55" s="11">
        <f>$R$4*0.6</f>
        <v>28.799999999999997</v>
      </c>
      <c r="K55" s="11">
        <v>14</v>
      </c>
    </row>
    <row r="56" spans="1:11" x14ac:dyDescent="0.3">
      <c r="A56" s="14" t="str">
        <f t="shared" si="0"/>
        <v>Großschwert  T3</v>
      </c>
      <c r="B56" s="11" t="s">
        <v>109</v>
      </c>
      <c r="C56" s="11" t="s">
        <v>600</v>
      </c>
      <c r="D56" s="11">
        <f>$U$4*1.3</f>
        <v>117000</v>
      </c>
      <c r="E56" s="11"/>
      <c r="F56" s="11">
        <v>3</v>
      </c>
      <c r="G56" s="14" t="s">
        <v>590</v>
      </c>
      <c r="H56" s="14" t="str">
        <f t="shared" si="1"/>
        <v>Parierfaktor 0,4  ;  Wurfwert 0,2, Schaden: 58</v>
      </c>
      <c r="I56" s="12">
        <v>3</v>
      </c>
      <c r="J56" s="11">
        <f>$T$4</f>
        <v>58</v>
      </c>
      <c r="K56" s="11">
        <v>14</v>
      </c>
    </row>
    <row r="57" spans="1:11" x14ac:dyDescent="0.3">
      <c r="A57" s="14" t="str">
        <f t="shared" si="0"/>
        <v>Großaxt  T3</v>
      </c>
      <c r="B57" s="11" t="s">
        <v>110</v>
      </c>
      <c r="C57" s="11" t="s">
        <v>600</v>
      </c>
      <c r="D57" s="11">
        <f>$U$4*1.3</f>
        <v>117000</v>
      </c>
      <c r="E57" s="11"/>
      <c r="F57" s="11">
        <v>5</v>
      </c>
      <c r="G57" s="14" t="s">
        <v>591</v>
      </c>
      <c r="H57" s="14" t="str">
        <f t="shared" si="1"/>
        <v>Parierfaktor 0,3  ;  Wurfwert 0,3 ;  30% Rüstungsdurchdringung, Schaden: 46,4</v>
      </c>
      <c r="I57" s="12">
        <v>3</v>
      </c>
      <c r="J57" s="11">
        <f>$T$4*0.8</f>
        <v>46.400000000000006</v>
      </c>
      <c r="K57" s="11">
        <v>14</v>
      </c>
    </row>
    <row r="58" spans="1:11" x14ac:dyDescent="0.3">
      <c r="A58" s="14" t="str">
        <f t="shared" si="0"/>
        <v>Kriegshammer  T3</v>
      </c>
      <c r="B58" s="11" t="s">
        <v>111</v>
      </c>
      <c r="C58" s="11" t="s">
        <v>600</v>
      </c>
      <c r="D58" s="11">
        <f>$U$4*1.3</f>
        <v>117000</v>
      </c>
      <c r="E58" s="11"/>
      <c r="F58" s="11">
        <v>8</v>
      </c>
      <c r="G58" s="14" t="s">
        <v>592</v>
      </c>
      <c r="H58" s="14" t="str">
        <f t="shared" si="1"/>
        <v>Parierfaktor 0,1  ;  Wurfwert 0,3 ;  60% Betäubungschance ;  60% Rüstungsdurchdringung, Schaden: 40,6</v>
      </c>
      <c r="I58" s="12">
        <v>3</v>
      </c>
      <c r="J58" s="11">
        <f>$T$4*0.7</f>
        <v>40.599999999999994</v>
      </c>
      <c r="K58" s="11">
        <v>14</v>
      </c>
    </row>
    <row r="59" spans="1:11" x14ac:dyDescent="0.3">
      <c r="A59" s="14" t="str">
        <f t="shared" si="0"/>
        <v>Speer  T3</v>
      </c>
      <c r="B59" s="14" t="s">
        <v>112</v>
      </c>
      <c r="C59" s="14" t="s">
        <v>598</v>
      </c>
      <c r="D59" s="14">
        <f>$U$4*0.8</f>
        <v>72000</v>
      </c>
      <c r="F59" s="14">
        <v>3</v>
      </c>
      <c r="G59" s="16" t="s">
        <v>203</v>
      </c>
      <c r="H59" s="14" t="str">
        <f t="shared" si="1"/>
        <v>Rüstungspenetration 10% ;  Parierfaktor 0,1 ;  Wurfwert 1,3, Schaden: 38,4</v>
      </c>
      <c r="I59" s="14">
        <v>3</v>
      </c>
      <c r="J59" s="11">
        <f>$R$4*0.8</f>
        <v>38.400000000000006</v>
      </c>
      <c r="K59" s="11">
        <v>14</v>
      </c>
    </row>
    <row r="60" spans="1:11" x14ac:dyDescent="0.3">
      <c r="A60" s="14" t="str">
        <f t="shared" si="0"/>
        <v>Großspeer/ Pike  T3</v>
      </c>
      <c r="B60" s="14" t="s">
        <v>137</v>
      </c>
      <c r="C60" s="14" t="s">
        <v>598</v>
      </c>
      <c r="D60" s="14">
        <f>$U$4*0.6</f>
        <v>54000</v>
      </c>
      <c r="F60" s="14">
        <v>5</v>
      </c>
      <c r="G60" s="16" t="s">
        <v>204</v>
      </c>
      <c r="H60" s="14" t="str">
        <f t="shared" si="1"/>
        <v>Rüstungspenetration 30% ;  Parierfaktor 0,25 ;  Wurfwert 0,7, Schaden: 52,8</v>
      </c>
      <c r="I60" s="14">
        <v>3</v>
      </c>
      <c r="J60" s="11">
        <f>$R$4*1.1</f>
        <v>52.800000000000004</v>
      </c>
      <c r="K60" s="11">
        <v>14</v>
      </c>
    </row>
    <row r="61" spans="1:11" x14ac:dyDescent="0.3">
      <c r="A61" s="14" t="str">
        <f t="shared" si="0"/>
        <v>Hellebarde  T3</v>
      </c>
      <c r="B61" s="14" t="s">
        <v>113</v>
      </c>
      <c r="C61" s="14" t="s">
        <v>598</v>
      </c>
      <c r="D61" s="14">
        <f>$U$4*1.4</f>
        <v>125999.99999999999</v>
      </c>
      <c r="F61" s="14">
        <v>7</v>
      </c>
      <c r="G61" s="16" t="s">
        <v>205</v>
      </c>
      <c r="H61" s="14" t="str">
        <f t="shared" si="1"/>
        <v>Rüstungspenetration 25% ;  Parierfaktor 0,3 ;  Wurfwert 0,5, Schaden: 62,4</v>
      </c>
      <c r="I61" s="14">
        <v>3</v>
      </c>
      <c r="J61" s="11">
        <f>$R$4*1.3</f>
        <v>62.400000000000006</v>
      </c>
      <c r="K61" s="11">
        <v>14</v>
      </c>
    </row>
    <row r="62" spans="1:11" x14ac:dyDescent="0.3">
      <c r="A62" s="14" t="str">
        <f t="shared" si="0"/>
        <v>Schwert  T4</v>
      </c>
      <c r="B62" s="11" t="s">
        <v>104</v>
      </c>
      <c r="C62" s="14" t="s">
        <v>601</v>
      </c>
      <c r="D62" s="11">
        <f>$U$5</f>
        <v>300000</v>
      </c>
      <c r="E62" s="11"/>
      <c r="F62" s="11">
        <v>1</v>
      </c>
      <c r="G62" s="14" t="s">
        <v>195</v>
      </c>
      <c r="H62" s="14" t="str">
        <f t="shared" si="1"/>
        <v>Parierfaktor 0,4 ;  Wurfwert 0,2  , Schaden: 53</v>
      </c>
      <c r="I62" s="14">
        <v>4</v>
      </c>
      <c r="J62" s="11">
        <f>$R$5</f>
        <v>53</v>
      </c>
      <c r="K62" s="11">
        <v>20</v>
      </c>
    </row>
    <row r="63" spans="1:11" x14ac:dyDescent="0.3">
      <c r="A63" s="14" t="str">
        <f t="shared" si="0"/>
        <v>Axt  T4</v>
      </c>
      <c r="B63" s="11" t="s">
        <v>105</v>
      </c>
      <c r="C63" s="14" t="s">
        <v>601</v>
      </c>
      <c r="D63" s="11">
        <f>$U$5</f>
        <v>300000</v>
      </c>
      <c r="E63" s="11"/>
      <c r="F63" s="11">
        <v>2</v>
      </c>
      <c r="G63" s="14" t="s">
        <v>196</v>
      </c>
      <c r="H63" s="14" t="str">
        <f t="shared" si="1"/>
        <v>Parierfaktor 0,3 ;   Wurfwert 0,7 ;   20% Rüstungsdurchdringung, Schaden: 42,4</v>
      </c>
      <c r="I63" s="14">
        <v>4</v>
      </c>
      <c r="J63" s="11">
        <f>$R$5*0.8</f>
        <v>42.400000000000006</v>
      </c>
      <c r="K63" s="11">
        <v>20</v>
      </c>
    </row>
    <row r="64" spans="1:11" x14ac:dyDescent="0.3">
      <c r="A64" s="14" t="str">
        <f t="shared" si="0"/>
        <v>Streitkolben  T4</v>
      </c>
      <c r="B64" s="11" t="s">
        <v>106</v>
      </c>
      <c r="C64" s="14" t="s">
        <v>601</v>
      </c>
      <c r="D64" s="11">
        <f>$U$5</f>
        <v>300000</v>
      </c>
      <c r="E64" s="11"/>
      <c r="F64" s="11">
        <v>3</v>
      </c>
      <c r="G64" s="14" t="s">
        <v>197</v>
      </c>
      <c r="H64" s="14" t="str">
        <f t="shared" si="1"/>
        <v>Parierfaktor 0,15 ;  Wurfwert 0,3 ;  30% Betäubungschance ;   60% Rüstungsdurchdringung, Schaden: 37,1</v>
      </c>
      <c r="I64" s="14">
        <v>4</v>
      </c>
      <c r="J64" s="11">
        <f>$R$5*0.7</f>
        <v>37.099999999999994</v>
      </c>
      <c r="K64" s="11">
        <v>20</v>
      </c>
    </row>
    <row r="65" spans="1:11" x14ac:dyDescent="0.3">
      <c r="A65" s="14" t="str">
        <f t="shared" si="0"/>
        <v>Dolch  T4</v>
      </c>
      <c r="B65" s="11" t="s">
        <v>107</v>
      </c>
      <c r="C65" s="14" t="s">
        <v>601</v>
      </c>
      <c r="D65" s="11">
        <f>$U$5*0.4</f>
        <v>120000</v>
      </c>
      <c r="E65" s="11"/>
      <c r="F65" s="11">
        <v>0.5</v>
      </c>
      <c r="G65" s="14" t="s">
        <v>198</v>
      </c>
      <c r="H65" s="14" t="str">
        <f t="shared" si="1"/>
        <v>Parierfaktor 0,4 ;  Wurfwert 0,5 ;  Rüstungsdurchdringung nur wenn Ziel Immobilisiert ;  100% Rüstungsdurchdringung, Schaden: 26,5</v>
      </c>
      <c r="I65" s="14">
        <v>4</v>
      </c>
      <c r="J65" s="11">
        <f>$R$5*0.5</f>
        <v>26.5</v>
      </c>
      <c r="K65" s="11">
        <v>20</v>
      </c>
    </row>
    <row r="66" spans="1:11" x14ac:dyDescent="0.3">
      <c r="A66" s="14" t="str">
        <f t="shared" si="0"/>
        <v>Knüppel  T4</v>
      </c>
      <c r="B66" s="11" t="s">
        <v>108</v>
      </c>
      <c r="C66" s="14" t="s">
        <v>601</v>
      </c>
      <c r="D66" s="11">
        <f>$U$5*0.5</f>
        <v>150000</v>
      </c>
      <c r="E66" s="11"/>
      <c r="F66" s="11">
        <v>1</v>
      </c>
      <c r="G66" s="14" t="s">
        <v>199</v>
      </c>
      <c r="H66" s="14" t="str">
        <f t="shared" si="1"/>
        <v>Parierfaktor 0,15 ;  Wurfwert 0,3 ;  80% Betäubungschance , Schaden: 31,8</v>
      </c>
      <c r="I66" s="14">
        <v>4</v>
      </c>
      <c r="J66" s="11">
        <f>$R$5*0.6</f>
        <v>31.799999999999997</v>
      </c>
      <c r="K66" s="11">
        <v>20</v>
      </c>
    </row>
    <row r="67" spans="1:11" x14ac:dyDescent="0.3">
      <c r="A67" s="14" t="str">
        <f t="shared" ref="A67:A130" si="2">B67&amp;"  T"&amp;I67</f>
        <v>Großschwert  T4</v>
      </c>
      <c r="B67" s="11" t="s">
        <v>109</v>
      </c>
      <c r="C67" s="11" t="s">
        <v>600</v>
      </c>
      <c r="D67" s="11">
        <f>$U$5*1.3</f>
        <v>390000</v>
      </c>
      <c r="E67" s="11"/>
      <c r="F67" s="11">
        <v>3</v>
      </c>
      <c r="G67" s="14" t="s">
        <v>590</v>
      </c>
      <c r="H67" s="14" t="str">
        <f t="shared" ref="H67:H84" si="3">G67&amp;", Schaden: "&amp;J67</f>
        <v>Parierfaktor 0,4  ;  Wurfwert 0,2, Schaden: 63</v>
      </c>
      <c r="I67" s="14">
        <v>4</v>
      </c>
      <c r="J67" s="11">
        <f>$T$5</f>
        <v>63</v>
      </c>
      <c r="K67" s="11">
        <v>20</v>
      </c>
    </row>
    <row r="68" spans="1:11" x14ac:dyDescent="0.3">
      <c r="A68" s="14" t="str">
        <f t="shared" si="2"/>
        <v>Großaxt  T4</v>
      </c>
      <c r="B68" s="11" t="s">
        <v>110</v>
      </c>
      <c r="C68" s="11" t="s">
        <v>600</v>
      </c>
      <c r="D68" s="11">
        <f>$U$5*1.3</f>
        <v>390000</v>
      </c>
      <c r="E68" s="11"/>
      <c r="F68" s="11">
        <v>5</v>
      </c>
      <c r="G68" s="14" t="s">
        <v>591</v>
      </c>
      <c r="H68" s="14" t="str">
        <f t="shared" si="3"/>
        <v>Parierfaktor 0,3  ;  Wurfwert 0,3 ;  30% Rüstungsdurchdringung, Schaden: 50,4</v>
      </c>
      <c r="I68" s="14">
        <v>4</v>
      </c>
      <c r="J68" s="11">
        <f>$T$5*0.8</f>
        <v>50.400000000000006</v>
      </c>
      <c r="K68" s="11">
        <v>20</v>
      </c>
    </row>
    <row r="69" spans="1:11" x14ac:dyDescent="0.3">
      <c r="A69" s="14" t="str">
        <f t="shared" si="2"/>
        <v>Kriegshammer  T4</v>
      </c>
      <c r="B69" s="11" t="s">
        <v>111</v>
      </c>
      <c r="C69" s="11" t="s">
        <v>600</v>
      </c>
      <c r="D69" s="11">
        <f>$U$5*1.3</f>
        <v>390000</v>
      </c>
      <c r="E69" s="11"/>
      <c r="F69" s="11">
        <v>8</v>
      </c>
      <c r="G69" s="14" t="s">
        <v>592</v>
      </c>
      <c r="H69" s="14" t="str">
        <f t="shared" si="3"/>
        <v>Parierfaktor 0,1  ;  Wurfwert 0,3 ;  60% Betäubungschance ;  60% Rüstungsdurchdringung, Schaden: 44,1</v>
      </c>
      <c r="I69" s="14">
        <v>4</v>
      </c>
      <c r="J69" s="11">
        <f>$T$5*0.7</f>
        <v>44.099999999999994</v>
      </c>
      <c r="K69" s="11">
        <v>20</v>
      </c>
    </row>
    <row r="70" spans="1:11" x14ac:dyDescent="0.3">
      <c r="A70" s="14" t="str">
        <f t="shared" si="2"/>
        <v>Speer  T4</v>
      </c>
      <c r="B70" s="14" t="s">
        <v>112</v>
      </c>
      <c r="C70" s="14" t="s">
        <v>598</v>
      </c>
      <c r="D70" s="14">
        <f>$U$5*0.8</f>
        <v>240000</v>
      </c>
      <c r="F70" s="14">
        <v>3</v>
      </c>
      <c r="G70" s="16" t="s">
        <v>203</v>
      </c>
      <c r="H70" s="14" t="str">
        <f t="shared" si="3"/>
        <v>Rüstungspenetration 10% ;  Parierfaktor 0,1 ;  Wurfwert 1,3, Schaden: 42,4</v>
      </c>
      <c r="I70" s="14">
        <v>4</v>
      </c>
      <c r="J70" s="11">
        <f>$R$5*0.8</f>
        <v>42.400000000000006</v>
      </c>
      <c r="K70" s="11">
        <v>20</v>
      </c>
    </row>
    <row r="71" spans="1:11" x14ac:dyDescent="0.3">
      <c r="A71" s="14" t="str">
        <f t="shared" si="2"/>
        <v>Großspeer/ Pike  T4</v>
      </c>
      <c r="B71" s="14" t="s">
        <v>137</v>
      </c>
      <c r="C71" s="14" t="s">
        <v>598</v>
      </c>
      <c r="D71" s="14">
        <f>$U$5*0.6</f>
        <v>180000</v>
      </c>
      <c r="F71" s="14">
        <v>5</v>
      </c>
      <c r="G71" s="16" t="s">
        <v>204</v>
      </c>
      <c r="H71" s="14" t="str">
        <f t="shared" si="3"/>
        <v>Rüstungspenetration 30% ;  Parierfaktor 0,25 ;  Wurfwert 0,7, Schaden: 58,3</v>
      </c>
      <c r="I71" s="14">
        <v>4</v>
      </c>
      <c r="J71" s="11">
        <f>$R$5*1.1</f>
        <v>58.300000000000004</v>
      </c>
      <c r="K71" s="11">
        <v>20</v>
      </c>
    </row>
    <row r="72" spans="1:11" x14ac:dyDescent="0.3">
      <c r="A72" s="14" t="str">
        <f t="shared" si="2"/>
        <v>Hellebarde  T4</v>
      </c>
      <c r="B72" s="14" t="s">
        <v>113</v>
      </c>
      <c r="C72" s="14" t="s">
        <v>598</v>
      </c>
      <c r="D72" s="14">
        <f>$U$5*1.4</f>
        <v>420000</v>
      </c>
      <c r="F72" s="14">
        <v>7</v>
      </c>
      <c r="G72" s="16" t="s">
        <v>205</v>
      </c>
      <c r="H72" s="14" t="str">
        <f t="shared" si="3"/>
        <v>Rüstungspenetration 25% ;  Parierfaktor 0,3 ;  Wurfwert 0,5, Schaden: 68,9</v>
      </c>
      <c r="I72" s="14">
        <v>4</v>
      </c>
      <c r="J72" s="11">
        <f>$R$5*1.3</f>
        <v>68.900000000000006</v>
      </c>
      <c r="K72" s="11">
        <v>20</v>
      </c>
    </row>
    <row r="73" spans="1:11" x14ac:dyDescent="0.3">
      <c r="A73" s="14" t="str">
        <f t="shared" si="2"/>
        <v>Schlagring  T1</v>
      </c>
      <c r="B73" s="14" t="s">
        <v>122</v>
      </c>
      <c r="C73" s="14" t="s">
        <v>599</v>
      </c>
      <c r="D73" s="14">
        <f>$U$2*0.4</f>
        <v>2000</v>
      </c>
      <c r="F73" s="14">
        <v>0.2</v>
      </c>
      <c r="G73" s="14" t="s">
        <v>213</v>
      </c>
      <c r="H73" s="14" t="str">
        <f t="shared" si="3"/>
        <v>90% versteckbar ;  75% Betäubungschance ;  50% Rüstungsdurchdringung ;  Wurfwert 0,1, Schaden: 15</v>
      </c>
      <c r="I73" s="14">
        <v>1</v>
      </c>
      <c r="J73" s="14">
        <f>$R$2*0.5</f>
        <v>15</v>
      </c>
      <c r="K73" s="14">
        <v>7</v>
      </c>
    </row>
    <row r="74" spans="1:11" x14ac:dyDescent="0.3">
      <c r="A74" s="14" t="str">
        <f t="shared" si="2"/>
        <v>Faustmesser  T1</v>
      </c>
      <c r="B74" s="14" t="s">
        <v>123</v>
      </c>
      <c r="C74" s="14" t="s">
        <v>599</v>
      </c>
      <c r="D74" s="14">
        <f>$U$2*0.8</f>
        <v>4000</v>
      </c>
      <c r="F74" s="14">
        <v>0.5</v>
      </c>
      <c r="G74" s="14" t="s">
        <v>214</v>
      </c>
      <c r="H74" s="14" t="str">
        <f t="shared" si="3"/>
        <v>50% versteckbar ;  Wurfwert 0,1, Schaden: 18</v>
      </c>
      <c r="I74" s="14">
        <v>1</v>
      </c>
      <c r="J74" s="14">
        <f>$R$2*0.6</f>
        <v>18</v>
      </c>
      <c r="K74" s="14">
        <v>7</v>
      </c>
    </row>
    <row r="75" spans="1:11" x14ac:dyDescent="0.3">
      <c r="A75" s="14" t="str">
        <f t="shared" si="2"/>
        <v>Metallkrallen  T1</v>
      </c>
      <c r="B75" s="14" t="s">
        <v>124</v>
      </c>
      <c r="C75" s="14" t="s">
        <v>599</v>
      </c>
      <c r="D75" s="14">
        <f>$U$2*1.3</f>
        <v>6500</v>
      </c>
      <c r="F75" s="14">
        <v>1</v>
      </c>
      <c r="G75" s="14" t="s">
        <v>215</v>
      </c>
      <c r="H75" s="14" t="str">
        <f t="shared" si="3"/>
        <v>Nicht versteckbar ;  Parierfaktor 0,3 ;  Wurfwert 0,1, Schaden: 24</v>
      </c>
      <c r="I75" s="14">
        <v>1</v>
      </c>
      <c r="J75" s="14">
        <f>$R$2*0.8</f>
        <v>24</v>
      </c>
      <c r="K75" s="14">
        <v>7</v>
      </c>
    </row>
    <row r="76" spans="1:11" x14ac:dyDescent="0.3">
      <c r="A76" s="14" t="str">
        <f t="shared" si="2"/>
        <v>Schlagring  T2</v>
      </c>
      <c r="B76" s="14" t="s">
        <v>122</v>
      </c>
      <c r="C76" s="14" t="s">
        <v>599</v>
      </c>
      <c r="D76" s="14">
        <f>$U$3*0.4</f>
        <v>9000</v>
      </c>
      <c r="F76" s="14">
        <v>0.2</v>
      </c>
      <c r="G76" s="14" t="s">
        <v>213</v>
      </c>
      <c r="H76" s="14" t="str">
        <f t="shared" si="3"/>
        <v>90% versteckbar ;  75% Betäubungschance ;  50% Rüstungsdurchdringung ;  Wurfwert 0,1, Schaden: 21</v>
      </c>
      <c r="I76" s="14">
        <v>2</v>
      </c>
      <c r="J76" s="14">
        <f>$R$3*0.5</f>
        <v>21</v>
      </c>
      <c r="K76" s="14">
        <v>10</v>
      </c>
    </row>
    <row r="77" spans="1:11" x14ac:dyDescent="0.3">
      <c r="A77" s="14" t="str">
        <f t="shared" si="2"/>
        <v>Faustmesser  T2</v>
      </c>
      <c r="B77" s="14" t="s">
        <v>123</v>
      </c>
      <c r="C77" s="14" t="s">
        <v>599</v>
      </c>
      <c r="D77" s="14">
        <f>$U$3*0.8</f>
        <v>18000</v>
      </c>
      <c r="F77" s="14">
        <v>0.5</v>
      </c>
      <c r="G77" s="14" t="s">
        <v>214</v>
      </c>
      <c r="H77" s="14" t="str">
        <f t="shared" si="3"/>
        <v>50% versteckbar ;  Wurfwert 0,1, Schaden: 25,2</v>
      </c>
      <c r="I77" s="14">
        <v>2</v>
      </c>
      <c r="J77" s="14">
        <f>$R$3*0.6</f>
        <v>25.2</v>
      </c>
      <c r="K77" s="14">
        <v>10</v>
      </c>
    </row>
    <row r="78" spans="1:11" x14ac:dyDescent="0.3">
      <c r="A78" s="14" t="str">
        <f t="shared" si="2"/>
        <v>Metallkrallen  T2</v>
      </c>
      <c r="B78" s="14" t="s">
        <v>124</v>
      </c>
      <c r="C78" s="14" t="s">
        <v>599</v>
      </c>
      <c r="D78" s="14">
        <f>$U$3*1.3</f>
        <v>29250</v>
      </c>
      <c r="F78" s="14">
        <v>1</v>
      </c>
      <c r="G78" s="14" t="s">
        <v>215</v>
      </c>
      <c r="H78" s="14" t="str">
        <f t="shared" si="3"/>
        <v>Nicht versteckbar ;  Parierfaktor 0,3 ;  Wurfwert 0,1, Schaden: 33,6</v>
      </c>
      <c r="I78" s="14">
        <v>2</v>
      </c>
      <c r="J78" s="14">
        <f>$R$3*0.8</f>
        <v>33.6</v>
      </c>
      <c r="K78" s="14">
        <v>10</v>
      </c>
    </row>
    <row r="79" spans="1:11" x14ac:dyDescent="0.3">
      <c r="A79" s="14" t="str">
        <f t="shared" si="2"/>
        <v>Schlagring  T3</v>
      </c>
      <c r="B79" s="14" t="s">
        <v>122</v>
      </c>
      <c r="C79" s="14" t="s">
        <v>599</v>
      </c>
      <c r="D79" s="14">
        <f>$U$4*0.4</f>
        <v>36000</v>
      </c>
      <c r="F79" s="14">
        <v>0.2</v>
      </c>
      <c r="G79" s="14" t="s">
        <v>213</v>
      </c>
      <c r="H79" s="14" t="str">
        <f t="shared" si="3"/>
        <v>90% versteckbar ;  75% Betäubungschance ;  50% Rüstungsdurchdringung ;  Wurfwert 0,1, Schaden: 24</v>
      </c>
      <c r="I79" s="14">
        <v>3</v>
      </c>
      <c r="J79" s="14">
        <f>$R$4*0.5</f>
        <v>24</v>
      </c>
      <c r="K79" s="14">
        <v>14</v>
      </c>
    </row>
    <row r="80" spans="1:11" x14ac:dyDescent="0.3">
      <c r="A80" s="14" t="str">
        <f t="shared" si="2"/>
        <v>Faustmesser  T3</v>
      </c>
      <c r="B80" s="14" t="s">
        <v>123</v>
      </c>
      <c r="C80" s="14" t="s">
        <v>599</v>
      </c>
      <c r="D80" s="14">
        <f>$U$4*0.8</f>
        <v>72000</v>
      </c>
      <c r="F80" s="14">
        <v>0.5</v>
      </c>
      <c r="G80" s="14" t="s">
        <v>214</v>
      </c>
      <c r="H80" s="14" t="str">
        <f t="shared" si="3"/>
        <v>50% versteckbar ;  Wurfwert 0,1, Schaden: 28,8</v>
      </c>
      <c r="I80" s="14">
        <v>3</v>
      </c>
      <c r="J80" s="14">
        <f>$R$4*0.6</f>
        <v>28.799999999999997</v>
      </c>
      <c r="K80" s="14">
        <v>14</v>
      </c>
    </row>
    <row r="81" spans="1:11" x14ac:dyDescent="0.3">
      <c r="A81" s="14" t="str">
        <f t="shared" si="2"/>
        <v>Metallkrallen  T3</v>
      </c>
      <c r="B81" s="14" t="s">
        <v>124</v>
      </c>
      <c r="C81" s="14" t="s">
        <v>599</v>
      </c>
      <c r="D81" s="14">
        <f>$U$4*1.3</f>
        <v>117000</v>
      </c>
      <c r="F81" s="14">
        <v>1</v>
      </c>
      <c r="G81" s="14" t="s">
        <v>215</v>
      </c>
      <c r="H81" s="14" t="str">
        <f t="shared" si="3"/>
        <v>Nicht versteckbar ;  Parierfaktor 0,3 ;  Wurfwert 0,1, Schaden: 38,4</v>
      </c>
      <c r="I81" s="14">
        <v>3</v>
      </c>
      <c r="J81" s="14">
        <f>$R$4*0.8</f>
        <v>38.400000000000006</v>
      </c>
      <c r="K81" s="14">
        <v>14</v>
      </c>
    </row>
    <row r="82" spans="1:11" x14ac:dyDescent="0.3">
      <c r="A82" s="14" t="str">
        <f t="shared" si="2"/>
        <v>Schlagring  T4</v>
      </c>
      <c r="B82" s="14" t="s">
        <v>122</v>
      </c>
      <c r="C82" s="14" t="s">
        <v>599</v>
      </c>
      <c r="D82" s="14">
        <f>$U$5*0.4</f>
        <v>120000</v>
      </c>
      <c r="F82" s="14">
        <v>0.2</v>
      </c>
      <c r="G82" s="14" t="s">
        <v>213</v>
      </c>
      <c r="H82" s="14" t="str">
        <f t="shared" si="3"/>
        <v>90% versteckbar ;  75% Betäubungschance ;  50% Rüstungsdurchdringung ;  Wurfwert 0,1, Schaden: 26,5</v>
      </c>
      <c r="I82" s="14">
        <v>4</v>
      </c>
      <c r="J82" s="14">
        <f>$R$5*0.5</f>
        <v>26.5</v>
      </c>
      <c r="K82" s="14">
        <v>20</v>
      </c>
    </row>
    <row r="83" spans="1:11" x14ac:dyDescent="0.3">
      <c r="A83" s="14" t="str">
        <f t="shared" si="2"/>
        <v>Faustmesser  T4</v>
      </c>
      <c r="B83" s="14" t="s">
        <v>123</v>
      </c>
      <c r="C83" s="14" t="s">
        <v>599</v>
      </c>
      <c r="D83" s="14">
        <f>$U$5*0.8</f>
        <v>240000</v>
      </c>
      <c r="F83" s="14">
        <v>0.5</v>
      </c>
      <c r="G83" s="14" t="s">
        <v>214</v>
      </c>
      <c r="H83" s="14" t="str">
        <f t="shared" si="3"/>
        <v>50% versteckbar ;  Wurfwert 0,1, Schaden: 31,8</v>
      </c>
      <c r="I83" s="14">
        <v>4</v>
      </c>
      <c r="J83" s="14">
        <f>$R$5*0.6</f>
        <v>31.799999999999997</v>
      </c>
      <c r="K83" s="14">
        <v>20</v>
      </c>
    </row>
    <row r="84" spans="1:11" x14ac:dyDescent="0.3">
      <c r="A84" s="14" t="str">
        <f t="shared" si="2"/>
        <v>Metallkrallen  T4</v>
      </c>
      <c r="B84" s="14" t="s">
        <v>124</v>
      </c>
      <c r="C84" s="14" t="s">
        <v>599</v>
      </c>
      <c r="D84" s="14">
        <f>$U$5*1.3</f>
        <v>390000</v>
      </c>
      <c r="F84" s="14">
        <v>1</v>
      </c>
      <c r="G84" s="14" t="s">
        <v>215</v>
      </c>
      <c r="H84" s="14" t="str">
        <f t="shared" si="3"/>
        <v>Nicht versteckbar ;  Parierfaktor 0,3 ;  Wurfwert 0,1, Schaden: 42,4</v>
      </c>
      <c r="I84" s="14">
        <v>4</v>
      </c>
      <c r="J84" s="14">
        <f>$R$5*0.8</f>
        <v>42.400000000000006</v>
      </c>
      <c r="K84" s="14">
        <v>20</v>
      </c>
    </row>
    <row r="85" spans="1:11" x14ac:dyDescent="0.3">
      <c r="A85" s="14" t="str">
        <f t="shared" si="2"/>
        <v>Leichter Helm  T1</v>
      </c>
      <c r="B85" s="14" t="s">
        <v>1068</v>
      </c>
      <c r="D85" s="14">
        <f>E85*0.4</f>
        <v>2000</v>
      </c>
      <c r="E85" s="14">
        <f>$U$2</f>
        <v>5000</v>
      </c>
      <c r="F85" s="14">
        <v>1.2</v>
      </c>
      <c r="G85" s="14" t="s">
        <v>1073</v>
      </c>
      <c r="H85" s="14" t="str">
        <f>G85&amp;", Rüstungswert: "&amp;J85</f>
        <v>Anziehen 1 Minute, Ausziehen 1 Minute, Rüstungswert: 6</v>
      </c>
      <c r="I85" s="14">
        <v>1</v>
      </c>
      <c r="J85" s="14">
        <f>0.2*$R$2</f>
        <v>6</v>
      </c>
      <c r="K85" s="14">
        <v>7</v>
      </c>
    </row>
    <row r="86" spans="1:11" x14ac:dyDescent="0.3">
      <c r="A86" s="14" t="str">
        <f t="shared" si="2"/>
        <v>Leichter Brustpanzer  T1</v>
      </c>
      <c r="B86" s="14" t="s">
        <v>1069</v>
      </c>
      <c r="D86" s="14">
        <f t="shared" ref="D86:D104" si="4">E86*0.4</f>
        <v>2000</v>
      </c>
      <c r="E86" s="14">
        <f>$U$2</f>
        <v>5000</v>
      </c>
      <c r="F86" s="14">
        <v>1.2</v>
      </c>
      <c r="G86" s="14" t="s">
        <v>1073</v>
      </c>
      <c r="H86" s="14" t="str">
        <f t="shared" ref="H86:H149" si="5">G86&amp;", Rüstungswert: "&amp;J86</f>
        <v>Anziehen 1 Minute, Ausziehen 1 Minute, Rüstungswert: 6</v>
      </c>
      <c r="I86" s="14">
        <v>1</v>
      </c>
      <c r="J86" s="14">
        <f t="shared" ref="J86:J89" si="6">0.2*$R$2</f>
        <v>6</v>
      </c>
      <c r="K86" s="14">
        <v>7</v>
      </c>
    </row>
    <row r="87" spans="1:11" x14ac:dyDescent="0.3">
      <c r="A87" s="14" t="str">
        <f t="shared" si="2"/>
        <v>Leichter Waffenrock  T1</v>
      </c>
      <c r="B87" s="14" t="s">
        <v>1070</v>
      </c>
      <c r="D87" s="14">
        <f t="shared" si="4"/>
        <v>2000</v>
      </c>
      <c r="E87" s="14">
        <f>$U$2</f>
        <v>5000</v>
      </c>
      <c r="F87" s="14">
        <v>1.2</v>
      </c>
      <c r="G87" s="14" t="s">
        <v>1073</v>
      </c>
      <c r="H87" s="14" t="str">
        <f t="shared" si="5"/>
        <v>Anziehen 1 Minute, Ausziehen 1 Minute, Rüstungswert: 6</v>
      </c>
      <c r="I87" s="14">
        <v>1</v>
      </c>
      <c r="J87" s="14">
        <f t="shared" si="6"/>
        <v>6</v>
      </c>
      <c r="K87" s="14">
        <v>7</v>
      </c>
    </row>
    <row r="88" spans="1:11" x14ac:dyDescent="0.3">
      <c r="A88" s="14" t="str">
        <f t="shared" si="2"/>
        <v>Leichte Armschienen  T1</v>
      </c>
      <c r="B88" s="14" t="s">
        <v>1071</v>
      </c>
      <c r="D88" s="14">
        <f t="shared" si="4"/>
        <v>2000</v>
      </c>
      <c r="E88" s="14">
        <f>$U$2</f>
        <v>5000</v>
      </c>
      <c r="F88" s="14">
        <v>1.2</v>
      </c>
      <c r="G88" s="14" t="s">
        <v>1073</v>
      </c>
      <c r="H88" s="14" t="str">
        <f t="shared" si="5"/>
        <v>Anziehen 1 Minute, Ausziehen 1 Minute, Rüstungswert: 6</v>
      </c>
      <c r="I88" s="14">
        <v>1</v>
      </c>
      <c r="J88" s="14">
        <f t="shared" si="6"/>
        <v>6</v>
      </c>
      <c r="K88" s="14">
        <v>7</v>
      </c>
    </row>
    <row r="89" spans="1:11" x14ac:dyDescent="0.3">
      <c r="A89" s="14" t="str">
        <f t="shared" si="2"/>
        <v>Leichte Beinschienen  T1</v>
      </c>
      <c r="B89" s="14" t="s">
        <v>1072</v>
      </c>
      <c r="D89" s="14">
        <f t="shared" si="4"/>
        <v>2000</v>
      </c>
      <c r="E89" s="14">
        <f>$U$2</f>
        <v>5000</v>
      </c>
      <c r="F89" s="14">
        <v>1.2</v>
      </c>
      <c r="G89" s="14" t="s">
        <v>1073</v>
      </c>
      <c r="H89" s="14" t="str">
        <f t="shared" si="5"/>
        <v>Anziehen 1 Minute, Ausziehen 1 Minute, Rüstungswert: 6</v>
      </c>
      <c r="I89" s="14">
        <v>1</v>
      </c>
      <c r="J89" s="14">
        <f t="shared" si="6"/>
        <v>6</v>
      </c>
      <c r="K89" s="14">
        <v>7</v>
      </c>
    </row>
    <row r="90" spans="1:11" x14ac:dyDescent="0.3">
      <c r="A90" s="14" t="str">
        <f t="shared" si="2"/>
        <v>Leichter Helm  T2</v>
      </c>
      <c r="B90" s="14" t="s">
        <v>1068</v>
      </c>
      <c r="D90" s="14">
        <f t="shared" si="4"/>
        <v>9000</v>
      </c>
      <c r="E90" s="14">
        <f>$U$3</f>
        <v>22500</v>
      </c>
      <c r="F90" s="14">
        <v>1.2</v>
      </c>
      <c r="G90" s="14" t="s">
        <v>1073</v>
      </c>
      <c r="H90" s="14" t="str">
        <f t="shared" si="5"/>
        <v>Anziehen 1 Minute, Ausziehen 1 Minute, Rüstungswert: 8,4</v>
      </c>
      <c r="I90" s="14">
        <v>2</v>
      </c>
      <c r="J90" s="14">
        <f>0.2*$R$3</f>
        <v>8.4</v>
      </c>
      <c r="K90" s="14">
        <v>10</v>
      </c>
    </row>
    <row r="91" spans="1:11" x14ac:dyDescent="0.3">
      <c r="A91" s="14" t="str">
        <f t="shared" si="2"/>
        <v>Leichter Brustpanzer  T2</v>
      </c>
      <c r="B91" s="14" t="s">
        <v>1069</v>
      </c>
      <c r="D91" s="14">
        <f t="shared" si="4"/>
        <v>9000</v>
      </c>
      <c r="E91" s="14">
        <f>$U$3</f>
        <v>22500</v>
      </c>
      <c r="F91" s="14">
        <v>1.2</v>
      </c>
      <c r="G91" s="14" t="s">
        <v>1073</v>
      </c>
      <c r="H91" s="14" t="str">
        <f t="shared" si="5"/>
        <v>Anziehen 1 Minute, Ausziehen 1 Minute, Rüstungswert: 8,4</v>
      </c>
      <c r="I91" s="14">
        <v>2</v>
      </c>
      <c r="J91" s="14">
        <f t="shared" ref="J91:J94" si="7">0.2*$R$3</f>
        <v>8.4</v>
      </c>
      <c r="K91" s="14">
        <v>10</v>
      </c>
    </row>
    <row r="92" spans="1:11" x14ac:dyDescent="0.3">
      <c r="A92" s="14" t="str">
        <f t="shared" si="2"/>
        <v>Leichter Waffenrock  T2</v>
      </c>
      <c r="B92" s="14" t="s">
        <v>1070</v>
      </c>
      <c r="D92" s="14">
        <f t="shared" si="4"/>
        <v>9000</v>
      </c>
      <c r="E92" s="14">
        <f>$U$3</f>
        <v>22500</v>
      </c>
      <c r="F92" s="14">
        <v>1.2</v>
      </c>
      <c r="G92" s="14" t="s">
        <v>1073</v>
      </c>
      <c r="H92" s="14" t="str">
        <f t="shared" si="5"/>
        <v>Anziehen 1 Minute, Ausziehen 1 Minute, Rüstungswert: 8,4</v>
      </c>
      <c r="I92" s="14">
        <v>2</v>
      </c>
      <c r="J92" s="14">
        <f t="shared" si="7"/>
        <v>8.4</v>
      </c>
      <c r="K92" s="14">
        <v>10</v>
      </c>
    </row>
    <row r="93" spans="1:11" x14ac:dyDescent="0.3">
      <c r="A93" s="14" t="str">
        <f t="shared" si="2"/>
        <v>Leichte Armschienen  T2</v>
      </c>
      <c r="B93" s="14" t="s">
        <v>1071</v>
      </c>
      <c r="D93" s="14">
        <f t="shared" si="4"/>
        <v>9000</v>
      </c>
      <c r="E93" s="14">
        <f>$U$3</f>
        <v>22500</v>
      </c>
      <c r="F93" s="14">
        <v>1.2</v>
      </c>
      <c r="G93" s="14" t="s">
        <v>1073</v>
      </c>
      <c r="H93" s="14" t="str">
        <f t="shared" si="5"/>
        <v>Anziehen 1 Minute, Ausziehen 1 Minute, Rüstungswert: 8,4</v>
      </c>
      <c r="I93" s="14">
        <v>2</v>
      </c>
      <c r="J93" s="14">
        <f t="shared" si="7"/>
        <v>8.4</v>
      </c>
      <c r="K93" s="14">
        <v>10</v>
      </c>
    </row>
    <row r="94" spans="1:11" x14ac:dyDescent="0.3">
      <c r="A94" s="14" t="str">
        <f t="shared" si="2"/>
        <v>Leichte Beinschienen  T2</v>
      </c>
      <c r="B94" s="14" t="s">
        <v>1072</v>
      </c>
      <c r="D94" s="14">
        <f t="shared" si="4"/>
        <v>9000</v>
      </c>
      <c r="E94" s="14">
        <f>$U$3</f>
        <v>22500</v>
      </c>
      <c r="F94" s="14">
        <v>1.2</v>
      </c>
      <c r="G94" s="14" t="s">
        <v>1073</v>
      </c>
      <c r="H94" s="14" t="str">
        <f t="shared" si="5"/>
        <v>Anziehen 1 Minute, Ausziehen 1 Minute, Rüstungswert: 8,4</v>
      </c>
      <c r="I94" s="14">
        <v>2</v>
      </c>
      <c r="J94" s="14">
        <f t="shared" si="7"/>
        <v>8.4</v>
      </c>
      <c r="K94" s="14">
        <v>10</v>
      </c>
    </row>
    <row r="95" spans="1:11" x14ac:dyDescent="0.3">
      <c r="A95" s="14" t="str">
        <f t="shared" si="2"/>
        <v>Leichter Helm  T3</v>
      </c>
      <c r="B95" s="14" t="s">
        <v>1068</v>
      </c>
      <c r="D95" s="14">
        <f t="shared" si="4"/>
        <v>36000</v>
      </c>
      <c r="E95" s="14">
        <f>$U$4</f>
        <v>90000</v>
      </c>
      <c r="F95" s="14">
        <v>1.2</v>
      </c>
      <c r="G95" s="14" t="s">
        <v>1073</v>
      </c>
      <c r="H95" s="14" t="str">
        <f t="shared" si="5"/>
        <v>Anziehen 1 Minute, Ausziehen 1 Minute, Rüstungswert: 9,6</v>
      </c>
      <c r="I95" s="14">
        <v>3</v>
      </c>
      <c r="J95" s="14">
        <f>0.2*$R$4</f>
        <v>9.6000000000000014</v>
      </c>
      <c r="K95" s="14">
        <v>14</v>
      </c>
    </row>
    <row r="96" spans="1:11" x14ac:dyDescent="0.3">
      <c r="A96" s="14" t="str">
        <f t="shared" si="2"/>
        <v>Leichter Brustpanzer  T3</v>
      </c>
      <c r="B96" s="14" t="s">
        <v>1069</v>
      </c>
      <c r="D96" s="14">
        <f t="shared" si="4"/>
        <v>36000</v>
      </c>
      <c r="E96" s="14">
        <f>$U$4</f>
        <v>90000</v>
      </c>
      <c r="F96" s="14">
        <v>1.2</v>
      </c>
      <c r="G96" s="14" t="s">
        <v>1073</v>
      </c>
      <c r="H96" s="14" t="str">
        <f t="shared" si="5"/>
        <v>Anziehen 1 Minute, Ausziehen 1 Minute, Rüstungswert: 9,6</v>
      </c>
      <c r="I96" s="14">
        <v>3</v>
      </c>
      <c r="J96" s="14">
        <f t="shared" ref="J96:J99" si="8">0.2*$R$4</f>
        <v>9.6000000000000014</v>
      </c>
      <c r="K96" s="14">
        <v>14</v>
      </c>
    </row>
    <row r="97" spans="1:11" x14ac:dyDescent="0.3">
      <c r="A97" s="14" t="str">
        <f t="shared" si="2"/>
        <v>Leichter Waffenrock  T3</v>
      </c>
      <c r="B97" s="14" t="s">
        <v>1070</v>
      </c>
      <c r="D97" s="14">
        <f t="shared" si="4"/>
        <v>36000</v>
      </c>
      <c r="E97" s="14">
        <f>$U$4</f>
        <v>90000</v>
      </c>
      <c r="F97" s="14">
        <v>1.2</v>
      </c>
      <c r="G97" s="14" t="s">
        <v>1073</v>
      </c>
      <c r="H97" s="14" t="str">
        <f t="shared" si="5"/>
        <v>Anziehen 1 Minute, Ausziehen 1 Minute, Rüstungswert: 9,6</v>
      </c>
      <c r="I97" s="14">
        <v>3</v>
      </c>
      <c r="J97" s="14">
        <f t="shared" si="8"/>
        <v>9.6000000000000014</v>
      </c>
      <c r="K97" s="14">
        <v>14</v>
      </c>
    </row>
    <row r="98" spans="1:11" x14ac:dyDescent="0.3">
      <c r="A98" s="14" t="str">
        <f t="shared" si="2"/>
        <v>Leichte Armschienen  T3</v>
      </c>
      <c r="B98" s="14" t="s">
        <v>1071</v>
      </c>
      <c r="D98" s="14">
        <f t="shared" si="4"/>
        <v>36000</v>
      </c>
      <c r="E98" s="14">
        <f>$U$4</f>
        <v>90000</v>
      </c>
      <c r="F98" s="14">
        <v>1.2</v>
      </c>
      <c r="G98" s="14" t="s">
        <v>1073</v>
      </c>
      <c r="H98" s="14" t="str">
        <f t="shared" si="5"/>
        <v>Anziehen 1 Minute, Ausziehen 1 Minute, Rüstungswert: 9,6</v>
      </c>
      <c r="I98" s="14">
        <v>3</v>
      </c>
      <c r="J98" s="14">
        <f t="shared" si="8"/>
        <v>9.6000000000000014</v>
      </c>
      <c r="K98" s="14">
        <v>14</v>
      </c>
    </row>
    <row r="99" spans="1:11" x14ac:dyDescent="0.3">
      <c r="A99" s="14" t="str">
        <f t="shared" si="2"/>
        <v>Leichte Beinschienen  T3</v>
      </c>
      <c r="B99" s="14" t="s">
        <v>1072</v>
      </c>
      <c r="D99" s="14">
        <f t="shared" si="4"/>
        <v>36000</v>
      </c>
      <c r="E99" s="14">
        <f>$U$4</f>
        <v>90000</v>
      </c>
      <c r="F99" s="14">
        <v>1.2</v>
      </c>
      <c r="G99" s="14" t="s">
        <v>1073</v>
      </c>
      <c r="H99" s="14" t="str">
        <f t="shared" si="5"/>
        <v>Anziehen 1 Minute, Ausziehen 1 Minute, Rüstungswert: 9,6</v>
      </c>
      <c r="I99" s="14">
        <v>3</v>
      </c>
      <c r="J99" s="14">
        <f t="shared" si="8"/>
        <v>9.6000000000000014</v>
      </c>
      <c r="K99" s="14">
        <v>14</v>
      </c>
    </row>
    <row r="100" spans="1:11" x14ac:dyDescent="0.3">
      <c r="A100" s="14" t="str">
        <f t="shared" si="2"/>
        <v>Leichter Helm  T4</v>
      </c>
      <c r="B100" s="14" t="s">
        <v>1068</v>
      </c>
      <c r="D100" s="14">
        <f t="shared" si="4"/>
        <v>120000</v>
      </c>
      <c r="E100" s="14">
        <f>$U$5</f>
        <v>300000</v>
      </c>
      <c r="F100" s="14">
        <v>1.2</v>
      </c>
      <c r="G100" s="14" t="s">
        <v>1073</v>
      </c>
      <c r="H100" s="14" t="str">
        <f t="shared" si="5"/>
        <v>Anziehen 1 Minute, Ausziehen 1 Minute, Rüstungswert: 10,6</v>
      </c>
      <c r="I100" s="14">
        <v>4</v>
      </c>
      <c r="J100" s="14">
        <f>0.2*$R$5</f>
        <v>10.600000000000001</v>
      </c>
      <c r="K100" s="14">
        <v>20</v>
      </c>
    </row>
    <row r="101" spans="1:11" x14ac:dyDescent="0.3">
      <c r="A101" s="14" t="str">
        <f t="shared" si="2"/>
        <v>Leichter Brustpanzer  T4</v>
      </c>
      <c r="B101" s="14" t="s">
        <v>1069</v>
      </c>
      <c r="D101" s="14">
        <f t="shared" si="4"/>
        <v>120000</v>
      </c>
      <c r="E101" s="14">
        <f>$U$5</f>
        <v>300000</v>
      </c>
      <c r="F101" s="14">
        <v>1.2</v>
      </c>
      <c r="G101" s="14" t="s">
        <v>1073</v>
      </c>
      <c r="H101" s="14" t="str">
        <f t="shared" si="5"/>
        <v>Anziehen 1 Minute, Ausziehen 1 Minute, Rüstungswert: 10,6</v>
      </c>
      <c r="I101" s="14">
        <v>4</v>
      </c>
      <c r="J101" s="14">
        <f t="shared" ref="J101:J104" si="9">0.2*$R$5</f>
        <v>10.600000000000001</v>
      </c>
      <c r="K101" s="14">
        <v>20</v>
      </c>
    </row>
    <row r="102" spans="1:11" x14ac:dyDescent="0.3">
      <c r="A102" s="14" t="str">
        <f t="shared" si="2"/>
        <v>Leichter Waffenrock  T4</v>
      </c>
      <c r="B102" s="14" t="s">
        <v>1070</v>
      </c>
      <c r="D102" s="14">
        <f t="shared" si="4"/>
        <v>120000</v>
      </c>
      <c r="E102" s="14">
        <f>$U$5</f>
        <v>300000</v>
      </c>
      <c r="F102" s="14">
        <v>1.2</v>
      </c>
      <c r="G102" s="14" t="s">
        <v>1073</v>
      </c>
      <c r="H102" s="14" t="str">
        <f t="shared" si="5"/>
        <v>Anziehen 1 Minute, Ausziehen 1 Minute, Rüstungswert: 10,6</v>
      </c>
      <c r="I102" s="14">
        <v>4</v>
      </c>
      <c r="J102" s="14">
        <f t="shared" si="9"/>
        <v>10.600000000000001</v>
      </c>
      <c r="K102" s="14">
        <v>20</v>
      </c>
    </row>
    <row r="103" spans="1:11" x14ac:dyDescent="0.3">
      <c r="A103" s="14" t="str">
        <f t="shared" si="2"/>
        <v>Leichte Armschienen  T4</v>
      </c>
      <c r="B103" s="14" t="s">
        <v>1071</v>
      </c>
      <c r="D103" s="14">
        <f t="shared" si="4"/>
        <v>120000</v>
      </c>
      <c r="E103" s="14">
        <f>$U$5</f>
        <v>300000</v>
      </c>
      <c r="F103" s="14">
        <v>1.2</v>
      </c>
      <c r="G103" s="14" t="s">
        <v>1073</v>
      </c>
      <c r="H103" s="14" t="str">
        <f t="shared" si="5"/>
        <v>Anziehen 1 Minute, Ausziehen 1 Minute, Rüstungswert: 10,6</v>
      </c>
      <c r="I103" s="14">
        <v>4</v>
      </c>
      <c r="J103" s="14">
        <f t="shared" si="9"/>
        <v>10.600000000000001</v>
      </c>
      <c r="K103" s="14">
        <v>20</v>
      </c>
    </row>
    <row r="104" spans="1:11" x14ac:dyDescent="0.3">
      <c r="A104" s="14" t="str">
        <f t="shared" si="2"/>
        <v>Leichte Beinschienen  T4</v>
      </c>
      <c r="B104" s="14" t="s">
        <v>1072</v>
      </c>
      <c r="D104" s="14">
        <f t="shared" si="4"/>
        <v>120000</v>
      </c>
      <c r="E104" s="14">
        <f>$U$5</f>
        <v>300000</v>
      </c>
      <c r="F104" s="14">
        <v>1.2</v>
      </c>
      <c r="G104" s="14" t="s">
        <v>1073</v>
      </c>
      <c r="H104" s="14" t="str">
        <f t="shared" si="5"/>
        <v>Anziehen 1 Minute, Ausziehen 1 Minute, Rüstungswert: 10,6</v>
      </c>
      <c r="I104" s="14">
        <v>4</v>
      </c>
      <c r="J104" s="14">
        <f t="shared" si="9"/>
        <v>10.600000000000001</v>
      </c>
      <c r="K104" s="14">
        <v>20</v>
      </c>
    </row>
    <row r="105" spans="1:11" x14ac:dyDescent="0.3">
      <c r="A105" s="14" t="str">
        <f t="shared" si="2"/>
        <v>Mittlerer Helm  T1</v>
      </c>
      <c r="B105" s="14" t="s">
        <v>1074</v>
      </c>
      <c r="D105" s="14">
        <f>E105*0.6</f>
        <v>3000</v>
      </c>
      <c r="E105" s="14">
        <f>$U$2</f>
        <v>5000</v>
      </c>
      <c r="F105" s="14">
        <v>3</v>
      </c>
      <c r="G105" s="14" t="s">
        <v>1079</v>
      </c>
      <c r="H105" s="14" t="str">
        <f t="shared" si="5"/>
        <v>Anziehen 5 Minute, Ausziehen 1 Minute, Rüstungswert: 10,5</v>
      </c>
      <c r="I105" s="14">
        <v>1</v>
      </c>
      <c r="J105" s="14">
        <f>0.35*$R$2</f>
        <v>10.5</v>
      </c>
      <c r="K105" s="14">
        <v>7</v>
      </c>
    </row>
    <row r="106" spans="1:11" x14ac:dyDescent="0.3">
      <c r="A106" s="14" t="str">
        <f t="shared" si="2"/>
        <v>Mittlerer Brustpanzer  T1</v>
      </c>
      <c r="B106" s="14" t="s">
        <v>1075</v>
      </c>
      <c r="D106" s="14">
        <f t="shared" ref="D106:D124" si="10">E106*0.6</f>
        <v>3000</v>
      </c>
      <c r="E106" s="14">
        <f>$U$2</f>
        <v>5000</v>
      </c>
      <c r="F106" s="14">
        <v>3</v>
      </c>
      <c r="G106" s="14" t="s">
        <v>1079</v>
      </c>
      <c r="H106" s="14" t="str">
        <f t="shared" si="5"/>
        <v>Anziehen 5 Minute, Ausziehen 1 Minute, Rüstungswert: 10,5</v>
      </c>
      <c r="I106" s="14">
        <v>1</v>
      </c>
      <c r="J106" s="14">
        <f>0.35*$R$2</f>
        <v>10.5</v>
      </c>
      <c r="K106" s="14">
        <v>7</v>
      </c>
    </row>
    <row r="107" spans="1:11" x14ac:dyDescent="0.3">
      <c r="A107" s="14" t="str">
        <f t="shared" si="2"/>
        <v>Mittlerer Waffenrock  T1</v>
      </c>
      <c r="B107" s="14" t="s">
        <v>1076</v>
      </c>
      <c r="D107" s="14">
        <f t="shared" si="10"/>
        <v>3000</v>
      </c>
      <c r="E107" s="14">
        <f>$U$2</f>
        <v>5000</v>
      </c>
      <c r="F107" s="14">
        <v>3</v>
      </c>
      <c r="G107" s="14" t="s">
        <v>1079</v>
      </c>
      <c r="H107" s="14" t="str">
        <f t="shared" si="5"/>
        <v>Anziehen 5 Minute, Ausziehen 1 Minute, Rüstungswert: 10,5</v>
      </c>
      <c r="I107" s="14">
        <v>1</v>
      </c>
      <c r="J107" s="14">
        <f>0.35*$R$2</f>
        <v>10.5</v>
      </c>
      <c r="K107" s="14">
        <v>7</v>
      </c>
    </row>
    <row r="108" spans="1:11" x14ac:dyDescent="0.3">
      <c r="A108" s="14" t="str">
        <f t="shared" si="2"/>
        <v>Mittlere Armschienen  T1</v>
      </c>
      <c r="B108" s="14" t="s">
        <v>1077</v>
      </c>
      <c r="D108" s="14">
        <f t="shared" si="10"/>
        <v>3000</v>
      </c>
      <c r="E108" s="14">
        <f>$U$2</f>
        <v>5000</v>
      </c>
      <c r="F108" s="14">
        <v>3</v>
      </c>
      <c r="G108" s="14" t="s">
        <v>1079</v>
      </c>
      <c r="H108" s="14" t="str">
        <f t="shared" si="5"/>
        <v>Anziehen 5 Minute, Ausziehen 1 Minute, Rüstungswert: 10,5</v>
      </c>
      <c r="I108" s="14">
        <v>1</v>
      </c>
      <c r="J108" s="14">
        <f>0.35*$R$2</f>
        <v>10.5</v>
      </c>
      <c r="K108" s="14">
        <v>7</v>
      </c>
    </row>
    <row r="109" spans="1:11" x14ac:dyDescent="0.3">
      <c r="A109" s="14" t="str">
        <f t="shared" si="2"/>
        <v>Mittlere Beinschienen  T1</v>
      </c>
      <c r="B109" s="14" t="s">
        <v>1078</v>
      </c>
      <c r="D109" s="14">
        <f t="shared" si="10"/>
        <v>3000</v>
      </c>
      <c r="E109" s="14">
        <f>$U$2</f>
        <v>5000</v>
      </c>
      <c r="F109" s="14">
        <v>3</v>
      </c>
      <c r="G109" s="14" t="s">
        <v>1079</v>
      </c>
      <c r="H109" s="14" t="str">
        <f t="shared" si="5"/>
        <v>Anziehen 5 Minute, Ausziehen 1 Minute, Rüstungswert: 10,5</v>
      </c>
      <c r="I109" s="14">
        <v>1</v>
      </c>
      <c r="J109" s="14">
        <f>0.35*$R$2</f>
        <v>10.5</v>
      </c>
      <c r="K109" s="14">
        <v>7</v>
      </c>
    </row>
    <row r="110" spans="1:11" x14ac:dyDescent="0.3">
      <c r="A110" s="14" t="str">
        <f t="shared" si="2"/>
        <v>Mittlerer Helm  T2</v>
      </c>
      <c r="B110" s="14" t="s">
        <v>1074</v>
      </c>
      <c r="D110" s="14">
        <f t="shared" si="10"/>
        <v>13500</v>
      </c>
      <c r="E110" s="14">
        <f>$U$3</f>
        <v>22500</v>
      </c>
      <c r="F110" s="14">
        <v>3</v>
      </c>
      <c r="G110" s="14" t="s">
        <v>1079</v>
      </c>
      <c r="H110" s="14" t="str">
        <f t="shared" si="5"/>
        <v>Anziehen 5 Minute, Ausziehen 1 Minute, Rüstungswert: 14,7</v>
      </c>
      <c r="I110" s="14">
        <v>2</v>
      </c>
      <c r="J110" s="14">
        <f>0.35*$R$3</f>
        <v>14.7</v>
      </c>
      <c r="K110" s="14">
        <v>10</v>
      </c>
    </row>
    <row r="111" spans="1:11" x14ac:dyDescent="0.3">
      <c r="A111" s="14" t="str">
        <f t="shared" si="2"/>
        <v>Mittlerer Brustpanzer  T2</v>
      </c>
      <c r="B111" s="14" t="s">
        <v>1075</v>
      </c>
      <c r="D111" s="14">
        <f t="shared" si="10"/>
        <v>13500</v>
      </c>
      <c r="E111" s="14">
        <f>$U$3</f>
        <v>22500</v>
      </c>
      <c r="F111" s="14">
        <v>3</v>
      </c>
      <c r="G111" s="14" t="s">
        <v>1079</v>
      </c>
      <c r="H111" s="14" t="str">
        <f t="shared" si="5"/>
        <v>Anziehen 5 Minute, Ausziehen 1 Minute, Rüstungswert: 14,7</v>
      </c>
      <c r="I111" s="14">
        <v>2</v>
      </c>
      <c r="J111" s="14">
        <f>0.35*$R$3</f>
        <v>14.7</v>
      </c>
      <c r="K111" s="14">
        <v>10</v>
      </c>
    </row>
    <row r="112" spans="1:11" x14ac:dyDescent="0.3">
      <c r="A112" s="14" t="str">
        <f t="shared" si="2"/>
        <v>Mittlerer Waffenrock  T2</v>
      </c>
      <c r="B112" s="14" t="s">
        <v>1076</v>
      </c>
      <c r="D112" s="14">
        <f t="shared" si="10"/>
        <v>13500</v>
      </c>
      <c r="E112" s="14">
        <f>$U$3</f>
        <v>22500</v>
      </c>
      <c r="F112" s="14">
        <v>3</v>
      </c>
      <c r="G112" s="14" t="s">
        <v>1079</v>
      </c>
      <c r="H112" s="14" t="str">
        <f t="shared" si="5"/>
        <v>Anziehen 5 Minute, Ausziehen 1 Minute, Rüstungswert: 14,7</v>
      </c>
      <c r="I112" s="14">
        <v>2</v>
      </c>
      <c r="J112" s="14">
        <f>0.35*$R$3</f>
        <v>14.7</v>
      </c>
      <c r="K112" s="14">
        <v>10</v>
      </c>
    </row>
    <row r="113" spans="1:11" x14ac:dyDescent="0.3">
      <c r="A113" s="14" t="str">
        <f t="shared" si="2"/>
        <v>Mittlere Armschienen  T2</v>
      </c>
      <c r="B113" s="14" t="s">
        <v>1077</v>
      </c>
      <c r="D113" s="14">
        <f t="shared" si="10"/>
        <v>13500</v>
      </c>
      <c r="E113" s="14">
        <f>$U$3</f>
        <v>22500</v>
      </c>
      <c r="F113" s="14">
        <v>3</v>
      </c>
      <c r="G113" s="14" t="s">
        <v>1079</v>
      </c>
      <c r="H113" s="14" t="str">
        <f t="shared" si="5"/>
        <v>Anziehen 5 Minute, Ausziehen 1 Minute, Rüstungswert: 14,7</v>
      </c>
      <c r="I113" s="14">
        <v>2</v>
      </c>
      <c r="J113" s="14">
        <f>0.35*$R$3</f>
        <v>14.7</v>
      </c>
      <c r="K113" s="14">
        <v>10</v>
      </c>
    </row>
    <row r="114" spans="1:11" x14ac:dyDescent="0.3">
      <c r="A114" s="14" t="str">
        <f t="shared" si="2"/>
        <v>Mittlere Beinschienen  T2</v>
      </c>
      <c r="B114" s="14" t="s">
        <v>1078</v>
      </c>
      <c r="D114" s="14">
        <f t="shared" si="10"/>
        <v>13500</v>
      </c>
      <c r="E114" s="14">
        <f>$U$3</f>
        <v>22500</v>
      </c>
      <c r="F114" s="14">
        <v>3</v>
      </c>
      <c r="G114" s="14" t="s">
        <v>1079</v>
      </c>
      <c r="H114" s="14" t="str">
        <f t="shared" si="5"/>
        <v>Anziehen 5 Minute, Ausziehen 1 Minute, Rüstungswert: 14,7</v>
      </c>
      <c r="I114" s="14">
        <v>2</v>
      </c>
      <c r="J114" s="14">
        <f>0.35*$R$3</f>
        <v>14.7</v>
      </c>
      <c r="K114" s="14">
        <v>10</v>
      </c>
    </row>
    <row r="115" spans="1:11" x14ac:dyDescent="0.3">
      <c r="A115" s="14" t="str">
        <f t="shared" si="2"/>
        <v>Mittlerer Helm  T3</v>
      </c>
      <c r="B115" s="14" t="s">
        <v>1074</v>
      </c>
      <c r="D115" s="14">
        <f t="shared" si="10"/>
        <v>54000</v>
      </c>
      <c r="E115" s="14">
        <f>$U$4</f>
        <v>90000</v>
      </c>
      <c r="F115" s="14">
        <v>3</v>
      </c>
      <c r="G115" s="14" t="s">
        <v>1079</v>
      </c>
      <c r="H115" s="14" t="str">
        <f t="shared" si="5"/>
        <v>Anziehen 5 Minute, Ausziehen 1 Minute, Rüstungswert: 16,8</v>
      </c>
      <c r="I115" s="14">
        <v>3</v>
      </c>
      <c r="J115" s="14">
        <f>0.35*$R$4</f>
        <v>16.799999999999997</v>
      </c>
      <c r="K115" s="14">
        <v>14</v>
      </c>
    </row>
    <row r="116" spans="1:11" x14ac:dyDescent="0.3">
      <c r="A116" s="14" t="str">
        <f t="shared" si="2"/>
        <v>Mittlerer Brustpanzer  T3</v>
      </c>
      <c r="B116" s="14" t="s">
        <v>1075</v>
      </c>
      <c r="D116" s="14">
        <f t="shared" si="10"/>
        <v>54000</v>
      </c>
      <c r="E116" s="14">
        <f>$U$4</f>
        <v>90000</v>
      </c>
      <c r="F116" s="14">
        <v>3</v>
      </c>
      <c r="G116" s="14" t="s">
        <v>1079</v>
      </c>
      <c r="H116" s="14" t="str">
        <f t="shared" si="5"/>
        <v>Anziehen 5 Minute, Ausziehen 1 Minute, Rüstungswert: 16,8</v>
      </c>
      <c r="I116" s="14">
        <v>3</v>
      </c>
      <c r="J116" s="14">
        <f>0.35*$R$4</f>
        <v>16.799999999999997</v>
      </c>
      <c r="K116" s="14">
        <v>14</v>
      </c>
    </row>
    <row r="117" spans="1:11" x14ac:dyDescent="0.3">
      <c r="A117" s="14" t="str">
        <f t="shared" si="2"/>
        <v>Mittlerer Waffenrock  T3</v>
      </c>
      <c r="B117" s="14" t="s">
        <v>1076</v>
      </c>
      <c r="D117" s="14">
        <f t="shared" si="10"/>
        <v>54000</v>
      </c>
      <c r="E117" s="14">
        <f>$U$4</f>
        <v>90000</v>
      </c>
      <c r="F117" s="14">
        <v>3</v>
      </c>
      <c r="G117" s="14" t="s">
        <v>1079</v>
      </c>
      <c r="H117" s="14" t="str">
        <f t="shared" si="5"/>
        <v>Anziehen 5 Minute, Ausziehen 1 Minute, Rüstungswert: 16,8</v>
      </c>
      <c r="I117" s="14">
        <v>3</v>
      </c>
      <c r="J117" s="14">
        <f>0.35*$R$4</f>
        <v>16.799999999999997</v>
      </c>
      <c r="K117" s="14">
        <v>14</v>
      </c>
    </row>
    <row r="118" spans="1:11" x14ac:dyDescent="0.3">
      <c r="A118" s="14" t="str">
        <f t="shared" si="2"/>
        <v>Mittlere Armschienen  T3</v>
      </c>
      <c r="B118" s="14" t="s">
        <v>1077</v>
      </c>
      <c r="D118" s="14">
        <f t="shared" si="10"/>
        <v>54000</v>
      </c>
      <c r="E118" s="14">
        <f>$U$4</f>
        <v>90000</v>
      </c>
      <c r="F118" s="14">
        <v>3</v>
      </c>
      <c r="G118" s="14" t="s">
        <v>1079</v>
      </c>
      <c r="H118" s="14" t="str">
        <f t="shared" si="5"/>
        <v>Anziehen 5 Minute, Ausziehen 1 Minute, Rüstungswert: 16,8</v>
      </c>
      <c r="I118" s="14">
        <v>3</v>
      </c>
      <c r="J118" s="14">
        <f>0.35*$R$4</f>
        <v>16.799999999999997</v>
      </c>
      <c r="K118" s="14">
        <v>14</v>
      </c>
    </row>
    <row r="119" spans="1:11" x14ac:dyDescent="0.3">
      <c r="A119" s="14" t="str">
        <f t="shared" si="2"/>
        <v>Mittlere Beinschienen  T3</v>
      </c>
      <c r="B119" s="14" t="s">
        <v>1078</v>
      </c>
      <c r="D119" s="14">
        <f t="shared" si="10"/>
        <v>54000</v>
      </c>
      <c r="E119" s="14">
        <f>$U$4</f>
        <v>90000</v>
      </c>
      <c r="F119" s="14">
        <v>3</v>
      </c>
      <c r="G119" s="14" t="s">
        <v>1079</v>
      </c>
      <c r="H119" s="14" t="str">
        <f t="shared" si="5"/>
        <v>Anziehen 5 Minute, Ausziehen 1 Minute, Rüstungswert: 16,8</v>
      </c>
      <c r="I119" s="14">
        <v>3</v>
      </c>
      <c r="J119" s="14">
        <f>0.35*$R$4</f>
        <v>16.799999999999997</v>
      </c>
      <c r="K119" s="14">
        <v>14</v>
      </c>
    </row>
    <row r="120" spans="1:11" x14ac:dyDescent="0.3">
      <c r="A120" s="14" t="str">
        <f t="shared" si="2"/>
        <v>Mittlerer Helm  T4</v>
      </c>
      <c r="B120" s="14" t="s">
        <v>1074</v>
      </c>
      <c r="D120" s="14">
        <f t="shared" si="10"/>
        <v>180000</v>
      </c>
      <c r="E120" s="14">
        <f>$U$5</f>
        <v>300000</v>
      </c>
      <c r="F120" s="14">
        <v>3</v>
      </c>
      <c r="G120" s="14" t="s">
        <v>1079</v>
      </c>
      <c r="H120" s="14" t="str">
        <f t="shared" si="5"/>
        <v>Anziehen 5 Minute, Ausziehen 1 Minute, Rüstungswert: 18,55</v>
      </c>
      <c r="I120" s="14">
        <v>4</v>
      </c>
      <c r="J120" s="14">
        <f>0.35*$R$5</f>
        <v>18.549999999999997</v>
      </c>
      <c r="K120" s="14">
        <v>20</v>
      </c>
    </row>
    <row r="121" spans="1:11" x14ac:dyDescent="0.3">
      <c r="A121" s="14" t="str">
        <f t="shared" si="2"/>
        <v>Mittlerer Brustpanzer  T4</v>
      </c>
      <c r="B121" s="14" t="s">
        <v>1075</v>
      </c>
      <c r="D121" s="14">
        <f t="shared" si="10"/>
        <v>180000</v>
      </c>
      <c r="E121" s="14">
        <f>$U$5</f>
        <v>300000</v>
      </c>
      <c r="F121" s="14">
        <v>3</v>
      </c>
      <c r="G121" s="14" t="s">
        <v>1079</v>
      </c>
      <c r="H121" s="14" t="str">
        <f t="shared" si="5"/>
        <v>Anziehen 5 Minute, Ausziehen 1 Minute, Rüstungswert: 18,55</v>
      </c>
      <c r="I121" s="14">
        <v>4</v>
      </c>
      <c r="J121" s="14">
        <f>0.35*$R$5</f>
        <v>18.549999999999997</v>
      </c>
      <c r="K121" s="14">
        <v>20</v>
      </c>
    </row>
    <row r="122" spans="1:11" x14ac:dyDescent="0.3">
      <c r="A122" s="14" t="str">
        <f t="shared" si="2"/>
        <v>Mittlerer Waffenrock  T4</v>
      </c>
      <c r="B122" s="14" t="s">
        <v>1076</v>
      </c>
      <c r="D122" s="14">
        <f t="shared" si="10"/>
        <v>180000</v>
      </c>
      <c r="E122" s="14">
        <f>$U$5</f>
        <v>300000</v>
      </c>
      <c r="F122" s="14">
        <v>3</v>
      </c>
      <c r="G122" s="14" t="s">
        <v>1079</v>
      </c>
      <c r="H122" s="14" t="str">
        <f t="shared" si="5"/>
        <v>Anziehen 5 Minute, Ausziehen 1 Minute, Rüstungswert: 18,55</v>
      </c>
      <c r="I122" s="14">
        <v>4</v>
      </c>
      <c r="J122" s="14">
        <f>0.35*$R$5</f>
        <v>18.549999999999997</v>
      </c>
      <c r="K122" s="14">
        <v>20</v>
      </c>
    </row>
    <row r="123" spans="1:11" x14ac:dyDescent="0.3">
      <c r="A123" s="14" t="str">
        <f t="shared" si="2"/>
        <v>Mittlere Armschienen  T4</v>
      </c>
      <c r="B123" s="14" t="s">
        <v>1077</v>
      </c>
      <c r="D123" s="14">
        <f t="shared" si="10"/>
        <v>180000</v>
      </c>
      <c r="E123" s="14">
        <f>$U$5</f>
        <v>300000</v>
      </c>
      <c r="F123" s="14">
        <v>3</v>
      </c>
      <c r="G123" s="14" t="s">
        <v>1079</v>
      </c>
      <c r="H123" s="14" t="str">
        <f t="shared" si="5"/>
        <v>Anziehen 5 Minute, Ausziehen 1 Minute, Rüstungswert: 18,55</v>
      </c>
      <c r="I123" s="14">
        <v>4</v>
      </c>
      <c r="J123" s="14">
        <f>0.35*$R$5</f>
        <v>18.549999999999997</v>
      </c>
      <c r="K123" s="14">
        <v>20</v>
      </c>
    </row>
    <row r="124" spans="1:11" x14ac:dyDescent="0.3">
      <c r="A124" s="14" t="str">
        <f t="shared" si="2"/>
        <v>Mittlere Beinschienen  T4</v>
      </c>
      <c r="B124" s="14" t="s">
        <v>1078</v>
      </c>
      <c r="D124" s="14">
        <f t="shared" si="10"/>
        <v>180000</v>
      </c>
      <c r="E124" s="14">
        <f>$U$5</f>
        <v>300000</v>
      </c>
      <c r="F124" s="14">
        <v>3</v>
      </c>
      <c r="G124" s="14" t="s">
        <v>1079</v>
      </c>
      <c r="H124" s="14" t="str">
        <f t="shared" si="5"/>
        <v>Anziehen 5 Minute, Ausziehen 1 Minute, Rüstungswert: 18,55</v>
      </c>
      <c r="I124" s="14">
        <v>4</v>
      </c>
      <c r="J124" s="14">
        <f>0.35*$R$5</f>
        <v>18.549999999999997</v>
      </c>
      <c r="K124" s="14">
        <v>20</v>
      </c>
    </row>
    <row r="125" spans="1:11" x14ac:dyDescent="0.3">
      <c r="A125" s="14" t="str">
        <f t="shared" si="2"/>
        <v>Schwerer Helm  T1</v>
      </c>
      <c r="B125" s="14" t="s">
        <v>1080</v>
      </c>
      <c r="D125" s="14">
        <f>E125*0.8</f>
        <v>4000</v>
      </c>
      <c r="E125" s="14">
        <f>$U$2</f>
        <v>5000</v>
      </c>
      <c r="F125" s="14">
        <v>5</v>
      </c>
      <c r="G125" s="14" t="s">
        <v>1085</v>
      </c>
      <c r="H125" s="14" t="str">
        <f t="shared" si="5"/>
        <v>Anziehen 10 Minute, Ausziehen 5 Minute, Rüstungswert: 15</v>
      </c>
      <c r="I125" s="14">
        <v>1</v>
      </c>
      <c r="J125" s="14">
        <f>0.5*$R$2</f>
        <v>15</v>
      </c>
      <c r="K125" s="14">
        <v>7</v>
      </c>
    </row>
    <row r="126" spans="1:11" x14ac:dyDescent="0.3">
      <c r="A126" s="14" t="str">
        <f t="shared" si="2"/>
        <v>Schwerer Brustpanzer  T1</v>
      </c>
      <c r="B126" s="14" t="s">
        <v>1081</v>
      </c>
      <c r="D126" s="14">
        <f t="shared" ref="D126:D144" si="11">E126*0.8</f>
        <v>4000</v>
      </c>
      <c r="E126" s="14">
        <f>$U$2</f>
        <v>5000</v>
      </c>
      <c r="F126" s="14">
        <v>5</v>
      </c>
      <c r="G126" s="14" t="s">
        <v>1085</v>
      </c>
      <c r="H126" s="14" t="str">
        <f t="shared" si="5"/>
        <v>Anziehen 10 Minute, Ausziehen 5 Minute, Rüstungswert: 15</v>
      </c>
      <c r="I126" s="14">
        <v>1</v>
      </c>
      <c r="J126" s="14">
        <f>0.5*$R$2</f>
        <v>15</v>
      </c>
      <c r="K126" s="14">
        <v>7</v>
      </c>
    </row>
    <row r="127" spans="1:11" x14ac:dyDescent="0.3">
      <c r="A127" s="14" t="str">
        <f t="shared" si="2"/>
        <v>Schwerer Waffenrock  T1</v>
      </c>
      <c r="B127" s="14" t="s">
        <v>1082</v>
      </c>
      <c r="D127" s="14">
        <f t="shared" si="11"/>
        <v>4000</v>
      </c>
      <c r="E127" s="14">
        <f>$U$2</f>
        <v>5000</v>
      </c>
      <c r="F127" s="14">
        <v>5</v>
      </c>
      <c r="G127" s="14" t="s">
        <v>1085</v>
      </c>
      <c r="H127" s="14" t="str">
        <f t="shared" si="5"/>
        <v>Anziehen 10 Minute, Ausziehen 5 Minute, Rüstungswert: 15</v>
      </c>
      <c r="I127" s="14">
        <v>1</v>
      </c>
      <c r="J127" s="14">
        <f>0.5*$R$2</f>
        <v>15</v>
      </c>
      <c r="K127" s="14">
        <v>7</v>
      </c>
    </row>
    <row r="128" spans="1:11" x14ac:dyDescent="0.3">
      <c r="A128" s="14" t="str">
        <f t="shared" si="2"/>
        <v>Schwere Armschienen  T1</v>
      </c>
      <c r="B128" s="14" t="s">
        <v>1083</v>
      </c>
      <c r="D128" s="14">
        <f t="shared" si="11"/>
        <v>4000</v>
      </c>
      <c r="E128" s="14">
        <f>$U$2</f>
        <v>5000</v>
      </c>
      <c r="F128" s="14">
        <v>5</v>
      </c>
      <c r="G128" s="14" t="s">
        <v>1085</v>
      </c>
      <c r="H128" s="14" t="str">
        <f t="shared" si="5"/>
        <v>Anziehen 10 Minute, Ausziehen 5 Minute, Rüstungswert: 15</v>
      </c>
      <c r="I128" s="14">
        <v>1</v>
      </c>
      <c r="J128" s="14">
        <f>0.5*$R$2</f>
        <v>15</v>
      </c>
      <c r="K128" s="14">
        <v>7</v>
      </c>
    </row>
    <row r="129" spans="1:11" x14ac:dyDescent="0.3">
      <c r="A129" s="14" t="str">
        <f t="shared" si="2"/>
        <v>Schwere Beinschienen  T1</v>
      </c>
      <c r="B129" s="14" t="s">
        <v>1084</v>
      </c>
      <c r="D129" s="14">
        <f t="shared" si="11"/>
        <v>4000</v>
      </c>
      <c r="E129" s="14">
        <f>$U$2</f>
        <v>5000</v>
      </c>
      <c r="F129" s="14">
        <v>5</v>
      </c>
      <c r="G129" s="14" t="s">
        <v>1085</v>
      </c>
      <c r="H129" s="14" t="str">
        <f t="shared" si="5"/>
        <v>Anziehen 10 Minute, Ausziehen 5 Minute, Rüstungswert: 15</v>
      </c>
      <c r="I129" s="14">
        <v>1</v>
      </c>
      <c r="J129" s="14">
        <f>0.5*$R$2</f>
        <v>15</v>
      </c>
      <c r="K129" s="14">
        <v>7</v>
      </c>
    </row>
    <row r="130" spans="1:11" x14ac:dyDescent="0.3">
      <c r="A130" s="14" t="str">
        <f t="shared" si="2"/>
        <v>Schwerer Helm  T2</v>
      </c>
      <c r="B130" s="14" t="s">
        <v>1080</v>
      </c>
      <c r="D130" s="14">
        <f t="shared" si="11"/>
        <v>18000</v>
      </c>
      <c r="E130" s="14">
        <f>$U$3</f>
        <v>22500</v>
      </c>
      <c r="F130" s="14">
        <v>5</v>
      </c>
      <c r="G130" s="14" t="s">
        <v>1085</v>
      </c>
      <c r="H130" s="14" t="str">
        <f t="shared" si="5"/>
        <v>Anziehen 10 Minute, Ausziehen 5 Minute, Rüstungswert: 21</v>
      </c>
      <c r="I130" s="14">
        <v>2</v>
      </c>
      <c r="J130" s="14">
        <f>0.5*$R$3</f>
        <v>21</v>
      </c>
      <c r="K130" s="14">
        <v>10</v>
      </c>
    </row>
    <row r="131" spans="1:11" x14ac:dyDescent="0.3">
      <c r="A131" s="14" t="str">
        <f t="shared" ref="A131:A156" si="12">B131&amp;"  T"&amp;I131</f>
        <v>Schwerer Brustpanzer  T2</v>
      </c>
      <c r="B131" s="14" t="s">
        <v>1081</v>
      </c>
      <c r="D131" s="14">
        <f t="shared" si="11"/>
        <v>18000</v>
      </c>
      <c r="E131" s="14">
        <f>$U$3</f>
        <v>22500</v>
      </c>
      <c r="F131" s="14">
        <v>5</v>
      </c>
      <c r="G131" s="14" t="s">
        <v>1085</v>
      </c>
      <c r="H131" s="14" t="str">
        <f t="shared" si="5"/>
        <v>Anziehen 10 Minute, Ausziehen 5 Minute, Rüstungswert: 21</v>
      </c>
      <c r="I131" s="14">
        <v>2</v>
      </c>
      <c r="J131" s="14">
        <f>0.5*$R$3</f>
        <v>21</v>
      </c>
      <c r="K131" s="14">
        <v>10</v>
      </c>
    </row>
    <row r="132" spans="1:11" x14ac:dyDescent="0.3">
      <c r="A132" s="14" t="str">
        <f t="shared" si="12"/>
        <v>Schwerer Waffenrock  T2</v>
      </c>
      <c r="B132" s="14" t="s">
        <v>1082</v>
      </c>
      <c r="D132" s="14">
        <f t="shared" si="11"/>
        <v>18000</v>
      </c>
      <c r="E132" s="14">
        <f>$U$3</f>
        <v>22500</v>
      </c>
      <c r="F132" s="14">
        <v>5</v>
      </c>
      <c r="G132" s="14" t="s">
        <v>1085</v>
      </c>
      <c r="H132" s="14" t="str">
        <f t="shared" si="5"/>
        <v>Anziehen 10 Minute, Ausziehen 5 Minute, Rüstungswert: 21</v>
      </c>
      <c r="I132" s="14">
        <v>2</v>
      </c>
      <c r="J132" s="14">
        <f>0.5*$R$3</f>
        <v>21</v>
      </c>
      <c r="K132" s="14">
        <v>10</v>
      </c>
    </row>
    <row r="133" spans="1:11" x14ac:dyDescent="0.3">
      <c r="A133" s="14" t="str">
        <f t="shared" si="12"/>
        <v>Schwere Armschienen  T2</v>
      </c>
      <c r="B133" s="14" t="s">
        <v>1083</v>
      </c>
      <c r="D133" s="14">
        <f t="shared" si="11"/>
        <v>18000</v>
      </c>
      <c r="E133" s="14">
        <f>$U$3</f>
        <v>22500</v>
      </c>
      <c r="F133" s="14">
        <v>5</v>
      </c>
      <c r="G133" s="14" t="s">
        <v>1085</v>
      </c>
      <c r="H133" s="14" t="str">
        <f t="shared" si="5"/>
        <v>Anziehen 10 Minute, Ausziehen 5 Minute, Rüstungswert: 21</v>
      </c>
      <c r="I133" s="14">
        <v>2</v>
      </c>
      <c r="J133" s="14">
        <f>0.5*$R$3</f>
        <v>21</v>
      </c>
      <c r="K133" s="14">
        <v>10</v>
      </c>
    </row>
    <row r="134" spans="1:11" x14ac:dyDescent="0.3">
      <c r="A134" s="14" t="str">
        <f t="shared" si="12"/>
        <v>Schwere Beinschienen  T2</v>
      </c>
      <c r="B134" s="14" t="s">
        <v>1084</v>
      </c>
      <c r="D134" s="14">
        <f t="shared" si="11"/>
        <v>18000</v>
      </c>
      <c r="E134" s="14">
        <f>$U$3</f>
        <v>22500</v>
      </c>
      <c r="F134" s="14">
        <v>5</v>
      </c>
      <c r="G134" s="14" t="s">
        <v>1085</v>
      </c>
      <c r="H134" s="14" t="str">
        <f t="shared" si="5"/>
        <v>Anziehen 10 Minute, Ausziehen 5 Minute, Rüstungswert: 21</v>
      </c>
      <c r="I134" s="14">
        <v>2</v>
      </c>
      <c r="J134" s="14">
        <f>0.5*$R$3</f>
        <v>21</v>
      </c>
      <c r="K134" s="14">
        <v>10</v>
      </c>
    </row>
    <row r="135" spans="1:11" x14ac:dyDescent="0.3">
      <c r="A135" s="14" t="str">
        <f t="shared" si="12"/>
        <v>Schwerer Helm  T3</v>
      </c>
      <c r="B135" s="14" t="s">
        <v>1080</v>
      </c>
      <c r="D135" s="14">
        <f t="shared" si="11"/>
        <v>72000</v>
      </c>
      <c r="E135" s="14">
        <f>$U$4</f>
        <v>90000</v>
      </c>
      <c r="F135" s="14">
        <v>5</v>
      </c>
      <c r="G135" s="14" t="s">
        <v>1085</v>
      </c>
      <c r="H135" s="14" t="str">
        <f t="shared" si="5"/>
        <v>Anziehen 10 Minute, Ausziehen 5 Minute, Rüstungswert: 24</v>
      </c>
      <c r="I135" s="14">
        <v>3</v>
      </c>
      <c r="J135" s="14">
        <f>0.5*$R$4</f>
        <v>24</v>
      </c>
      <c r="K135" s="14">
        <v>14</v>
      </c>
    </row>
    <row r="136" spans="1:11" x14ac:dyDescent="0.3">
      <c r="A136" s="14" t="str">
        <f t="shared" si="12"/>
        <v>Schwerer Brustpanzer  T3</v>
      </c>
      <c r="B136" s="14" t="s">
        <v>1081</v>
      </c>
      <c r="D136" s="14">
        <f t="shared" si="11"/>
        <v>72000</v>
      </c>
      <c r="E136" s="14">
        <f>$U$4</f>
        <v>90000</v>
      </c>
      <c r="F136" s="14">
        <v>5</v>
      </c>
      <c r="G136" s="14" t="s">
        <v>1085</v>
      </c>
      <c r="H136" s="14" t="str">
        <f t="shared" si="5"/>
        <v>Anziehen 10 Minute, Ausziehen 5 Minute, Rüstungswert: 24</v>
      </c>
      <c r="I136" s="14">
        <v>3</v>
      </c>
      <c r="J136" s="14">
        <f>0.5*$R$4</f>
        <v>24</v>
      </c>
      <c r="K136" s="14">
        <v>14</v>
      </c>
    </row>
    <row r="137" spans="1:11" x14ac:dyDescent="0.3">
      <c r="A137" s="14" t="str">
        <f t="shared" si="12"/>
        <v>Schwerer Waffenrock  T3</v>
      </c>
      <c r="B137" s="14" t="s">
        <v>1082</v>
      </c>
      <c r="D137" s="14">
        <f t="shared" si="11"/>
        <v>72000</v>
      </c>
      <c r="E137" s="14">
        <f>$U$4</f>
        <v>90000</v>
      </c>
      <c r="F137" s="14">
        <v>5</v>
      </c>
      <c r="G137" s="14" t="s">
        <v>1085</v>
      </c>
      <c r="H137" s="14" t="str">
        <f t="shared" si="5"/>
        <v>Anziehen 10 Minute, Ausziehen 5 Minute, Rüstungswert: 24</v>
      </c>
      <c r="I137" s="14">
        <v>3</v>
      </c>
      <c r="J137" s="14">
        <f>0.5*$R$4</f>
        <v>24</v>
      </c>
      <c r="K137" s="14">
        <v>14</v>
      </c>
    </row>
    <row r="138" spans="1:11" x14ac:dyDescent="0.3">
      <c r="A138" s="14" t="str">
        <f t="shared" si="12"/>
        <v>Schwere Armschienen  T3</v>
      </c>
      <c r="B138" s="14" t="s">
        <v>1083</v>
      </c>
      <c r="D138" s="14">
        <f t="shared" si="11"/>
        <v>72000</v>
      </c>
      <c r="E138" s="14">
        <f>$U$4</f>
        <v>90000</v>
      </c>
      <c r="F138" s="14">
        <v>5</v>
      </c>
      <c r="G138" s="14" t="s">
        <v>1085</v>
      </c>
      <c r="H138" s="14" t="str">
        <f t="shared" si="5"/>
        <v>Anziehen 10 Minute, Ausziehen 5 Minute, Rüstungswert: 24</v>
      </c>
      <c r="I138" s="14">
        <v>3</v>
      </c>
      <c r="J138" s="14">
        <f>0.5*$R$4</f>
        <v>24</v>
      </c>
      <c r="K138" s="14">
        <v>14</v>
      </c>
    </row>
    <row r="139" spans="1:11" x14ac:dyDescent="0.3">
      <c r="A139" s="14" t="str">
        <f t="shared" si="12"/>
        <v>Schwere Beinschienen  T3</v>
      </c>
      <c r="B139" s="14" t="s">
        <v>1084</v>
      </c>
      <c r="D139" s="14">
        <f t="shared" si="11"/>
        <v>72000</v>
      </c>
      <c r="E139" s="14">
        <f>$U$4</f>
        <v>90000</v>
      </c>
      <c r="F139" s="14">
        <v>5</v>
      </c>
      <c r="G139" s="14" t="s">
        <v>1085</v>
      </c>
      <c r="H139" s="14" t="str">
        <f t="shared" si="5"/>
        <v>Anziehen 10 Minute, Ausziehen 5 Minute, Rüstungswert: 24</v>
      </c>
      <c r="I139" s="14">
        <v>3</v>
      </c>
      <c r="J139" s="14">
        <f>0.5*$R$4</f>
        <v>24</v>
      </c>
      <c r="K139" s="14">
        <v>14</v>
      </c>
    </row>
    <row r="140" spans="1:11" x14ac:dyDescent="0.3">
      <c r="A140" s="14" t="str">
        <f t="shared" si="12"/>
        <v>Schwerer Helm  T4</v>
      </c>
      <c r="B140" s="14" t="s">
        <v>1080</v>
      </c>
      <c r="D140" s="14">
        <f t="shared" si="11"/>
        <v>240000</v>
      </c>
      <c r="E140" s="14">
        <f>$U$5</f>
        <v>300000</v>
      </c>
      <c r="F140" s="14">
        <v>5</v>
      </c>
      <c r="G140" s="14" t="s">
        <v>1085</v>
      </c>
      <c r="H140" s="14" t="str">
        <f t="shared" si="5"/>
        <v>Anziehen 10 Minute, Ausziehen 5 Minute, Rüstungswert: 26,5</v>
      </c>
      <c r="I140" s="14">
        <v>4</v>
      </c>
      <c r="J140" s="14">
        <f>0.5*$R$5</f>
        <v>26.5</v>
      </c>
      <c r="K140" s="14">
        <v>20</v>
      </c>
    </row>
    <row r="141" spans="1:11" x14ac:dyDescent="0.3">
      <c r="A141" s="14" t="str">
        <f t="shared" si="12"/>
        <v>Schwerer Brustpanzer  T4</v>
      </c>
      <c r="B141" s="14" t="s">
        <v>1081</v>
      </c>
      <c r="D141" s="14">
        <f t="shared" si="11"/>
        <v>240000</v>
      </c>
      <c r="E141" s="14">
        <f>$U$5</f>
        <v>300000</v>
      </c>
      <c r="F141" s="14">
        <v>5</v>
      </c>
      <c r="G141" s="14" t="s">
        <v>1085</v>
      </c>
      <c r="H141" s="14" t="str">
        <f t="shared" si="5"/>
        <v>Anziehen 10 Minute, Ausziehen 5 Minute, Rüstungswert: 26,5</v>
      </c>
      <c r="I141" s="14">
        <v>4</v>
      </c>
      <c r="J141" s="14">
        <f>0.5*$R$5</f>
        <v>26.5</v>
      </c>
      <c r="K141" s="14">
        <v>20</v>
      </c>
    </row>
    <row r="142" spans="1:11" x14ac:dyDescent="0.3">
      <c r="A142" s="14" t="str">
        <f t="shared" si="12"/>
        <v>Schwerer Waffenrock  T4</v>
      </c>
      <c r="B142" s="14" t="s">
        <v>1082</v>
      </c>
      <c r="D142" s="14">
        <f t="shared" si="11"/>
        <v>240000</v>
      </c>
      <c r="E142" s="14">
        <f>$U$5</f>
        <v>300000</v>
      </c>
      <c r="F142" s="14">
        <v>5</v>
      </c>
      <c r="G142" s="14" t="s">
        <v>1085</v>
      </c>
      <c r="H142" s="14" t="str">
        <f t="shared" si="5"/>
        <v>Anziehen 10 Minute, Ausziehen 5 Minute, Rüstungswert: 26,5</v>
      </c>
      <c r="I142" s="14">
        <v>4</v>
      </c>
      <c r="J142" s="14">
        <f>0.5*$R$5</f>
        <v>26.5</v>
      </c>
      <c r="K142" s="14">
        <v>20</v>
      </c>
    </row>
    <row r="143" spans="1:11" x14ac:dyDescent="0.3">
      <c r="A143" s="14" t="str">
        <f t="shared" si="12"/>
        <v>Schwere Armschienen  T4</v>
      </c>
      <c r="B143" s="14" t="s">
        <v>1083</v>
      </c>
      <c r="D143" s="14">
        <f t="shared" si="11"/>
        <v>240000</v>
      </c>
      <c r="E143" s="14">
        <f>$U$5</f>
        <v>300000</v>
      </c>
      <c r="F143" s="14">
        <v>5</v>
      </c>
      <c r="G143" s="14" t="s">
        <v>1085</v>
      </c>
      <c r="H143" s="14" t="str">
        <f t="shared" si="5"/>
        <v>Anziehen 10 Minute, Ausziehen 5 Minute, Rüstungswert: 26,5</v>
      </c>
      <c r="I143" s="14">
        <v>4</v>
      </c>
      <c r="J143" s="14">
        <f>0.5*$R$5</f>
        <v>26.5</v>
      </c>
      <c r="K143" s="14">
        <v>20</v>
      </c>
    </row>
    <row r="144" spans="1:11" x14ac:dyDescent="0.3">
      <c r="A144" s="14" t="str">
        <f t="shared" si="12"/>
        <v>Schwere Beinschienen  T4</v>
      </c>
      <c r="B144" s="14" t="s">
        <v>1084</v>
      </c>
      <c r="D144" s="14">
        <f t="shared" si="11"/>
        <v>240000</v>
      </c>
      <c r="E144" s="14">
        <f>$U$5</f>
        <v>300000</v>
      </c>
      <c r="F144" s="14">
        <v>5</v>
      </c>
      <c r="G144" s="14" t="s">
        <v>1085</v>
      </c>
      <c r="H144" s="14" t="str">
        <f t="shared" si="5"/>
        <v>Anziehen 10 Minute, Ausziehen 5 Minute, Rüstungswert: 26,5</v>
      </c>
      <c r="I144" s="14">
        <v>4</v>
      </c>
      <c r="J144" s="14">
        <f>0.5*$R$5</f>
        <v>26.5</v>
      </c>
      <c r="K144" s="14">
        <v>20</v>
      </c>
    </row>
    <row r="145" spans="1:11" x14ac:dyDescent="0.3">
      <c r="A145" s="14" t="str">
        <f t="shared" si="12"/>
        <v>Kleines Schild  T1</v>
      </c>
      <c r="B145" s="14" t="s">
        <v>1086</v>
      </c>
      <c r="D145" s="14">
        <f>0.4*E145</f>
        <v>2000</v>
      </c>
      <c r="E145" s="14">
        <f>$U$2</f>
        <v>5000</v>
      </c>
      <c r="F145" s="14">
        <v>1</v>
      </c>
      <c r="G145" s="14" t="s">
        <v>1089</v>
      </c>
      <c r="H145" s="14" t="str">
        <f t="shared" si="5"/>
        <v>Entwaffnungschance 15, Rüstungswert: 10,5</v>
      </c>
      <c r="I145" s="14">
        <v>1</v>
      </c>
      <c r="J145" s="14">
        <f>0.35*$R$2</f>
        <v>10.5</v>
      </c>
      <c r="K145" s="14">
        <v>7</v>
      </c>
    </row>
    <row r="146" spans="1:11" x14ac:dyDescent="0.3">
      <c r="A146" s="14" t="str">
        <f t="shared" si="12"/>
        <v>Schild  T1</v>
      </c>
      <c r="B146" s="14" t="s">
        <v>1087</v>
      </c>
      <c r="D146" s="14">
        <f>0.6*E146</f>
        <v>3000</v>
      </c>
      <c r="E146" s="14">
        <f>$U$2</f>
        <v>5000</v>
      </c>
      <c r="F146" s="14">
        <v>3</v>
      </c>
      <c r="G146" s="14" t="s">
        <v>1090</v>
      </c>
      <c r="H146" s="14" t="str">
        <f t="shared" si="5"/>
        <v>Entwaffnungschance 8, Rüstungswert: 16,5</v>
      </c>
      <c r="I146" s="14">
        <v>1</v>
      </c>
      <c r="J146" s="14">
        <f>0.55*$R$2</f>
        <v>16.5</v>
      </c>
      <c r="K146" s="14">
        <v>7</v>
      </c>
    </row>
    <row r="147" spans="1:11" x14ac:dyDescent="0.3">
      <c r="A147" s="14" t="str">
        <f t="shared" si="12"/>
        <v>Turmschild  T1</v>
      </c>
      <c r="B147" s="14" t="s">
        <v>1088</v>
      </c>
      <c r="D147" s="14">
        <f>0.8*E147</f>
        <v>4000</v>
      </c>
      <c r="E147" s="14">
        <f>$U$2</f>
        <v>5000</v>
      </c>
      <c r="F147" s="14">
        <v>8</v>
      </c>
      <c r="G147" s="14" t="s">
        <v>1091</v>
      </c>
      <c r="H147" s="14" t="str">
        <f t="shared" si="5"/>
        <v>Entwaffnungschance 1, Rüstungswert: 22,5</v>
      </c>
      <c r="I147" s="14">
        <v>1</v>
      </c>
      <c r="J147" s="14">
        <f>0.75*$R$2</f>
        <v>22.5</v>
      </c>
      <c r="K147" s="14">
        <v>7</v>
      </c>
    </row>
    <row r="148" spans="1:11" x14ac:dyDescent="0.3">
      <c r="A148" s="14" t="str">
        <f t="shared" si="12"/>
        <v>Kleines Schild  T2</v>
      </c>
      <c r="B148" s="14" t="s">
        <v>1086</v>
      </c>
      <c r="D148" s="14">
        <f>0.4*E148</f>
        <v>9000</v>
      </c>
      <c r="E148" s="14">
        <f>$U$3</f>
        <v>22500</v>
      </c>
      <c r="F148" s="14">
        <v>1</v>
      </c>
      <c r="G148" s="14" t="s">
        <v>1089</v>
      </c>
      <c r="H148" s="14" t="str">
        <f t="shared" si="5"/>
        <v>Entwaffnungschance 15, Rüstungswert: 14,7</v>
      </c>
      <c r="I148" s="14">
        <v>2</v>
      </c>
      <c r="J148" s="14">
        <f>0.35*$R$3</f>
        <v>14.7</v>
      </c>
      <c r="K148" s="14">
        <v>10</v>
      </c>
    </row>
    <row r="149" spans="1:11" x14ac:dyDescent="0.3">
      <c r="A149" s="14" t="str">
        <f t="shared" si="12"/>
        <v>Schild  T2</v>
      </c>
      <c r="B149" s="14" t="s">
        <v>1087</v>
      </c>
      <c r="D149" s="14">
        <f>0.6*E149</f>
        <v>13500</v>
      </c>
      <c r="E149" s="14">
        <f>$U$3</f>
        <v>22500</v>
      </c>
      <c r="F149" s="14">
        <v>3</v>
      </c>
      <c r="G149" s="14" t="s">
        <v>1090</v>
      </c>
      <c r="H149" s="14" t="str">
        <f t="shared" si="5"/>
        <v>Entwaffnungschance 8, Rüstungswert: 23,1</v>
      </c>
      <c r="I149" s="14">
        <v>2</v>
      </c>
      <c r="J149" s="14">
        <f>0.55*$R$3</f>
        <v>23.1</v>
      </c>
      <c r="K149" s="14">
        <v>10</v>
      </c>
    </row>
    <row r="150" spans="1:11" x14ac:dyDescent="0.3">
      <c r="A150" s="14" t="str">
        <f t="shared" si="12"/>
        <v>Turmschild  T2</v>
      </c>
      <c r="B150" s="14" t="s">
        <v>1088</v>
      </c>
      <c r="D150" s="14">
        <f>0.8*E150</f>
        <v>18000</v>
      </c>
      <c r="E150" s="14">
        <f>$U$3</f>
        <v>22500</v>
      </c>
      <c r="F150" s="14">
        <v>8</v>
      </c>
      <c r="G150" s="14" t="s">
        <v>1091</v>
      </c>
      <c r="H150" s="14" t="str">
        <f t="shared" ref="H150:H156" si="13">G150&amp;", Rüstungswert: "&amp;J150</f>
        <v>Entwaffnungschance 1, Rüstungswert: 31,5</v>
      </c>
      <c r="I150" s="14">
        <v>2</v>
      </c>
      <c r="J150" s="14">
        <f>0.75*$R$3</f>
        <v>31.5</v>
      </c>
      <c r="K150" s="14">
        <v>10</v>
      </c>
    </row>
    <row r="151" spans="1:11" x14ac:dyDescent="0.3">
      <c r="A151" s="14" t="str">
        <f t="shared" si="12"/>
        <v>Kleines Schild  T3</v>
      </c>
      <c r="B151" s="14" t="s">
        <v>1086</v>
      </c>
      <c r="D151" s="14">
        <f>0.4*E151</f>
        <v>36000</v>
      </c>
      <c r="E151" s="14">
        <f>$U$4</f>
        <v>90000</v>
      </c>
      <c r="F151" s="14">
        <v>1</v>
      </c>
      <c r="G151" s="14" t="s">
        <v>1089</v>
      </c>
      <c r="H151" s="14" t="str">
        <f t="shared" si="13"/>
        <v>Entwaffnungschance 15, Rüstungswert: 16,8</v>
      </c>
      <c r="I151" s="14">
        <v>3</v>
      </c>
      <c r="J151" s="14">
        <f>0.35*$R$4</f>
        <v>16.799999999999997</v>
      </c>
      <c r="K151" s="14">
        <v>14</v>
      </c>
    </row>
    <row r="152" spans="1:11" x14ac:dyDescent="0.3">
      <c r="A152" s="14" t="str">
        <f t="shared" si="12"/>
        <v>Schild  T3</v>
      </c>
      <c r="B152" s="14" t="s">
        <v>1087</v>
      </c>
      <c r="D152" s="14">
        <f>0.6*E152</f>
        <v>54000</v>
      </c>
      <c r="E152" s="14">
        <f>$U$4</f>
        <v>90000</v>
      </c>
      <c r="F152" s="14">
        <v>3</v>
      </c>
      <c r="G152" s="14" t="s">
        <v>1090</v>
      </c>
      <c r="H152" s="14" t="str">
        <f t="shared" si="13"/>
        <v>Entwaffnungschance 8, Rüstungswert: 26,4</v>
      </c>
      <c r="I152" s="14">
        <v>3</v>
      </c>
      <c r="J152" s="14">
        <f>0.55*$R$4</f>
        <v>26.400000000000002</v>
      </c>
      <c r="K152" s="14">
        <v>14</v>
      </c>
    </row>
    <row r="153" spans="1:11" x14ac:dyDescent="0.3">
      <c r="A153" s="14" t="str">
        <f t="shared" si="12"/>
        <v>Turmschild  T3</v>
      </c>
      <c r="B153" s="14" t="s">
        <v>1088</v>
      </c>
      <c r="D153" s="14">
        <f>0.8*E153</f>
        <v>72000</v>
      </c>
      <c r="E153" s="14">
        <f>$U$4</f>
        <v>90000</v>
      </c>
      <c r="F153" s="14">
        <v>8</v>
      </c>
      <c r="G153" s="14" t="s">
        <v>1091</v>
      </c>
      <c r="H153" s="14" t="str">
        <f t="shared" si="13"/>
        <v>Entwaffnungschance 1, Rüstungswert: 36</v>
      </c>
      <c r="I153" s="14">
        <v>3</v>
      </c>
      <c r="J153" s="14">
        <f>0.75*$R$4</f>
        <v>36</v>
      </c>
      <c r="K153" s="14">
        <v>14</v>
      </c>
    </row>
    <row r="154" spans="1:11" x14ac:dyDescent="0.3">
      <c r="A154" s="14" t="str">
        <f t="shared" si="12"/>
        <v>Kleines Schild  T4</v>
      </c>
      <c r="B154" s="14" t="s">
        <v>1086</v>
      </c>
      <c r="D154" s="14">
        <f>0.4*E154</f>
        <v>120000</v>
      </c>
      <c r="E154" s="14">
        <f>$U$5</f>
        <v>300000</v>
      </c>
      <c r="F154" s="14">
        <v>1</v>
      </c>
      <c r="G154" s="14" t="s">
        <v>1089</v>
      </c>
      <c r="H154" s="14" t="str">
        <f t="shared" si="13"/>
        <v>Entwaffnungschance 15, Rüstungswert: 18,55</v>
      </c>
      <c r="I154" s="14">
        <v>4</v>
      </c>
      <c r="J154" s="14">
        <f>0.35*$R$5</f>
        <v>18.549999999999997</v>
      </c>
      <c r="K154" s="14">
        <v>20</v>
      </c>
    </row>
    <row r="155" spans="1:11" x14ac:dyDescent="0.3">
      <c r="A155" s="14" t="str">
        <f t="shared" si="12"/>
        <v>Schild  T4</v>
      </c>
      <c r="B155" s="14" t="s">
        <v>1087</v>
      </c>
      <c r="D155" s="14">
        <f>0.6*E155</f>
        <v>180000</v>
      </c>
      <c r="E155" s="14">
        <f>$U$5</f>
        <v>300000</v>
      </c>
      <c r="F155" s="14">
        <v>3</v>
      </c>
      <c r="G155" s="14" t="s">
        <v>1090</v>
      </c>
      <c r="H155" s="14" t="str">
        <f t="shared" si="13"/>
        <v>Entwaffnungschance 8, Rüstungswert: 29,15</v>
      </c>
      <c r="I155" s="14">
        <v>4</v>
      </c>
      <c r="J155" s="14">
        <f>0.55*$R$5</f>
        <v>29.150000000000002</v>
      </c>
      <c r="K155" s="14">
        <v>20</v>
      </c>
    </row>
    <row r="156" spans="1:11" x14ac:dyDescent="0.3">
      <c r="A156" s="14" t="str">
        <f t="shared" si="12"/>
        <v>Turmschild  T4</v>
      </c>
      <c r="B156" s="14" t="s">
        <v>1088</v>
      </c>
      <c r="D156" s="14">
        <f>0.8*E156</f>
        <v>240000</v>
      </c>
      <c r="E156" s="14">
        <f>$U$5</f>
        <v>300000</v>
      </c>
      <c r="F156" s="14">
        <v>8</v>
      </c>
      <c r="G156" s="14" t="s">
        <v>1091</v>
      </c>
      <c r="H156" s="14" t="str">
        <f t="shared" si="13"/>
        <v>Entwaffnungschance 1, Rüstungswert: 39,75</v>
      </c>
      <c r="I156" s="14">
        <v>4</v>
      </c>
      <c r="J156" s="14">
        <f>0.75*$R$5</f>
        <v>39.75</v>
      </c>
      <c r="K156" s="14"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4" x14ac:dyDescent="0.3"/>
  <cols>
    <col min="1" max="1" width="49.44140625" customWidth="1"/>
    <col min="4" max="4" width="31.6640625" style="14" customWidth="1"/>
  </cols>
  <sheetData>
    <row r="1" spans="1:12" x14ac:dyDescent="0.3">
      <c r="A1" t="s">
        <v>831</v>
      </c>
      <c r="B1" t="s">
        <v>5</v>
      </c>
      <c r="C1" t="s">
        <v>12</v>
      </c>
      <c r="D1" s="14" t="s">
        <v>6</v>
      </c>
    </row>
    <row r="2" spans="1:12" x14ac:dyDescent="0.3">
      <c r="A2" t="s">
        <v>832</v>
      </c>
      <c r="B2" s="14">
        <v>0</v>
      </c>
      <c r="C2" s="14">
        <v>15</v>
      </c>
      <c r="I2" s="14"/>
      <c r="J2" s="14"/>
      <c r="L2" s="14"/>
    </row>
    <row r="3" spans="1:12" x14ac:dyDescent="0.3">
      <c r="A3" t="s">
        <v>833</v>
      </c>
      <c r="B3" s="14">
        <v>0</v>
      </c>
      <c r="C3" s="14">
        <v>6</v>
      </c>
      <c r="D3" s="14" t="s">
        <v>1410</v>
      </c>
      <c r="I3" s="14"/>
      <c r="J3" s="14"/>
      <c r="L3" s="14"/>
    </row>
    <row r="4" spans="1:12" x14ac:dyDescent="0.3">
      <c r="A4" t="s">
        <v>834</v>
      </c>
      <c r="B4" s="14">
        <v>0</v>
      </c>
      <c r="C4" s="14">
        <v>2</v>
      </c>
      <c r="I4" s="14"/>
      <c r="J4" s="14"/>
      <c r="L4" s="14"/>
    </row>
    <row r="5" spans="1:12" x14ac:dyDescent="0.3">
      <c r="A5" t="s">
        <v>835</v>
      </c>
      <c r="B5" s="14">
        <v>0</v>
      </c>
      <c r="C5" s="14">
        <v>0.5</v>
      </c>
      <c r="I5" s="14"/>
      <c r="J5" s="14"/>
      <c r="L5" s="14"/>
    </row>
    <row r="6" spans="1:12" x14ac:dyDescent="0.3">
      <c r="A6" t="s">
        <v>836</v>
      </c>
      <c r="B6" s="14">
        <v>0</v>
      </c>
      <c r="C6" s="14">
        <v>7</v>
      </c>
      <c r="D6" s="14" t="s">
        <v>1422</v>
      </c>
      <c r="I6" s="14"/>
      <c r="J6" s="14"/>
      <c r="L6" s="14"/>
    </row>
    <row r="7" spans="1:12" x14ac:dyDescent="0.3">
      <c r="A7" t="s">
        <v>837</v>
      </c>
      <c r="B7" s="14">
        <v>0</v>
      </c>
      <c r="C7" s="14">
        <v>0.5</v>
      </c>
      <c r="D7" s="14" t="s">
        <v>1426</v>
      </c>
      <c r="I7" s="14"/>
      <c r="J7" s="14"/>
      <c r="L7" s="14"/>
    </row>
    <row r="8" spans="1:12" x14ac:dyDescent="0.3">
      <c r="A8" t="s">
        <v>839</v>
      </c>
      <c r="B8" s="14">
        <v>0</v>
      </c>
      <c r="C8" s="14">
        <v>1</v>
      </c>
      <c r="I8" s="14"/>
      <c r="J8" s="14"/>
      <c r="L8" s="14"/>
    </row>
    <row r="9" spans="1:12" x14ac:dyDescent="0.3">
      <c r="A9" t="s">
        <v>840</v>
      </c>
      <c r="B9" s="14">
        <v>0</v>
      </c>
      <c r="C9" s="14">
        <v>3</v>
      </c>
      <c r="I9" s="14"/>
      <c r="J9" s="14"/>
      <c r="L9" s="14"/>
    </row>
    <row r="10" spans="1:12" x14ac:dyDescent="0.3">
      <c r="A10" t="s">
        <v>841</v>
      </c>
      <c r="B10" s="14">
        <v>0</v>
      </c>
      <c r="C10" s="14">
        <v>2</v>
      </c>
      <c r="I10" s="14"/>
      <c r="J10" s="14"/>
      <c r="L10" s="14"/>
    </row>
    <row r="11" spans="1:12" x14ac:dyDescent="0.3">
      <c r="A11" t="s">
        <v>842</v>
      </c>
      <c r="B11" s="14">
        <v>0</v>
      </c>
      <c r="C11" s="14">
        <v>7</v>
      </c>
      <c r="D11" s="14" t="s">
        <v>1419</v>
      </c>
      <c r="I11" s="14"/>
      <c r="J11" s="14"/>
      <c r="L11" s="14"/>
    </row>
    <row r="12" spans="1:12" x14ac:dyDescent="0.3">
      <c r="A12" t="s">
        <v>843</v>
      </c>
      <c r="B12" s="14">
        <v>0</v>
      </c>
      <c r="C12" s="14">
        <v>15</v>
      </c>
      <c r="I12" s="14"/>
      <c r="J12" s="14"/>
      <c r="L12" s="14"/>
    </row>
    <row r="13" spans="1:12" x14ac:dyDescent="0.3">
      <c r="A13" t="s">
        <v>844</v>
      </c>
      <c r="B13" s="14">
        <v>0</v>
      </c>
      <c r="C13" s="14">
        <v>55</v>
      </c>
      <c r="I13" s="14"/>
      <c r="J13" s="14"/>
      <c r="L13" s="14"/>
    </row>
    <row r="14" spans="1:12" x14ac:dyDescent="0.3">
      <c r="A14" t="s">
        <v>845</v>
      </c>
      <c r="B14" s="14">
        <v>0</v>
      </c>
      <c r="C14" s="14">
        <v>7</v>
      </c>
      <c r="I14" s="14"/>
      <c r="J14" s="14"/>
      <c r="L14" s="14"/>
    </row>
    <row r="15" spans="1:12" x14ac:dyDescent="0.3">
      <c r="A15" t="s">
        <v>846</v>
      </c>
      <c r="B15" s="14">
        <v>0</v>
      </c>
      <c r="C15" s="14">
        <v>8</v>
      </c>
      <c r="I15" s="14"/>
      <c r="J15" s="14"/>
      <c r="L15" s="14"/>
    </row>
    <row r="16" spans="1:12" x14ac:dyDescent="0.3">
      <c r="A16" t="s">
        <v>847</v>
      </c>
      <c r="B16" s="14">
        <v>0</v>
      </c>
      <c r="C16" s="14">
        <v>20</v>
      </c>
      <c r="I16" s="14"/>
      <c r="J16" s="14"/>
      <c r="L16" s="14"/>
    </row>
    <row r="17" spans="1:12" x14ac:dyDescent="0.3">
      <c r="A17" t="s">
        <v>848</v>
      </c>
      <c r="B17" s="14">
        <v>0</v>
      </c>
      <c r="C17" s="14">
        <v>2</v>
      </c>
      <c r="I17" s="14"/>
      <c r="J17" s="14"/>
      <c r="L17" s="14"/>
    </row>
    <row r="18" spans="1:12" x14ac:dyDescent="0.3">
      <c r="A18" t="s">
        <v>849</v>
      </c>
      <c r="B18" s="14">
        <v>0</v>
      </c>
      <c r="C18" s="14">
        <v>0.5</v>
      </c>
      <c r="I18" s="14"/>
      <c r="J18" s="14"/>
      <c r="L18" s="14"/>
    </row>
    <row r="19" spans="1:12" x14ac:dyDescent="0.3">
      <c r="A19" t="s">
        <v>850</v>
      </c>
      <c r="B19" s="14">
        <v>0</v>
      </c>
      <c r="C19" s="14">
        <v>4</v>
      </c>
      <c r="I19" s="14"/>
      <c r="J19" s="14"/>
      <c r="L19" s="14"/>
    </row>
    <row r="20" spans="1:12" x14ac:dyDescent="0.3">
      <c r="A20" t="s">
        <v>851</v>
      </c>
      <c r="B20" s="14">
        <v>0</v>
      </c>
      <c r="C20" s="14">
        <v>1</v>
      </c>
      <c r="I20" s="14"/>
      <c r="J20" s="14"/>
      <c r="L20" s="14"/>
    </row>
    <row r="21" spans="1:12" x14ac:dyDescent="0.3">
      <c r="A21" t="s">
        <v>852</v>
      </c>
      <c r="B21" s="14">
        <v>0</v>
      </c>
      <c r="C21" s="14">
        <v>5</v>
      </c>
      <c r="D21" s="14" t="s">
        <v>1422</v>
      </c>
      <c r="I21" s="14"/>
      <c r="J21" s="14"/>
      <c r="L21" s="14"/>
    </row>
    <row r="22" spans="1:12" x14ac:dyDescent="0.3">
      <c r="A22" t="s">
        <v>853</v>
      </c>
      <c r="B22" s="14">
        <v>0</v>
      </c>
      <c r="C22" s="14">
        <v>5</v>
      </c>
      <c r="I22" s="14"/>
      <c r="J22" s="14"/>
      <c r="L22" s="14"/>
    </row>
    <row r="23" spans="1:12" x14ac:dyDescent="0.3">
      <c r="A23" t="s">
        <v>854</v>
      </c>
      <c r="B23" s="14">
        <v>0</v>
      </c>
      <c r="C23" s="14">
        <v>5</v>
      </c>
      <c r="I23" s="14"/>
      <c r="J23" s="14"/>
      <c r="L23" s="14"/>
    </row>
    <row r="24" spans="1:12" x14ac:dyDescent="0.3">
      <c r="A24" t="s">
        <v>855</v>
      </c>
      <c r="B24" s="14">
        <v>0</v>
      </c>
      <c r="C24" s="14">
        <v>1</v>
      </c>
      <c r="I24" s="14"/>
      <c r="J24" s="14"/>
      <c r="L24" s="14"/>
    </row>
    <row r="25" spans="1:12" x14ac:dyDescent="0.3">
      <c r="A25" t="s">
        <v>856</v>
      </c>
      <c r="B25" s="14">
        <v>0</v>
      </c>
      <c r="C25" s="14">
        <v>1</v>
      </c>
      <c r="I25" s="14"/>
      <c r="J25" s="14"/>
      <c r="L25" s="14"/>
    </row>
    <row r="26" spans="1:12" x14ac:dyDescent="0.3">
      <c r="A26" t="s">
        <v>857</v>
      </c>
      <c r="B26" s="14">
        <v>0</v>
      </c>
      <c r="C26" s="14">
        <v>5</v>
      </c>
      <c r="D26" s="14" t="s">
        <v>1419</v>
      </c>
      <c r="I26" s="14"/>
      <c r="J26" s="14"/>
      <c r="L26" s="14"/>
    </row>
    <row r="27" spans="1:12" x14ac:dyDescent="0.3">
      <c r="A27" t="s">
        <v>858</v>
      </c>
      <c r="B27" s="14">
        <v>0</v>
      </c>
      <c r="C27" s="14">
        <v>5</v>
      </c>
      <c r="I27" s="14"/>
      <c r="J27" s="14"/>
      <c r="L27" s="14"/>
    </row>
    <row r="28" spans="1:12" x14ac:dyDescent="0.3">
      <c r="A28" t="s">
        <v>859</v>
      </c>
      <c r="B28" s="14">
        <v>0</v>
      </c>
      <c r="C28" s="14">
        <v>6</v>
      </c>
      <c r="I28" s="14"/>
      <c r="J28" s="14"/>
      <c r="L28" s="14"/>
    </row>
    <row r="29" spans="1:12" x14ac:dyDescent="0.3">
      <c r="A29" t="s">
        <v>860</v>
      </c>
      <c r="B29" s="14">
        <v>0</v>
      </c>
      <c r="C29" s="14">
        <v>2</v>
      </c>
      <c r="I29" s="14"/>
      <c r="J29" s="14"/>
      <c r="L29" s="14"/>
    </row>
    <row r="30" spans="1:12" x14ac:dyDescent="0.3">
      <c r="A30" t="s">
        <v>861</v>
      </c>
      <c r="B30" s="14">
        <v>0</v>
      </c>
      <c r="C30" s="14">
        <v>6</v>
      </c>
      <c r="D30" s="14" t="s">
        <v>1412</v>
      </c>
      <c r="I30" s="14"/>
      <c r="J30" s="14"/>
      <c r="L30" s="14"/>
    </row>
    <row r="31" spans="1:12" x14ac:dyDescent="0.3">
      <c r="A31" t="s">
        <v>863</v>
      </c>
      <c r="B31" s="14">
        <v>0</v>
      </c>
      <c r="C31" s="14">
        <v>2</v>
      </c>
      <c r="I31" s="14"/>
      <c r="J31" s="14"/>
      <c r="L31" s="14"/>
    </row>
    <row r="32" spans="1:12" x14ac:dyDescent="0.3">
      <c r="A32" t="s">
        <v>864</v>
      </c>
      <c r="B32" s="14">
        <v>0</v>
      </c>
      <c r="C32" s="14">
        <v>0.3</v>
      </c>
      <c r="I32" s="14"/>
      <c r="J32" s="14"/>
      <c r="L32" s="14"/>
    </row>
    <row r="33" spans="1:12" x14ac:dyDescent="0.3">
      <c r="A33" t="s">
        <v>865</v>
      </c>
      <c r="B33" s="14">
        <v>0</v>
      </c>
      <c r="C33" s="14">
        <v>10</v>
      </c>
      <c r="I33" s="14"/>
      <c r="J33" s="14"/>
      <c r="L33" s="14"/>
    </row>
    <row r="34" spans="1:12" x14ac:dyDescent="0.3">
      <c r="A34" t="s">
        <v>866</v>
      </c>
      <c r="B34" s="14">
        <v>0</v>
      </c>
      <c r="C34" s="14">
        <v>8</v>
      </c>
      <c r="D34" s="14" t="s">
        <v>1412</v>
      </c>
      <c r="I34" s="14"/>
      <c r="J34" s="14"/>
      <c r="L34" s="14"/>
    </row>
    <row r="35" spans="1:12" x14ac:dyDescent="0.3">
      <c r="A35" t="s">
        <v>867</v>
      </c>
      <c r="B35" s="14">
        <v>0</v>
      </c>
      <c r="C35" s="14">
        <v>5</v>
      </c>
      <c r="I35" s="14"/>
      <c r="J35" s="14"/>
      <c r="L35" s="14"/>
    </row>
    <row r="36" spans="1:12" x14ac:dyDescent="0.3">
      <c r="A36" t="s">
        <v>868</v>
      </c>
      <c r="B36" s="14">
        <v>0</v>
      </c>
      <c r="C36" s="14">
        <v>0.5</v>
      </c>
      <c r="I36" s="14"/>
      <c r="J36" s="14"/>
      <c r="L36" s="14"/>
    </row>
    <row r="37" spans="1:12" x14ac:dyDescent="0.3">
      <c r="A37" t="s">
        <v>869</v>
      </c>
      <c r="B37" s="14">
        <v>0</v>
      </c>
      <c r="C37" s="14">
        <v>15</v>
      </c>
      <c r="D37" s="14" t="s">
        <v>1410</v>
      </c>
      <c r="I37" s="14"/>
      <c r="J37" s="14"/>
      <c r="L37" s="14"/>
    </row>
    <row r="38" spans="1:12" x14ac:dyDescent="0.3">
      <c r="A38" t="s">
        <v>871</v>
      </c>
      <c r="B38" s="14">
        <v>0</v>
      </c>
      <c r="C38" s="14">
        <v>12</v>
      </c>
      <c r="D38" s="14" t="s">
        <v>1421</v>
      </c>
      <c r="I38" s="14"/>
      <c r="J38" s="14"/>
      <c r="L38" s="14"/>
    </row>
    <row r="39" spans="1:12" x14ac:dyDescent="0.3">
      <c r="A39" t="s">
        <v>872</v>
      </c>
      <c r="B39" s="14">
        <v>0</v>
      </c>
      <c r="C39" s="14">
        <v>15</v>
      </c>
      <c r="I39" s="14"/>
      <c r="J39" s="14"/>
      <c r="L39" s="14"/>
    </row>
    <row r="40" spans="1:12" x14ac:dyDescent="0.3">
      <c r="A40" t="s">
        <v>873</v>
      </c>
      <c r="B40" s="14">
        <v>0</v>
      </c>
      <c r="C40" s="14">
        <v>15</v>
      </c>
      <c r="I40" s="14"/>
      <c r="J40" s="14"/>
      <c r="L40" s="14"/>
    </row>
    <row r="41" spans="1:12" x14ac:dyDescent="0.3">
      <c r="A41" t="s">
        <v>874</v>
      </c>
      <c r="B41" s="14">
        <v>0</v>
      </c>
      <c r="C41" s="14">
        <v>7</v>
      </c>
      <c r="I41" s="14"/>
      <c r="J41" s="14"/>
      <c r="L41" s="14"/>
    </row>
    <row r="42" spans="1:12" x14ac:dyDescent="0.3">
      <c r="A42" t="s">
        <v>875</v>
      </c>
      <c r="B42" s="14">
        <v>0</v>
      </c>
      <c r="C42" s="14">
        <v>15</v>
      </c>
      <c r="D42" s="14" t="s">
        <v>1421</v>
      </c>
      <c r="I42" s="14"/>
      <c r="J42" s="14"/>
      <c r="L42" s="14"/>
    </row>
    <row r="43" spans="1:12" x14ac:dyDescent="0.3">
      <c r="A43" t="s">
        <v>876</v>
      </c>
      <c r="B43" s="14">
        <v>0</v>
      </c>
      <c r="C43" s="14">
        <v>145</v>
      </c>
      <c r="I43" s="14"/>
      <c r="J43" s="14"/>
      <c r="L43" s="14"/>
    </row>
    <row r="44" spans="1:12" x14ac:dyDescent="0.3">
      <c r="A44" t="s">
        <v>877</v>
      </c>
      <c r="B44" s="14">
        <v>0</v>
      </c>
      <c r="C44" s="14">
        <v>5</v>
      </c>
      <c r="D44" s="14" t="s">
        <v>1412</v>
      </c>
      <c r="I44" s="14"/>
      <c r="J44" s="14"/>
      <c r="L44" s="14"/>
    </row>
    <row r="45" spans="1:12" x14ac:dyDescent="0.3">
      <c r="A45" t="s">
        <v>878</v>
      </c>
      <c r="B45" s="14">
        <v>0</v>
      </c>
      <c r="C45" s="14">
        <v>5</v>
      </c>
      <c r="I45" s="14"/>
      <c r="J45" s="14"/>
      <c r="L45" s="14"/>
    </row>
    <row r="46" spans="1:12" x14ac:dyDescent="0.3">
      <c r="A46" t="s">
        <v>879</v>
      </c>
      <c r="B46" s="14">
        <v>0</v>
      </c>
      <c r="C46" s="14">
        <v>2</v>
      </c>
      <c r="I46" s="14"/>
      <c r="J46" s="14"/>
      <c r="L46" s="14"/>
    </row>
    <row r="47" spans="1:12" x14ac:dyDescent="0.3">
      <c r="A47" t="s">
        <v>880</v>
      </c>
      <c r="B47" s="14">
        <v>0</v>
      </c>
      <c r="C47" s="14">
        <v>0.5</v>
      </c>
      <c r="I47" s="14"/>
      <c r="J47" s="14"/>
      <c r="L47" s="14"/>
    </row>
    <row r="48" spans="1:12" x14ac:dyDescent="0.3">
      <c r="A48" t="s">
        <v>881</v>
      </c>
      <c r="B48" s="14">
        <v>0</v>
      </c>
      <c r="C48" s="14">
        <v>2</v>
      </c>
      <c r="D48" s="14" t="s">
        <v>1420</v>
      </c>
      <c r="I48" s="14"/>
      <c r="J48" s="14"/>
      <c r="L48" s="14"/>
    </row>
    <row r="49" spans="1:12" x14ac:dyDescent="0.3">
      <c r="A49" t="s">
        <v>882</v>
      </c>
      <c r="B49" s="14">
        <v>0</v>
      </c>
      <c r="C49" s="14">
        <v>6</v>
      </c>
      <c r="D49" s="14" t="s">
        <v>1419</v>
      </c>
      <c r="I49" s="14"/>
      <c r="J49" s="14"/>
      <c r="L49" s="14"/>
    </row>
    <row r="50" spans="1:12" x14ac:dyDescent="0.3">
      <c r="A50" t="s">
        <v>883</v>
      </c>
      <c r="B50" s="14">
        <v>0</v>
      </c>
      <c r="C50" s="14">
        <v>0.1</v>
      </c>
      <c r="I50" s="14"/>
      <c r="J50" s="14"/>
      <c r="L50" s="14"/>
    </row>
    <row r="51" spans="1:12" x14ac:dyDescent="0.3">
      <c r="A51" t="s">
        <v>884</v>
      </c>
      <c r="B51" s="14">
        <v>0</v>
      </c>
      <c r="C51" s="14">
        <v>15</v>
      </c>
      <c r="I51" s="14"/>
      <c r="J51" s="14"/>
      <c r="L51" s="14"/>
    </row>
    <row r="52" spans="1:12" x14ac:dyDescent="0.3">
      <c r="A52" t="s">
        <v>885</v>
      </c>
      <c r="B52" s="14">
        <v>0</v>
      </c>
      <c r="C52" s="14">
        <v>2</v>
      </c>
      <c r="I52" s="14"/>
      <c r="J52" s="14"/>
      <c r="L52" s="14"/>
    </row>
    <row r="53" spans="1:12" x14ac:dyDescent="0.3">
      <c r="A53" t="s">
        <v>886</v>
      </c>
      <c r="B53" s="14">
        <v>0</v>
      </c>
      <c r="C53" s="14">
        <v>4</v>
      </c>
      <c r="I53" s="14"/>
      <c r="J53" s="14"/>
      <c r="L53" s="14"/>
    </row>
    <row r="54" spans="1:12" x14ac:dyDescent="0.3">
      <c r="A54" t="s">
        <v>887</v>
      </c>
      <c r="B54" s="14">
        <v>0</v>
      </c>
      <c r="C54" s="14">
        <v>4</v>
      </c>
      <c r="D54" s="14" t="s">
        <v>1412</v>
      </c>
      <c r="I54" s="14"/>
      <c r="J54" s="14"/>
      <c r="L54" s="14"/>
    </row>
    <row r="55" spans="1:12" x14ac:dyDescent="0.3">
      <c r="A55" t="s">
        <v>888</v>
      </c>
      <c r="B55" s="14">
        <v>0</v>
      </c>
      <c r="C55" s="14">
        <v>2</v>
      </c>
      <c r="I55" s="14"/>
      <c r="J55" s="14"/>
      <c r="L55" s="14"/>
    </row>
    <row r="56" spans="1:12" x14ac:dyDescent="0.3">
      <c r="A56" t="s">
        <v>889</v>
      </c>
      <c r="B56" s="14">
        <v>0</v>
      </c>
      <c r="C56" s="14">
        <v>0.5</v>
      </c>
      <c r="I56" s="14"/>
      <c r="J56" s="14"/>
      <c r="L56" s="14"/>
    </row>
    <row r="57" spans="1:12" x14ac:dyDescent="0.3">
      <c r="A57" t="s">
        <v>890</v>
      </c>
      <c r="B57" s="14">
        <v>0</v>
      </c>
      <c r="C57" s="14">
        <v>3</v>
      </c>
      <c r="D57" s="14" t="s">
        <v>1419</v>
      </c>
      <c r="I57" s="14"/>
      <c r="J57" s="14"/>
      <c r="L57" s="14"/>
    </row>
    <row r="58" spans="1:12" x14ac:dyDescent="0.3">
      <c r="A58" t="s">
        <v>891</v>
      </c>
      <c r="B58" s="14">
        <v>0</v>
      </c>
      <c r="C58" s="14">
        <v>1</v>
      </c>
      <c r="D58" s="14" t="s">
        <v>1412</v>
      </c>
      <c r="I58" s="14"/>
      <c r="J58" s="14"/>
      <c r="L58" s="14"/>
    </row>
    <row r="59" spans="1:12" x14ac:dyDescent="0.3">
      <c r="A59" t="s">
        <v>892</v>
      </c>
      <c r="B59" s="14">
        <v>0</v>
      </c>
      <c r="C59" s="14">
        <v>6</v>
      </c>
      <c r="I59" s="14"/>
      <c r="J59" s="14"/>
      <c r="L59" s="14"/>
    </row>
    <row r="60" spans="1:12" x14ac:dyDescent="0.3">
      <c r="A60" t="s">
        <v>893</v>
      </c>
      <c r="B60" s="14">
        <v>0</v>
      </c>
      <c r="C60" s="14">
        <v>2</v>
      </c>
      <c r="I60" s="14"/>
      <c r="J60" s="14"/>
      <c r="L60" s="14"/>
    </row>
    <row r="61" spans="1:12" x14ac:dyDescent="0.3">
      <c r="A61" t="s">
        <v>894</v>
      </c>
      <c r="B61" s="14">
        <v>0</v>
      </c>
      <c r="C61" s="14">
        <v>0.2</v>
      </c>
      <c r="I61" s="14"/>
      <c r="J61" s="14"/>
      <c r="L61" s="14"/>
    </row>
    <row r="62" spans="1:12" x14ac:dyDescent="0.3">
      <c r="A62" t="s">
        <v>895</v>
      </c>
      <c r="B62" s="14">
        <v>0</v>
      </c>
      <c r="C62" s="14">
        <v>3</v>
      </c>
      <c r="D62" s="14" t="s">
        <v>1422</v>
      </c>
      <c r="I62" s="14"/>
      <c r="J62" s="14"/>
      <c r="L62" s="14"/>
    </row>
    <row r="63" spans="1:12" x14ac:dyDescent="0.3">
      <c r="A63" t="s">
        <v>896</v>
      </c>
      <c r="B63" s="14">
        <v>0</v>
      </c>
      <c r="C63" s="14">
        <v>8</v>
      </c>
      <c r="D63" s="14" t="s">
        <v>1419</v>
      </c>
      <c r="I63" s="14"/>
      <c r="J63" s="14"/>
      <c r="L63" s="14"/>
    </row>
    <row r="64" spans="1:12" x14ac:dyDescent="0.3">
      <c r="A64" t="s">
        <v>897</v>
      </c>
      <c r="B64" s="14">
        <v>0</v>
      </c>
      <c r="C64" s="14">
        <v>5</v>
      </c>
      <c r="I64" s="14"/>
      <c r="J64" s="14"/>
      <c r="L64" s="14"/>
    </row>
    <row r="65" spans="1:12" x14ac:dyDescent="0.3">
      <c r="A65" t="s">
        <v>898</v>
      </c>
      <c r="B65" s="14">
        <v>0</v>
      </c>
      <c r="C65" s="14">
        <v>15</v>
      </c>
      <c r="I65" s="14"/>
      <c r="J65" s="14"/>
      <c r="L65" s="14"/>
    </row>
    <row r="66" spans="1:12" x14ac:dyDescent="0.3">
      <c r="A66" t="s">
        <v>899</v>
      </c>
      <c r="B66" s="14">
        <v>0</v>
      </c>
      <c r="C66" s="14">
        <v>12</v>
      </c>
      <c r="I66" s="14"/>
      <c r="J66" s="14"/>
      <c r="L66" s="14"/>
    </row>
    <row r="67" spans="1:12" x14ac:dyDescent="0.3">
      <c r="A67" t="s">
        <v>900</v>
      </c>
      <c r="B67" s="14">
        <v>0</v>
      </c>
      <c r="C67" s="14">
        <v>15</v>
      </c>
      <c r="D67" s="14" t="s">
        <v>1413</v>
      </c>
      <c r="I67" s="14"/>
      <c r="J67" s="14"/>
      <c r="L67" s="14"/>
    </row>
    <row r="68" spans="1:12" x14ac:dyDescent="0.3">
      <c r="A68" t="s">
        <v>901</v>
      </c>
      <c r="B68" s="14">
        <v>0</v>
      </c>
      <c r="C68" s="14">
        <v>4</v>
      </c>
      <c r="I68" s="14"/>
      <c r="J68" s="14"/>
      <c r="L68" s="14"/>
    </row>
    <row r="69" spans="1:12" x14ac:dyDescent="0.3">
      <c r="A69" t="s">
        <v>902</v>
      </c>
      <c r="B69" s="14">
        <v>0</v>
      </c>
      <c r="C69" s="14">
        <v>2</v>
      </c>
      <c r="I69" s="14"/>
      <c r="J69" s="14"/>
      <c r="L69" s="14"/>
    </row>
    <row r="70" spans="1:12" x14ac:dyDescent="0.3">
      <c r="A70" t="s">
        <v>903</v>
      </c>
      <c r="B70" s="14">
        <v>0</v>
      </c>
      <c r="C70" s="14">
        <v>15</v>
      </c>
      <c r="I70" s="14"/>
      <c r="J70" s="14"/>
      <c r="L70" s="14"/>
    </row>
    <row r="71" spans="1:12" x14ac:dyDescent="0.3">
      <c r="A71" t="s">
        <v>904</v>
      </c>
      <c r="B71" s="14">
        <v>0</v>
      </c>
      <c r="C71" s="14">
        <v>15</v>
      </c>
      <c r="D71" s="14" t="s">
        <v>1410</v>
      </c>
      <c r="I71" s="14"/>
      <c r="J71" s="14"/>
      <c r="L71" s="14"/>
    </row>
    <row r="72" spans="1:12" x14ac:dyDescent="0.3">
      <c r="A72" t="s">
        <v>905</v>
      </c>
      <c r="B72" s="14">
        <v>0</v>
      </c>
      <c r="C72" s="14">
        <v>11</v>
      </c>
      <c r="I72" s="14"/>
      <c r="J72" s="14"/>
      <c r="L72" s="14"/>
    </row>
    <row r="73" spans="1:12" x14ac:dyDescent="0.3">
      <c r="A73" t="s">
        <v>906</v>
      </c>
      <c r="B73" s="14">
        <v>0</v>
      </c>
      <c r="C73" s="14">
        <v>1</v>
      </c>
      <c r="I73" s="14"/>
      <c r="J73" s="14"/>
      <c r="L73" s="14"/>
    </row>
    <row r="74" spans="1:12" x14ac:dyDescent="0.3">
      <c r="A74" t="s">
        <v>907</v>
      </c>
      <c r="B74" s="14">
        <v>0</v>
      </c>
      <c r="C74" s="14">
        <v>15</v>
      </c>
      <c r="D74" s="14" t="s">
        <v>1413</v>
      </c>
      <c r="I74" s="14"/>
      <c r="J74" s="14"/>
      <c r="L74" s="14"/>
    </row>
    <row r="75" spans="1:12" x14ac:dyDescent="0.3">
      <c r="A75" t="s">
        <v>908</v>
      </c>
      <c r="B75" s="14">
        <v>0</v>
      </c>
      <c r="C75" s="14">
        <v>8</v>
      </c>
      <c r="D75" s="14" t="s">
        <v>1416</v>
      </c>
      <c r="I75" s="14"/>
      <c r="J75" s="14"/>
      <c r="L75" s="14"/>
    </row>
    <row r="76" spans="1:12" x14ac:dyDescent="0.3">
      <c r="A76" t="s">
        <v>909</v>
      </c>
      <c r="B76" s="14">
        <v>0</v>
      </c>
      <c r="C76" s="14">
        <v>8</v>
      </c>
      <c r="I76" s="14"/>
      <c r="J76" s="14"/>
      <c r="L76" s="14"/>
    </row>
    <row r="77" spans="1:12" x14ac:dyDescent="0.3">
      <c r="A77" t="s">
        <v>910</v>
      </c>
      <c r="B77" s="14">
        <v>0</v>
      </c>
      <c r="C77" s="14">
        <v>4</v>
      </c>
      <c r="I77" s="14"/>
      <c r="J77" s="14"/>
      <c r="L77" s="14"/>
    </row>
    <row r="78" spans="1:12" x14ac:dyDescent="0.3">
      <c r="A78" t="s">
        <v>911</v>
      </c>
      <c r="B78" s="14">
        <v>0</v>
      </c>
      <c r="C78" s="14">
        <v>1</v>
      </c>
      <c r="I78" s="14"/>
      <c r="J78" s="14"/>
      <c r="L78" s="14"/>
    </row>
    <row r="79" spans="1:12" x14ac:dyDescent="0.3">
      <c r="A79" t="s">
        <v>912</v>
      </c>
      <c r="B79" s="14">
        <v>0</v>
      </c>
      <c r="C79" s="14">
        <v>10</v>
      </c>
      <c r="D79" s="14" t="s">
        <v>1418</v>
      </c>
      <c r="I79" s="14"/>
      <c r="J79" s="14"/>
      <c r="L79" s="14"/>
    </row>
    <row r="80" spans="1:12" x14ac:dyDescent="0.3">
      <c r="A80" t="s">
        <v>913</v>
      </c>
      <c r="B80" s="14">
        <v>0</v>
      </c>
      <c r="C80" s="14">
        <v>1</v>
      </c>
      <c r="I80" s="14"/>
      <c r="J80" s="14"/>
      <c r="L80" s="14"/>
    </row>
    <row r="81" spans="1:12" x14ac:dyDescent="0.3">
      <c r="A81" t="s">
        <v>914</v>
      </c>
      <c r="B81" s="14">
        <v>0</v>
      </c>
      <c r="C81" s="14">
        <v>2</v>
      </c>
      <c r="D81" s="14" t="s">
        <v>1416</v>
      </c>
      <c r="I81" s="14"/>
      <c r="J81" s="14"/>
      <c r="L81" s="14"/>
    </row>
    <row r="82" spans="1:12" x14ac:dyDescent="0.3">
      <c r="A82" t="s">
        <v>915</v>
      </c>
      <c r="B82" s="14">
        <v>0</v>
      </c>
      <c r="C82" s="14">
        <v>5</v>
      </c>
      <c r="I82" s="14"/>
      <c r="J82" s="14"/>
      <c r="L82" s="14"/>
    </row>
    <row r="83" spans="1:12" x14ac:dyDescent="0.3">
      <c r="A83" t="s">
        <v>916</v>
      </c>
      <c r="B83" s="14">
        <v>0</v>
      </c>
      <c r="C83" s="14">
        <v>3</v>
      </c>
      <c r="D83" s="14" t="s">
        <v>1416</v>
      </c>
      <c r="I83" s="14"/>
      <c r="J83" s="14"/>
      <c r="L83" s="14"/>
    </row>
    <row r="84" spans="1:12" x14ac:dyDescent="0.3">
      <c r="A84" t="s">
        <v>917</v>
      </c>
      <c r="B84" s="14">
        <v>0</v>
      </c>
      <c r="C84" s="14">
        <v>2</v>
      </c>
      <c r="I84" s="14"/>
      <c r="J84" s="14"/>
      <c r="L84" s="14"/>
    </row>
    <row r="85" spans="1:12" x14ac:dyDescent="0.3">
      <c r="A85" t="s">
        <v>918</v>
      </c>
      <c r="B85" s="14">
        <v>0</v>
      </c>
      <c r="C85" s="14">
        <v>0.6</v>
      </c>
      <c r="I85" s="14"/>
      <c r="J85" s="14"/>
      <c r="L85" s="14"/>
    </row>
    <row r="86" spans="1:12" x14ac:dyDescent="0.3">
      <c r="A86" t="s">
        <v>919</v>
      </c>
      <c r="B86" s="14">
        <v>0</v>
      </c>
      <c r="C86" s="14">
        <v>6</v>
      </c>
      <c r="D86" s="14" t="s">
        <v>1420</v>
      </c>
      <c r="I86" s="14"/>
      <c r="J86" s="14"/>
      <c r="L86" s="14"/>
    </row>
    <row r="87" spans="1:12" x14ac:dyDescent="0.3">
      <c r="A87" t="s">
        <v>920</v>
      </c>
      <c r="B87" s="14">
        <v>0</v>
      </c>
      <c r="C87" s="14">
        <v>2</v>
      </c>
      <c r="I87" s="14"/>
      <c r="J87" s="14"/>
      <c r="L87" s="14"/>
    </row>
    <row r="88" spans="1:12" x14ac:dyDescent="0.3">
      <c r="A88" t="s">
        <v>921</v>
      </c>
      <c r="B88" s="14">
        <v>0</v>
      </c>
      <c r="C88" s="14">
        <v>8</v>
      </c>
      <c r="I88" s="14"/>
      <c r="J88" s="14"/>
      <c r="L88" s="14"/>
    </row>
    <row r="89" spans="1:12" x14ac:dyDescent="0.3">
      <c r="A89" t="s">
        <v>922</v>
      </c>
      <c r="B89" s="14">
        <v>0</v>
      </c>
      <c r="C89" s="14">
        <v>4</v>
      </c>
      <c r="I89" s="14"/>
      <c r="J89" s="14"/>
      <c r="L89" s="14"/>
    </row>
    <row r="90" spans="1:12" x14ac:dyDescent="0.3">
      <c r="A90" t="s">
        <v>923</v>
      </c>
      <c r="B90" s="14">
        <v>0</v>
      </c>
      <c r="C90" s="14">
        <v>15</v>
      </c>
      <c r="D90" s="14" t="s">
        <v>1422</v>
      </c>
      <c r="I90" s="14"/>
      <c r="J90" s="14"/>
      <c r="L90" s="14"/>
    </row>
    <row r="91" spans="1:12" x14ac:dyDescent="0.3">
      <c r="A91" t="s">
        <v>924</v>
      </c>
      <c r="B91" s="14">
        <v>0</v>
      </c>
      <c r="C91" s="14">
        <v>15</v>
      </c>
      <c r="I91" s="14"/>
      <c r="J91" s="14"/>
      <c r="L91" s="14"/>
    </row>
    <row r="92" spans="1:12" x14ac:dyDescent="0.3">
      <c r="A92" t="s">
        <v>925</v>
      </c>
      <c r="B92" s="14">
        <v>0</v>
      </c>
      <c r="C92" s="14">
        <v>15</v>
      </c>
      <c r="I92" s="14"/>
      <c r="J92" s="14"/>
      <c r="L92" s="14"/>
    </row>
    <row r="93" spans="1:12" x14ac:dyDescent="0.3">
      <c r="A93" t="s">
        <v>926</v>
      </c>
      <c r="B93" s="14">
        <v>0</v>
      </c>
      <c r="C93" s="14">
        <v>158</v>
      </c>
      <c r="I93" s="14"/>
      <c r="J93" s="14"/>
      <c r="L93" s="14"/>
    </row>
    <row r="94" spans="1:12" x14ac:dyDescent="0.3">
      <c r="A94" t="s">
        <v>927</v>
      </c>
      <c r="B94" s="14">
        <v>0</v>
      </c>
      <c r="C94" s="14">
        <v>1250</v>
      </c>
      <c r="D94" s="14" t="s">
        <v>1414</v>
      </c>
      <c r="I94" s="14"/>
      <c r="J94" s="14"/>
      <c r="L94" s="14"/>
    </row>
    <row r="95" spans="1:12" x14ac:dyDescent="0.3">
      <c r="A95" t="s">
        <v>928</v>
      </c>
      <c r="B95" s="14">
        <v>0</v>
      </c>
      <c r="C95" s="14">
        <v>2</v>
      </c>
      <c r="I95" s="14"/>
      <c r="J95" s="14"/>
      <c r="L95" s="14"/>
    </row>
    <row r="96" spans="1:12" x14ac:dyDescent="0.3">
      <c r="A96" t="s">
        <v>929</v>
      </c>
      <c r="B96" s="14">
        <v>0</v>
      </c>
      <c r="C96" s="14">
        <v>2</v>
      </c>
      <c r="I96" s="14"/>
      <c r="J96" s="14"/>
      <c r="L96" s="14"/>
    </row>
    <row r="97" spans="1:12" x14ac:dyDescent="0.3">
      <c r="A97" t="s">
        <v>977</v>
      </c>
      <c r="B97" s="14">
        <v>0</v>
      </c>
      <c r="C97" s="14">
        <v>15</v>
      </c>
      <c r="I97" s="14"/>
      <c r="J97" s="14"/>
      <c r="L97" s="14"/>
    </row>
    <row r="98" spans="1:12" x14ac:dyDescent="0.3">
      <c r="A98" t="s">
        <v>976</v>
      </c>
      <c r="B98" s="14">
        <v>0</v>
      </c>
      <c r="C98" s="14">
        <v>15</v>
      </c>
      <c r="D98" s="14" t="s">
        <v>1411</v>
      </c>
      <c r="I98" s="14"/>
      <c r="J98" s="14"/>
      <c r="L98" s="14"/>
    </row>
    <row r="99" spans="1:12" x14ac:dyDescent="0.3">
      <c r="A99" t="s">
        <v>975</v>
      </c>
      <c r="B99" s="14">
        <v>0</v>
      </c>
      <c r="C99" s="14">
        <v>250</v>
      </c>
      <c r="I99" s="14"/>
      <c r="J99" s="14"/>
      <c r="L99" s="14"/>
    </row>
    <row r="100" spans="1:12" x14ac:dyDescent="0.3">
      <c r="A100" t="s">
        <v>974</v>
      </c>
      <c r="B100" s="14">
        <v>0</v>
      </c>
      <c r="C100" s="14">
        <v>15</v>
      </c>
      <c r="D100" s="14" t="s">
        <v>1411</v>
      </c>
      <c r="I100" s="14"/>
      <c r="J100" s="14"/>
      <c r="L100" s="14"/>
    </row>
    <row r="101" spans="1:12" x14ac:dyDescent="0.3">
      <c r="A101" t="s">
        <v>973</v>
      </c>
      <c r="B101" s="14">
        <v>0</v>
      </c>
      <c r="C101" s="14">
        <v>5</v>
      </c>
      <c r="D101" s="14" t="s">
        <v>978</v>
      </c>
      <c r="I101" s="14"/>
      <c r="J101" s="14"/>
      <c r="L101" s="14"/>
    </row>
    <row r="102" spans="1:12" x14ac:dyDescent="0.3">
      <c r="A102" t="s">
        <v>972</v>
      </c>
      <c r="B102" s="14">
        <v>0</v>
      </c>
      <c r="C102" s="14">
        <v>5</v>
      </c>
      <c r="I102" s="14"/>
      <c r="J102" s="14"/>
      <c r="L102" s="14"/>
    </row>
    <row r="103" spans="1:12" x14ac:dyDescent="0.3">
      <c r="A103" t="s">
        <v>971</v>
      </c>
      <c r="B103" s="14">
        <v>0</v>
      </c>
      <c r="C103" s="14">
        <v>5</v>
      </c>
      <c r="D103" s="14" t="s">
        <v>1407</v>
      </c>
      <c r="I103" s="14"/>
      <c r="J103" s="14"/>
      <c r="L103" s="14"/>
    </row>
    <row r="104" spans="1:12" x14ac:dyDescent="0.3">
      <c r="A104" t="s">
        <v>970</v>
      </c>
      <c r="B104" s="14">
        <v>0</v>
      </c>
      <c r="C104" s="14">
        <v>3</v>
      </c>
      <c r="I104" s="14"/>
      <c r="J104" s="14"/>
      <c r="L104" s="14"/>
    </row>
    <row r="105" spans="1:12" x14ac:dyDescent="0.3">
      <c r="A105" t="s">
        <v>969</v>
      </c>
      <c r="B105" s="14">
        <v>0</v>
      </c>
      <c r="C105" s="14">
        <v>3</v>
      </c>
      <c r="D105" s="14" t="s">
        <v>1408</v>
      </c>
      <c r="I105" s="14"/>
      <c r="J105" s="14"/>
      <c r="L105" s="14"/>
    </row>
    <row r="106" spans="1:12" x14ac:dyDescent="0.3">
      <c r="A106" t="s">
        <v>968</v>
      </c>
      <c r="B106" s="14">
        <v>0</v>
      </c>
      <c r="C106" s="14">
        <v>4</v>
      </c>
      <c r="D106" s="14" t="s">
        <v>1403</v>
      </c>
      <c r="I106" s="14"/>
      <c r="J106" s="14"/>
      <c r="L106" s="14"/>
    </row>
    <row r="107" spans="1:12" x14ac:dyDescent="0.3">
      <c r="A107" t="s">
        <v>967</v>
      </c>
      <c r="B107" s="14">
        <v>0</v>
      </c>
      <c r="C107" s="14">
        <v>15</v>
      </c>
      <c r="D107" s="14" t="s">
        <v>1425</v>
      </c>
      <c r="I107" s="14"/>
      <c r="J107" s="14"/>
      <c r="L107" s="14"/>
    </row>
    <row r="108" spans="1:12" x14ac:dyDescent="0.3">
      <c r="A108" t="s">
        <v>160</v>
      </c>
      <c r="B108" s="14">
        <v>0</v>
      </c>
      <c r="C108" s="14">
        <v>0.25</v>
      </c>
      <c r="I108" s="14"/>
      <c r="J108" s="14"/>
      <c r="L108" s="14"/>
    </row>
    <row r="109" spans="1:12" x14ac:dyDescent="0.3">
      <c r="A109" t="s">
        <v>966</v>
      </c>
      <c r="B109" s="14">
        <v>0</v>
      </c>
      <c r="C109" s="14">
        <v>15</v>
      </c>
      <c r="I109" s="14"/>
      <c r="J109" s="14"/>
      <c r="L109" s="14"/>
    </row>
    <row r="110" spans="1:12" x14ac:dyDescent="0.3">
      <c r="A110" t="s">
        <v>965</v>
      </c>
      <c r="B110" s="14">
        <v>0</v>
      </c>
      <c r="C110" s="14">
        <v>10</v>
      </c>
      <c r="D110" s="14" t="s">
        <v>1412</v>
      </c>
      <c r="I110" s="14"/>
      <c r="J110" s="14"/>
      <c r="L110" s="14"/>
    </row>
    <row r="111" spans="1:12" x14ac:dyDescent="0.3">
      <c r="A111" t="s">
        <v>964</v>
      </c>
      <c r="B111" s="14">
        <v>0</v>
      </c>
      <c r="C111" s="14">
        <v>5</v>
      </c>
      <c r="I111" s="14"/>
      <c r="J111" s="14"/>
      <c r="L111" s="14"/>
    </row>
    <row r="112" spans="1:12" x14ac:dyDescent="0.3">
      <c r="A112" t="s">
        <v>963</v>
      </c>
      <c r="B112" s="14">
        <v>0</v>
      </c>
      <c r="C112" s="14">
        <v>15</v>
      </c>
      <c r="D112" s="14" t="s">
        <v>1412</v>
      </c>
      <c r="I112" s="14"/>
      <c r="J112" s="14"/>
      <c r="L112" s="14"/>
    </row>
    <row r="113" spans="1:12" x14ac:dyDescent="0.3">
      <c r="A113" t="s">
        <v>962</v>
      </c>
      <c r="B113" s="14">
        <v>0</v>
      </c>
      <c r="C113" s="14">
        <v>15</v>
      </c>
      <c r="I113" s="14"/>
      <c r="J113" s="14"/>
      <c r="L113" s="14"/>
    </row>
    <row r="114" spans="1:12" x14ac:dyDescent="0.3">
      <c r="A114" t="s">
        <v>961</v>
      </c>
      <c r="B114" s="14">
        <v>0</v>
      </c>
      <c r="C114" s="14">
        <v>12</v>
      </c>
      <c r="D114" s="14" t="s">
        <v>1424</v>
      </c>
      <c r="I114" s="14"/>
      <c r="J114" s="14"/>
      <c r="L114" s="14"/>
    </row>
    <row r="115" spans="1:12" x14ac:dyDescent="0.3">
      <c r="A115" t="s">
        <v>960</v>
      </c>
      <c r="B115" s="14">
        <v>0</v>
      </c>
      <c r="C115" s="14">
        <v>8</v>
      </c>
      <c r="I115" s="14"/>
      <c r="J115" s="14"/>
      <c r="L115" s="14"/>
    </row>
    <row r="116" spans="1:12" x14ac:dyDescent="0.3">
      <c r="A116" t="s">
        <v>959</v>
      </c>
      <c r="B116" s="14">
        <v>0</v>
      </c>
      <c r="C116" s="14">
        <v>12</v>
      </c>
      <c r="D116" s="14" t="s">
        <v>1422</v>
      </c>
      <c r="I116" s="14"/>
      <c r="J116" s="14"/>
      <c r="L116" s="14"/>
    </row>
    <row r="117" spans="1:12" x14ac:dyDescent="0.3">
      <c r="A117" t="s">
        <v>958</v>
      </c>
      <c r="B117" s="14">
        <v>0</v>
      </c>
      <c r="C117" s="14">
        <v>7</v>
      </c>
      <c r="D117" s="14" t="s">
        <v>1410</v>
      </c>
      <c r="I117" s="14"/>
      <c r="J117" s="14"/>
      <c r="L117" s="14"/>
    </row>
    <row r="118" spans="1:12" x14ac:dyDescent="0.3">
      <c r="A118" t="s">
        <v>957</v>
      </c>
      <c r="B118" s="14">
        <v>0</v>
      </c>
      <c r="C118" s="14">
        <v>8</v>
      </c>
      <c r="I118" s="14"/>
      <c r="J118" s="14"/>
      <c r="L118" s="14"/>
    </row>
    <row r="119" spans="1:12" x14ac:dyDescent="0.3">
      <c r="A119" t="s">
        <v>956</v>
      </c>
      <c r="B119" s="14">
        <v>0</v>
      </c>
      <c r="C119" s="14">
        <v>5</v>
      </c>
      <c r="I119" s="14"/>
      <c r="J119" s="14"/>
      <c r="L119" s="14"/>
    </row>
    <row r="120" spans="1:12" x14ac:dyDescent="0.3">
      <c r="A120" t="s">
        <v>955</v>
      </c>
      <c r="B120" s="14">
        <v>0</v>
      </c>
      <c r="C120" s="14">
        <v>4</v>
      </c>
      <c r="I120" s="14"/>
      <c r="J120" s="14"/>
      <c r="L120" s="14"/>
    </row>
    <row r="121" spans="1:12" x14ac:dyDescent="0.3">
      <c r="A121" t="s">
        <v>954</v>
      </c>
      <c r="B121" s="14">
        <v>0</v>
      </c>
      <c r="C121" s="14">
        <v>7</v>
      </c>
      <c r="I121" s="14"/>
      <c r="J121" s="14"/>
      <c r="L121" s="14"/>
    </row>
    <row r="122" spans="1:12" x14ac:dyDescent="0.3">
      <c r="A122" t="s">
        <v>953</v>
      </c>
      <c r="B122" s="14">
        <v>0</v>
      </c>
      <c r="C122" s="14">
        <v>8</v>
      </c>
      <c r="I122" s="14"/>
      <c r="J122" s="14"/>
      <c r="L122" s="14"/>
    </row>
    <row r="123" spans="1:12" x14ac:dyDescent="0.3">
      <c r="A123" t="s">
        <v>952</v>
      </c>
      <c r="B123" s="14">
        <v>0</v>
      </c>
      <c r="C123" s="14">
        <v>4</v>
      </c>
      <c r="D123" s="14" t="s">
        <v>1410</v>
      </c>
      <c r="I123" s="14"/>
      <c r="J123" s="14"/>
      <c r="L123" s="14"/>
    </row>
    <row r="124" spans="1:12" x14ac:dyDescent="0.3">
      <c r="A124" t="s">
        <v>951</v>
      </c>
      <c r="B124" s="14">
        <v>0</v>
      </c>
      <c r="C124" s="14">
        <v>5</v>
      </c>
      <c r="I124" s="14"/>
      <c r="J124" s="14"/>
      <c r="L124" s="14"/>
    </row>
    <row r="125" spans="1:12" x14ac:dyDescent="0.3">
      <c r="A125" t="s">
        <v>950</v>
      </c>
      <c r="B125" s="14">
        <v>0</v>
      </c>
      <c r="C125" s="14">
        <v>7</v>
      </c>
      <c r="D125" s="14" t="s">
        <v>1422</v>
      </c>
      <c r="I125" s="14"/>
      <c r="J125" s="14"/>
      <c r="L125" s="14"/>
    </row>
    <row r="126" spans="1:12" x14ac:dyDescent="0.3">
      <c r="A126" t="s">
        <v>949</v>
      </c>
      <c r="B126" s="14">
        <v>0</v>
      </c>
      <c r="C126" s="14">
        <v>1</v>
      </c>
      <c r="I126" s="14"/>
      <c r="J126" s="14"/>
      <c r="L126" s="14"/>
    </row>
    <row r="127" spans="1:12" x14ac:dyDescent="0.3">
      <c r="A127" t="s">
        <v>948</v>
      </c>
      <c r="B127" s="14">
        <v>0</v>
      </c>
      <c r="C127" s="14">
        <v>7</v>
      </c>
      <c r="I127" s="14"/>
      <c r="J127" s="14"/>
      <c r="L127" s="14"/>
    </row>
    <row r="128" spans="1:12" x14ac:dyDescent="0.3">
      <c r="A128" t="s">
        <v>947</v>
      </c>
      <c r="B128" s="14">
        <v>0</v>
      </c>
      <c r="C128" s="14">
        <v>5</v>
      </c>
      <c r="I128" s="14"/>
      <c r="J128" s="14"/>
      <c r="L128" s="14"/>
    </row>
    <row r="129" spans="1:12" x14ac:dyDescent="0.3">
      <c r="A129" t="s">
        <v>946</v>
      </c>
      <c r="B129" s="14">
        <v>0</v>
      </c>
      <c r="C129" s="14">
        <v>11</v>
      </c>
      <c r="D129" s="14" t="s">
        <v>1410</v>
      </c>
      <c r="I129" s="14"/>
      <c r="J129" s="14"/>
      <c r="L129" s="14"/>
    </row>
    <row r="130" spans="1:12" x14ac:dyDescent="0.3">
      <c r="A130" t="s">
        <v>945</v>
      </c>
      <c r="B130" s="14">
        <v>0</v>
      </c>
      <c r="C130" s="14">
        <v>2</v>
      </c>
      <c r="I130" s="14"/>
      <c r="J130" s="14"/>
      <c r="L130" s="14"/>
    </row>
    <row r="131" spans="1:12" x14ac:dyDescent="0.3">
      <c r="A131" t="s">
        <v>944</v>
      </c>
      <c r="B131" s="14">
        <v>0</v>
      </c>
      <c r="C131" s="14">
        <v>5</v>
      </c>
      <c r="D131" s="14" t="s">
        <v>1422</v>
      </c>
      <c r="I131" s="14"/>
      <c r="J131" s="14"/>
      <c r="L131" s="14"/>
    </row>
    <row r="132" spans="1:12" x14ac:dyDescent="0.3">
      <c r="A132" t="s">
        <v>943</v>
      </c>
      <c r="B132" s="14">
        <v>0</v>
      </c>
      <c r="C132" s="14">
        <v>2</v>
      </c>
      <c r="I132" s="14"/>
      <c r="J132" s="14"/>
      <c r="L132" s="14"/>
    </row>
    <row r="133" spans="1:12" x14ac:dyDescent="0.3">
      <c r="A133" t="s">
        <v>942</v>
      </c>
      <c r="B133" s="14">
        <v>0</v>
      </c>
      <c r="C133" s="14">
        <v>3</v>
      </c>
      <c r="I133" s="14"/>
      <c r="J133" s="14"/>
      <c r="L133" s="14"/>
    </row>
    <row r="134" spans="1:12" x14ac:dyDescent="0.3">
      <c r="A134" t="s">
        <v>941</v>
      </c>
      <c r="B134" s="14">
        <v>0</v>
      </c>
      <c r="C134" s="14">
        <v>2</v>
      </c>
      <c r="I134" s="14"/>
      <c r="J134" s="14"/>
      <c r="L134" s="14"/>
    </row>
    <row r="135" spans="1:12" x14ac:dyDescent="0.3">
      <c r="A135" t="s">
        <v>940</v>
      </c>
      <c r="B135" s="14">
        <v>0</v>
      </c>
      <c r="C135" s="14">
        <v>4</v>
      </c>
      <c r="I135" s="14"/>
      <c r="J135" s="14"/>
      <c r="L135" s="14"/>
    </row>
    <row r="136" spans="1:12" x14ac:dyDescent="0.3">
      <c r="A136" t="s">
        <v>939</v>
      </c>
      <c r="B136" s="14">
        <v>0</v>
      </c>
      <c r="C136" s="14">
        <v>15</v>
      </c>
      <c r="I136" s="14"/>
      <c r="J136" s="14"/>
      <c r="L136" s="14"/>
    </row>
    <row r="137" spans="1:12" x14ac:dyDescent="0.3">
      <c r="A137" t="s">
        <v>938</v>
      </c>
      <c r="B137" s="14">
        <v>0</v>
      </c>
      <c r="C137" s="14">
        <v>15</v>
      </c>
      <c r="D137" s="14" t="s">
        <v>1410</v>
      </c>
      <c r="I137" s="14"/>
      <c r="J137" s="14"/>
      <c r="L137" s="14"/>
    </row>
    <row r="138" spans="1:12" x14ac:dyDescent="0.3">
      <c r="A138" t="s">
        <v>937</v>
      </c>
      <c r="B138" s="14">
        <v>0</v>
      </c>
      <c r="C138" s="14">
        <v>9</v>
      </c>
      <c r="I138" s="14"/>
      <c r="J138" s="14"/>
      <c r="L138" s="14"/>
    </row>
    <row r="139" spans="1:12" x14ac:dyDescent="0.3">
      <c r="A139" t="s">
        <v>936</v>
      </c>
      <c r="B139" s="14">
        <v>0</v>
      </c>
      <c r="C139" s="14">
        <v>2</v>
      </c>
      <c r="I139" s="14"/>
      <c r="J139" s="14"/>
      <c r="L139" s="14"/>
    </row>
    <row r="140" spans="1:12" x14ac:dyDescent="0.3">
      <c r="A140" t="s">
        <v>979</v>
      </c>
      <c r="B140" s="14">
        <v>0</v>
      </c>
      <c r="C140" s="14">
        <v>12</v>
      </c>
      <c r="I140" s="14"/>
      <c r="J140" s="14"/>
      <c r="L140" s="14"/>
    </row>
    <row r="141" spans="1:12" x14ac:dyDescent="0.3">
      <c r="A141" t="s">
        <v>935</v>
      </c>
      <c r="B141" s="14">
        <v>0</v>
      </c>
      <c r="C141" s="14">
        <v>15</v>
      </c>
      <c r="I141" s="14"/>
      <c r="J141" s="14"/>
      <c r="L141" s="14"/>
    </row>
    <row r="142" spans="1:12" x14ac:dyDescent="0.3">
      <c r="A142" t="s">
        <v>934</v>
      </c>
      <c r="B142" s="14">
        <v>0</v>
      </c>
      <c r="C142" s="14">
        <v>15</v>
      </c>
      <c r="D142" s="14" t="s">
        <v>1415</v>
      </c>
      <c r="I142" s="14"/>
      <c r="J142" s="14"/>
      <c r="L142" s="14"/>
    </row>
    <row r="143" spans="1:12" x14ac:dyDescent="0.3">
      <c r="A143" t="s">
        <v>933</v>
      </c>
      <c r="B143" s="14">
        <v>0</v>
      </c>
      <c r="C143" s="14">
        <v>25000</v>
      </c>
      <c r="I143" s="14"/>
      <c r="J143" s="14"/>
      <c r="L143" s="14"/>
    </row>
    <row r="144" spans="1:12" x14ac:dyDescent="0.3">
      <c r="A144" t="s">
        <v>932</v>
      </c>
      <c r="B144" s="14">
        <v>0</v>
      </c>
      <c r="C144" s="14">
        <v>15</v>
      </c>
      <c r="D144" s="14" t="s">
        <v>1423</v>
      </c>
      <c r="I144" s="14"/>
      <c r="J144" s="14"/>
      <c r="L144" s="14"/>
    </row>
    <row r="145" spans="1:12" x14ac:dyDescent="0.3">
      <c r="A145" t="s">
        <v>931</v>
      </c>
      <c r="B145" s="14">
        <v>0</v>
      </c>
      <c r="C145" s="14">
        <v>357</v>
      </c>
      <c r="I145" s="14"/>
      <c r="J145" s="14"/>
      <c r="L145" s="14"/>
    </row>
    <row r="146" spans="1:12" x14ac:dyDescent="0.3">
      <c r="A146" t="s">
        <v>930</v>
      </c>
      <c r="B146" s="14">
        <v>0</v>
      </c>
      <c r="C146" s="14">
        <v>15</v>
      </c>
      <c r="D146" s="14" t="s">
        <v>1423</v>
      </c>
      <c r="I146" s="14"/>
      <c r="J146" s="14"/>
      <c r="L146" s="14"/>
    </row>
    <row r="148" spans="1:12" x14ac:dyDescent="0.3">
      <c r="A148" t="s">
        <v>1386</v>
      </c>
      <c r="C148" s="14">
        <v>1</v>
      </c>
      <c r="D148" s="14" t="s">
        <v>1417</v>
      </c>
    </row>
    <row r="149" spans="1:12" x14ac:dyDescent="0.3">
      <c r="A149" t="s">
        <v>1387</v>
      </c>
      <c r="C149" s="14">
        <v>1</v>
      </c>
      <c r="D149" s="14" t="s">
        <v>1417</v>
      </c>
    </row>
    <row r="150" spans="1:12" x14ac:dyDescent="0.3">
      <c r="A150" t="s">
        <v>1406</v>
      </c>
      <c r="C150" s="14">
        <v>1</v>
      </c>
      <c r="D150" s="14" t="s">
        <v>1417</v>
      </c>
    </row>
    <row r="151" spans="1:12" x14ac:dyDescent="0.3">
      <c r="A151" t="s">
        <v>1407</v>
      </c>
      <c r="C151" s="14">
        <v>1</v>
      </c>
      <c r="D151" s="14" t="s">
        <v>1417</v>
      </c>
    </row>
    <row r="152" spans="1:12" x14ac:dyDescent="0.3">
      <c r="A152" t="s">
        <v>1400</v>
      </c>
      <c r="C152" s="14">
        <v>1</v>
      </c>
      <c r="D152" s="14" t="s">
        <v>1409</v>
      </c>
    </row>
    <row r="153" spans="1:12" x14ac:dyDescent="0.3">
      <c r="A153" t="s">
        <v>1402</v>
      </c>
      <c r="C153" s="14">
        <v>1</v>
      </c>
      <c r="D153" s="14" t="s">
        <v>1409</v>
      </c>
    </row>
    <row r="154" spans="1:12" x14ac:dyDescent="0.3">
      <c r="A154" t="s">
        <v>1403</v>
      </c>
      <c r="C154" s="14">
        <v>1</v>
      </c>
      <c r="D154" s="14" t="s">
        <v>1409</v>
      </c>
    </row>
    <row r="155" spans="1:12" x14ac:dyDescent="0.3">
      <c r="A155" t="s">
        <v>1408</v>
      </c>
      <c r="C155" s="14">
        <v>1</v>
      </c>
      <c r="D155" s="14" t="s">
        <v>1409</v>
      </c>
    </row>
    <row r="156" spans="1:12" x14ac:dyDescent="0.3">
      <c r="A156" t="s">
        <v>1445</v>
      </c>
      <c r="C156" s="14">
        <v>0.5</v>
      </c>
    </row>
    <row r="157" spans="1:12" x14ac:dyDescent="0.3">
      <c r="A157" t="s">
        <v>1446</v>
      </c>
      <c r="C157" s="14">
        <v>0.5</v>
      </c>
    </row>
    <row r="158" spans="1:12" x14ac:dyDescent="0.3">
      <c r="A158" t="s">
        <v>1447</v>
      </c>
      <c r="C158" s="14">
        <v>0.5</v>
      </c>
    </row>
    <row r="159" spans="1:12" x14ac:dyDescent="0.3">
      <c r="A159" t="s">
        <v>1448</v>
      </c>
      <c r="C159" s="14">
        <v>0.5</v>
      </c>
    </row>
    <row r="160" spans="1:12" x14ac:dyDescent="0.3">
      <c r="A160" t="s">
        <v>1449</v>
      </c>
      <c r="C160" s="14">
        <v>0.5</v>
      </c>
    </row>
    <row r="161" spans="1:3" x14ac:dyDescent="0.3">
      <c r="A161" t="s">
        <v>1450</v>
      </c>
      <c r="C161" s="14">
        <v>0.5</v>
      </c>
    </row>
    <row r="162" spans="1:3" x14ac:dyDescent="0.3">
      <c r="A162" t="s">
        <v>1451</v>
      </c>
      <c r="C162" s="14">
        <v>0.5</v>
      </c>
    </row>
    <row r="163" spans="1:3" x14ac:dyDescent="0.3">
      <c r="A163" t="s">
        <v>1452</v>
      </c>
    </row>
  </sheetData>
  <phoneticPr fontId="3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4" x14ac:dyDescent="0.3"/>
  <cols>
    <col min="1" max="1" width="49.44140625" customWidth="1"/>
    <col min="4" max="4" width="31.6640625" style="14" customWidth="1"/>
  </cols>
  <sheetData>
    <row r="1" spans="1:4" x14ac:dyDescent="0.3">
      <c r="A1" t="s">
        <v>831</v>
      </c>
      <c r="B1" t="s">
        <v>5</v>
      </c>
      <c r="C1" t="s">
        <v>12</v>
      </c>
      <c r="D1" s="14" t="s">
        <v>6</v>
      </c>
    </row>
    <row r="2" spans="1:4" x14ac:dyDescent="0.3">
      <c r="A2" t="s">
        <v>980</v>
      </c>
      <c r="B2" s="14">
        <v>5</v>
      </c>
      <c r="C2" s="14">
        <v>0.2</v>
      </c>
      <c r="D2" s="14" t="s">
        <v>1046</v>
      </c>
    </row>
    <row r="3" spans="1:4" x14ac:dyDescent="0.3">
      <c r="A3" t="s">
        <v>120</v>
      </c>
      <c r="B3" s="14">
        <v>0</v>
      </c>
      <c r="C3" s="14">
        <v>0.5</v>
      </c>
    </row>
    <row r="4" spans="1:4" x14ac:dyDescent="0.3">
      <c r="A4" t="s">
        <v>981</v>
      </c>
      <c r="B4" s="14">
        <v>0</v>
      </c>
      <c r="C4" s="14">
        <v>0.4</v>
      </c>
    </row>
    <row r="5" spans="1:4" x14ac:dyDescent="0.3">
      <c r="A5" t="s">
        <v>982</v>
      </c>
      <c r="B5" s="14">
        <v>0</v>
      </c>
      <c r="C5" s="14">
        <v>0.1</v>
      </c>
    </row>
    <row r="6" spans="1:4" x14ac:dyDescent="0.3">
      <c r="A6" t="s">
        <v>983</v>
      </c>
      <c r="B6" s="14">
        <v>300</v>
      </c>
      <c r="C6" s="14">
        <v>0.3</v>
      </c>
      <c r="D6" s="14" t="s">
        <v>1043</v>
      </c>
    </row>
    <row r="7" spans="1:4" x14ac:dyDescent="0.3">
      <c r="A7" t="s">
        <v>984</v>
      </c>
      <c r="B7" s="14">
        <v>80</v>
      </c>
      <c r="C7" s="14">
        <v>0.2</v>
      </c>
      <c r="D7" s="14" t="s">
        <v>1419</v>
      </c>
    </row>
    <row r="8" spans="1:4" x14ac:dyDescent="0.3">
      <c r="A8" t="s">
        <v>985</v>
      </c>
      <c r="B8" s="14">
        <v>50</v>
      </c>
      <c r="C8" s="14">
        <v>0.1</v>
      </c>
      <c r="D8" s="14" t="s">
        <v>1043</v>
      </c>
    </row>
    <row r="9" spans="1:4" x14ac:dyDescent="0.3">
      <c r="A9" t="s">
        <v>986</v>
      </c>
      <c r="B9" s="14">
        <v>250</v>
      </c>
      <c r="C9" s="14">
        <v>1</v>
      </c>
      <c r="D9" s="14" t="s">
        <v>1043</v>
      </c>
    </row>
    <row r="10" spans="1:4" x14ac:dyDescent="0.3">
      <c r="A10" t="s">
        <v>987</v>
      </c>
      <c r="B10" s="14">
        <v>150</v>
      </c>
      <c r="C10" s="14">
        <v>1</v>
      </c>
      <c r="D10" s="14" t="s">
        <v>1046</v>
      </c>
    </row>
    <row r="11" spans="1:4" x14ac:dyDescent="0.3">
      <c r="A11" t="s">
        <v>988</v>
      </c>
      <c r="B11" s="14">
        <v>50</v>
      </c>
      <c r="C11" s="14">
        <v>2</v>
      </c>
      <c r="D11" s="14" t="s">
        <v>1044</v>
      </c>
    </row>
    <row r="12" spans="1:4" x14ac:dyDescent="0.3">
      <c r="A12" t="s">
        <v>989</v>
      </c>
      <c r="B12" s="14">
        <v>50</v>
      </c>
      <c r="C12" s="14">
        <v>2</v>
      </c>
      <c r="D12" s="14" t="s">
        <v>1046</v>
      </c>
    </row>
    <row r="13" spans="1:4" x14ac:dyDescent="0.3">
      <c r="A13" t="s">
        <v>990</v>
      </c>
      <c r="B13" s="14">
        <v>150</v>
      </c>
      <c r="C13" s="14">
        <v>2</v>
      </c>
      <c r="D13" s="14" t="s">
        <v>1044</v>
      </c>
    </row>
    <row r="14" spans="1:4" x14ac:dyDescent="0.3">
      <c r="A14" t="s">
        <v>991</v>
      </c>
      <c r="B14" s="14">
        <v>70</v>
      </c>
      <c r="C14" s="14">
        <v>0.2</v>
      </c>
      <c r="D14" s="14" t="s">
        <v>1044</v>
      </c>
    </row>
    <row r="15" spans="1:4" x14ac:dyDescent="0.3">
      <c r="A15" t="s">
        <v>992</v>
      </c>
      <c r="B15" s="14">
        <v>150</v>
      </c>
      <c r="C15" s="14">
        <v>3</v>
      </c>
    </row>
    <row r="16" spans="1:4" x14ac:dyDescent="0.3">
      <c r="A16" t="s">
        <v>993</v>
      </c>
      <c r="B16" s="14">
        <v>100</v>
      </c>
      <c r="C16" s="14">
        <v>3</v>
      </c>
      <c r="D16" s="14" t="s">
        <v>1046</v>
      </c>
    </row>
    <row r="17" spans="1:4" x14ac:dyDescent="0.3">
      <c r="A17" t="s">
        <v>994</v>
      </c>
      <c r="B17" s="14">
        <v>600</v>
      </c>
      <c r="C17" s="14">
        <v>0.1</v>
      </c>
      <c r="D17" s="14" t="s">
        <v>1045</v>
      </c>
    </row>
    <row r="18" spans="1:4" x14ac:dyDescent="0.3">
      <c r="A18" t="s">
        <v>995</v>
      </c>
      <c r="B18" s="14">
        <v>50</v>
      </c>
      <c r="C18" s="14">
        <v>0.1</v>
      </c>
      <c r="D18" s="14" t="s">
        <v>1046</v>
      </c>
    </row>
    <row r="19" spans="1:4" x14ac:dyDescent="0.3">
      <c r="A19" t="s">
        <v>996</v>
      </c>
      <c r="B19" s="14">
        <v>40</v>
      </c>
      <c r="C19" s="14">
        <v>0.5</v>
      </c>
      <c r="D19" s="14" t="s">
        <v>1043</v>
      </c>
    </row>
    <row r="20" spans="1:4" x14ac:dyDescent="0.3">
      <c r="A20" t="s">
        <v>997</v>
      </c>
      <c r="B20" s="14">
        <v>40</v>
      </c>
      <c r="C20" s="14">
        <v>1</v>
      </c>
      <c r="D20" s="14" t="s">
        <v>1046</v>
      </c>
    </row>
    <row r="21" spans="1:4" x14ac:dyDescent="0.3">
      <c r="A21" t="s">
        <v>998</v>
      </c>
      <c r="B21" s="14">
        <v>400</v>
      </c>
      <c r="C21" s="14">
        <v>1.3</v>
      </c>
      <c r="D21" s="14" t="s">
        <v>1427</v>
      </c>
    </row>
    <row r="22" spans="1:4" x14ac:dyDescent="0.3">
      <c r="A22" t="s">
        <v>1428</v>
      </c>
      <c r="B22" s="14">
        <v>350</v>
      </c>
      <c r="C22" s="14">
        <v>0.2</v>
      </c>
      <c r="D22" s="14" t="s">
        <v>1429</v>
      </c>
    </row>
    <row r="23" spans="1:4" x14ac:dyDescent="0.3">
      <c r="A23" t="s">
        <v>999</v>
      </c>
      <c r="B23" s="14">
        <v>450</v>
      </c>
      <c r="C23" s="14">
        <v>1.2</v>
      </c>
      <c r="D23" s="14" t="s">
        <v>838</v>
      </c>
    </row>
    <row r="24" spans="1:4" x14ac:dyDescent="0.3">
      <c r="A24" t="s">
        <v>1000</v>
      </c>
      <c r="B24" s="14">
        <v>350</v>
      </c>
      <c r="C24" s="14">
        <v>2</v>
      </c>
      <c r="D24" s="14" t="s">
        <v>870</v>
      </c>
    </row>
    <row r="25" spans="1:4" x14ac:dyDescent="0.3">
      <c r="A25" t="s">
        <v>1001</v>
      </c>
      <c r="B25" s="14">
        <v>100</v>
      </c>
      <c r="C25" s="14">
        <v>2</v>
      </c>
      <c r="D25" s="14" t="s">
        <v>1044</v>
      </c>
    </row>
    <row r="26" spans="1:4" x14ac:dyDescent="0.3">
      <c r="A26" t="s">
        <v>1002</v>
      </c>
      <c r="B26" s="14">
        <v>30</v>
      </c>
      <c r="C26" s="14">
        <v>0.3</v>
      </c>
      <c r="D26" s="14" t="s">
        <v>838</v>
      </c>
    </row>
    <row r="27" spans="1:4" x14ac:dyDescent="0.3">
      <c r="A27" s="22" t="s">
        <v>1003</v>
      </c>
      <c r="B27" s="14">
        <v>150</v>
      </c>
      <c r="C27" s="14">
        <v>2</v>
      </c>
      <c r="D27" s="14" t="s">
        <v>1046</v>
      </c>
    </row>
    <row r="28" spans="1:4" x14ac:dyDescent="0.3">
      <c r="A28" t="s">
        <v>1005</v>
      </c>
      <c r="B28" s="14">
        <v>50</v>
      </c>
      <c r="C28" s="14">
        <v>0.3</v>
      </c>
      <c r="D28" s="14" t="s">
        <v>1046</v>
      </c>
    </row>
    <row r="29" spans="1:4" x14ac:dyDescent="0.3">
      <c r="A29" t="s">
        <v>1004</v>
      </c>
      <c r="B29" s="14">
        <v>450</v>
      </c>
      <c r="C29" s="14">
        <v>2</v>
      </c>
      <c r="D29" s="14" t="s">
        <v>1043</v>
      </c>
    </row>
    <row r="30" spans="1:4" x14ac:dyDescent="0.3">
      <c r="A30" t="s">
        <v>1006</v>
      </c>
      <c r="B30" s="14">
        <v>150</v>
      </c>
      <c r="C30" s="14">
        <v>0.2</v>
      </c>
      <c r="D30" s="14" t="s">
        <v>862</v>
      </c>
    </row>
    <row r="31" spans="1:4" x14ac:dyDescent="0.3">
      <c r="A31" t="s">
        <v>1007</v>
      </c>
      <c r="B31" s="14">
        <v>500</v>
      </c>
      <c r="C31" s="14">
        <v>0.1</v>
      </c>
      <c r="D31" s="14" t="s">
        <v>1047</v>
      </c>
    </row>
    <row r="32" spans="1:4" x14ac:dyDescent="0.3">
      <c r="A32" t="s">
        <v>1008</v>
      </c>
      <c r="B32" s="14">
        <v>400</v>
      </c>
      <c r="C32" s="14">
        <v>1.4</v>
      </c>
      <c r="D32" s="14" t="s">
        <v>1046</v>
      </c>
    </row>
    <row r="33" spans="1:4" x14ac:dyDescent="0.3">
      <c r="A33" t="s">
        <v>1009</v>
      </c>
      <c r="B33" s="14">
        <v>100</v>
      </c>
      <c r="C33" s="14">
        <v>2</v>
      </c>
      <c r="D33" s="14" t="s">
        <v>1044</v>
      </c>
    </row>
    <row r="34" spans="1:4" x14ac:dyDescent="0.3">
      <c r="A34" t="s">
        <v>1010</v>
      </c>
      <c r="B34" s="14">
        <v>150</v>
      </c>
      <c r="C34" s="14">
        <v>3</v>
      </c>
      <c r="D34" s="14" t="s">
        <v>1046</v>
      </c>
    </row>
    <row r="35" spans="1:4" x14ac:dyDescent="0.3">
      <c r="A35" t="s">
        <v>1011</v>
      </c>
      <c r="B35" s="14">
        <v>50</v>
      </c>
      <c r="C35" s="14">
        <v>0.3</v>
      </c>
    </row>
    <row r="36" spans="1:4" x14ac:dyDescent="0.3">
      <c r="A36" t="s">
        <v>1012</v>
      </c>
      <c r="B36" s="14">
        <v>350</v>
      </c>
      <c r="C36" s="14">
        <v>2.5</v>
      </c>
      <c r="D36" s="14" t="s">
        <v>1044</v>
      </c>
    </row>
    <row r="37" spans="1:4" x14ac:dyDescent="0.3">
      <c r="A37" t="s">
        <v>1013</v>
      </c>
      <c r="B37" s="14">
        <v>300</v>
      </c>
      <c r="C37" s="14">
        <v>3</v>
      </c>
      <c r="D37" s="14" t="s">
        <v>1046</v>
      </c>
    </row>
    <row r="38" spans="1:4" x14ac:dyDescent="0.3">
      <c r="A38" t="s">
        <v>1014</v>
      </c>
      <c r="B38" s="14">
        <v>90</v>
      </c>
      <c r="C38" s="14">
        <v>0.3</v>
      </c>
      <c r="D38" s="14" t="s">
        <v>838</v>
      </c>
    </row>
    <row r="39" spans="1:4" x14ac:dyDescent="0.3">
      <c r="A39" t="s">
        <v>1015</v>
      </c>
      <c r="B39" s="14">
        <v>180</v>
      </c>
      <c r="C39" s="14">
        <v>2</v>
      </c>
      <c r="D39" s="14" t="s">
        <v>1046</v>
      </c>
    </row>
    <row r="40" spans="1:4" x14ac:dyDescent="0.3">
      <c r="A40" t="s">
        <v>1016</v>
      </c>
      <c r="B40" s="14">
        <v>60</v>
      </c>
      <c r="C40" s="14">
        <v>0.1</v>
      </c>
      <c r="D40" s="14" t="s">
        <v>1044</v>
      </c>
    </row>
    <row r="41" spans="1:4" x14ac:dyDescent="0.3">
      <c r="A41" t="s">
        <v>1017</v>
      </c>
      <c r="B41" s="14">
        <v>100</v>
      </c>
      <c r="C41" s="14">
        <v>0.1</v>
      </c>
      <c r="D41" s="14" t="s">
        <v>838</v>
      </c>
    </row>
    <row r="42" spans="1:4" x14ac:dyDescent="0.3">
      <c r="A42" t="s">
        <v>1018</v>
      </c>
      <c r="B42" s="14">
        <v>190</v>
      </c>
      <c r="C42" s="14">
        <v>1.5</v>
      </c>
      <c r="D42" s="14" t="s">
        <v>1046</v>
      </c>
    </row>
    <row r="43" spans="1:4" x14ac:dyDescent="0.3">
      <c r="A43" t="s">
        <v>1019</v>
      </c>
      <c r="B43" s="14">
        <v>700</v>
      </c>
      <c r="C43" s="14">
        <v>6</v>
      </c>
      <c r="D43" s="14" t="s">
        <v>1045</v>
      </c>
    </row>
    <row r="44" spans="1:4" x14ac:dyDescent="0.3">
      <c r="A44" t="s">
        <v>1020</v>
      </c>
      <c r="B44" s="14">
        <v>640</v>
      </c>
      <c r="C44" s="14">
        <v>3</v>
      </c>
      <c r="D44" s="14" t="s">
        <v>1044</v>
      </c>
    </row>
    <row r="45" spans="1:4" x14ac:dyDescent="0.3">
      <c r="A45" t="s">
        <v>1021</v>
      </c>
      <c r="B45" s="14">
        <v>370</v>
      </c>
      <c r="C45" s="14">
        <v>0.2</v>
      </c>
    </row>
    <row r="46" spans="1:4" x14ac:dyDescent="0.3">
      <c r="A46" t="s">
        <v>1022</v>
      </c>
      <c r="B46" s="14">
        <v>360</v>
      </c>
      <c r="C46" s="14">
        <v>3</v>
      </c>
      <c r="D46" s="14" t="s">
        <v>1044</v>
      </c>
    </row>
    <row r="47" spans="1:4" x14ac:dyDescent="0.3">
      <c r="A47" t="s">
        <v>1023</v>
      </c>
      <c r="B47" s="14">
        <v>320</v>
      </c>
      <c r="C47" s="14">
        <v>0.2</v>
      </c>
    </row>
    <row r="48" spans="1:4" x14ac:dyDescent="0.3">
      <c r="A48" t="s">
        <v>1024</v>
      </c>
      <c r="B48" s="14">
        <v>50</v>
      </c>
      <c r="C48" s="14">
        <v>2</v>
      </c>
      <c r="D48" s="14" t="s">
        <v>1046</v>
      </c>
    </row>
    <row r="49" spans="1:4" x14ac:dyDescent="0.3">
      <c r="A49" t="s">
        <v>1025</v>
      </c>
      <c r="B49" s="14">
        <v>280</v>
      </c>
      <c r="C49" s="14">
        <v>2</v>
      </c>
    </row>
    <row r="50" spans="1:4" x14ac:dyDescent="0.3">
      <c r="A50" t="s">
        <v>1026</v>
      </c>
      <c r="B50" s="14">
        <v>220</v>
      </c>
      <c r="C50" s="14">
        <v>1.2</v>
      </c>
      <c r="D50" s="14" t="s">
        <v>1044</v>
      </c>
    </row>
    <row r="51" spans="1:4" x14ac:dyDescent="0.3">
      <c r="A51" t="s">
        <v>1027</v>
      </c>
      <c r="B51" s="14">
        <v>150</v>
      </c>
      <c r="C51" s="14">
        <v>1.5</v>
      </c>
      <c r="D51" s="14" t="s">
        <v>1046</v>
      </c>
    </row>
    <row r="52" spans="1:4" x14ac:dyDescent="0.3">
      <c r="A52" t="s">
        <v>1028</v>
      </c>
      <c r="B52" s="14">
        <v>200</v>
      </c>
      <c r="C52" s="14">
        <v>0.3</v>
      </c>
      <c r="D52" s="14" t="s">
        <v>1044</v>
      </c>
    </row>
    <row r="53" spans="1:4" x14ac:dyDescent="0.3">
      <c r="A53" t="s">
        <v>1029</v>
      </c>
      <c r="B53" s="14">
        <v>90</v>
      </c>
      <c r="C53" s="14">
        <v>0.2</v>
      </c>
      <c r="D53" s="14" t="s">
        <v>1043</v>
      </c>
    </row>
    <row r="54" spans="1:4" x14ac:dyDescent="0.3">
      <c r="A54" t="s">
        <v>1030</v>
      </c>
      <c r="B54" s="14">
        <v>390</v>
      </c>
      <c r="C54" s="14">
        <v>0.2</v>
      </c>
      <c r="D54" s="14" t="s">
        <v>1045</v>
      </c>
    </row>
    <row r="55" spans="1:4" x14ac:dyDescent="0.3">
      <c r="A55" t="s">
        <v>1031</v>
      </c>
      <c r="B55" s="14">
        <v>130</v>
      </c>
      <c r="C55" s="14">
        <v>1.5</v>
      </c>
      <c r="D55" s="14" t="s">
        <v>1046</v>
      </c>
    </row>
    <row r="56" spans="1:4" x14ac:dyDescent="0.3">
      <c r="A56" t="s">
        <v>1032</v>
      </c>
      <c r="B56" s="14">
        <v>200</v>
      </c>
      <c r="C56" s="14">
        <v>0.5</v>
      </c>
      <c r="D56" s="14" t="s">
        <v>1046</v>
      </c>
    </row>
    <row r="57" spans="1:4" x14ac:dyDescent="0.3">
      <c r="A57" t="s">
        <v>1033</v>
      </c>
      <c r="B57" s="14">
        <v>290</v>
      </c>
      <c r="C57" s="14">
        <v>2.5</v>
      </c>
    </row>
    <row r="58" spans="1:4" x14ac:dyDescent="0.3">
      <c r="A58" t="s">
        <v>1034</v>
      </c>
      <c r="B58" s="14">
        <v>250</v>
      </c>
      <c r="C58" s="14">
        <v>3</v>
      </c>
    </row>
    <row r="59" spans="1:4" x14ac:dyDescent="0.3">
      <c r="A59" t="s">
        <v>1035</v>
      </c>
      <c r="B59" s="14">
        <v>130</v>
      </c>
      <c r="C59" s="14">
        <v>0.3</v>
      </c>
    </row>
    <row r="60" spans="1:4" x14ac:dyDescent="0.3">
      <c r="A60" t="s">
        <v>1036</v>
      </c>
      <c r="B60" s="14">
        <v>230</v>
      </c>
      <c r="C60" s="14">
        <v>0.1</v>
      </c>
      <c r="D60" s="14" t="s">
        <v>1044</v>
      </c>
    </row>
    <row r="61" spans="1:4" x14ac:dyDescent="0.3">
      <c r="A61" t="s">
        <v>1037</v>
      </c>
      <c r="B61" s="14">
        <v>30</v>
      </c>
      <c r="C61" s="14">
        <v>0.2</v>
      </c>
      <c r="D61" s="14" t="s">
        <v>1046</v>
      </c>
    </row>
    <row r="62" spans="1:4" x14ac:dyDescent="0.3">
      <c r="A62" t="s">
        <v>1038</v>
      </c>
      <c r="B62" s="14">
        <v>100</v>
      </c>
      <c r="C62" s="14">
        <v>1</v>
      </c>
      <c r="D62" s="14" t="s">
        <v>1046</v>
      </c>
    </row>
    <row r="63" spans="1:4" x14ac:dyDescent="0.3">
      <c r="A63" t="s">
        <v>1039</v>
      </c>
      <c r="B63" s="14">
        <v>250</v>
      </c>
      <c r="C63" s="14">
        <v>2.5</v>
      </c>
      <c r="D63" s="14" t="s">
        <v>1046</v>
      </c>
    </row>
    <row r="64" spans="1:4" x14ac:dyDescent="0.3">
      <c r="A64" t="s">
        <v>1040</v>
      </c>
      <c r="B64" s="14">
        <v>130</v>
      </c>
      <c r="C64" s="14">
        <v>0.3</v>
      </c>
    </row>
    <row r="65" spans="1:4" x14ac:dyDescent="0.3">
      <c r="A65" t="s">
        <v>1041</v>
      </c>
      <c r="B65" s="14">
        <v>230</v>
      </c>
      <c r="C65" s="14">
        <v>1.5</v>
      </c>
    </row>
    <row r="66" spans="1:4" x14ac:dyDescent="0.3">
      <c r="A66" t="s">
        <v>1042</v>
      </c>
      <c r="B66" s="14">
        <v>290</v>
      </c>
      <c r="C66" s="14">
        <v>3</v>
      </c>
      <c r="D66" s="14" t="s">
        <v>1046</v>
      </c>
    </row>
    <row r="67" spans="1:4" x14ac:dyDescent="0.3">
      <c r="B67" s="14"/>
      <c r="C67" s="14"/>
    </row>
    <row r="68" spans="1:4" x14ac:dyDescent="0.3">
      <c r="B68" s="14"/>
      <c r="C68" s="14"/>
    </row>
    <row r="69" spans="1:4" x14ac:dyDescent="0.3">
      <c r="B69" s="14"/>
      <c r="C69" s="14"/>
    </row>
    <row r="70" spans="1:4" x14ac:dyDescent="0.3">
      <c r="B70" s="14"/>
      <c r="C70" s="14"/>
    </row>
    <row r="71" spans="1:4" x14ac:dyDescent="0.3">
      <c r="B71" s="14"/>
      <c r="C71" s="14"/>
    </row>
    <row r="72" spans="1:4" x14ac:dyDescent="0.3">
      <c r="B72" s="14"/>
      <c r="C72" s="14"/>
    </row>
    <row r="73" spans="1:4" x14ac:dyDescent="0.3">
      <c r="B73" s="14"/>
      <c r="C73" s="14"/>
    </row>
    <row r="74" spans="1:4" x14ac:dyDescent="0.3">
      <c r="B74" s="14"/>
      <c r="C74" s="14"/>
    </row>
    <row r="75" spans="1:4" x14ac:dyDescent="0.3">
      <c r="B75" s="14"/>
      <c r="C75" s="14"/>
    </row>
    <row r="76" spans="1:4" x14ac:dyDescent="0.3">
      <c r="B76" s="14"/>
      <c r="C76" s="14"/>
    </row>
    <row r="77" spans="1:4" x14ac:dyDescent="0.3">
      <c r="B77" s="14"/>
      <c r="C77" s="14"/>
    </row>
    <row r="78" spans="1:4" x14ac:dyDescent="0.3">
      <c r="B78" s="14"/>
      <c r="C78" s="14"/>
    </row>
    <row r="79" spans="1:4" x14ac:dyDescent="0.3">
      <c r="B79" s="14"/>
      <c r="C79" s="14"/>
    </row>
    <row r="80" spans="1:4" x14ac:dyDescent="0.3">
      <c r="B80" s="14"/>
      <c r="C80" s="14"/>
    </row>
    <row r="81" spans="2:3" x14ac:dyDescent="0.3">
      <c r="B81" s="14"/>
      <c r="C81" s="14"/>
    </row>
    <row r="82" spans="2:3" x14ac:dyDescent="0.3">
      <c r="B82" s="14"/>
      <c r="C82" s="14"/>
    </row>
    <row r="83" spans="2:3" x14ac:dyDescent="0.3">
      <c r="B83" s="14"/>
      <c r="C83" s="14"/>
    </row>
    <row r="84" spans="2:3" x14ac:dyDescent="0.3">
      <c r="B84" s="14"/>
      <c r="C84" s="14"/>
    </row>
    <row r="85" spans="2:3" x14ac:dyDescent="0.3">
      <c r="B85" s="14"/>
      <c r="C85" s="14"/>
    </row>
    <row r="86" spans="2:3" x14ac:dyDescent="0.3">
      <c r="B86" s="14"/>
      <c r="C86" s="14"/>
    </row>
    <row r="87" spans="2:3" x14ac:dyDescent="0.3">
      <c r="B87" s="14"/>
      <c r="C87" s="14"/>
    </row>
    <row r="88" spans="2:3" x14ac:dyDescent="0.3">
      <c r="B88" s="14"/>
      <c r="C88" s="14"/>
    </row>
    <row r="89" spans="2:3" x14ac:dyDescent="0.3">
      <c r="B89" s="14"/>
      <c r="C89" s="14"/>
    </row>
    <row r="90" spans="2:3" x14ac:dyDescent="0.3">
      <c r="B90" s="14"/>
      <c r="C90" s="14"/>
    </row>
    <row r="91" spans="2:3" x14ac:dyDescent="0.3">
      <c r="B91" s="14"/>
      <c r="C91" s="14"/>
    </row>
    <row r="92" spans="2:3" x14ac:dyDescent="0.3">
      <c r="B92" s="14"/>
      <c r="C92" s="14"/>
    </row>
    <row r="93" spans="2:3" x14ac:dyDescent="0.3">
      <c r="B93" s="14"/>
      <c r="C93" s="14"/>
    </row>
    <row r="94" spans="2:3" x14ac:dyDescent="0.3">
      <c r="B94" s="14"/>
      <c r="C94" s="14"/>
    </row>
    <row r="95" spans="2:3" x14ac:dyDescent="0.3">
      <c r="B95" s="14"/>
      <c r="C95" s="14"/>
    </row>
    <row r="96" spans="2:3" x14ac:dyDescent="0.3">
      <c r="B96" s="14"/>
      <c r="C96" s="14"/>
    </row>
    <row r="97" spans="2:3" x14ac:dyDescent="0.3">
      <c r="B97" s="14"/>
      <c r="C97" s="14"/>
    </row>
    <row r="98" spans="2:3" x14ac:dyDescent="0.3">
      <c r="B98" s="14"/>
      <c r="C98" s="14"/>
    </row>
    <row r="99" spans="2:3" x14ac:dyDescent="0.3">
      <c r="B99" s="14"/>
      <c r="C99" s="14"/>
    </row>
    <row r="100" spans="2:3" x14ac:dyDescent="0.3">
      <c r="B100" s="14"/>
      <c r="C100" s="14"/>
    </row>
    <row r="101" spans="2:3" x14ac:dyDescent="0.3">
      <c r="B101" s="14"/>
      <c r="C101" s="14"/>
    </row>
    <row r="102" spans="2:3" x14ac:dyDescent="0.3">
      <c r="B102" s="14"/>
      <c r="C102" s="14"/>
    </row>
    <row r="103" spans="2:3" x14ac:dyDescent="0.3">
      <c r="B103" s="14"/>
      <c r="C103" s="14"/>
    </row>
    <row r="104" spans="2:3" x14ac:dyDescent="0.3">
      <c r="B104" s="14"/>
      <c r="C104" s="14"/>
    </row>
    <row r="105" spans="2:3" x14ac:dyDescent="0.3">
      <c r="B105" s="14"/>
      <c r="C105" s="14"/>
    </row>
    <row r="106" spans="2:3" x14ac:dyDescent="0.3">
      <c r="B106" s="14"/>
      <c r="C106" s="14"/>
    </row>
    <row r="107" spans="2:3" x14ac:dyDescent="0.3">
      <c r="B107" s="14"/>
      <c r="C107" s="14"/>
    </row>
    <row r="108" spans="2:3" x14ac:dyDescent="0.3">
      <c r="B108" s="14"/>
      <c r="C108" s="14"/>
    </row>
    <row r="109" spans="2:3" x14ac:dyDescent="0.3">
      <c r="B109" s="14"/>
      <c r="C109" s="14"/>
    </row>
    <row r="110" spans="2:3" x14ac:dyDescent="0.3">
      <c r="B110" s="14"/>
      <c r="C110" s="14"/>
    </row>
    <row r="111" spans="2:3" x14ac:dyDescent="0.3">
      <c r="B111" s="14"/>
      <c r="C111" s="14"/>
    </row>
    <row r="112" spans="2:3" x14ac:dyDescent="0.3">
      <c r="B112" s="14"/>
      <c r="C112" s="14"/>
    </row>
    <row r="113" spans="2:3" x14ac:dyDescent="0.3">
      <c r="B113" s="14"/>
      <c r="C113" s="14"/>
    </row>
    <row r="114" spans="2:3" x14ac:dyDescent="0.3">
      <c r="B114" s="14"/>
      <c r="C114" s="14"/>
    </row>
    <row r="115" spans="2:3" x14ac:dyDescent="0.3">
      <c r="B115" s="14"/>
      <c r="C115" s="14"/>
    </row>
    <row r="116" spans="2:3" x14ac:dyDescent="0.3">
      <c r="B116" s="14"/>
      <c r="C116" s="14"/>
    </row>
    <row r="117" spans="2:3" x14ac:dyDescent="0.3">
      <c r="B117" s="14"/>
      <c r="C117" s="14"/>
    </row>
    <row r="118" spans="2:3" x14ac:dyDescent="0.3">
      <c r="B118" s="14"/>
      <c r="C118" s="14"/>
    </row>
    <row r="119" spans="2:3" x14ac:dyDescent="0.3">
      <c r="B119" s="14"/>
      <c r="C119" s="14"/>
    </row>
    <row r="120" spans="2:3" x14ac:dyDescent="0.3">
      <c r="B120" s="14"/>
      <c r="C120" s="14"/>
    </row>
    <row r="121" spans="2:3" x14ac:dyDescent="0.3">
      <c r="B121" s="14"/>
      <c r="C121" s="14"/>
    </row>
    <row r="122" spans="2:3" x14ac:dyDescent="0.3">
      <c r="B122" s="14"/>
      <c r="C122" s="14"/>
    </row>
    <row r="123" spans="2:3" x14ac:dyDescent="0.3">
      <c r="B123" s="14"/>
      <c r="C123" s="14"/>
    </row>
    <row r="124" spans="2:3" x14ac:dyDescent="0.3">
      <c r="B124" s="14"/>
      <c r="C124" s="14"/>
    </row>
    <row r="125" spans="2:3" x14ac:dyDescent="0.3">
      <c r="B125" s="14"/>
      <c r="C125" s="14"/>
    </row>
    <row r="126" spans="2:3" x14ac:dyDescent="0.3">
      <c r="B126" s="14"/>
      <c r="C126" s="14"/>
    </row>
    <row r="127" spans="2:3" x14ac:dyDescent="0.3">
      <c r="B127" s="14"/>
      <c r="C127" s="14"/>
    </row>
    <row r="128" spans="2:3" x14ac:dyDescent="0.3">
      <c r="B128" s="14"/>
      <c r="C128" s="14"/>
    </row>
    <row r="129" spans="2:3" x14ac:dyDescent="0.3">
      <c r="B129" s="14"/>
      <c r="C129" s="14"/>
    </row>
    <row r="130" spans="2:3" x14ac:dyDescent="0.3">
      <c r="B130" s="14"/>
      <c r="C130" s="14"/>
    </row>
    <row r="131" spans="2:3" x14ac:dyDescent="0.3">
      <c r="B131" s="14"/>
      <c r="C131" s="14"/>
    </row>
    <row r="132" spans="2:3" x14ac:dyDescent="0.3">
      <c r="B132" s="14"/>
      <c r="C132" s="14"/>
    </row>
    <row r="133" spans="2:3" x14ac:dyDescent="0.3">
      <c r="B133" s="14"/>
      <c r="C133" s="14"/>
    </row>
    <row r="134" spans="2:3" x14ac:dyDescent="0.3">
      <c r="B134" s="14"/>
      <c r="C134" s="14"/>
    </row>
    <row r="135" spans="2:3" x14ac:dyDescent="0.3">
      <c r="B135" s="14"/>
      <c r="C135" s="14"/>
    </row>
    <row r="136" spans="2:3" x14ac:dyDescent="0.3">
      <c r="B136" s="14"/>
      <c r="C136" s="14"/>
    </row>
    <row r="137" spans="2:3" x14ac:dyDescent="0.3">
      <c r="B137" s="14"/>
      <c r="C137" s="14"/>
    </row>
    <row r="138" spans="2:3" x14ac:dyDescent="0.3">
      <c r="B138" s="14"/>
      <c r="C138" s="14"/>
    </row>
    <row r="139" spans="2:3" x14ac:dyDescent="0.3">
      <c r="B139" s="14"/>
      <c r="C139" s="14"/>
    </row>
    <row r="140" spans="2:3" x14ac:dyDescent="0.3">
      <c r="B140" s="14"/>
      <c r="C140" s="14"/>
    </row>
    <row r="141" spans="2:3" x14ac:dyDescent="0.3">
      <c r="B141" s="14"/>
      <c r="C141" s="14"/>
    </row>
    <row r="142" spans="2:3" x14ac:dyDescent="0.3">
      <c r="B142" s="14"/>
      <c r="C142" s="14"/>
    </row>
    <row r="143" spans="2:3" x14ac:dyDescent="0.3">
      <c r="B143" s="14"/>
      <c r="C143" s="14"/>
    </row>
    <row r="144" spans="2:3" x14ac:dyDescent="0.3">
      <c r="B144" s="14"/>
      <c r="C144" s="14"/>
    </row>
    <row r="145" spans="2:3" x14ac:dyDescent="0.3">
      <c r="B145" s="14"/>
      <c r="C145" s="14"/>
    </row>
    <row r="146" spans="2:3" x14ac:dyDescent="0.3">
      <c r="B146" s="14"/>
      <c r="C146" s="14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4" x14ac:dyDescent="0.3"/>
  <cols>
    <col min="1" max="1" width="25.44140625" style="19" customWidth="1"/>
    <col min="4" max="4" width="24.5546875" customWidth="1"/>
    <col min="5" max="5" width="24.109375" customWidth="1"/>
    <col min="6" max="6" width="19" customWidth="1"/>
    <col min="7" max="7" width="23.88671875" customWidth="1"/>
    <col min="8" max="8" width="20.109375" customWidth="1"/>
    <col min="9" max="9" width="21" customWidth="1"/>
    <col min="10" max="10" width="19.5546875" customWidth="1"/>
    <col min="11" max="11" width="23.33203125" customWidth="1"/>
    <col min="12" max="12" width="20" customWidth="1"/>
    <col min="13" max="13" width="20.6640625" customWidth="1"/>
  </cols>
  <sheetData>
    <row r="1" spans="1:15" x14ac:dyDescent="0.3">
      <c r="A1" s="19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O1" t="s">
        <v>670</v>
      </c>
    </row>
    <row r="2" spans="1:15" x14ac:dyDescent="0.3">
      <c r="A2" s="19" t="s">
        <v>7</v>
      </c>
      <c r="C2" t="s">
        <v>669</v>
      </c>
      <c r="D2" t="s">
        <v>171</v>
      </c>
      <c r="E2" t="s">
        <v>8</v>
      </c>
      <c r="F2" t="s">
        <v>179</v>
      </c>
      <c r="G2" t="s">
        <v>58</v>
      </c>
      <c r="H2" t="s">
        <v>185</v>
      </c>
      <c r="I2" t="s">
        <v>63</v>
      </c>
      <c r="J2" t="s">
        <v>166</v>
      </c>
      <c r="K2" t="s">
        <v>27</v>
      </c>
      <c r="L2" t="s">
        <v>147</v>
      </c>
      <c r="M2" t="s">
        <v>614</v>
      </c>
      <c r="O2" s="21" t="str" cm="1">
        <f t="array" aca="1" ref="O2" ca="1">INDEX(A2:A128,RANDBETWEEN(1,127))</f>
        <v>Kochttopf</v>
      </c>
    </row>
    <row r="3" spans="1:15" x14ac:dyDescent="0.3">
      <c r="A3" s="19" t="s">
        <v>15</v>
      </c>
      <c r="C3" t="s">
        <v>669</v>
      </c>
      <c r="D3" t="s">
        <v>16</v>
      </c>
      <c r="E3" t="s">
        <v>616</v>
      </c>
      <c r="F3" t="s">
        <v>144</v>
      </c>
      <c r="G3" t="s">
        <v>34</v>
      </c>
      <c r="H3" t="s">
        <v>142</v>
      </c>
      <c r="I3" t="s">
        <v>160</v>
      </c>
      <c r="J3" t="s">
        <v>29</v>
      </c>
      <c r="K3" t="s">
        <v>166</v>
      </c>
      <c r="L3" t="s">
        <v>192</v>
      </c>
      <c r="M3" t="s">
        <v>28</v>
      </c>
      <c r="O3" s="21" t="str" cm="1">
        <f t="array" aca="1" ref="O3" ca="1">INDEX(A3:A129,RANDBETWEEN(1,127))</f>
        <v>Goldbarren</v>
      </c>
    </row>
    <row r="4" spans="1:15" x14ac:dyDescent="0.3">
      <c r="A4" s="19" t="s">
        <v>8</v>
      </c>
      <c r="C4" t="s">
        <v>669</v>
      </c>
      <c r="D4" t="s">
        <v>34</v>
      </c>
      <c r="E4" t="s">
        <v>31</v>
      </c>
      <c r="F4" t="s">
        <v>589</v>
      </c>
      <c r="G4" t="s">
        <v>179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152</v>
      </c>
      <c r="O4" s="21" t="str" cm="1">
        <f t="array" aca="1" ref="O4" ca="1">INDEX(A4:A130,RANDBETWEEN(1,127))</f>
        <v>Bärenfalle</v>
      </c>
    </row>
    <row r="5" spans="1:15" x14ac:dyDescent="0.3">
      <c r="A5" s="19" t="s">
        <v>9</v>
      </c>
      <c r="C5" t="s">
        <v>669</v>
      </c>
      <c r="D5" t="s">
        <v>608</v>
      </c>
      <c r="E5" t="s">
        <v>671</v>
      </c>
      <c r="F5" t="s">
        <v>25</v>
      </c>
      <c r="G5" t="s">
        <v>222</v>
      </c>
      <c r="H5" t="s">
        <v>10</v>
      </c>
      <c r="I5" t="s">
        <v>61</v>
      </c>
      <c r="J5" t="s">
        <v>182</v>
      </c>
      <c r="K5" t="s">
        <v>66</v>
      </c>
      <c r="L5" t="s">
        <v>53</v>
      </c>
      <c r="M5" t="s">
        <v>23</v>
      </c>
      <c r="O5" s="21" t="str" cm="1">
        <f t="array" aca="1" ref="O5" ca="1">INDEX(A5:A131,RANDBETWEEN(1,127))</f>
        <v>Weißbrot</v>
      </c>
    </row>
    <row r="6" spans="1:15" x14ac:dyDescent="0.3">
      <c r="A6" s="19" t="s">
        <v>10</v>
      </c>
      <c r="C6" t="s">
        <v>669</v>
      </c>
      <c r="D6" t="s">
        <v>169</v>
      </c>
      <c r="E6" t="s">
        <v>179</v>
      </c>
      <c r="F6" t="s">
        <v>221</v>
      </c>
      <c r="G6" t="s">
        <v>606</v>
      </c>
      <c r="H6" t="s">
        <v>190</v>
      </c>
      <c r="I6" t="s">
        <v>154</v>
      </c>
      <c r="J6" t="s">
        <v>611</v>
      </c>
      <c r="K6" t="s">
        <v>180</v>
      </c>
      <c r="L6" t="s">
        <v>610</v>
      </c>
      <c r="M6" t="s">
        <v>19</v>
      </c>
      <c r="O6" s="21" t="str" cm="1">
        <f t="array" aca="1" ref="O6" ca="1">INDEX(A6:A132,RANDBETWEEN(1,127))</f>
        <v>Dudelsack</v>
      </c>
    </row>
    <row r="7" spans="1:15" x14ac:dyDescent="0.3">
      <c r="A7" s="19" t="s">
        <v>11</v>
      </c>
      <c r="C7" t="s">
        <v>669</v>
      </c>
      <c r="D7" t="s">
        <v>42</v>
      </c>
      <c r="E7" t="s">
        <v>43</v>
      </c>
      <c r="F7" t="s">
        <v>168</v>
      </c>
      <c r="G7" t="s">
        <v>174</v>
      </c>
      <c r="H7" t="s">
        <v>162</v>
      </c>
      <c r="I7" t="s">
        <v>34</v>
      </c>
      <c r="J7" t="s">
        <v>142</v>
      </c>
      <c r="K7" t="s">
        <v>188</v>
      </c>
      <c r="L7" t="s">
        <v>618</v>
      </c>
      <c r="M7" t="s">
        <v>175</v>
      </c>
      <c r="O7" s="21" t="str" cm="1">
        <f t="array" aca="1" ref="O7" ca="1">INDEX(A7:A133,RANDBETWEEN(1,127))</f>
        <v>Brief</v>
      </c>
    </row>
    <row r="8" spans="1:15" x14ac:dyDescent="0.3">
      <c r="A8" s="19" t="s">
        <v>16</v>
      </c>
      <c r="C8" t="s">
        <v>669</v>
      </c>
      <c r="D8" t="s">
        <v>618</v>
      </c>
      <c r="E8" t="s">
        <v>170</v>
      </c>
      <c r="F8" t="s">
        <v>66</v>
      </c>
      <c r="G8" t="s">
        <v>159</v>
      </c>
      <c r="H8" t="s">
        <v>23</v>
      </c>
      <c r="I8" t="s">
        <v>589</v>
      </c>
      <c r="J8" t="s">
        <v>222</v>
      </c>
      <c r="K8" t="s">
        <v>65</v>
      </c>
      <c r="L8" t="s">
        <v>41</v>
      </c>
      <c r="M8" t="s">
        <v>26</v>
      </c>
      <c r="O8" s="21" t="str" cm="1">
        <f t="array" aca="1" ref="O8" ca="1">INDEX(A8:A134,RANDBETWEEN(1,127))</f>
        <v>Warmes Metall</v>
      </c>
    </row>
    <row r="9" spans="1:15" x14ac:dyDescent="0.3">
      <c r="A9" s="19" t="s">
        <v>17</v>
      </c>
      <c r="C9" t="s">
        <v>669</v>
      </c>
      <c r="D9" t="s">
        <v>41</v>
      </c>
      <c r="E9" t="s">
        <v>159</v>
      </c>
      <c r="F9" t="s">
        <v>64</v>
      </c>
      <c r="G9" t="s">
        <v>589</v>
      </c>
      <c r="H9" t="s">
        <v>134</v>
      </c>
      <c r="I9" t="s">
        <v>165</v>
      </c>
      <c r="J9" t="s">
        <v>174</v>
      </c>
      <c r="K9" t="s">
        <v>41</v>
      </c>
      <c r="L9" t="s">
        <v>608</v>
      </c>
      <c r="M9" t="s">
        <v>604</v>
      </c>
      <c r="O9" s="21" t="str" cm="1">
        <f t="array" aca="1" ref="O9" ca="1">INDEX(A9:A135,RANDBETWEEN(1,127))</f>
        <v>Spielzeugritter</v>
      </c>
    </row>
    <row r="10" spans="1:15" x14ac:dyDescent="0.3">
      <c r="A10" s="19" t="s">
        <v>18</v>
      </c>
      <c r="C10" t="s">
        <v>669</v>
      </c>
      <c r="D10" t="s">
        <v>52</v>
      </c>
      <c r="E10" t="s">
        <v>144</v>
      </c>
      <c r="F10" t="s">
        <v>612</v>
      </c>
      <c r="G10" t="s">
        <v>62</v>
      </c>
      <c r="H10" t="s">
        <v>180</v>
      </c>
      <c r="I10" t="s">
        <v>610</v>
      </c>
      <c r="J10" t="s">
        <v>151</v>
      </c>
      <c r="K10" t="s">
        <v>152</v>
      </c>
      <c r="L10" t="s">
        <v>144</v>
      </c>
      <c r="M10" t="s">
        <v>227</v>
      </c>
      <c r="O10" s="21" t="str" cm="1">
        <f t="array" aca="1" ref="O10" ca="1">INDEX(A10:A136,RANDBETWEEN(1,127))</f>
        <v>Pamphlet</v>
      </c>
    </row>
    <row r="11" spans="1:15" x14ac:dyDescent="0.3">
      <c r="A11" s="19" t="s">
        <v>3</v>
      </c>
      <c r="C11" t="s">
        <v>669</v>
      </c>
      <c r="D11" t="s">
        <v>165</v>
      </c>
      <c r="E11" t="s">
        <v>143</v>
      </c>
      <c r="F11" t="s">
        <v>140</v>
      </c>
      <c r="G11" t="s">
        <v>63</v>
      </c>
      <c r="H11" t="s">
        <v>192</v>
      </c>
      <c r="I11" t="s">
        <v>225</v>
      </c>
      <c r="J11" t="s">
        <v>50</v>
      </c>
      <c r="K11" t="s">
        <v>32</v>
      </c>
      <c r="L11" t="s">
        <v>223</v>
      </c>
      <c r="M11" t="s">
        <v>609</v>
      </c>
      <c r="O11" s="21" t="str" cm="1">
        <f t="array" aca="1" ref="O11" ca="1">INDEX(A11:A137,RANDBETWEEN(1,127))</f>
        <v>Gifttrank S2 M</v>
      </c>
    </row>
    <row r="12" spans="1:15" x14ac:dyDescent="0.3">
      <c r="A12" s="19" t="s">
        <v>19</v>
      </c>
      <c r="C12" t="s">
        <v>669</v>
      </c>
      <c r="D12" t="s">
        <v>185</v>
      </c>
      <c r="E12" t="s">
        <v>162</v>
      </c>
      <c r="F12" t="s">
        <v>166</v>
      </c>
      <c r="G12" t="s">
        <v>146</v>
      </c>
      <c r="H12" t="s">
        <v>150</v>
      </c>
      <c r="I12" t="s">
        <v>30</v>
      </c>
      <c r="J12" t="s">
        <v>615</v>
      </c>
      <c r="K12" t="s">
        <v>226</v>
      </c>
      <c r="L12" t="s">
        <v>164</v>
      </c>
      <c r="M12" t="s">
        <v>614</v>
      </c>
      <c r="O12" s="21" t="str" cm="1">
        <f t="array" aca="1" ref="O12" ca="1">INDEX(A12:A138,RANDBETWEEN(1,127))</f>
        <v>Holztisch Klein</v>
      </c>
    </row>
    <row r="13" spans="1:15" x14ac:dyDescent="0.3">
      <c r="A13" s="19" t="s">
        <v>20</v>
      </c>
      <c r="C13" t="s">
        <v>669</v>
      </c>
      <c r="D13" t="s">
        <v>170</v>
      </c>
      <c r="E13" t="s">
        <v>153</v>
      </c>
      <c r="F13" t="s">
        <v>170</v>
      </c>
      <c r="G13" t="s">
        <v>159</v>
      </c>
      <c r="H13" t="s">
        <v>58</v>
      </c>
      <c r="I13" t="s">
        <v>177</v>
      </c>
      <c r="J13" t="s">
        <v>146</v>
      </c>
      <c r="K13" t="s">
        <v>37</v>
      </c>
      <c r="L13" t="s">
        <v>171</v>
      </c>
      <c r="M13" t="s">
        <v>230</v>
      </c>
      <c r="O13" s="21" t="str" cm="1">
        <f t="array" aca="1" ref="O13" ca="1">INDEX(A13:A139,RANDBETWEEN(1,127))</f>
        <v>Silbermesser</v>
      </c>
    </row>
    <row r="14" spans="1:15" x14ac:dyDescent="0.3">
      <c r="A14" s="19" t="s">
        <v>21</v>
      </c>
      <c r="C14" t="s">
        <v>669</v>
      </c>
      <c r="D14" t="s">
        <v>35</v>
      </c>
      <c r="E14" t="s">
        <v>174</v>
      </c>
      <c r="F14" t="s">
        <v>38</v>
      </c>
      <c r="G14" t="s">
        <v>151</v>
      </c>
      <c r="H14" t="s">
        <v>26</v>
      </c>
      <c r="I14" t="s">
        <v>34</v>
      </c>
      <c r="J14" t="s">
        <v>144</v>
      </c>
      <c r="K14" t="s">
        <v>69</v>
      </c>
      <c r="L14" t="s">
        <v>221</v>
      </c>
      <c r="M14" t="s">
        <v>52</v>
      </c>
      <c r="O14" s="21" t="str" cm="1">
        <f t="array" aca="1" ref="O14" ca="1">INDEX(A14:A140,RANDBETWEEN(1,127))</f>
        <v>Leder</v>
      </c>
    </row>
    <row r="15" spans="1:15" x14ac:dyDescent="0.3">
      <c r="A15" s="19" t="s">
        <v>23</v>
      </c>
      <c r="C15" t="s">
        <v>669</v>
      </c>
      <c r="D15" t="s">
        <v>612</v>
      </c>
      <c r="E15" t="s">
        <v>56</v>
      </c>
      <c r="F15" t="s">
        <v>56</v>
      </c>
      <c r="G15" t="s">
        <v>54</v>
      </c>
      <c r="H15" t="s">
        <v>35</v>
      </c>
      <c r="I15" t="s">
        <v>185</v>
      </c>
      <c r="J15" t="s">
        <v>165</v>
      </c>
      <c r="K15" t="s">
        <v>176</v>
      </c>
      <c r="L15" t="s">
        <v>168</v>
      </c>
      <c r="M15" t="s">
        <v>172</v>
      </c>
      <c r="O15" s="21" t="str" cm="1">
        <f t="array" aca="1" ref="O15" ca="1">INDEX(A15:A141,RANDBETWEEN(1,127))</f>
        <v>Gifttrank S3 M</v>
      </c>
    </row>
    <row r="16" spans="1:15" x14ac:dyDescent="0.3">
      <c r="A16" s="19" t="s">
        <v>22</v>
      </c>
      <c r="C16" t="s">
        <v>669</v>
      </c>
      <c r="D16" t="s">
        <v>22</v>
      </c>
      <c r="E16" t="s">
        <v>164</v>
      </c>
      <c r="F16" t="s">
        <v>38</v>
      </c>
      <c r="G16" t="s">
        <v>172</v>
      </c>
      <c r="H16" t="s">
        <v>151</v>
      </c>
      <c r="I16" t="s">
        <v>616</v>
      </c>
      <c r="J16" t="s">
        <v>179</v>
      </c>
      <c r="K16" t="s">
        <v>69</v>
      </c>
      <c r="L16" t="s">
        <v>144</v>
      </c>
      <c r="M16" t="s">
        <v>145</v>
      </c>
      <c r="O16" s="21" t="str" cm="1">
        <f t="array" aca="1" ref="O16" ca="1">INDEX(A16:A142,RANDBETWEEN(1,127))</f>
        <v>Geschnitzte Figur</v>
      </c>
    </row>
    <row r="17" spans="1:15" x14ac:dyDescent="0.3">
      <c r="A17" s="19" t="s">
        <v>25</v>
      </c>
      <c r="C17" t="s">
        <v>669</v>
      </c>
      <c r="D17" t="s">
        <v>64</v>
      </c>
      <c r="E17" t="s">
        <v>619</v>
      </c>
      <c r="F17" t="s">
        <v>671</v>
      </c>
      <c r="G17" t="s">
        <v>156</v>
      </c>
      <c r="H17" t="s">
        <v>38</v>
      </c>
      <c r="I17" t="s">
        <v>167</v>
      </c>
      <c r="J17" t="s">
        <v>223</v>
      </c>
      <c r="K17" t="s">
        <v>155</v>
      </c>
      <c r="L17" t="s">
        <v>194</v>
      </c>
      <c r="M17" t="s">
        <v>174</v>
      </c>
      <c r="O17" s="21" t="str" cm="1">
        <f t="array" aca="1" ref="O17" ca="1">INDEX(A17:A143,RANDBETWEEN(1,127))</f>
        <v>Gewöhnliche Kleidung</v>
      </c>
    </row>
    <row r="18" spans="1:15" x14ac:dyDescent="0.3">
      <c r="A18" s="19" t="s">
        <v>26</v>
      </c>
      <c r="C18" t="s">
        <v>669</v>
      </c>
      <c r="D18" t="s">
        <v>615</v>
      </c>
      <c r="E18" t="s">
        <v>609</v>
      </c>
      <c r="F18" t="s">
        <v>138</v>
      </c>
      <c r="G18" t="s">
        <v>619</v>
      </c>
      <c r="H18" t="s">
        <v>606</v>
      </c>
      <c r="I18" t="s">
        <v>150</v>
      </c>
      <c r="J18" t="s">
        <v>177</v>
      </c>
      <c r="K18" t="s">
        <v>159</v>
      </c>
      <c r="L18" t="s">
        <v>67</v>
      </c>
      <c r="M18" t="s">
        <v>606</v>
      </c>
      <c r="O18" s="21" t="str" cm="1">
        <f t="array" aca="1" ref="O18" ca="1">INDEX(A18:A144,RANDBETWEEN(1,127))</f>
        <v>Stainwurmsäure</v>
      </c>
    </row>
    <row r="19" spans="1:15" x14ac:dyDescent="0.3">
      <c r="A19" s="19" t="s">
        <v>27</v>
      </c>
      <c r="C19" t="s">
        <v>669</v>
      </c>
      <c r="D19" t="s">
        <v>192</v>
      </c>
      <c r="E19" t="s">
        <v>188</v>
      </c>
      <c r="F19" t="s">
        <v>221</v>
      </c>
      <c r="G19" t="s">
        <v>175</v>
      </c>
      <c r="H19" t="s">
        <v>152</v>
      </c>
      <c r="I19" t="s">
        <v>47</v>
      </c>
      <c r="J19" t="s">
        <v>58</v>
      </c>
      <c r="K19" t="s">
        <v>48</v>
      </c>
      <c r="L19" t="s">
        <v>613</v>
      </c>
      <c r="M19" t="s">
        <v>56</v>
      </c>
      <c r="O19" s="21" t="str" cm="1">
        <f t="array" aca="1" ref="O19" ca="1">INDEX(A19:A145,RANDBETWEEN(1,127))</f>
        <v>Exquisite Kleidung</v>
      </c>
    </row>
    <row r="20" spans="1:15" x14ac:dyDescent="0.3">
      <c r="A20" s="19" t="s">
        <v>50</v>
      </c>
      <c r="C20" t="s">
        <v>669</v>
      </c>
      <c r="D20" t="s">
        <v>56</v>
      </c>
      <c r="E20" t="s">
        <v>182</v>
      </c>
      <c r="F20" t="s">
        <v>145</v>
      </c>
      <c r="G20" t="s">
        <v>29</v>
      </c>
      <c r="H20" t="s">
        <v>187</v>
      </c>
      <c r="I20" t="s">
        <v>611</v>
      </c>
      <c r="J20" t="s">
        <v>180</v>
      </c>
      <c r="K20" t="s">
        <v>232</v>
      </c>
      <c r="L20" t="s">
        <v>47</v>
      </c>
      <c r="M20" t="s">
        <v>50</v>
      </c>
      <c r="O20" s="21" t="str" cm="1">
        <f t="array" aca="1" ref="O20" ca="1">INDEX(A20:A146,RANDBETWEEN(1,127))</f>
        <v>Geschnitzte Figur</v>
      </c>
    </row>
    <row r="21" spans="1:15" x14ac:dyDescent="0.3">
      <c r="A21" s="19" t="s">
        <v>51</v>
      </c>
      <c r="C21" t="s">
        <v>669</v>
      </c>
      <c r="D21" t="s">
        <v>183</v>
      </c>
      <c r="E21" t="s">
        <v>43</v>
      </c>
      <c r="F21" t="s">
        <v>170</v>
      </c>
      <c r="G21" t="s">
        <v>155</v>
      </c>
      <c r="H21" t="s">
        <v>186</v>
      </c>
      <c r="I21" t="s">
        <v>41</v>
      </c>
      <c r="J21" t="s">
        <v>618</v>
      </c>
      <c r="K21" t="s">
        <v>193</v>
      </c>
      <c r="L21" t="s">
        <v>611</v>
      </c>
      <c r="M21" t="s">
        <v>189</v>
      </c>
      <c r="O21" s="21" t="str" cm="1">
        <f t="array" aca="1" ref="O21" ca="1">INDEX(A21:A147,RANDBETWEEN(1,127))</f>
        <v>Buch</v>
      </c>
    </row>
    <row r="22" spans="1:15" x14ac:dyDescent="0.3">
      <c r="A22" s="19" t="s">
        <v>58</v>
      </c>
      <c r="C22" t="s">
        <v>669</v>
      </c>
      <c r="D22" t="s">
        <v>52</v>
      </c>
      <c r="E22" t="s">
        <v>232</v>
      </c>
      <c r="F22" t="s">
        <v>612</v>
      </c>
      <c r="G22" t="s">
        <v>170</v>
      </c>
      <c r="H22" t="s">
        <v>66</v>
      </c>
      <c r="I22" t="s">
        <v>163</v>
      </c>
      <c r="J22" t="s">
        <v>226</v>
      </c>
      <c r="K22" t="s">
        <v>163</v>
      </c>
      <c r="L22" t="s">
        <v>62</v>
      </c>
      <c r="M22" t="s">
        <v>611</v>
      </c>
      <c r="O22" s="21" t="str" cm="1">
        <f t="array" aca="1" ref="O22" ca="1">INDEX(A22:A148,RANDBETWEEN(1,127))</f>
        <v>Gegengifttrank S3 M</v>
      </c>
    </row>
    <row r="23" spans="1:15" x14ac:dyDescent="0.3">
      <c r="A23" s="19" t="s">
        <v>60</v>
      </c>
      <c r="C23" t="s">
        <v>669</v>
      </c>
      <c r="D23" t="s">
        <v>182</v>
      </c>
      <c r="E23" t="s">
        <v>223</v>
      </c>
      <c r="F23" t="s">
        <v>149</v>
      </c>
      <c r="G23" t="s">
        <v>611</v>
      </c>
      <c r="H23" t="s">
        <v>163</v>
      </c>
      <c r="I23" t="s">
        <v>159</v>
      </c>
      <c r="J23" t="s">
        <v>146</v>
      </c>
      <c r="K23" t="s">
        <v>228</v>
      </c>
      <c r="L23" t="s">
        <v>179</v>
      </c>
      <c r="M23" t="s">
        <v>134</v>
      </c>
      <c r="O23" s="21" t="str" cm="1">
        <f t="array" aca="1" ref="O23" ca="1">INDEX(A23:A149,RANDBETWEEN(1,127))</f>
        <v>Gifttrank S2 M</v>
      </c>
    </row>
    <row r="24" spans="1:15" x14ac:dyDescent="0.3">
      <c r="A24" s="19" t="s">
        <v>2</v>
      </c>
      <c r="C24" t="s">
        <v>669</v>
      </c>
      <c r="D24" t="s">
        <v>604</v>
      </c>
      <c r="E24" t="s">
        <v>169</v>
      </c>
      <c r="F24" t="s">
        <v>608</v>
      </c>
      <c r="G24" t="s">
        <v>614</v>
      </c>
      <c r="H24" t="s">
        <v>176</v>
      </c>
      <c r="I24" t="s">
        <v>62</v>
      </c>
      <c r="J24" t="s">
        <v>36</v>
      </c>
      <c r="K24" t="s">
        <v>227</v>
      </c>
      <c r="L24" t="s">
        <v>167</v>
      </c>
      <c r="M24" t="s">
        <v>606</v>
      </c>
      <c r="O24" s="21" t="str" cm="1">
        <f t="array" aca="1" ref="O24" ca="1">INDEX(A24:A150,RANDBETWEEN(1,127))</f>
        <v>Gerantschrat</v>
      </c>
    </row>
    <row r="25" spans="1:15" x14ac:dyDescent="0.3">
      <c r="A25" s="19" t="s">
        <v>61</v>
      </c>
      <c r="C25" t="s">
        <v>669</v>
      </c>
      <c r="D25" t="s">
        <v>609</v>
      </c>
      <c r="E25" t="s">
        <v>229</v>
      </c>
      <c r="F25" t="s">
        <v>150</v>
      </c>
      <c r="G25" t="s">
        <v>618</v>
      </c>
      <c r="H25" t="s">
        <v>62</v>
      </c>
      <c r="I25" t="s">
        <v>229</v>
      </c>
      <c r="J25" t="s">
        <v>47</v>
      </c>
      <c r="K25" t="s">
        <v>589</v>
      </c>
      <c r="L25" t="s">
        <v>138</v>
      </c>
      <c r="M25" t="s">
        <v>134</v>
      </c>
      <c r="O25" s="21" t="str" cm="1">
        <f t="array" aca="1" ref="O25" ca="1">INDEX(A25:A151,RANDBETWEEN(1,127))</f>
        <v>Holztisch Klein</v>
      </c>
    </row>
    <row r="26" spans="1:15" x14ac:dyDescent="0.3">
      <c r="A26" s="19" t="s">
        <v>62</v>
      </c>
      <c r="C26" t="s">
        <v>669</v>
      </c>
      <c r="D26" t="s">
        <v>48</v>
      </c>
      <c r="E26" t="s">
        <v>169</v>
      </c>
      <c r="F26" t="s">
        <v>154</v>
      </c>
      <c r="G26" t="s">
        <v>192</v>
      </c>
      <c r="H26" t="s">
        <v>161</v>
      </c>
      <c r="I26" t="s">
        <v>161</v>
      </c>
      <c r="J26" t="s">
        <v>228</v>
      </c>
      <c r="K26" t="s">
        <v>62</v>
      </c>
      <c r="L26" t="s">
        <v>193</v>
      </c>
      <c r="M26" t="s">
        <v>612</v>
      </c>
      <c r="O26" s="21" t="str" cm="1">
        <f t="array" aca="1" ref="O26" ca="1">INDEX(A26:A152,RANDBETWEEN(1,127))</f>
        <v>Exquisite Angel</v>
      </c>
    </row>
    <row r="27" spans="1:15" x14ac:dyDescent="0.3">
      <c r="A27" s="19" t="s">
        <v>63</v>
      </c>
      <c r="C27" t="s">
        <v>669</v>
      </c>
      <c r="D27" t="s">
        <v>139</v>
      </c>
      <c r="E27" t="s">
        <v>145</v>
      </c>
      <c r="F27" t="s">
        <v>68</v>
      </c>
      <c r="G27" t="s">
        <v>57</v>
      </c>
      <c r="H27" t="s">
        <v>622</v>
      </c>
      <c r="I27" t="s">
        <v>153</v>
      </c>
      <c r="J27" t="s">
        <v>168</v>
      </c>
      <c r="K27" t="s">
        <v>144</v>
      </c>
      <c r="L27" t="s">
        <v>151</v>
      </c>
      <c r="M27" t="s">
        <v>172</v>
      </c>
      <c r="O27" s="21" t="str" cm="1">
        <f t="array" aca="1" ref="O27" ca="1">INDEX(A27:A153,RANDBETWEEN(1,127))</f>
        <v>kleine Metallschaufel</v>
      </c>
    </row>
    <row r="28" spans="1:15" x14ac:dyDescent="0.3">
      <c r="A28" s="19" t="s">
        <v>64</v>
      </c>
      <c r="C28" t="s">
        <v>669</v>
      </c>
      <c r="D28" t="s">
        <v>227</v>
      </c>
      <c r="E28" t="s">
        <v>145</v>
      </c>
      <c r="F28" t="s">
        <v>671</v>
      </c>
      <c r="G28" t="s">
        <v>42</v>
      </c>
      <c r="H28" t="s">
        <v>144</v>
      </c>
      <c r="I28" t="s">
        <v>156</v>
      </c>
      <c r="J28" t="s">
        <v>143</v>
      </c>
      <c r="K28" t="s">
        <v>176</v>
      </c>
      <c r="L28" t="s">
        <v>221</v>
      </c>
      <c r="M28" t="s">
        <v>65</v>
      </c>
      <c r="O28" s="21" t="str" cm="1">
        <f t="array" aca="1" ref="O28" ca="1">INDEX(A28:A154,RANDBETWEEN(1,127))</f>
        <v>Adrenalinika S6 M</v>
      </c>
    </row>
    <row r="29" spans="1:15" x14ac:dyDescent="0.3">
      <c r="A29" s="19" t="s">
        <v>191</v>
      </c>
      <c r="C29" t="s">
        <v>669</v>
      </c>
      <c r="D29" t="s">
        <v>41</v>
      </c>
      <c r="E29" t="s">
        <v>231</v>
      </c>
      <c r="F29" t="s">
        <v>183</v>
      </c>
      <c r="G29" t="s">
        <v>614</v>
      </c>
      <c r="H29" t="s">
        <v>614</v>
      </c>
      <c r="I29" t="s">
        <v>234</v>
      </c>
      <c r="J29" t="s">
        <v>184</v>
      </c>
      <c r="K29" t="s">
        <v>222</v>
      </c>
      <c r="L29" t="s">
        <v>41</v>
      </c>
      <c r="M29" t="s">
        <v>28</v>
      </c>
      <c r="O29" s="21" t="str" cm="1">
        <f t="array" aca="1" ref="O29" ca="1">INDEX(A29:A155,RANDBETWEEN(1,127))</f>
        <v>Zweipersonen Zelt</v>
      </c>
    </row>
    <row r="30" spans="1:15" x14ac:dyDescent="0.3">
      <c r="A30" s="19" t="s">
        <v>192</v>
      </c>
      <c r="C30" t="s">
        <v>669</v>
      </c>
      <c r="D30" t="s">
        <v>167</v>
      </c>
      <c r="E30" t="s">
        <v>154</v>
      </c>
      <c r="F30" t="s">
        <v>164</v>
      </c>
      <c r="G30" t="s">
        <v>48</v>
      </c>
      <c r="H30" t="s">
        <v>148</v>
      </c>
      <c r="I30" t="s">
        <v>615</v>
      </c>
      <c r="J30" t="s">
        <v>146</v>
      </c>
      <c r="K30" t="s">
        <v>238</v>
      </c>
      <c r="L30" t="s">
        <v>57</v>
      </c>
      <c r="M30" t="s">
        <v>35</v>
      </c>
      <c r="O30" s="21" t="str" cm="1">
        <f t="array" aca="1" ref="O30" ca="1">INDEX(A30:A156,RANDBETWEEN(1,127))</f>
        <v>Seil 3 Meter</v>
      </c>
    </row>
    <row r="31" spans="1:15" x14ac:dyDescent="0.3">
      <c r="A31" s="19" t="s">
        <v>52</v>
      </c>
      <c r="C31" t="s">
        <v>669</v>
      </c>
      <c r="D31" t="s">
        <v>35</v>
      </c>
      <c r="E31" t="s">
        <v>606</v>
      </c>
      <c r="F31" t="s">
        <v>159</v>
      </c>
      <c r="G31" t="s">
        <v>233</v>
      </c>
      <c r="H31" t="s">
        <v>621</v>
      </c>
      <c r="I31" t="s">
        <v>623</v>
      </c>
      <c r="J31" t="s">
        <v>225</v>
      </c>
      <c r="K31" t="s">
        <v>176</v>
      </c>
      <c r="L31" t="s">
        <v>179</v>
      </c>
      <c r="M31" t="s">
        <v>177</v>
      </c>
      <c r="O31" s="21" t="str" cm="1">
        <f t="array" aca="1" ref="O31" ca="1">INDEX(A31:A157,RANDBETWEEN(1,127))</f>
        <v>Geweihstücke</v>
      </c>
    </row>
    <row r="32" spans="1:15" x14ac:dyDescent="0.3">
      <c r="A32" s="19" t="s">
        <v>53</v>
      </c>
      <c r="C32" t="s">
        <v>669</v>
      </c>
      <c r="D32" t="s">
        <v>604</v>
      </c>
      <c r="E32" t="s">
        <v>54</v>
      </c>
      <c r="F32" t="s">
        <v>154</v>
      </c>
      <c r="G32" t="s">
        <v>608</v>
      </c>
      <c r="H32" t="s">
        <v>226</v>
      </c>
      <c r="I32" t="s">
        <v>180</v>
      </c>
      <c r="J32" t="s">
        <v>613</v>
      </c>
      <c r="K32" t="s">
        <v>165</v>
      </c>
      <c r="L32" t="s">
        <v>230</v>
      </c>
      <c r="M32" t="s">
        <v>182</v>
      </c>
      <c r="O32" s="21" t="str" cm="1">
        <f t="array" aca="1" ref="O32" ca="1">INDEX(A32:A158,RANDBETWEEN(1,127))</f>
        <v>Papier</v>
      </c>
    </row>
    <row r="33" spans="1:15" x14ac:dyDescent="0.3">
      <c r="A33" s="19" t="s">
        <v>54</v>
      </c>
      <c r="C33" t="s">
        <v>669</v>
      </c>
      <c r="D33" t="s">
        <v>221</v>
      </c>
      <c r="E33" t="s">
        <v>238</v>
      </c>
      <c r="F33" t="s">
        <v>625</v>
      </c>
      <c r="G33" t="s">
        <v>43</v>
      </c>
      <c r="H33" t="s">
        <v>66</v>
      </c>
      <c r="I33" t="s">
        <v>624</v>
      </c>
      <c r="J33" t="s">
        <v>188</v>
      </c>
      <c r="K33" t="s">
        <v>156</v>
      </c>
      <c r="L33" t="s">
        <v>243</v>
      </c>
      <c r="M33" t="s">
        <v>194</v>
      </c>
      <c r="O33" s="21" t="str" cm="1">
        <f t="array" aca="1" ref="O33" ca="1">INDEX(A33:A159,RANDBETWEEN(1,127))</f>
        <v>Kochlöffel</v>
      </c>
    </row>
    <row r="34" spans="1:15" x14ac:dyDescent="0.3">
      <c r="A34" s="19" t="s">
        <v>55</v>
      </c>
      <c r="C34" t="s">
        <v>669</v>
      </c>
      <c r="D34" t="s">
        <v>620</v>
      </c>
      <c r="E34" t="s">
        <v>154</v>
      </c>
      <c r="F34" t="s">
        <v>147</v>
      </c>
      <c r="G34" t="s">
        <v>55</v>
      </c>
      <c r="H34" t="s">
        <v>135</v>
      </c>
      <c r="I34" t="s">
        <v>159</v>
      </c>
      <c r="J34" t="s">
        <v>223</v>
      </c>
      <c r="K34" t="s">
        <v>47</v>
      </c>
      <c r="L34" t="s">
        <v>612</v>
      </c>
      <c r="M34" t="s">
        <v>166</v>
      </c>
      <c r="O34" s="21" t="str" cm="1">
        <f t="array" aca="1" ref="O34" ca="1">INDEX(A34:A160,RANDBETWEEN(1,127))</f>
        <v>Nebelgrantika S2 B</v>
      </c>
    </row>
    <row r="35" spans="1:15" x14ac:dyDescent="0.3">
      <c r="A35" s="19" t="s">
        <v>56</v>
      </c>
      <c r="C35" t="s">
        <v>669</v>
      </c>
      <c r="D35" t="s">
        <v>189</v>
      </c>
      <c r="E35" t="s">
        <v>172</v>
      </c>
      <c r="F35" t="s">
        <v>671</v>
      </c>
      <c r="G35" t="s">
        <v>42</v>
      </c>
      <c r="H35" t="s">
        <v>221</v>
      </c>
      <c r="I35" t="s">
        <v>227</v>
      </c>
      <c r="J35" t="s">
        <v>160</v>
      </c>
      <c r="K35" t="s">
        <v>221</v>
      </c>
      <c r="L35" t="s">
        <v>153</v>
      </c>
      <c r="M35" t="s">
        <v>606</v>
      </c>
      <c r="O35" s="21" t="str" cm="1">
        <f t="array" aca="1" ref="O35" ca="1">INDEX(A35:A161,RANDBETWEEN(1,127))</f>
        <v>Buch</v>
      </c>
    </row>
    <row r="36" spans="1:15" x14ac:dyDescent="0.3">
      <c r="A36" s="19" t="s">
        <v>57</v>
      </c>
      <c r="C36" t="s">
        <v>669</v>
      </c>
      <c r="D36" t="s">
        <v>159</v>
      </c>
      <c r="E36" t="s">
        <v>225</v>
      </c>
      <c r="F36" t="s">
        <v>610</v>
      </c>
      <c r="G36" t="s">
        <v>149</v>
      </c>
      <c r="H36" t="s">
        <v>35</v>
      </c>
      <c r="I36" t="s">
        <v>671</v>
      </c>
      <c r="J36" t="s">
        <v>66</v>
      </c>
      <c r="K36" t="s">
        <v>181</v>
      </c>
      <c r="L36" t="s">
        <v>145</v>
      </c>
      <c r="M36" t="s">
        <v>622</v>
      </c>
      <c r="O36" s="21" t="str" cm="1">
        <f t="array" aca="1" ref="O36" ca="1">INDEX(A36:A162,RANDBETWEEN(1,127))</f>
        <v>Seil 6 Meter</v>
      </c>
    </row>
    <row r="37" spans="1:15" x14ac:dyDescent="0.3">
      <c r="A37" s="19" t="s">
        <v>65</v>
      </c>
      <c r="C37" t="s">
        <v>669</v>
      </c>
      <c r="D37" t="s">
        <v>150</v>
      </c>
      <c r="E37" t="s">
        <v>617</v>
      </c>
      <c r="F37" t="s">
        <v>233</v>
      </c>
      <c r="G37" t="s">
        <v>246</v>
      </c>
      <c r="H37" t="s">
        <v>615</v>
      </c>
      <c r="I37" t="s">
        <v>244</v>
      </c>
      <c r="J37" t="s">
        <v>246</v>
      </c>
      <c r="K37" t="s">
        <v>242</v>
      </c>
      <c r="L37" t="s">
        <v>617</v>
      </c>
      <c r="M37" t="s">
        <v>35</v>
      </c>
      <c r="O37" s="21" t="str" cm="1">
        <f t="array" aca="1" ref="O37" ca="1">INDEX(A37:A163,RANDBETWEEN(1,127))</f>
        <v>Becher mit Würmern</v>
      </c>
    </row>
    <row r="38" spans="1:15" x14ac:dyDescent="0.3">
      <c r="A38" s="19" t="s">
        <v>66</v>
      </c>
      <c r="C38" t="s">
        <v>669</v>
      </c>
      <c r="D38" t="s">
        <v>187</v>
      </c>
      <c r="E38" t="s">
        <v>149</v>
      </c>
      <c r="F38" t="s">
        <v>184</v>
      </c>
      <c r="G38" t="s">
        <v>605</v>
      </c>
      <c r="H38" t="s">
        <v>28</v>
      </c>
      <c r="I38" t="s">
        <v>148</v>
      </c>
      <c r="J38" t="s">
        <v>606</v>
      </c>
      <c r="K38" t="s">
        <v>621</v>
      </c>
      <c r="L38" t="s">
        <v>30</v>
      </c>
      <c r="M38" t="s">
        <v>43</v>
      </c>
      <c r="O38" s="21" t="str" cm="1">
        <f t="array" aca="1" ref="O38" ca="1">INDEX(A38:A164,RANDBETWEEN(1,127))</f>
        <v>Heiltrank S3 M</v>
      </c>
    </row>
    <row r="39" spans="1:15" x14ac:dyDescent="0.3">
      <c r="A39" s="19" t="s">
        <v>28</v>
      </c>
      <c r="C39" t="s">
        <v>669</v>
      </c>
      <c r="D39" t="s">
        <v>145</v>
      </c>
      <c r="E39" t="s">
        <v>177</v>
      </c>
      <c r="F39" t="s">
        <v>149</v>
      </c>
      <c r="G39" t="s">
        <v>184</v>
      </c>
      <c r="H39" t="s">
        <v>139</v>
      </c>
      <c r="I39" t="s">
        <v>154</v>
      </c>
      <c r="J39" t="s">
        <v>151</v>
      </c>
      <c r="K39" t="s">
        <v>150</v>
      </c>
      <c r="L39" t="s">
        <v>241</v>
      </c>
      <c r="M39" t="s">
        <v>43</v>
      </c>
      <c r="O39" s="21" t="str" cm="1">
        <f t="array" aca="1" ref="O39" ca="1">INDEX(A39:A165,RANDBETWEEN(1,127))</f>
        <v>Silbermesser</v>
      </c>
    </row>
    <row r="40" spans="1:15" x14ac:dyDescent="0.3">
      <c r="A40" s="19" t="s">
        <v>29</v>
      </c>
      <c r="C40" t="s">
        <v>669</v>
      </c>
      <c r="D40" t="s">
        <v>181</v>
      </c>
      <c r="E40" t="s">
        <v>187</v>
      </c>
      <c r="F40" t="s">
        <v>238</v>
      </c>
      <c r="G40" t="s">
        <v>194</v>
      </c>
      <c r="H40" t="s">
        <v>156</v>
      </c>
      <c r="I40" t="s">
        <v>221</v>
      </c>
      <c r="J40" t="s">
        <v>150</v>
      </c>
      <c r="K40" t="s">
        <v>144</v>
      </c>
      <c r="L40" t="s">
        <v>177</v>
      </c>
      <c r="M40" t="s">
        <v>221</v>
      </c>
      <c r="O40" s="21" t="str" cm="1">
        <f t="array" aca="1" ref="O40" ca="1">INDEX(A40:A166,RANDBETWEEN(1,127))</f>
        <v>Einpersonen Zelt</v>
      </c>
    </row>
    <row r="41" spans="1:15" x14ac:dyDescent="0.3">
      <c r="A41" s="19" t="s">
        <v>30</v>
      </c>
      <c r="C41" t="s">
        <v>669</v>
      </c>
      <c r="D41" t="s">
        <v>189</v>
      </c>
      <c r="E41" t="s">
        <v>68</v>
      </c>
      <c r="F41" t="s">
        <v>182</v>
      </c>
      <c r="G41" t="s">
        <v>184</v>
      </c>
      <c r="H41" t="s">
        <v>193</v>
      </c>
      <c r="I41" t="s">
        <v>144</v>
      </c>
      <c r="J41" t="s">
        <v>56</v>
      </c>
      <c r="K41" t="s">
        <v>174</v>
      </c>
      <c r="L41" t="s">
        <v>170</v>
      </c>
      <c r="M41" t="s">
        <v>604</v>
      </c>
      <c r="O41" s="21" t="str" cm="1">
        <f t="array" aca="1" ref="O41" ca="1">INDEX(A41:A167,RANDBETWEEN(1,127))</f>
        <v>Angel</v>
      </c>
    </row>
    <row r="42" spans="1:15" x14ac:dyDescent="0.3">
      <c r="A42" s="19" t="s">
        <v>31</v>
      </c>
      <c r="C42" t="s">
        <v>669</v>
      </c>
      <c r="D42" t="s">
        <v>31</v>
      </c>
      <c r="E42" t="s">
        <v>159</v>
      </c>
      <c r="F42" t="s">
        <v>616</v>
      </c>
      <c r="G42" t="s">
        <v>233</v>
      </c>
      <c r="H42" t="s">
        <v>612</v>
      </c>
      <c r="I42" t="s">
        <v>617</v>
      </c>
      <c r="J42" t="s">
        <v>135</v>
      </c>
      <c r="K42" t="s">
        <v>67</v>
      </c>
      <c r="L42" t="s">
        <v>619</v>
      </c>
      <c r="M42" t="s">
        <v>622</v>
      </c>
      <c r="O42" s="21" t="str" cm="1">
        <f t="array" aca="1" ref="O42" ca="1">INDEX(A42:A168,RANDBETWEEN(1,127))</f>
        <v>Exquisite Kleidung</v>
      </c>
    </row>
    <row r="43" spans="1:15" x14ac:dyDescent="0.3">
      <c r="A43" s="19" t="s">
        <v>32</v>
      </c>
      <c r="C43" t="s">
        <v>669</v>
      </c>
      <c r="D43" t="s">
        <v>234</v>
      </c>
      <c r="E43" t="s">
        <v>48</v>
      </c>
      <c r="F43" t="s">
        <v>606</v>
      </c>
      <c r="G43" t="s">
        <v>166</v>
      </c>
      <c r="H43" t="s">
        <v>162</v>
      </c>
      <c r="I43" t="s">
        <v>619</v>
      </c>
      <c r="J43" t="s">
        <v>160</v>
      </c>
      <c r="K43" t="s">
        <v>184</v>
      </c>
      <c r="L43" t="s">
        <v>615</v>
      </c>
      <c r="M43" t="s">
        <v>605</v>
      </c>
      <c r="O43" s="21" t="str" cm="1">
        <f t="array" aca="1" ref="O43" ca="1">INDEX(A43:A169,RANDBETWEEN(1,127))</f>
        <v>Becher mit Würmern</v>
      </c>
    </row>
    <row r="44" spans="1:15" x14ac:dyDescent="0.3">
      <c r="A44" s="19" t="s">
        <v>33</v>
      </c>
      <c r="C44" t="s">
        <v>669</v>
      </c>
      <c r="D44" t="s">
        <v>35</v>
      </c>
      <c r="E44" t="s">
        <v>234</v>
      </c>
      <c r="F44" t="s">
        <v>189</v>
      </c>
      <c r="G44" t="s">
        <v>238</v>
      </c>
      <c r="H44" t="s">
        <v>166</v>
      </c>
      <c r="I44" t="s">
        <v>610</v>
      </c>
      <c r="J44" t="s">
        <v>145</v>
      </c>
      <c r="K44" t="s">
        <v>48</v>
      </c>
      <c r="L44" t="s">
        <v>145</v>
      </c>
      <c r="M44" t="s">
        <v>69</v>
      </c>
      <c r="O44" s="21" t="str" cm="1">
        <f t="array" aca="1" ref="O44" ca="1">INDEX(A44:A170,RANDBETWEEN(1,127))</f>
        <v>Glasflasche</v>
      </c>
    </row>
    <row r="45" spans="1:15" x14ac:dyDescent="0.3">
      <c r="A45" s="19" t="s">
        <v>34</v>
      </c>
      <c r="C45" t="s">
        <v>669</v>
      </c>
      <c r="D45" t="s">
        <v>253</v>
      </c>
      <c r="E45" t="s">
        <v>231</v>
      </c>
      <c r="F45" t="s">
        <v>607</v>
      </c>
      <c r="G45" t="s">
        <v>164</v>
      </c>
      <c r="H45" t="s">
        <v>151</v>
      </c>
      <c r="I45" t="s">
        <v>615</v>
      </c>
      <c r="J45" t="s">
        <v>242</v>
      </c>
      <c r="K45" t="s">
        <v>41</v>
      </c>
      <c r="L45" t="s">
        <v>69</v>
      </c>
      <c r="M45" t="s">
        <v>613</v>
      </c>
      <c r="O45" s="21" t="str" cm="1">
        <f t="array" aca="1" ref="O45" ca="1">INDEX(A45:A171,RANDBETWEEN(1,127))</f>
        <v>Fell</v>
      </c>
    </row>
    <row r="46" spans="1:15" x14ac:dyDescent="0.3">
      <c r="A46" s="19" t="s">
        <v>35</v>
      </c>
      <c r="C46" t="s">
        <v>669</v>
      </c>
      <c r="D46" t="s">
        <v>169</v>
      </c>
      <c r="E46" t="s">
        <v>180</v>
      </c>
      <c r="F46" t="s">
        <v>189</v>
      </c>
      <c r="G46" t="s">
        <v>160</v>
      </c>
      <c r="H46" t="s">
        <v>182</v>
      </c>
      <c r="I46" t="s">
        <v>623</v>
      </c>
      <c r="J46" t="s">
        <v>224</v>
      </c>
      <c r="K46" t="s">
        <v>236</v>
      </c>
      <c r="L46" t="s">
        <v>177</v>
      </c>
      <c r="M46" t="s">
        <v>607</v>
      </c>
      <c r="O46" s="21" t="str" cm="1">
        <f t="array" aca="1" ref="O46" ca="1">INDEX(A46:A172,RANDBETWEEN(1,127))</f>
        <v>Enterhaken</v>
      </c>
    </row>
    <row r="47" spans="1:15" x14ac:dyDescent="0.3">
      <c r="A47" s="19" t="s">
        <v>36</v>
      </c>
      <c r="C47" t="s">
        <v>669</v>
      </c>
      <c r="D47" t="s">
        <v>154</v>
      </c>
      <c r="E47" t="s">
        <v>163</v>
      </c>
      <c r="F47" t="s">
        <v>616</v>
      </c>
      <c r="G47" t="s">
        <v>172</v>
      </c>
      <c r="H47" t="s">
        <v>615</v>
      </c>
      <c r="I47" t="s">
        <v>146</v>
      </c>
      <c r="J47" t="s">
        <v>224</v>
      </c>
      <c r="K47" t="s">
        <v>163</v>
      </c>
      <c r="L47" t="s">
        <v>159</v>
      </c>
      <c r="M47" t="s">
        <v>169</v>
      </c>
      <c r="O47" s="21" t="str" cm="1">
        <f t="array" aca="1" ref="O47" ca="1">INDEX(A47:A173,RANDBETWEEN(1,127))</f>
        <v>Euphorika S6 M</v>
      </c>
    </row>
    <row r="48" spans="1:15" x14ac:dyDescent="0.3">
      <c r="A48" s="19" t="s">
        <v>37</v>
      </c>
      <c r="C48" t="s">
        <v>669</v>
      </c>
      <c r="D48" t="s">
        <v>671</v>
      </c>
      <c r="E48" t="s">
        <v>255</v>
      </c>
      <c r="F48" t="s">
        <v>249</v>
      </c>
      <c r="G48" t="s">
        <v>168</v>
      </c>
      <c r="H48" t="s">
        <v>171</v>
      </c>
      <c r="I48" t="s">
        <v>250</v>
      </c>
      <c r="J48" t="s">
        <v>134</v>
      </c>
      <c r="K48" t="s">
        <v>179</v>
      </c>
      <c r="L48" t="s">
        <v>38</v>
      </c>
      <c r="M48" t="s">
        <v>186</v>
      </c>
      <c r="O48" s="21" t="str" cm="1">
        <f t="array" aca="1" ref="O48" ca="1">INDEX(A48:A174,RANDBETWEEN(1,127))</f>
        <v>Leder</v>
      </c>
    </row>
    <row r="49" spans="1:15" x14ac:dyDescent="0.3">
      <c r="A49" s="19" t="s">
        <v>38</v>
      </c>
      <c r="C49" t="s">
        <v>669</v>
      </c>
      <c r="D49" t="s">
        <v>167</v>
      </c>
      <c r="E49" t="s">
        <v>620</v>
      </c>
      <c r="F49" t="s">
        <v>174</v>
      </c>
      <c r="G49" t="s">
        <v>615</v>
      </c>
      <c r="H49" t="s">
        <v>187</v>
      </c>
      <c r="I49" t="s">
        <v>250</v>
      </c>
      <c r="J49" t="s">
        <v>252</v>
      </c>
      <c r="K49" t="s">
        <v>146</v>
      </c>
      <c r="L49" t="s">
        <v>231</v>
      </c>
      <c r="M49" t="s">
        <v>69</v>
      </c>
      <c r="O49" s="21" t="str" cm="1">
        <f t="array" aca="1" ref="O49" ca="1">INDEX(A49:A175,RANDBETWEEN(1,127))</f>
        <v>Adrenalinika S5 M</v>
      </c>
    </row>
    <row r="50" spans="1:15" x14ac:dyDescent="0.3">
      <c r="A50" s="19" t="s">
        <v>41</v>
      </c>
      <c r="C50" t="s">
        <v>669</v>
      </c>
      <c r="D50" t="s">
        <v>235</v>
      </c>
      <c r="E50" t="s">
        <v>235</v>
      </c>
      <c r="F50" t="s">
        <v>239</v>
      </c>
      <c r="G50" t="s">
        <v>247</v>
      </c>
      <c r="H50" t="s">
        <v>604</v>
      </c>
      <c r="I50" t="s">
        <v>179</v>
      </c>
      <c r="J50" t="s">
        <v>139</v>
      </c>
      <c r="K50" t="s">
        <v>233</v>
      </c>
      <c r="L50" t="s">
        <v>251</v>
      </c>
      <c r="M50" t="s">
        <v>234</v>
      </c>
      <c r="O50" s="21" t="str" cm="1">
        <f t="array" aca="1" ref="O50" ca="1">INDEX(A50:A176,RANDBETWEEN(1,127))</f>
        <v>Krähenfüße</v>
      </c>
    </row>
    <row r="51" spans="1:15" x14ac:dyDescent="0.3">
      <c r="A51" s="19" t="s">
        <v>42</v>
      </c>
      <c r="C51" t="s">
        <v>669</v>
      </c>
      <c r="D51" t="s">
        <v>622</v>
      </c>
      <c r="E51" t="s">
        <v>175</v>
      </c>
      <c r="F51" t="s">
        <v>188</v>
      </c>
      <c r="G51" t="s">
        <v>248</v>
      </c>
      <c r="H51" t="s">
        <v>147</v>
      </c>
      <c r="I51" t="s">
        <v>249</v>
      </c>
      <c r="J51" t="s">
        <v>186</v>
      </c>
      <c r="K51" t="s">
        <v>589</v>
      </c>
      <c r="L51" t="s">
        <v>42</v>
      </c>
      <c r="M51" t="s">
        <v>190</v>
      </c>
      <c r="O51" s="21" t="str" cm="1">
        <f t="array" aca="1" ref="O51" ca="1">INDEX(A51:A177,RANDBETWEEN(1,127))</f>
        <v>Bombenflasche</v>
      </c>
    </row>
    <row r="52" spans="1:15" x14ac:dyDescent="0.3">
      <c r="A52" s="19" t="s">
        <v>43</v>
      </c>
      <c r="C52" t="s">
        <v>669</v>
      </c>
      <c r="D52" t="s">
        <v>174</v>
      </c>
      <c r="E52" t="s">
        <v>607</v>
      </c>
      <c r="F52" t="s">
        <v>139</v>
      </c>
      <c r="G52" t="s">
        <v>259</v>
      </c>
      <c r="H52" t="s">
        <v>242</v>
      </c>
      <c r="I52" t="s">
        <v>188</v>
      </c>
      <c r="J52" t="s">
        <v>161</v>
      </c>
      <c r="K52" t="s">
        <v>179</v>
      </c>
      <c r="L52" t="s">
        <v>252</v>
      </c>
      <c r="M52" t="s">
        <v>160</v>
      </c>
      <c r="O52" s="21" t="str" cm="1">
        <f t="array" aca="1" ref="O52" ca="1">INDEX(A52:A178,RANDBETWEEN(1,127))</f>
        <v>Leder</v>
      </c>
    </row>
    <row r="53" spans="1:15" x14ac:dyDescent="0.3">
      <c r="A53" s="19" t="s">
        <v>47</v>
      </c>
      <c r="C53" t="s">
        <v>669</v>
      </c>
      <c r="D53" t="s">
        <v>231</v>
      </c>
      <c r="E53" t="s">
        <v>259</v>
      </c>
      <c r="F53" t="s">
        <v>226</v>
      </c>
      <c r="G53" t="s">
        <v>221</v>
      </c>
      <c r="H53" t="s">
        <v>172</v>
      </c>
      <c r="I53" t="s">
        <v>247</v>
      </c>
      <c r="J53" t="s">
        <v>68</v>
      </c>
      <c r="K53" t="s">
        <v>187</v>
      </c>
      <c r="L53" t="s">
        <v>156</v>
      </c>
      <c r="M53" t="s">
        <v>235</v>
      </c>
      <c r="O53" s="21" t="str" cm="1">
        <f t="array" aca="1" ref="O53" ca="1">INDEX(A53:A179,RANDBETWEEN(1,127))</f>
        <v>Gerantschrat</v>
      </c>
    </row>
    <row r="54" spans="1:15" x14ac:dyDescent="0.3">
      <c r="A54" s="19" t="s">
        <v>48</v>
      </c>
      <c r="C54" t="s">
        <v>669</v>
      </c>
      <c r="D54" t="s">
        <v>239</v>
      </c>
      <c r="E54" t="s">
        <v>621</v>
      </c>
      <c r="F54" t="s">
        <v>260</v>
      </c>
      <c r="G54" t="s">
        <v>249</v>
      </c>
      <c r="H54" t="s">
        <v>250</v>
      </c>
      <c r="I54" t="s">
        <v>188</v>
      </c>
      <c r="J54" t="s">
        <v>156</v>
      </c>
      <c r="K54" t="s">
        <v>248</v>
      </c>
      <c r="L54" t="s">
        <v>255</v>
      </c>
      <c r="M54" t="s">
        <v>228</v>
      </c>
      <c r="O54" s="21" t="str" cm="1">
        <f t="array" aca="1" ref="O54" ca="1">INDEX(A54:A180,RANDBETWEEN(1,127))</f>
        <v>Schweinekopf</v>
      </c>
    </row>
    <row r="55" spans="1:15" x14ac:dyDescent="0.3">
      <c r="A55" s="19" t="s">
        <v>49</v>
      </c>
      <c r="C55" t="s">
        <v>669</v>
      </c>
      <c r="D55" t="s">
        <v>134</v>
      </c>
      <c r="E55" t="s">
        <v>241</v>
      </c>
      <c r="F55" t="s">
        <v>622</v>
      </c>
      <c r="G55" t="s">
        <v>589</v>
      </c>
      <c r="H55" t="s">
        <v>148</v>
      </c>
      <c r="I55" t="s">
        <v>168</v>
      </c>
      <c r="J55" t="s">
        <v>224</v>
      </c>
      <c r="K55" t="s">
        <v>252</v>
      </c>
      <c r="L55" t="s">
        <v>254</v>
      </c>
      <c r="M55" t="s">
        <v>227</v>
      </c>
      <c r="O55" s="21" t="str" cm="1">
        <f t="array" aca="1" ref="O55" ca="1">INDEX(A55:A181,RANDBETWEEN(1,127))</f>
        <v>Gegengifttrank S5 M</v>
      </c>
    </row>
    <row r="56" spans="1:15" x14ac:dyDescent="0.3">
      <c r="A56" s="19" t="s">
        <v>67</v>
      </c>
      <c r="C56" t="s">
        <v>669</v>
      </c>
      <c r="D56" t="s">
        <v>140</v>
      </c>
      <c r="E56" t="s">
        <v>142</v>
      </c>
      <c r="F56" t="s">
        <v>613</v>
      </c>
      <c r="G56" t="s">
        <v>245</v>
      </c>
      <c r="H56" t="s">
        <v>142</v>
      </c>
      <c r="I56" t="s">
        <v>56</v>
      </c>
      <c r="J56" t="s">
        <v>148</v>
      </c>
      <c r="K56" t="s">
        <v>180</v>
      </c>
      <c r="L56" t="s">
        <v>231</v>
      </c>
      <c r="M56" t="s">
        <v>227</v>
      </c>
      <c r="O56" s="21" t="str" cm="1">
        <f t="array" aca="1" ref="O56" ca="1">INDEX(A56:A182,RANDBETWEEN(1,127))</f>
        <v>Gifttrank S4 M</v>
      </c>
    </row>
    <row r="57" spans="1:15" x14ac:dyDescent="0.3">
      <c r="A57" s="19" t="s">
        <v>68</v>
      </c>
      <c r="C57" t="s">
        <v>669</v>
      </c>
      <c r="D57" t="s">
        <v>607</v>
      </c>
      <c r="E57" t="s">
        <v>234</v>
      </c>
      <c r="F57" t="s">
        <v>143</v>
      </c>
      <c r="G57" t="s">
        <v>155</v>
      </c>
      <c r="H57" t="s">
        <v>186</v>
      </c>
      <c r="I57" t="s">
        <v>56</v>
      </c>
      <c r="J57" t="s">
        <v>240</v>
      </c>
      <c r="K57" t="s">
        <v>184</v>
      </c>
      <c r="L57" t="s">
        <v>234</v>
      </c>
      <c r="M57" t="s">
        <v>229</v>
      </c>
      <c r="O57" s="21" t="str" cm="1">
        <f t="array" aca="1" ref="O57" ca="1">INDEX(A57:A183,RANDBETWEEN(1,127))</f>
        <v>Leder</v>
      </c>
    </row>
    <row r="58" spans="1:15" x14ac:dyDescent="0.3">
      <c r="A58" s="19" t="s">
        <v>69</v>
      </c>
      <c r="C58" t="s">
        <v>669</v>
      </c>
      <c r="D58" t="s">
        <v>619</v>
      </c>
      <c r="E58" t="s">
        <v>671</v>
      </c>
      <c r="F58" t="s">
        <v>183</v>
      </c>
      <c r="G58" t="s">
        <v>228</v>
      </c>
      <c r="H58" t="s">
        <v>246</v>
      </c>
      <c r="I58" t="s">
        <v>144</v>
      </c>
      <c r="J58" t="s">
        <v>228</v>
      </c>
      <c r="K58" t="s">
        <v>229</v>
      </c>
      <c r="L58" t="s">
        <v>154</v>
      </c>
      <c r="M58" t="s">
        <v>615</v>
      </c>
      <c r="O58" s="21" t="str" cm="1">
        <f t="array" aca="1" ref="O58" ca="1">INDEX(A58:A184,RANDBETWEEN(1,127))</f>
        <v>Nebelgrantika S5 B</v>
      </c>
    </row>
    <row r="59" spans="1:15" x14ac:dyDescent="0.3">
      <c r="A59" s="19" t="s">
        <v>134</v>
      </c>
      <c r="C59" t="s">
        <v>669</v>
      </c>
      <c r="D59" t="s">
        <v>622</v>
      </c>
      <c r="E59" t="s">
        <v>155</v>
      </c>
      <c r="F59" t="s">
        <v>625</v>
      </c>
      <c r="G59" t="s">
        <v>226</v>
      </c>
      <c r="H59" t="s">
        <v>253</v>
      </c>
      <c r="I59" t="s">
        <v>145</v>
      </c>
      <c r="J59" t="s">
        <v>184</v>
      </c>
      <c r="K59" t="s">
        <v>141</v>
      </c>
      <c r="L59" t="s">
        <v>155</v>
      </c>
      <c r="M59" t="s">
        <v>156</v>
      </c>
      <c r="O59" s="21" t="str" cm="1">
        <f t="array" aca="1" ref="O59" ca="1">INDEX(A59:A185,RANDBETWEEN(1,127))</f>
        <v>Euphorika S1 M</v>
      </c>
    </row>
    <row r="60" spans="1:15" x14ac:dyDescent="0.3">
      <c r="A60" s="19" t="s">
        <v>135</v>
      </c>
    </row>
    <row r="61" spans="1:15" x14ac:dyDescent="0.3">
      <c r="A61" s="19" t="s">
        <v>138</v>
      </c>
    </row>
    <row r="62" spans="1:15" x14ac:dyDescent="0.3">
      <c r="A62" s="19" t="s">
        <v>139</v>
      </c>
    </row>
    <row r="63" spans="1:15" x14ac:dyDescent="0.3">
      <c r="A63" s="19" t="s">
        <v>140</v>
      </c>
    </row>
    <row r="64" spans="1:15" x14ac:dyDescent="0.3">
      <c r="A64" s="19" t="s">
        <v>141</v>
      </c>
    </row>
    <row r="65" spans="1:1" x14ac:dyDescent="0.3">
      <c r="A65" s="19" t="s">
        <v>142</v>
      </c>
    </row>
    <row r="66" spans="1:1" x14ac:dyDescent="0.3">
      <c r="A66" s="19" t="s">
        <v>143</v>
      </c>
    </row>
    <row r="67" spans="1:1" x14ac:dyDescent="0.3">
      <c r="A67" s="19" t="s">
        <v>151</v>
      </c>
    </row>
    <row r="68" spans="1:1" x14ac:dyDescent="0.3">
      <c r="A68" s="19" t="s">
        <v>144</v>
      </c>
    </row>
    <row r="69" spans="1:1" x14ac:dyDescent="0.3">
      <c r="A69" s="19" t="s">
        <v>145</v>
      </c>
    </row>
    <row r="70" spans="1:1" x14ac:dyDescent="0.3">
      <c r="A70" s="19" t="s">
        <v>146</v>
      </c>
    </row>
    <row r="71" spans="1:1" x14ac:dyDescent="0.3">
      <c r="A71" s="19" t="s">
        <v>147</v>
      </c>
    </row>
    <row r="72" spans="1:1" x14ac:dyDescent="0.3">
      <c r="A72" s="19" t="s">
        <v>148</v>
      </c>
    </row>
    <row r="73" spans="1:1" x14ac:dyDescent="0.3">
      <c r="A73" s="19" t="s">
        <v>149</v>
      </c>
    </row>
    <row r="74" spans="1:1" x14ac:dyDescent="0.3">
      <c r="A74" s="19" t="s">
        <v>150</v>
      </c>
    </row>
    <row r="75" spans="1:1" x14ac:dyDescent="0.3">
      <c r="A75" s="19" t="s">
        <v>152</v>
      </c>
    </row>
    <row r="76" spans="1:1" x14ac:dyDescent="0.3">
      <c r="A76" s="19" t="s">
        <v>153</v>
      </c>
    </row>
    <row r="77" spans="1:1" x14ac:dyDescent="0.3">
      <c r="A77" s="19" t="s">
        <v>56</v>
      </c>
    </row>
    <row r="78" spans="1:1" x14ac:dyDescent="0.3">
      <c r="A78" s="19" t="s">
        <v>154</v>
      </c>
    </row>
    <row r="79" spans="1:1" x14ac:dyDescent="0.3">
      <c r="A79" s="19" t="s">
        <v>155</v>
      </c>
    </row>
    <row r="80" spans="1:1" x14ac:dyDescent="0.3">
      <c r="A80" s="19" t="s">
        <v>156</v>
      </c>
    </row>
    <row r="81" spans="1:1" x14ac:dyDescent="0.3">
      <c r="A81" s="19" t="s">
        <v>157</v>
      </c>
    </row>
    <row r="82" spans="1:1" x14ac:dyDescent="0.3">
      <c r="A82" s="19" t="s">
        <v>589</v>
      </c>
    </row>
    <row r="83" spans="1:1" x14ac:dyDescent="0.3">
      <c r="A83" s="19" t="s">
        <v>159</v>
      </c>
    </row>
    <row r="84" spans="1:1" x14ac:dyDescent="0.3">
      <c r="A84" s="19" t="s">
        <v>160</v>
      </c>
    </row>
    <row r="85" spans="1:1" x14ac:dyDescent="0.3">
      <c r="A85" s="19" t="s">
        <v>161</v>
      </c>
    </row>
    <row r="86" spans="1:1" x14ac:dyDescent="0.3">
      <c r="A86" s="19" t="s">
        <v>162</v>
      </c>
    </row>
    <row r="87" spans="1:1" x14ac:dyDescent="0.3">
      <c r="A87" s="19" t="s">
        <v>163</v>
      </c>
    </row>
    <row r="88" spans="1:1" x14ac:dyDescent="0.3">
      <c r="A88" s="19" t="s">
        <v>164</v>
      </c>
    </row>
    <row r="89" spans="1:1" x14ac:dyDescent="0.3">
      <c r="A89" s="19" t="s">
        <v>165</v>
      </c>
    </row>
    <row r="90" spans="1:1" x14ac:dyDescent="0.3">
      <c r="A90" s="19" t="s">
        <v>166</v>
      </c>
    </row>
    <row r="91" spans="1:1" x14ac:dyDescent="0.3">
      <c r="A91" s="19" t="s">
        <v>167</v>
      </c>
    </row>
    <row r="92" spans="1:1" x14ac:dyDescent="0.3">
      <c r="A92" s="19" t="s">
        <v>168</v>
      </c>
    </row>
    <row r="93" spans="1:1" x14ac:dyDescent="0.3">
      <c r="A93" s="19" t="s">
        <v>169</v>
      </c>
    </row>
    <row r="94" spans="1:1" x14ac:dyDescent="0.3">
      <c r="A94" s="19" t="s">
        <v>170</v>
      </c>
    </row>
    <row r="95" spans="1:1" x14ac:dyDescent="0.3">
      <c r="A95" s="19" t="s">
        <v>171</v>
      </c>
    </row>
    <row r="96" spans="1:1" x14ac:dyDescent="0.3">
      <c r="A96" s="19" t="s">
        <v>172</v>
      </c>
    </row>
    <row r="97" spans="1:1" x14ac:dyDescent="0.3">
      <c r="A97" s="19" t="s">
        <v>173</v>
      </c>
    </row>
    <row r="98" spans="1:1" x14ac:dyDescent="0.3">
      <c r="A98" s="19" t="s">
        <v>174</v>
      </c>
    </row>
    <row r="99" spans="1:1" x14ac:dyDescent="0.3">
      <c r="A99" s="19" t="s">
        <v>175</v>
      </c>
    </row>
    <row r="100" spans="1:1" x14ac:dyDescent="0.3">
      <c r="A100" s="19" t="s">
        <v>176</v>
      </c>
    </row>
    <row r="101" spans="1:1" x14ac:dyDescent="0.3">
      <c r="A101" s="19" t="s">
        <v>177</v>
      </c>
    </row>
    <row r="102" spans="1:1" x14ac:dyDescent="0.3">
      <c r="A102" s="19" t="s">
        <v>179</v>
      </c>
    </row>
    <row r="103" spans="1:1" x14ac:dyDescent="0.3">
      <c r="A103" s="19" t="s">
        <v>180</v>
      </c>
    </row>
    <row r="104" spans="1:1" x14ac:dyDescent="0.3">
      <c r="A104" s="19" t="s">
        <v>181</v>
      </c>
    </row>
    <row r="105" spans="1:1" x14ac:dyDescent="0.3">
      <c r="A105" s="19" t="s">
        <v>182</v>
      </c>
    </row>
    <row r="106" spans="1:1" x14ac:dyDescent="0.3">
      <c r="A106" s="19" t="s">
        <v>183</v>
      </c>
    </row>
    <row r="107" spans="1:1" x14ac:dyDescent="0.3">
      <c r="A107" s="19" t="s">
        <v>184</v>
      </c>
    </row>
    <row r="108" spans="1:1" x14ac:dyDescent="0.3">
      <c r="A108" s="19" t="s">
        <v>185</v>
      </c>
    </row>
    <row r="109" spans="1:1" x14ac:dyDescent="0.3">
      <c r="A109" s="19" t="s">
        <v>186</v>
      </c>
    </row>
    <row r="110" spans="1:1" x14ac:dyDescent="0.3">
      <c r="A110" s="19" t="s">
        <v>187</v>
      </c>
    </row>
    <row r="111" spans="1:1" x14ac:dyDescent="0.3">
      <c r="A111" s="19" t="s">
        <v>188</v>
      </c>
    </row>
    <row r="112" spans="1:1" x14ac:dyDescent="0.3">
      <c r="A112" s="19" t="s">
        <v>189</v>
      </c>
    </row>
    <row r="113" spans="1:1" x14ac:dyDescent="0.3">
      <c r="A113" s="19" t="s">
        <v>190</v>
      </c>
    </row>
    <row r="114" spans="1:1" x14ac:dyDescent="0.3">
      <c r="A114" s="19" t="s">
        <v>193</v>
      </c>
    </row>
    <row r="115" spans="1:1" x14ac:dyDescent="0.3">
      <c r="A115" s="19" t="s">
        <v>194</v>
      </c>
    </row>
    <row r="116" spans="1:1" x14ac:dyDescent="0.3">
      <c r="A116" s="19" t="s">
        <v>604</v>
      </c>
    </row>
    <row r="117" spans="1:1" x14ac:dyDescent="0.3">
      <c r="A117" s="19" t="s">
        <v>605</v>
      </c>
    </row>
    <row r="118" spans="1:1" x14ac:dyDescent="0.3">
      <c r="A118" s="19" t="s">
        <v>606</v>
      </c>
    </row>
    <row r="119" spans="1:1" x14ac:dyDescent="0.3">
      <c r="A119" s="19" t="s">
        <v>607</v>
      </c>
    </row>
    <row r="120" spans="1:1" x14ac:dyDescent="0.3">
      <c r="A120" s="19" t="s">
        <v>608</v>
      </c>
    </row>
    <row r="121" spans="1:1" x14ac:dyDescent="0.3">
      <c r="A121" s="19" t="s">
        <v>609</v>
      </c>
    </row>
    <row r="122" spans="1:1" x14ac:dyDescent="0.3">
      <c r="A122" s="19" t="s">
        <v>610</v>
      </c>
    </row>
    <row r="123" spans="1:1" x14ac:dyDescent="0.3">
      <c r="A123" s="19" t="s">
        <v>611</v>
      </c>
    </row>
    <row r="124" spans="1:1" x14ac:dyDescent="0.3">
      <c r="A124" s="19" t="s">
        <v>612</v>
      </c>
    </row>
    <row r="125" spans="1:1" x14ac:dyDescent="0.3">
      <c r="A125" s="19" t="s">
        <v>613</v>
      </c>
    </row>
    <row r="126" spans="1:1" x14ac:dyDescent="0.3">
      <c r="A126" s="19" t="s">
        <v>614</v>
      </c>
    </row>
    <row r="127" spans="1:1" x14ac:dyDescent="0.3">
      <c r="A127" s="19" t="s">
        <v>615</v>
      </c>
    </row>
    <row r="128" spans="1:1" x14ac:dyDescent="0.3">
      <c r="A128" s="19" t="s">
        <v>616</v>
      </c>
    </row>
    <row r="129" spans="1:1" x14ac:dyDescent="0.3">
      <c r="A129" s="20" t="s">
        <v>221</v>
      </c>
    </row>
    <row r="130" spans="1:1" x14ac:dyDescent="0.3">
      <c r="A130" s="20" t="s">
        <v>222</v>
      </c>
    </row>
    <row r="131" spans="1:1" x14ac:dyDescent="0.3">
      <c r="A131" s="20" t="s">
        <v>223</v>
      </c>
    </row>
    <row r="132" spans="1:1" x14ac:dyDescent="0.3">
      <c r="A132" s="20" t="s">
        <v>618</v>
      </c>
    </row>
    <row r="133" spans="1:1" x14ac:dyDescent="0.3">
      <c r="A133" s="20" t="s">
        <v>225</v>
      </c>
    </row>
    <row r="134" spans="1:1" x14ac:dyDescent="0.3">
      <c r="A134" s="20" t="s">
        <v>226</v>
      </c>
    </row>
    <row r="135" spans="1:1" x14ac:dyDescent="0.3">
      <c r="A135" s="20" t="s">
        <v>227</v>
      </c>
    </row>
    <row r="136" spans="1:1" x14ac:dyDescent="0.3">
      <c r="A136" s="20" t="s">
        <v>224</v>
      </c>
    </row>
    <row r="137" spans="1:1" x14ac:dyDescent="0.3">
      <c r="A137" s="20" t="s">
        <v>229</v>
      </c>
    </row>
    <row r="138" spans="1:1" x14ac:dyDescent="0.3">
      <c r="A138" s="20" t="s">
        <v>230</v>
      </c>
    </row>
    <row r="139" spans="1:1" x14ac:dyDescent="0.3">
      <c r="A139" s="20" t="s">
        <v>228</v>
      </c>
    </row>
    <row r="140" spans="1:1" x14ac:dyDescent="0.3">
      <c r="A140" s="20" t="s">
        <v>619</v>
      </c>
    </row>
    <row r="141" spans="1:1" x14ac:dyDescent="0.3">
      <c r="A141" s="20" t="s">
        <v>232</v>
      </c>
    </row>
    <row r="142" spans="1:1" x14ac:dyDescent="0.3">
      <c r="A142" s="20" t="s">
        <v>233</v>
      </c>
    </row>
    <row r="143" spans="1:1" x14ac:dyDescent="0.3">
      <c r="A143" s="20" t="s">
        <v>231</v>
      </c>
    </row>
    <row r="144" spans="1:1" x14ac:dyDescent="0.3">
      <c r="A144" s="20" t="s">
        <v>620</v>
      </c>
    </row>
    <row r="145" spans="1:1" x14ac:dyDescent="0.3">
      <c r="A145" s="20" t="s">
        <v>234</v>
      </c>
    </row>
    <row r="146" spans="1:1" x14ac:dyDescent="0.3">
      <c r="A146" s="20" t="s">
        <v>235</v>
      </c>
    </row>
    <row r="147" spans="1:1" x14ac:dyDescent="0.3">
      <c r="A147" s="20" t="s">
        <v>236</v>
      </c>
    </row>
    <row r="148" spans="1:1" x14ac:dyDescent="0.3">
      <c r="A148" s="20" t="s">
        <v>621</v>
      </c>
    </row>
    <row r="149" spans="1:1" x14ac:dyDescent="0.3">
      <c r="A149" s="20" t="s">
        <v>238</v>
      </c>
    </row>
    <row r="150" spans="1:1" x14ac:dyDescent="0.3">
      <c r="A150" s="20" t="s">
        <v>237</v>
      </c>
    </row>
    <row r="151" spans="1:1" x14ac:dyDescent="0.3">
      <c r="A151" s="20" t="s">
        <v>239</v>
      </c>
    </row>
    <row r="152" spans="1:1" x14ac:dyDescent="0.3">
      <c r="A152" s="20" t="s">
        <v>622</v>
      </c>
    </row>
    <row r="153" spans="1:1" x14ac:dyDescent="0.3">
      <c r="A153" s="20" t="s">
        <v>623</v>
      </c>
    </row>
    <row r="154" spans="1:1" x14ac:dyDescent="0.3">
      <c r="A154" s="20" t="s">
        <v>240</v>
      </c>
    </row>
    <row r="155" spans="1:1" x14ac:dyDescent="0.3">
      <c r="A155" s="20" t="s">
        <v>241</v>
      </c>
    </row>
    <row r="156" spans="1:1" x14ac:dyDescent="0.3">
      <c r="A156" s="20" t="s">
        <v>242</v>
      </c>
    </row>
    <row r="157" spans="1:1" x14ac:dyDescent="0.3">
      <c r="A157" s="20" t="s">
        <v>624</v>
      </c>
    </row>
    <row r="158" spans="1:1" x14ac:dyDescent="0.3">
      <c r="A158" s="20" t="s">
        <v>243</v>
      </c>
    </row>
    <row r="159" spans="1:1" x14ac:dyDescent="0.3">
      <c r="A159" s="20" t="s">
        <v>625</v>
      </c>
    </row>
    <row r="160" spans="1:1" x14ac:dyDescent="0.3">
      <c r="A160" s="20" t="s">
        <v>245</v>
      </c>
    </row>
    <row r="161" spans="1:1" x14ac:dyDescent="0.3">
      <c r="A161" s="20" t="s">
        <v>246</v>
      </c>
    </row>
    <row r="162" spans="1:1" x14ac:dyDescent="0.3">
      <c r="A162" s="20" t="s">
        <v>244</v>
      </c>
    </row>
    <row r="163" spans="1:1" x14ac:dyDescent="0.3">
      <c r="A163" s="20" t="s">
        <v>617</v>
      </c>
    </row>
    <row r="164" spans="1:1" x14ac:dyDescent="0.3">
      <c r="A164" s="20" t="s">
        <v>248</v>
      </c>
    </row>
    <row r="165" spans="1:1" x14ac:dyDescent="0.3">
      <c r="A165" s="20" t="s">
        <v>249</v>
      </c>
    </row>
    <row r="166" spans="1:1" x14ac:dyDescent="0.3">
      <c r="A166" s="20" t="s">
        <v>250</v>
      </c>
    </row>
    <row r="167" spans="1:1" x14ac:dyDescent="0.3">
      <c r="A167" s="20" t="s">
        <v>251</v>
      </c>
    </row>
    <row r="168" spans="1:1" x14ac:dyDescent="0.3">
      <c r="A168" s="20" t="s">
        <v>247</v>
      </c>
    </row>
    <row r="169" spans="1:1" x14ac:dyDescent="0.3">
      <c r="A169" s="20" t="s">
        <v>626</v>
      </c>
    </row>
    <row r="170" spans="1:1" x14ac:dyDescent="0.3">
      <c r="A170" s="20" t="s">
        <v>253</v>
      </c>
    </row>
    <row r="171" spans="1:1" x14ac:dyDescent="0.3">
      <c r="A171" s="20" t="s">
        <v>254</v>
      </c>
    </row>
    <row r="172" spans="1:1" x14ac:dyDescent="0.3">
      <c r="A172" s="20" t="s">
        <v>255</v>
      </c>
    </row>
    <row r="173" spans="1:1" x14ac:dyDescent="0.3">
      <c r="A173" s="20" t="s">
        <v>252</v>
      </c>
    </row>
    <row r="174" spans="1:1" x14ac:dyDescent="0.3">
      <c r="A174" s="20" t="s">
        <v>256</v>
      </c>
    </row>
    <row r="175" spans="1:1" x14ac:dyDescent="0.3">
      <c r="A175" s="20" t="s">
        <v>627</v>
      </c>
    </row>
    <row r="176" spans="1:1" x14ac:dyDescent="0.3">
      <c r="A176" s="20" t="s">
        <v>258</v>
      </c>
    </row>
    <row r="177" spans="1:1" x14ac:dyDescent="0.3">
      <c r="A177" s="20" t="s">
        <v>259</v>
      </c>
    </row>
    <row r="178" spans="1:1" x14ac:dyDescent="0.3">
      <c r="A178" s="20" t="s">
        <v>260</v>
      </c>
    </row>
    <row r="179" spans="1:1" x14ac:dyDescent="0.3">
      <c r="A179" s="20" t="s">
        <v>257</v>
      </c>
    </row>
    <row r="180" spans="1:1" x14ac:dyDescent="0.3">
      <c r="A180" s="20" t="s">
        <v>261</v>
      </c>
    </row>
    <row r="181" spans="1:1" x14ac:dyDescent="0.3">
      <c r="A181" s="20" t="s">
        <v>628</v>
      </c>
    </row>
    <row r="182" spans="1:1" x14ac:dyDescent="0.3">
      <c r="A182" s="20" t="s">
        <v>262</v>
      </c>
    </row>
    <row r="183" spans="1:1" x14ac:dyDescent="0.3">
      <c r="A183" s="20" t="s">
        <v>263</v>
      </c>
    </row>
    <row r="184" spans="1:1" x14ac:dyDescent="0.3">
      <c r="A184" s="20" t="s">
        <v>629</v>
      </c>
    </row>
    <row r="185" spans="1:1" x14ac:dyDescent="0.3">
      <c r="A185" s="20" t="s">
        <v>265</v>
      </c>
    </row>
    <row r="186" spans="1:1" x14ac:dyDescent="0.3">
      <c r="A186" s="20" t="s">
        <v>266</v>
      </c>
    </row>
    <row r="187" spans="1:1" x14ac:dyDescent="0.3">
      <c r="A187" s="20" t="s">
        <v>267</v>
      </c>
    </row>
    <row r="188" spans="1:1" x14ac:dyDescent="0.3">
      <c r="A188" s="20" t="s">
        <v>264</v>
      </c>
    </row>
    <row r="189" spans="1:1" x14ac:dyDescent="0.3">
      <c r="A189" s="20" t="s">
        <v>268</v>
      </c>
    </row>
    <row r="190" spans="1:1" x14ac:dyDescent="0.3">
      <c r="A190" s="20" t="s">
        <v>630</v>
      </c>
    </row>
    <row r="191" spans="1:1" x14ac:dyDescent="0.3">
      <c r="A191" s="20" t="s">
        <v>631</v>
      </c>
    </row>
    <row r="192" spans="1:1" x14ac:dyDescent="0.3">
      <c r="A192" s="20" t="s">
        <v>632</v>
      </c>
    </row>
    <row r="193" spans="1:1" x14ac:dyDescent="0.3">
      <c r="A193" s="20" t="s">
        <v>633</v>
      </c>
    </row>
    <row r="194" spans="1:1" x14ac:dyDescent="0.3">
      <c r="A194" s="20" t="s">
        <v>270</v>
      </c>
    </row>
    <row r="195" spans="1:1" x14ac:dyDescent="0.3">
      <c r="A195" s="20" t="s">
        <v>269</v>
      </c>
    </row>
    <row r="196" spans="1:1" x14ac:dyDescent="0.3">
      <c r="A196" s="20" t="s">
        <v>634</v>
      </c>
    </row>
    <row r="197" spans="1:1" x14ac:dyDescent="0.3">
      <c r="A197" s="20" t="s">
        <v>271</v>
      </c>
    </row>
    <row r="198" spans="1:1" x14ac:dyDescent="0.3">
      <c r="A198" s="20" t="s">
        <v>635</v>
      </c>
    </row>
    <row r="199" spans="1:1" x14ac:dyDescent="0.3">
      <c r="A199" s="20" t="s">
        <v>636</v>
      </c>
    </row>
    <row r="200" spans="1:1" x14ac:dyDescent="0.3">
      <c r="A200" s="20" t="s">
        <v>273</v>
      </c>
    </row>
    <row r="201" spans="1:1" x14ac:dyDescent="0.3">
      <c r="A201" s="20" t="s">
        <v>272</v>
      </c>
    </row>
    <row r="202" spans="1:1" x14ac:dyDescent="0.3">
      <c r="A202" s="20" t="s">
        <v>275</v>
      </c>
    </row>
    <row r="203" spans="1:1" x14ac:dyDescent="0.3">
      <c r="A203" s="20" t="s">
        <v>274</v>
      </c>
    </row>
    <row r="204" spans="1:1" x14ac:dyDescent="0.3">
      <c r="A204" s="20" t="s">
        <v>637</v>
      </c>
    </row>
    <row r="205" spans="1:1" x14ac:dyDescent="0.3">
      <c r="A205" s="20" t="s">
        <v>276</v>
      </c>
    </row>
    <row r="206" spans="1:1" x14ac:dyDescent="0.3">
      <c r="A206" s="20" t="s">
        <v>277</v>
      </c>
    </row>
    <row r="207" spans="1:1" x14ac:dyDescent="0.3">
      <c r="A207" s="20" t="s">
        <v>278</v>
      </c>
    </row>
    <row r="208" spans="1:1" x14ac:dyDescent="0.3">
      <c r="A208" s="20" t="s">
        <v>638</v>
      </c>
    </row>
    <row r="209" spans="1:1" x14ac:dyDescent="0.3">
      <c r="A209" s="20" t="s">
        <v>280</v>
      </c>
    </row>
    <row r="210" spans="1:1" x14ac:dyDescent="0.3">
      <c r="A210" s="20" t="s">
        <v>281</v>
      </c>
    </row>
    <row r="211" spans="1:1" x14ac:dyDescent="0.3">
      <c r="A211" s="20" t="s">
        <v>282</v>
      </c>
    </row>
    <row r="212" spans="1:1" x14ac:dyDescent="0.3">
      <c r="A212" s="20" t="s">
        <v>279</v>
      </c>
    </row>
    <row r="213" spans="1:1" x14ac:dyDescent="0.3">
      <c r="A213" s="20" t="s">
        <v>284</v>
      </c>
    </row>
    <row r="214" spans="1:1" x14ac:dyDescent="0.3">
      <c r="A214" s="20" t="s">
        <v>285</v>
      </c>
    </row>
    <row r="215" spans="1:1" x14ac:dyDescent="0.3">
      <c r="A215" s="20" t="s">
        <v>283</v>
      </c>
    </row>
    <row r="216" spans="1:1" x14ac:dyDescent="0.3">
      <c r="A216" s="20" t="s">
        <v>639</v>
      </c>
    </row>
    <row r="217" spans="1:1" x14ac:dyDescent="0.3">
      <c r="A217" s="20" t="s">
        <v>287</v>
      </c>
    </row>
    <row r="218" spans="1:1" x14ac:dyDescent="0.3">
      <c r="A218" s="20" t="s">
        <v>288</v>
      </c>
    </row>
    <row r="219" spans="1:1" x14ac:dyDescent="0.3">
      <c r="A219" s="20" t="s">
        <v>286</v>
      </c>
    </row>
    <row r="220" spans="1:1" x14ac:dyDescent="0.3">
      <c r="A220" s="20" t="s">
        <v>640</v>
      </c>
    </row>
    <row r="221" spans="1:1" x14ac:dyDescent="0.3">
      <c r="A221" s="20" t="s">
        <v>289</v>
      </c>
    </row>
    <row r="222" spans="1:1" x14ac:dyDescent="0.3">
      <c r="A222" s="20" t="s">
        <v>290</v>
      </c>
    </row>
    <row r="223" spans="1:1" x14ac:dyDescent="0.3">
      <c r="A223" s="20" t="s">
        <v>291</v>
      </c>
    </row>
    <row r="224" spans="1:1" x14ac:dyDescent="0.3">
      <c r="A224" s="20" t="s">
        <v>641</v>
      </c>
    </row>
    <row r="225" spans="1:1" x14ac:dyDescent="0.3">
      <c r="A225" s="20" t="s">
        <v>293</v>
      </c>
    </row>
    <row r="226" spans="1:1" x14ac:dyDescent="0.3">
      <c r="A226" s="20" t="s">
        <v>292</v>
      </c>
    </row>
    <row r="227" spans="1:1" x14ac:dyDescent="0.3">
      <c r="A227" s="20" t="s">
        <v>294</v>
      </c>
    </row>
    <row r="228" spans="1:1" x14ac:dyDescent="0.3">
      <c r="A228" s="20" t="s">
        <v>642</v>
      </c>
    </row>
    <row r="229" spans="1:1" x14ac:dyDescent="0.3">
      <c r="A229" s="20" t="s">
        <v>643</v>
      </c>
    </row>
    <row r="230" spans="1:1" x14ac:dyDescent="0.3">
      <c r="A230" s="20" t="s">
        <v>295</v>
      </c>
    </row>
    <row r="231" spans="1:1" x14ac:dyDescent="0.3">
      <c r="A231" s="20" t="s">
        <v>296</v>
      </c>
    </row>
    <row r="232" spans="1:1" x14ac:dyDescent="0.3">
      <c r="A232" s="20" t="s">
        <v>644</v>
      </c>
    </row>
    <row r="233" spans="1:1" x14ac:dyDescent="0.3">
      <c r="A233" s="20" t="s">
        <v>298</v>
      </c>
    </row>
    <row r="234" spans="1:1" x14ac:dyDescent="0.3">
      <c r="A234" s="20" t="s">
        <v>299</v>
      </c>
    </row>
    <row r="235" spans="1:1" x14ac:dyDescent="0.3">
      <c r="A235" s="20" t="s">
        <v>300</v>
      </c>
    </row>
    <row r="236" spans="1:1" x14ac:dyDescent="0.3">
      <c r="A236" s="20" t="s">
        <v>297</v>
      </c>
    </row>
    <row r="237" spans="1:1" x14ac:dyDescent="0.3">
      <c r="A237" s="20" t="s">
        <v>301</v>
      </c>
    </row>
    <row r="238" spans="1:1" x14ac:dyDescent="0.3">
      <c r="A238" s="20" t="s">
        <v>645</v>
      </c>
    </row>
    <row r="239" spans="1:1" x14ac:dyDescent="0.3">
      <c r="A239" s="20" t="s">
        <v>303</v>
      </c>
    </row>
    <row r="240" spans="1:1" x14ac:dyDescent="0.3">
      <c r="A240" s="20" t="s">
        <v>304</v>
      </c>
    </row>
    <row r="241" spans="1:1" x14ac:dyDescent="0.3">
      <c r="A241" s="20" t="s">
        <v>305</v>
      </c>
    </row>
    <row r="242" spans="1:1" x14ac:dyDescent="0.3">
      <c r="A242" s="20" t="s">
        <v>302</v>
      </c>
    </row>
    <row r="243" spans="1:1" x14ac:dyDescent="0.3">
      <c r="A243" s="20" t="s">
        <v>306</v>
      </c>
    </row>
    <row r="244" spans="1:1" x14ac:dyDescent="0.3">
      <c r="A244" s="20" t="s">
        <v>646</v>
      </c>
    </row>
    <row r="245" spans="1:1" x14ac:dyDescent="0.3">
      <c r="A245" s="20" t="s">
        <v>308</v>
      </c>
    </row>
    <row r="246" spans="1:1" x14ac:dyDescent="0.3">
      <c r="A246" s="20" t="s">
        <v>309</v>
      </c>
    </row>
    <row r="247" spans="1:1" x14ac:dyDescent="0.3">
      <c r="A247" s="20" t="s">
        <v>310</v>
      </c>
    </row>
    <row r="248" spans="1:1" x14ac:dyDescent="0.3">
      <c r="A248" s="20" t="s">
        <v>307</v>
      </c>
    </row>
    <row r="249" spans="1:1" x14ac:dyDescent="0.3">
      <c r="A249" s="20" t="s">
        <v>311</v>
      </c>
    </row>
    <row r="250" spans="1:1" x14ac:dyDescent="0.3">
      <c r="A250" s="20" t="s">
        <v>647</v>
      </c>
    </row>
    <row r="251" spans="1:1" x14ac:dyDescent="0.3">
      <c r="A251" s="20" t="s">
        <v>312</v>
      </c>
    </row>
    <row r="252" spans="1:1" x14ac:dyDescent="0.3">
      <c r="A252" s="20" t="s">
        <v>313</v>
      </c>
    </row>
    <row r="253" spans="1:1" x14ac:dyDescent="0.3">
      <c r="A253" s="20" t="s">
        <v>648</v>
      </c>
    </row>
    <row r="254" spans="1:1" x14ac:dyDescent="0.3">
      <c r="A254" s="20" t="s">
        <v>315</v>
      </c>
    </row>
    <row r="255" spans="1:1" x14ac:dyDescent="0.3">
      <c r="A255" s="20" t="s">
        <v>316</v>
      </c>
    </row>
    <row r="256" spans="1:1" x14ac:dyDescent="0.3">
      <c r="A256" s="20" t="s">
        <v>317</v>
      </c>
    </row>
    <row r="257" spans="1:1" x14ac:dyDescent="0.3">
      <c r="A257" s="20" t="s">
        <v>314</v>
      </c>
    </row>
    <row r="258" spans="1:1" x14ac:dyDescent="0.3">
      <c r="A258" s="20" t="s">
        <v>318</v>
      </c>
    </row>
    <row r="259" spans="1:1" x14ac:dyDescent="0.3">
      <c r="A259" s="20" t="s">
        <v>649</v>
      </c>
    </row>
    <row r="260" spans="1:1" x14ac:dyDescent="0.3">
      <c r="A260" s="20" t="s">
        <v>650</v>
      </c>
    </row>
    <row r="261" spans="1:1" x14ac:dyDescent="0.3">
      <c r="A261" s="20" t="s">
        <v>651</v>
      </c>
    </row>
    <row r="262" spans="1:1" x14ac:dyDescent="0.3">
      <c r="A262" s="20" t="s">
        <v>652</v>
      </c>
    </row>
    <row r="263" spans="1:1" x14ac:dyDescent="0.3">
      <c r="A263" s="20" t="s">
        <v>320</v>
      </c>
    </row>
    <row r="264" spans="1:1" x14ac:dyDescent="0.3">
      <c r="A264" s="20" t="s">
        <v>319</v>
      </c>
    </row>
    <row r="265" spans="1:1" x14ac:dyDescent="0.3">
      <c r="A265" s="20" t="s">
        <v>653</v>
      </c>
    </row>
    <row r="266" spans="1:1" x14ac:dyDescent="0.3">
      <c r="A266" s="20" t="s">
        <v>321</v>
      </c>
    </row>
    <row r="267" spans="1:1" x14ac:dyDescent="0.3">
      <c r="A267" s="20" t="s">
        <v>654</v>
      </c>
    </row>
    <row r="268" spans="1:1" x14ac:dyDescent="0.3">
      <c r="A268" s="20" t="s">
        <v>655</v>
      </c>
    </row>
    <row r="269" spans="1:1" x14ac:dyDescent="0.3">
      <c r="A269" s="20" t="s">
        <v>323</v>
      </c>
    </row>
    <row r="270" spans="1:1" x14ac:dyDescent="0.3">
      <c r="A270" s="20" t="s">
        <v>322</v>
      </c>
    </row>
    <row r="271" spans="1:1" x14ac:dyDescent="0.3">
      <c r="A271" s="20" t="s">
        <v>325</v>
      </c>
    </row>
    <row r="272" spans="1:1" x14ac:dyDescent="0.3">
      <c r="A272" s="20" t="s">
        <v>324</v>
      </c>
    </row>
    <row r="273" spans="1:1" x14ac:dyDescent="0.3">
      <c r="A273" s="20" t="s">
        <v>656</v>
      </c>
    </row>
    <row r="274" spans="1:1" x14ac:dyDescent="0.3">
      <c r="A274" s="19" t="s">
        <v>340</v>
      </c>
    </row>
    <row r="275" spans="1:1" x14ac:dyDescent="0.3">
      <c r="A275" s="19" t="s">
        <v>327</v>
      </c>
    </row>
    <row r="276" spans="1:1" x14ac:dyDescent="0.3">
      <c r="A276" s="19" t="s">
        <v>328</v>
      </c>
    </row>
    <row r="277" spans="1:1" x14ac:dyDescent="0.3">
      <c r="A277" s="19" t="s">
        <v>329</v>
      </c>
    </row>
    <row r="278" spans="1:1" x14ac:dyDescent="0.3">
      <c r="A278" s="19" t="s">
        <v>330</v>
      </c>
    </row>
    <row r="279" spans="1:1" x14ac:dyDescent="0.3">
      <c r="A279" s="19" t="s">
        <v>331</v>
      </c>
    </row>
    <row r="280" spans="1:1" x14ac:dyDescent="0.3">
      <c r="A280" s="19" t="s">
        <v>332</v>
      </c>
    </row>
    <row r="281" spans="1:1" x14ac:dyDescent="0.3">
      <c r="A281" s="19" t="s">
        <v>333</v>
      </c>
    </row>
    <row r="282" spans="1:1" x14ac:dyDescent="0.3">
      <c r="A282" s="19" t="s">
        <v>334</v>
      </c>
    </row>
    <row r="283" spans="1:1" x14ac:dyDescent="0.3">
      <c r="A283" s="19" t="s">
        <v>335</v>
      </c>
    </row>
    <row r="284" spans="1:1" x14ac:dyDescent="0.3">
      <c r="A284" s="19" t="s">
        <v>336</v>
      </c>
    </row>
    <row r="285" spans="1:1" x14ac:dyDescent="0.3">
      <c r="A285" s="19" t="s">
        <v>337</v>
      </c>
    </row>
    <row r="286" spans="1:1" x14ac:dyDescent="0.3">
      <c r="A286" s="19" t="s">
        <v>338</v>
      </c>
    </row>
    <row r="287" spans="1:1" x14ac:dyDescent="0.3">
      <c r="A287" s="19" t="s">
        <v>339</v>
      </c>
    </row>
    <row r="288" spans="1:1" x14ac:dyDescent="0.3">
      <c r="A288" s="19" t="s">
        <v>354</v>
      </c>
    </row>
    <row r="289" spans="1:1" x14ac:dyDescent="0.3">
      <c r="A289" s="19" t="s">
        <v>341</v>
      </c>
    </row>
    <row r="290" spans="1:1" x14ac:dyDescent="0.3">
      <c r="A290" s="19" t="s">
        <v>342</v>
      </c>
    </row>
    <row r="291" spans="1:1" x14ac:dyDescent="0.3">
      <c r="A291" s="19" t="s">
        <v>343</v>
      </c>
    </row>
    <row r="292" spans="1:1" x14ac:dyDescent="0.3">
      <c r="A292" s="19" t="s">
        <v>344</v>
      </c>
    </row>
    <row r="293" spans="1:1" x14ac:dyDescent="0.3">
      <c r="A293" s="19" t="s">
        <v>345</v>
      </c>
    </row>
    <row r="294" spans="1:1" x14ac:dyDescent="0.3">
      <c r="A294" s="19" t="s">
        <v>346</v>
      </c>
    </row>
    <row r="295" spans="1:1" x14ac:dyDescent="0.3">
      <c r="A295" s="19" t="s">
        <v>347</v>
      </c>
    </row>
    <row r="296" spans="1:1" x14ac:dyDescent="0.3">
      <c r="A296" s="19" t="s">
        <v>348</v>
      </c>
    </row>
    <row r="297" spans="1:1" x14ac:dyDescent="0.3">
      <c r="A297" s="19" t="s">
        <v>349</v>
      </c>
    </row>
    <row r="298" spans="1:1" x14ac:dyDescent="0.3">
      <c r="A298" s="19" t="s">
        <v>350</v>
      </c>
    </row>
    <row r="299" spans="1:1" x14ac:dyDescent="0.3">
      <c r="A299" s="19" t="s">
        <v>351</v>
      </c>
    </row>
    <row r="300" spans="1:1" x14ac:dyDescent="0.3">
      <c r="A300" s="19" t="s">
        <v>352</v>
      </c>
    </row>
    <row r="301" spans="1:1" x14ac:dyDescent="0.3">
      <c r="A301" s="19" t="s">
        <v>353</v>
      </c>
    </row>
    <row r="302" spans="1:1" x14ac:dyDescent="0.3">
      <c r="A302" s="19" t="s">
        <v>368</v>
      </c>
    </row>
    <row r="303" spans="1:1" x14ac:dyDescent="0.3">
      <c r="A303" s="19" t="s">
        <v>355</v>
      </c>
    </row>
    <row r="304" spans="1:1" x14ac:dyDescent="0.3">
      <c r="A304" s="19" t="s">
        <v>356</v>
      </c>
    </row>
    <row r="305" spans="1:1" x14ac:dyDescent="0.3">
      <c r="A305" s="19" t="s">
        <v>357</v>
      </c>
    </row>
    <row r="306" spans="1:1" x14ac:dyDescent="0.3">
      <c r="A306" s="19" t="s">
        <v>358</v>
      </c>
    </row>
    <row r="307" spans="1:1" x14ac:dyDescent="0.3">
      <c r="A307" s="19" t="s">
        <v>359</v>
      </c>
    </row>
    <row r="308" spans="1:1" x14ac:dyDescent="0.3">
      <c r="A308" s="19" t="s">
        <v>360</v>
      </c>
    </row>
    <row r="309" spans="1:1" x14ac:dyDescent="0.3">
      <c r="A309" s="19" t="s">
        <v>361</v>
      </c>
    </row>
    <row r="310" spans="1:1" x14ac:dyDescent="0.3">
      <c r="A310" s="19" t="s">
        <v>362</v>
      </c>
    </row>
    <row r="311" spans="1:1" x14ac:dyDescent="0.3">
      <c r="A311" s="19" t="s">
        <v>363</v>
      </c>
    </row>
    <row r="312" spans="1:1" x14ac:dyDescent="0.3">
      <c r="A312" s="19" t="s">
        <v>364</v>
      </c>
    </row>
    <row r="313" spans="1:1" x14ac:dyDescent="0.3">
      <c r="A313" s="19" t="s">
        <v>365</v>
      </c>
    </row>
    <row r="314" spans="1:1" x14ac:dyDescent="0.3">
      <c r="A314" s="19" t="s">
        <v>366</v>
      </c>
    </row>
    <row r="315" spans="1:1" x14ac:dyDescent="0.3">
      <c r="A315" s="19" t="s">
        <v>367</v>
      </c>
    </row>
    <row r="316" spans="1:1" x14ac:dyDescent="0.3">
      <c r="A316" s="19" t="s">
        <v>326</v>
      </c>
    </row>
    <row r="317" spans="1:1" x14ac:dyDescent="0.3">
      <c r="A317" s="19" t="s">
        <v>369</v>
      </c>
    </row>
    <row r="318" spans="1:1" x14ac:dyDescent="0.3">
      <c r="A318" s="19" t="s">
        <v>370</v>
      </c>
    </row>
    <row r="319" spans="1:1" x14ac:dyDescent="0.3">
      <c r="A319" s="19" t="s">
        <v>371</v>
      </c>
    </row>
    <row r="320" spans="1:1" x14ac:dyDescent="0.3">
      <c r="A320" s="19" t="s">
        <v>372</v>
      </c>
    </row>
    <row r="321" spans="1:1" x14ac:dyDescent="0.3">
      <c r="A321" s="19" t="s">
        <v>373</v>
      </c>
    </row>
    <row r="322" spans="1:1" x14ac:dyDescent="0.3">
      <c r="A322" s="19" t="s">
        <v>374</v>
      </c>
    </row>
    <row r="323" spans="1:1" x14ac:dyDescent="0.3">
      <c r="A323" s="19" t="s">
        <v>375</v>
      </c>
    </row>
    <row r="324" spans="1:1" x14ac:dyDescent="0.3">
      <c r="A324" s="19" t="s">
        <v>376</v>
      </c>
    </row>
    <row r="325" spans="1:1" x14ac:dyDescent="0.3">
      <c r="A325" s="19" t="s">
        <v>377</v>
      </c>
    </row>
    <row r="326" spans="1:1" x14ac:dyDescent="0.3">
      <c r="A326" s="19" t="s">
        <v>378</v>
      </c>
    </row>
    <row r="327" spans="1:1" x14ac:dyDescent="0.3">
      <c r="A327" s="19" t="s">
        <v>379</v>
      </c>
    </row>
    <row r="328" spans="1:1" x14ac:dyDescent="0.3">
      <c r="A328" s="19" t="s">
        <v>380</v>
      </c>
    </row>
    <row r="329" spans="1:1" x14ac:dyDescent="0.3">
      <c r="A329" s="19" t="s">
        <v>381</v>
      </c>
    </row>
    <row r="330" spans="1:1" x14ac:dyDescent="0.3">
      <c r="A330" s="19" t="s">
        <v>396</v>
      </c>
    </row>
    <row r="331" spans="1:1" x14ac:dyDescent="0.3">
      <c r="A331" s="19" t="s">
        <v>383</v>
      </c>
    </row>
    <row r="332" spans="1:1" x14ac:dyDescent="0.3">
      <c r="A332" s="19" t="s">
        <v>384</v>
      </c>
    </row>
    <row r="333" spans="1:1" x14ac:dyDescent="0.3">
      <c r="A333" s="19" t="s">
        <v>385</v>
      </c>
    </row>
    <row r="334" spans="1:1" x14ac:dyDescent="0.3">
      <c r="A334" s="19" t="s">
        <v>386</v>
      </c>
    </row>
    <row r="335" spans="1:1" x14ac:dyDescent="0.3">
      <c r="A335" s="19" t="s">
        <v>387</v>
      </c>
    </row>
    <row r="336" spans="1:1" x14ac:dyDescent="0.3">
      <c r="A336" s="19" t="s">
        <v>388</v>
      </c>
    </row>
    <row r="337" spans="1:1" x14ac:dyDescent="0.3">
      <c r="A337" s="19" t="s">
        <v>389</v>
      </c>
    </row>
    <row r="338" spans="1:1" x14ac:dyDescent="0.3">
      <c r="A338" s="19" t="s">
        <v>390</v>
      </c>
    </row>
    <row r="339" spans="1:1" x14ac:dyDescent="0.3">
      <c r="A339" s="19" t="s">
        <v>391</v>
      </c>
    </row>
    <row r="340" spans="1:1" x14ac:dyDescent="0.3">
      <c r="A340" s="19" t="s">
        <v>392</v>
      </c>
    </row>
    <row r="341" spans="1:1" x14ac:dyDescent="0.3">
      <c r="A341" s="19" t="s">
        <v>393</v>
      </c>
    </row>
    <row r="342" spans="1:1" x14ac:dyDescent="0.3">
      <c r="A342" s="19" t="s">
        <v>394</v>
      </c>
    </row>
    <row r="343" spans="1:1" x14ac:dyDescent="0.3">
      <c r="A343" s="19" t="s">
        <v>395</v>
      </c>
    </row>
    <row r="344" spans="1:1" x14ac:dyDescent="0.3">
      <c r="A344" s="19" t="s">
        <v>410</v>
      </c>
    </row>
    <row r="345" spans="1:1" x14ac:dyDescent="0.3">
      <c r="A345" s="19" t="s">
        <v>397</v>
      </c>
    </row>
    <row r="346" spans="1:1" x14ac:dyDescent="0.3">
      <c r="A346" s="19" t="s">
        <v>398</v>
      </c>
    </row>
    <row r="347" spans="1:1" x14ac:dyDescent="0.3">
      <c r="A347" s="19" t="s">
        <v>399</v>
      </c>
    </row>
    <row r="348" spans="1:1" x14ac:dyDescent="0.3">
      <c r="A348" s="19" t="s">
        <v>400</v>
      </c>
    </row>
    <row r="349" spans="1:1" x14ac:dyDescent="0.3">
      <c r="A349" s="19" t="s">
        <v>401</v>
      </c>
    </row>
    <row r="350" spans="1:1" x14ac:dyDescent="0.3">
      <c r="A350" s="19" t="s">
        <v>402</v>
      </c>
    </row>
    <row r="351" spans="1:1" x14ac:dyDescent="0.3">
      <c r="A351" s="19" t="s">
        <v>403</v>
      </c>
    </row>
    <row r="352" spans="1:1" x14ac:dyDescent="0.3">
      <c r="A352" s="19" t="s">
        <v>404</v>
      </c>
    </row>
    <row r="353" spans="1:1" x14ac:dyDescent="0.3">
      <c r="A353" s="19" t="s">
        <v>405</v>
      </c>
    </row>
    <row r="354" spans="1:1" x14ac:dyDescent="0.3">
      <c r="A354" s="19" t="s">
        <v>406</v>
      </c>
    </row>
    <row r="355" spans="1:1" x14ac:dyDescent="0.3">
      <c r="A355" s="19" t="s">
        <v>407</v>
      </c>
    </row>
    <row r="356" spans="1:1" x14ac:dyDescent="0.3">
      <c r="A356" s="19" t="s">
        <v>408</v>
      </c>
    </row>
    <row r="357" spans="1:1" x14ac:dyDescent="0.3">
      <c r="A357" s="19" t="s">
        <v>409</v>
      </c>
    </row>
    <row r="358" spans="1:1" x14ac:dyDescent="0.3">
      <c r="A358" s="19" t="s">
        <v>424</v>
      </c>
    </row>
    <row r="359" spans="1:1" x14ac:dyDescent="0.3">
      <c r="A359" s="19" t="s">
        <v>411</v>
      </c>
    </row>
    <row r="360" spans="1:1" x14ac:dyDescent="0.3">
      <c r="A360" s="19" t="s">
        <v>412</v>
      </c>
    </row>
    <row r="361" spans="1:1" x14ac:dyDescent="0.3">
      <c r="A361" s="19" t="s">
        <v>413</v>
      </c>
    </row>
    <row r="362" spans="1:1" x14ac:dyDescent="0.3">
      <c r="A362" s="19" t="s">
        <v>414</v>
      </c>
    </row>
    <row r="363" spans="1:1" x14ac:dyDescent="0.3">
      <c r="A363" s="19" t="s">
        <v>415</v>
      </c>
    </row>
    <row r="364" spans="1:1" x14ac:dyDescent="0.3">
      <c r="A364" s="19" t="s">
        <v>416</v>
      </c>
    </row>
    <row r="365" spans="1:1" x14ac:dyDescent="0.3">
      <c r="A365" s="19" t="s">
        <v>417</v>
      </c>
    </row>
    <row r="366" spans="1:1" x14ac:dyDescent="0.3">
      <c r="A366" s="19" t="s">
        <v>418</v>
      </c>
    </row>
    <row r="367" spans="1:1" x14ac:dyDescent="0.3">
      <c r="A367" s="19" t="s">
        <v>419</v>
      </c>
    </row>
    <row r="368" spans="1:1" x14ac:dyDescent="0.3">
      <c r="A368" s="19" t="s">
        <v>420</v>
      </c>
    </row>
    <row r="369" spans="1:1" x14ac:dyDescent="0.3">
      <c r="A369" s="19" t="s">
        <v>421</v>
      </c>
    </row>
    <row r="370" spans="1:1" x14ac:dyDescent="0.3">
      <c r="A370" s="19" t="s">
        <v>422</v>
      </c>
    </row>
    <row r="371" spans="1:1" x14ac:dyDescent="0.3">
      <c r="A371" s="19" t="s">
        <v>423</v>
      </c>
    </row>
    <row r="372" spans="1:1" x14ac:dyDescent="0.3">
      <c r="A372" s="19" t="s">
        <v>382</v>
      </c>
    </row>
    <row r="373" spans="1:1" x14ac:dyDescent="0.3">
      <c r="A373" s="19" t="s">
        <v>425</v>
      </c>
    </row>
    <row r="374" spans="1:1" x14ac:dyDescent="0.3">
      <c r="A374" s="19" t="s">
        <v>426</v>
      </c>
    </row>
    <row r="375" spans="1:1" x14ac:dyDescent="0.3">
      <c r="A375" s="19" t="s">
        <v>427</v>
      </c>
    </row>
    <row r="376" spans="1:1" x14ac:dyDescent="0.3">
      <c r="A376" s="19" t="s">
        <v>428</v>
      </c>
    </row>
    <row r="377" spans="1:1" x14ac:dyDescent="0.3">
      <c r="A377" s="19" t="s">
        <v>429</v>
      </c>
    </row>
    <row r="378" spans="1:1" x14ac:dyDescent="0.3">
      <c r="A378" s="19" t="s">
        <v>430</v>
      </c>
    </row>
    <row r="379" spans="1:1" x14ac:dyDescent="0.3">
      <c r="A379" s="19" t="s">
        <v>431</v>
      </c>
    </row>
    <row r="380" spans="1:1" x14ac:dyDescent="0.3">
      <c r="A380" s="19" t="s">
        <v>432</v>
      </c>
    </row>
    <row r="381" spans="1:1" x14ac:dyDescent="0.3">
      <c r="A381" s="19" t="s">
        <v>433</v>
      </c>
    </row>
    <row r="382" spans="1:1" x14ac:dyDescent="0.3">
      <c r="A382" s="19" t="s">
        <v>434</v>
      </c>
    </row>
    <row r="383" spans="1:1" x14ac:dyDescent="0.3">
      <c r="A383" s="19" t="s">
        <v>435</v>
      </c>
    </row>
    <row r="384" spans="1:1" x14ac:dyDescent="0.3">
      <c r="A384" s="19" t="s">
        <v>436</v>
      </c>
    </row>
    <row r="385" spans="1:1" x14ac:dyDescent="0.3">
      <c r="A385" s="19" t="s">
        <v>437</v>
      </c>
    </row>
  </sheetData>
  <phoneticPr fontId="3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4" x14ac:dyDescent="0.3"/>
  <sheetData>
    <row r="2" spans="2:20" x14ac:dyDescent="0.3">
      <c r="B2" t="s">
        <v>171</v>
      </c>
      <c r="D2" t="s">
        <v>8</v>
      </c>
      <c r="F2" t="s">
        <v>179</v>
      </c>
      <c r="H2" t="s">
        <v>58</v>
      </c>
      <c r="J2" t="s">
        <v>185</v>
      </c>
      <c r="L2" t="s">
        <v>63</v>
      </c>
      <c r="N2" t="s">
        <v>166</v>
      </c>
      <c r="P2" t="s">
        <v>27</v>
      </c>
      <c r="R2" t="s">
        <v>147</v>
      </c>
      <c r="T2" t="s">
        <v>614</v>
      </c>
    </row>
    <row r="3" spans="2:20" x14ac:dyDescent="0.3">
      <c r="B3" t="s">
        <v>16</v>
      </c>
      <c r="D3" t="s">
        <v>616</v>
      </c>
      <c r="F3" t="s">
        <v>144</v>
      </c>
      <c r="H3" t="s">
        <v>34</v>
      </c>
      <c r="J3" t="s">
        <v>142</v>
      </c>
      <c r="L3" t="s">
        <v>160</v>
      </c>
      <c r="N3" t="s">
        <v>29</v>
      </c>
      <c r="P3" t="s">
        <v>166</v>
      </c>
      <c r="R3" t="s">
        <v>192</v>
      </c>
      <c r="T3" t="s">
        <v>28</v>
      </c>
    </row>
    <row r="4" spans="2:20" x14ac:dyDescent="0.3">
      <c r="B4" t="s">
        <v>34</v>
      </c>
      <c r="D4" t="s">
        <v>31</v>
      </c>
      <c r="F4" t="s">
        <v>589</v>
      </c>
      <c r="H4" t="s">
        <v>179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152</v>
      </c>
    </row>
    <row r="5" spans="2:20" x14ac:dyDescent="0.3">
      <c r="B5" t="s">
        <v>608</v>
      </c>
      <c r="D5" t="s">
        <v>671</v>
      </c>
      <c r="F5" t="s">
        <v>25</v>
      </c>
      <c r="H5" t="s">
        <v>222</v>
      </c>
      <c r="J5" t="s">
        <v>10</v>
      </c>
      <c r="L5" t="s">
        <v>61</v>
      </c>
      <c r="N5" t="s">
        <v>182</v>
      </c>
      <c r="P5" t="s">
        <v>66</v>
      </c>
      <c r="R5" t="s">
        <v>53</v>
      </c>
      <c r="T5" t="s">
        <v>23</v>
      </c>
    </row>
    <row r="6" spans="2:20" x14ac:dyDescent="0.3">
      <c r="B6" t="s">
        <v>169</v>
      </c>
      <c r="D6" t="s">
        <v>179</v>
      </c>
      <c r="F6" t="s">
        <v>221</v>
      </c>
      <c r="H6" t="s">
        <v>606</v>
      </c>
      <c r="J6" t="s">
        <v>190</v>
      </c>
      <c r="L6" t="s">
        <v>154</v>
      </c>
      <c r="N6" t="s">
        <v>611</v>
      </c>
      <c r="P6" t="s">
        <v>180</v>
      </c>
      <c r="R6" t="s">
        <v>610</v>
      </c>
      <c r="T6" t="s">
        <v>19</v>
      </c>
    </row>
    <row r="7" spans="2:20" x14ac:dyDescent="0.3">
      <c r="B7" t="s">
        <v>42</v>
      </c>
      <c r="D7" t="s">
        <v>43</v>
      </c>
      <c r="F7" t="s">
        <v>168</v>
      </c>
      <c r="H7" t="s">
        <v>174</v>
      </c>
      <c r="J7" t="s">
        <v>162</v>
      </c>
      <c r="L7" t="s">
        <v>34</v>
      </c>
      <c r="N7" t="s">
        <v>142</v>
      </c>
      <c r="P7" t="s">
        <v>188</v>
      </c>
      <c r="R7" t="s">
        <v>618</v>
      </c>
      <c r="T7" t="s">
        <v>175</v>
      </c>
    </row>
    <row r="8" spans="2:20" x14ac:dyDescent="0.3">
      <c r="B8" t="s">
        <v>618</v>
      </c>
      <c r="D8" t="s">
        <v>170</v>
      </c>
      <c r="F8" t="s">
        <v>66</v>
      </c>
      <c r="H8" t="s">
        <v>159</v>
      </c>
      <c r="J8" t="s">
        <v>23</v>
      </c>
      <c r="L8" t="s">
        <v>589</v>
      </c>
      <c r="N8" t="s">
        <v>222</v>
      </c>
      <c r="P8" t="s">
        <v>65</v>
      </c>
      <c r="R8" t="s">
        <v>41</v>
      </c>
      <c r="T8" t="s">
        <v>26</v>
      </c>
    </row>
    <row r="9" spans="2:20" x14ac:dyDescent="0.3">
      <c r="B9" t="s">
        <v>41</v>
      </c>
      <c r="D9" t="s">
        <v>159</v>
      </c>
      <c r="F9" t="s">
        <v>64</v>
      </c>
      <c r="H9" t="s">
        <v>589</v>
      </c>
      <c r="J9" t="s">
        <v>134</v>
      </c>
      <c r="L9" t="s">
        <v>165</v>
      </c>
      <c r="N9" t="s">
        <v>174</v>
      </c>
      <c r="P9" t="s">
        <v>41</v>
      </c>
      <c r="R9" t="s">
        <v>608</v>
      </c>
      <c r="T9" t="s">
        <v>604</v>
      </c>
    </row>
    <row r="10" spans="2:20" x14ac:dyDescent="0.3">
      <c r="B10" t="s">
        <v>52</v>
      </c>
      <c r="D10" t="s">
        <v>144</v>
      </c>
      <c r="F10" t="s">
        <v>612</v>
      </c>
      <c r="H10" t="s">
        <v>62</v>
      </c>
      <c r="J10" t="s">
        <v>180</v>
      </c>
      <c r="L10" t="s">
        <v>610</v>
      </c>
      <c r="N10" t="s">
        <v>151</v>
      </c>
      <c r="P10" t="s">
        <v>152</v>
      </c>
      <c r="R10" t="s">
        <v>144</v>
      </c>
      <c r="T10" t="s">
        <v>227</v>
      </c>
    </row>
    <row r="11" spans="2:20" x14ac:dyDescent="0.3">
      <c r="B11" t="s">
        <v>165</v>
      </c>
      <c r="D11" t="s">
        <v>143</v>
      </c>
      <c r="F11" t="s">
        <v>140</v>
      </c>
      <c r="H11" t="s">
        <v>63</v>
      </c>
      <c r="J11" t="s">
        <v>192</v>
      </c>
      <c r="L11" t="s">
        <v>225</v>
      </c>
      <c r="N11" t="s">
        <v>50</v>
      </c>
      <c r="P11" t="s">
        <v>32</v>
      </c>
      <c r="R11" t="s">
        <v>223</v>
      </c>
      <c r="T11" t="s">
        <v>609</v>
      </c>
    </row>
    <row r="12" spans="2:20" x14ac:dyDescent="0.3">
      <c r="B12" t="s">
        <v>185</v>
      </c>
      <c r="D12" t="s">
        <v>162</v>
      </c>
      <c r="F12" t="s">
        <v>166</v>
      </c>
      <c r="H12" t="s">
        <v>146</v>
      </c>
      <c r="J12" t="s">
        <v>150</v>
      </c>
      <c r="L12" t="s">
        <v>30</v>
      </c>
      <c r="N12" t="s">
        <v>615</v>
      </c>
      <c r="P12" t="s">
        <v>226</v>
      </c>
      <c r="R12" t="s">
        <v>164</v>
      </c>
      <c r="T12" t="s">
        <v>614</v>
      </c>
    </row>
    <row r="13" spans="2:20" x14ac:dyDescent="0.3">
      <c r="B13" t="s">
        <v>170</v>
      </c>
      <c r="D13" t="s">
        <v>153</v>
      </c>
      <c r="F13" t="s">
        <v>170</v>
      </c>
      <c r="H13" t="s">
        <v>159</v>
      </c>
      <c r="J13" t="s">
        <v>58</v>
      </c>
      <c r="L13" t="s">
        <v>177</v>
      </c>
      <c r="N13" t="s">
        <v>146</v>
      </c>
      <c r="P13" t="s">
        <v>37</v>
      </c>
      <c r="R13" t="s">
        <v>171</v>
      </c>
      <c r="T13" t="s">
        <v>230</v>
      </c>
    </row>
    <row r="14" spans="2:20" x14ac:dyDescent="0.3">
      <c r="B14" t="s">
        <v>35</v>
      </c>
      <c r="D14" t="s">
        <v>174</v>
      </c>
      <c r="F14" t="s">
        <v>38</v>
      </c>
      <c r="H14" t="s">
        <v>151</v>
      </c>
      <c r="J14" t="s">
        <v>26</v>
      </c>
      <c r="L14" t="s">
        <v>34</v>
      </c>
      <c r="N14" t="s">
        <v>144</v>
      </c>
      <c r="P14" t="s">
        <v>69</v>
      </c>
      <c r="R14" t="s">
        <v>221</v>
      </c>
      <c r="T14" t="s">
        <v>52</v>
      </c>
    </row>
    <row r="15" spans="2:20" x14ac:dyDescent="0.3">
      <c r="B15" t="s">
        <v>612</v>
      </c>
      <c r="D15" t="s">
        <v>56</v>
      </c>
      <c r="F15" t="s">
        <v>56</v>
      </c>
      <c r="H15" t="s">
        <v>54</v>
      </c>
      <c r="J15" t="s">
        <v>35</v>
      </c>
      <c r="L15" t="s">
        <v>185</v>
      </c>
      <c r="N15" t="s">
        <v>165</v>
      </c>
      <c r="P15" t="s">
        <v>176</v>
      </c>
      <c r="R15" t="s">
        <v>168</v>
      </c>
      <c r="T15" t="s">
        <v>172</v>
      </c>
    </row>
    <row r="16" spans="2:20" x14ac:dyDescent="0.3">
      <c r="B16" t="s">
        <v>22</v>
      </c>
      <c r="D16" t="s">
        <v>164</v>
      </c>
      <c r="F16" t="s">
        <v>38</v>
      </c>
      <c r="H16" t="s">
        <v>172</v>
      </c>
      <c r="J16" t="s">
        <v>151</v>
      </c>
      <c r="L16" t="s">
        <v>616</v>
      </c>
      <c r="N16" t="s">
        <v>179</v>
      </c>
      <c r="P16" t="s">
        <v>69</v>
      </c>
      <c r="R16" t="s">
        <v>144</v>
      </c>
      <c r="T16" t="s">
        <v>145</v>
      </c>
    </row>
    <row r="17" spans="2:20" x14ac:dyDescent="0.3">
      <c r="B17" t="s">
        <v>64</v>
      </c>
      <c r="D17" t="s">
        <v>619</v>
      </c>
      <c r="F17" t="s">
        <v>671</v>
      </c>
      <c r="H17" t="s">
        <v>156</v>
      </c>
      <c r="J17" t="s">
        <v>38</v>
      </c>
      <c r="L17" t="s">
        <v>167</v>
      </c>
      <c r="N17" t="s">
        <v>223</v>
      </c>
      <c r="P17" t="s">
        <v>155</v>
      </c>
      <c r="R17" t="s">
        <v>194</v>
      </c>
      <c r="T17" t="s">
        <v>174</v>
      </c>
    </row>
    <row r="18" spans="2:20" x14ac:dyDescent="0.3">
      <c r="B18" t="s">
        <v>615</v>
      </c>
      <c r="D18" t="s">
        <v>609</v>
      </c>
      <c r="F18" t="s">
        <v>138</v>
      </c>
      <c r="H18" t="s">
        <v>619</v>
      </c>
      <c r="J18" t="s">
        <v>606</v>
      </c>
      <c r="L18" t="s">
        <v>150</v>
      </c>
      <c r="N18" t="s">
        <v>177</v>
      </c>
      <c r="P18" t="s">
        <v>159</v>
      </c>
      <c r="R18" t="s">
        <v>67</v>
      </c>
      <c r="T18" t="s">
        <v>606</v>
      </c>
    </row>
    <row r="19" spans="2:20" x14ac:dyDescent="0.3">
      <c r="B19" t="s">
        <v>192</v>
      </c>
      <c r="D19" t="s">
        <v>188</v>
      </c>
      <c r="F19" t="s">
        <v>221</v>
      </c>
      <c r="H19" t="s">
        <v>175</v>
      </c>
      <c r="J19" t="s">
        <v>152</v>
      </c>
      <c r="L19" t="s">
        <v>47</v>
      </c>
      <c r="N19" t="s">
        <v>58</v>
      </c>
      <c r="P19" t="s">
        <v>48</v>
      </c>
      <c r="R19" t="s">
        <v>613</v>
      </c>
      <c r="T19" t="s">
        <v>56</v>
      </c>
    </row>
    <row r="20" spans="2:20" x14ac:dyDescent="0.3">
      <c r="B20" t="s">
        <v>56</v>
      </c>
      <c r="D20" t="s">
        <v>182</v>
      </c>
      <c r="F20" t="s">
        <v>145</v>
      </c>
      <c r="H20" t="s">
        <v>29</v>
      </c>
      <c r="J20" t="s">
        <v>187</v>
      </c>
      <c r="L20" t="s">
        <v>611</v>
      </c>
      <c r="N20" t="s">
        <v>180</v>
      </c>
      <c r="P20" t="s">
        <v>232</v>
      </c>
      <c r="R20" t="s">
        <v>47</v>
      </c>
      <c r="T20" t="s">
        <v>50</v>
      </c>
    </row>
    <row r="21" spans="2:20" x14ac:dyDescent="0.3">
      <c r="B21" t="s">
        <v>183</v>
      </c>
      <c r="D21" t="s">
        <v>43</v>
      </c>
      <c r="F21" t="s">
        <v>170</v>
      </c>
      <c r="H21" t="s">
        <v>155</v>
      </c>
      <c r="J21" t="s">
        <v>186</v>
      </c>
      <c r="L21" t="s">
        <v>41</v>
      </c>
      <c r="N21" t="s">
        <v>618</v>
      </c>
      <c r="P21" t="s">
        <v>193</v>
      </c>
      <c r="R21" t="s">
        <v>611</v>
      </c>
      <c r="T21" t="s">
        <v>189</v>
      </c>
    </row>
    <row r="22" spans="2:20" x14ac:dyDescent="0.3">
      <c r="B22" t="s">
        <v>52</v>
      </c>
      <c r="D22" t="s">
        <v>232</v>
      </c>
      <c r="F22" t="s">
        <v>612</v>
      </c>
      <c r="H22" t="s">
        <v>170</v>
      </c>
      <c r="J22" t="s">
        <v>66</v>
      </c>
      <c r="L22" t="s">
        <v>163</v>
      </c>
      <c r="N22" t="s">
        <v>226</v>
      </c>
      <c r="P22" t="s">
        <v>163</v>
      </c>
      <c r="R22" t="s">
        <v>62</v>
      </c>
      <c r="T22" t="s">
        <v>611</v>
      </c>
    </row>
    <row r="23" spans="2:20" x14ac:dyDescent="0.3">
      <c r="B23" t="s">
        <v>182</v>
      </c>
      <c r="D23" t="s">
        <v>223</v>
      </c>
      <c r="F23" t="s">
        <v>149</v>
      </c>
      <c r="H23" t="s">
        <v>611</v>
      </c>
      <c r="J23" t="s">
        <v>163</v>
      </c>
      <c r="L23" t="s">
        <v>159</v>
      </c>
      <c r="N23" t="s">
        <v>146</v>
      </c>
      <c r="P23" t="s">
        <v>228</v>
      </c>
      <c r="R23" t="s">
        <v>179</v>
      </c>
      <c r="T23" t="s">
        <v>134</v>
      </c>
    </row>
    <row r="24" spans="2:20" x14ac:dyDescent="0.3">
      <c r="B24" t="s">
        <v>604</v>
      </c>
      <c r="D24" t="s">
        <v>169</v>
      </c>
      <c r="F24" t="s">
        <v>608</v>
      </c>
      <c r="H24" t="s">
        <v>614</v>
      </c>
      <c r="J24" t="s">
        <v>176</v>
      </c>
      <c r="L24" t="s">
        <v>62</v>
      </c>
      <c r="N24" t="s">
        <v>36</v>
      </c>
      <c r="P24" t="s">
        <v>227</v>
      </c>
      <c r="R24" t="s">
        <v>167</v>
      </c>
      <c r="T24" t="s">
        <v>606</v>
      </c>
    </row>
    <row r="25" spans="2:20" x14ac:dyDescent="0.3">
      <c r="B25" t="s">
        <v>609</v>
      </c>
      <c r="D25" t="s">
        <v>229</v>
      </c>
      <c r="F25" t="s">
        <v>150</v>
      </c>
      <c r="H25" t="s">
        <v>618</v>
      </c>
      <c r="J25" t="s">
        <v>62</v>
      </c>
      <c r="L25" t="s">
        <v>229</v>
      </c>
      <c r="N25" t="s">
        <v>47</v>
      </c>
      <c r="P25" t="s">
        <v>589</v>
      </c>
      <c r="R25" t="s">
        <v>138</v>
      </c>
      <c r="T25" t="s">
        <v>134</v>
      </c>
    </row>
    <row r="26" spans="2:20" x14ac:dyDescent="0.3">
      <c r="B26" t="s">
        <v>48</v>
      </c>
      <c r="D26" t="s">
        <v>169</v>
      </c>
      <c r="F26" t="s">
        <v>154</v>
      </c>
      <c r="H26" t="s">
        <v>192</v>
      </c>
      <c r="J26" t="s">
        <v>161</v>
      </c>
      <c r="L26" t="s">
        <v>161</v>
      </c>
      <c r="N26" t="s">
        <v>228</v>
      </c>
      <c r="P26" t="s">
        <v>62</v>
      </c>
      <c r="R26" t="s">
        <v>193</v>
      </c>
      <c r="T26" t="s">
        <v>612</v>
      </c>
    </row>
    <row r="27" spans="2:20" x14ac:dyDescent="0.3">
      <c r="B27" t="s">
        <v>139</v>
      </c>
      <c r="D27" t="s">
        <v>145</v>
      </c>
      <c r="F27" t="s">
        <v>68</v>
      </c>
      <c r="H27" t="s">
        <v>57</v>
      </c>
      <c r="J27" t="s">
        <v>622</v>
      </c>
      <c r="L27" t="s">
        <v>153</v>
      </c>
      <c r="N27" t="s">
        <v>168</v>
      </c>
      <c r="P27" t="s">
        <v>144</v>
      </c>
      <c r="R27" t="s">
        <v>151</v>
      </c>
      <c r="T27" t="s">
        <v>172</v>
      </c>
    </row>
    <row r="28" spans="2:20" x14ac:dyDescent="0.3">
      <c r="B28" t="s">
        <v>227</v>
      </c>
      <c r="D28" t="s">
        <v>145</v>
      </c>
      <c r="F28" t="s">
        <v>671</v>
      </c>
      <c r="H28" t="s">
        <v>42</v>
      </c>
      <c r="J28" t="s">
        <v>144</v>
      </c>
      <c r="L28" t="s">
        <v>156</v>
      </c>
      <c r="N28" t="s">
        <v>143</v>
      </c>
      <c r="P28" t="s">
        <v>176</v>
      </c>
      <c r="R28" t="s">
        <v>221</v>
      </c>
      <c r="T28" t="s">
        <v>65</v>
      </c>
    </row>
    <row r="29" spans="2:20" x14ac:dyDescent="0.3">
      <c r="B29" t="s">
        <v>41</v>
      </c>
      <c r="D29" t="s">
        <v>231</v>
      </c>
      <c r="F29" t="s">
        <v>183</v>
      </c>
      <c r="H29" t="s">
        <v>614</v>
      </c>
      <c r="J29" t="s">
        <v>614</v>
      </c>
      <c r="L29" t="s">
        <v>234</v>
      </c>
      <c r="N29" t="s">
        <v>184</v>
      </c>
      <c r="P29" t="s">
        <v>222</v>
      </c>
      <c r="R29" t="s">
        <v>41</v>
      </c>
      <c r="T29" t="s">
        <v>28</v>
      </c>
    </row>
    <row r="30" spans="2:20" x14ac:dyDescent="0.3">
      <c r="B30" t="s">
        <v>167</v>
      </c>
      <c r="D30" t="s">
        <v>154</v>
      </c>
      <c r="F30" t="s">
        <v>164</v>
      </c>
      <c r="H30" t="s">
        <v>48</v>
      </c>
      <c r="J30" t="s">
        <v>148</v>
      </c>
      <c r="L30" t="s">
        <v>615</v>
      </c>
      <c r="N30" t="s">
        <v>146</v>
      </c>
      <c r="P30" t="s">
        <v>238</v>
      </c>
      <c r="R30" t="s">
        <v>57</v>
      </c>
      <c r="T30" t="s">
        <v>35</v>
      </c>
    </row>
    <row r="31" spans="2:20" x14ac:dyDescent="0.3">
      <c r="B31" t="s">
        <v>35</v>
      </c>
      <c r="D31" t="s">
        <v>606</v>
      </c>
      <c r="F31" t="s">
        <v>159</v>
      </c>
      <c r="H31" t="s">
        <v>233</v>
      </c>
      <c r="J31" t="s">
        <v>621</v>
      </c>
      <c r="L31" t="s">
        <v>623</v>
      </c>
      <c r="N31" t="s">
        <v>225</v>
      </c>
      <c r="P31" t="s">
        <v>176</v>
      </c>
      <c r="R31" t="s">
        <v>179</v>
      </c>
      <c r="T31" t="s">
        <v>177</v>
      </c>
    </row>
    <row r="32" spans="2:20" x14ac:dyDescent="0.3">
      <c r="B32" t="s">
        <v>604</v>
      </c>
      <c r="D32" t="s">
        <v>54</v>
      </c>
      <c r="F32" t="s">
        <v>154</v>
      </c>
      <c r="H32" t="s">
        <v>608</v>
      </c>
      <c r="J32" t="s">
        <v>226</v>
      </c>
      <c r="L32" t="s">
        <v>180</v>
      </c>
      <c r="N32" t="s">
        <v>613</v>
      </c>
      <c r="P32" t="s">
        <v>165</v>
      </c>
      <c r="R32" t="s">
        <v>230</v>
      </c>
      <c r="T32" t="s">
        <v>182</v>
      </c>
    </row>
    <row r="33" spans="2:20" x14ac:dyDescent="0.3">
      <c r="B33" t="s">
        <v>221</v>
      </c>
      <c r="D33" t="s">
        <v>238</v>
      </c>
      <c r="F33" t="s">
        <v>625</v>
      </c>
      <c r="H33" t="s">
        <v>43</v>
      </c>
      <c r="J33" t="s">
        <v>66</v>
      </c>
      <c r="L33" t="s">
        <v>624</v>
      </c>
      <c r="N33" t="s">
        <v>188</v>
      </c>
      <c r="P33" t="s">
        <v>156</v>
      </c>
      <c r="R33" t="s">
        <v>243</v>
      </c>
      <c r="T33" t="s">
        <v>194</v>
      </c>
    </row>
    <row r="34" spans="2:20" x14ac:dyDescent="0.3">
      <c r="B34" t="s">
        <v>620</v>
      </c>
      <c r="D34" t="s">
        <v>154</v>
      </c>
      <c r="F34" t="s">
        <v>147</v>
      </c>
      <c r="H34" t="s">
        <v>55</v>
      </c>
      <c r="J34" t="s">
        <v>135</v>
      </c>
      <c r="L34" t="s">
        <v>159</v>
      </c>
      <c r="N34" t="s">
        <v>223</v>
      </c>
      <c r="P34" t="s">
        <v>47</v>
      </c>
      <c r="R34" t="s">
        <v>612</v>
      </c>
      <c r="T34" t="s">
        <v>166</v>
      </c>
    </row>
    <row r="35" spans="2:20" x14ac:dyDescent="0.3">
      <c r="B35" t="s">
        <v>189</v>
      </c>
      <c r="D35" t="s">
        <v>172</v>
      </c>
      <c r="F35" t="s">
        <v>671</v>
      </c>
      <c r="H35" t="s">
        <v>42</v>
      </c>
      <c r="J35" t="s">
        <v>221</v>
      </c>
      <c r="L35" t="s">
        <v>227</v>
      </c>
      <c r="N35" t="s">
        <v>160</v>
      </c>
      <c r="P35" t="s">
        <v>221</v>
      </c>
      <c r="R35" t="s">
        <v>153</v>
      </c>
      <c r="T35" t="s">
        <v>606</v>
      </c>
    </row>
    <row r="36" spans="2:20" x14ac:dyDescent="0.3">
      <c r="B36" t="s">
        <v>159</v>
      </c>
      <c r="D36" t="s">
        <v>225</v>
      </c>
      <c r="F36" t="s">
        <v>610</v>
      </c>
      <c r="H36" t="s">
        <v>149</v>
      </c>
      <c r="J36" t="s">
        <v>35</v>
      </c>
      <c r="L36" t="s">
        <v>671</v>
      </c>
      <c r="N36" t="s">
        <v>66</v>
      </c>
      <c r="P36" t="s">
        <v>181</v>
      </c>
      <c r="R36" t="s">
        <v>145</v>
      </c>
      <c r="T36" t="s">
        <v>622</v>
      </c>
    </row>
    <row r="37" spans="2:20" x14ac:dyDescent="0.3">
      <c r="B37" t="s">
        <v>150</v>
      </c>
      <c r="D37" t="s">
        <v>617</v>
      </c>
      <c r="F37" t="s">
        <v>233</v>
      </c>
      <c r="H37" t="s">
        <v>246</v>
      </c>
      <c r="J37" t="s">
        <v>615</v>
      </c>
      <c r="L37" t="s">
        <v>244</v>
      </c>
      <c r="N37" t="s">
        <v>246</v>
      </c>
      <c r="P37" t="s">
        <v>242</v>
      </c>
      <c r="R37" t="s">
        <v>617</v>
      </c>
      <c r="T37" t="s">
        <v>35</v>
      </c>
    </row>
    <row r="38" spans="2:20" x14ac:dyDescent="0.3">
      <c r="B38" t="s">
        <v>187</v>
      </c>
      <c r="D38" t="s">
        <v>149</v>
      </c>
      <c r="F38" t="s">
        <v>184</v>
      </c>
      <c r="H38" t="s">
        <v>605</v>
      </c>
      <c r="J38" t="s">
        <v>28</v>
      </c>
      <c r="L38" t="s">
        <v>148</v>
      </c>
      <c r="N38" t="s">
        <v>606</v>
      </c>
      <c r="P38" t="s">
        <v>621</v>
      </c>
      <c r="R38" t="s">
        <v>30</v>
      </c>
      <c r="T38" t="s">
        <v>43</v>
      </c>
    </row>
    <row r="39" spans="2:20" x14ac:dyDescent="0.3">
      <c r="B39" t="s">
        <v>145</v>
      </c>
      <c r="D39" t="s">
        <v>177</v>
      </c>
      <c r="F39" t="s">
        <v>149</v>
      </c>
      <c r="H39" t="s">
        <v>184</v>
      </c>
      <c r="J39" t="s">
        <v>139</v>
      </c>
      <c r="L39" t="s">
        <v>154</v>
      </c>
      <c r="N39" t="s">
        <v>151</v>
      </c>
      <c r="P39" t="s">
        <v>150</v>
      </c>
      <c r="R39" t="s">
        <v>241</v>
      </c>
      <c r="T39" t="s">
        <v>43</v>
      </c>
    </row>
    <row r="40" spans="2:20" x14ac:dyDescent="0.3">
      <c r="B40" t="s">
        <v>181</v>
      </c>
      <c r="D40" t="s">
        <v>187</v>
      </c>
      <c r="F40" t="s">
        <v>238</v>
      </c>
      <c r="H40" t="s">
        <v>194</v>
      </c>
      <c r="J40" t="s">
        <v>156</v>
      </c>
      <c r="L40" t="s">
        <v>221</v>
      </c>
      <c r="N40" t="s">
        <v>150</v>
      </c>
      <c r="P40" t="s">
        <v>144</v>
      </c>
      <c r="R40" t="s">
        <v>177</v>
      </c>
      <c r="T40" t="s">
        <v>221</v>
      </c>
    </row>
    <row r="41" spans="2:20" x14ac:dyDescent="0.3">
      <c r="B41" t="s">
        <v>189</v>
      </c>
      <c r="D41" t="s">
        <v>68</v>
      </c>
      <c r="F41" t="s">
        <v>182</v>
      </c>
      <c r="H41" t="s">
        <v>184</v>
      </c>
      <c r="J41" t="s">
        <v>193</v>
      </c>
      <c r="L41" t="s">
        <v>144</v>
      </c>
      <c r="N41" t="s">
        <v>56</v>
      </c>
      <c r="P41" t="s">
        <v>174</v>
      </c>
      <c r="R41" t="s">
        <v>170</v>
      </c>
      <c r="T41" t="s">
        <v>604</v>
      </c>
    </row>
    <row r="42" spans="2:20" x14ac:dyDescent="0.3">
      <c r="B42" t="s">
        <v>31</v>
      </c>
      <c r="D42" t="s">
        <v>159</v>
      </c>
      <c r="F42" t="s">
        <v>616</v>
      </c>
      <c r="H42" t="s">
        <v>233</v>
      </c>
      <c r="J42" t="s">
        <v>612</v>
      </c>
      <c r="L42" t="s">
        <v>617</v>
      </c>
      <c r="N42" t="s">
        <v>135</v>
      </c>
      <c r="P42" t="s">
        <v>67</v>
      </c>
      <c r="R42" t="s">
        <v>619</v>
      </c>
      <c r="T42" t="s">
        <v>622</v>
      </c>
    </row>
    <row r="43" spans="2:20" x14ac:dyDescent="0.3">
      <c r="B43" t="s">
        <v>234</v>
      </c>
      <c r="D43" t="s">
        <v>48</v>
      </c>
      <c r="F43" t="s">
        <v>606</v>
      </c>
      <c r="H43" t="s">
        <v>166</v>
      </c>
      <c r="J43" t="s">
        <v>162</v>
      </c>
      <c r="L43" t="s">
        <v>619</v>
      </c>
      <c r="N43" t="s">
        <v>160</v>
      </c>
      <c r="P43" t="s">
        <v>184</v>
      </c>
      <c r="R43" t="s">
        <v>615</v>
      </c>
      <c r="T43" t="s">
        <v>605</v>
      </c>
    </row>
    <row r="44" spans="2:20" x14ac:dyDescent="0.3">
      <c r="B44" t="s">
        <v>35</v>
      </c>
      <c r="D44" t="s">
        <v>234</v>
      </c>
      <c r="F44" t="s">
        <v>189</v>
      </c>
      <c r="H44" t="s">
        <v>238</v>
      </c>
      <c r="J44" t="s">
        <v>166</v>
      </c>
      <c r="L44" t="s">
        <v>610</v>
      </c>
      <c r="N44" t="s">
        <v>145</v>
      </c>
      <c r="P44" t="s">
        <v>48</v>
      </c>
      <c r="R44" t="s">
        <v>145</v>
      </c>
      <c r="T44" t="s">
        <v>69</v>
      </c>
    </row>
    <row r="45" spans="2:20" x14ac:dyDescent="0.3">
      <c r="B45" t="s">
        <v>253</v>
      </c>
      <c r="D45" t="s">
        <v>231</v>
      </c>
      <c r="F45" t="s">
        <v>607</v>
      </c>
      <c r="H45" t="s">
        <v>164</v>
      </c>
      <c r="J45" t="s">
        <v>151</v>
      </c>
      <c r="L45" t="s">
        <v>615</v>
      </c>
      <c r="N45" t="s">
        <v>242</v>
      </c>
      <c r="P45" t="s">
        <v>41</v>
      </c>
      <c r="R45" t="s">
        <v>69</v>
      </c>
      <c r="T45" t="s">
        <v>613</v>
      </c>
    </row>
    <row r="46" spans="2:20" x14ac:dyDescent="0.3">
      <c r="B46" t="s">
        <v>169</v>
      </c>
      <c r="D46" t="s">
        <v>180</v>
      </c>
      <c r="F46" t="s">
        <v>189</v>
      </c>
      <c r="H46" t="s">
        <v>160</v>
      </c>
      <c r="J46" t="s">
        <v>182</v>
      </c>
      <c r="L46" t="s">
        <v>623</v>
      </c>
      <c r="N46" t="s">
        <v>224</v>
      </c>
      <c r="P46" t="s">
        <v>236</v>
      </c>
      <c r="R46" t="s">
        <v>177</v>
      </c>
      <c r="T46" t="s">
        <v>607</v>
      </c>
    </row>
    <row r="47" spans="2:20" x14ac:dyDescent="0.3">
      <c r="B47" t="s">
        <v>154</v>
      </c>
      <c r="D47" t="s">
        <v>163</v>
      </c>
      <c r="F47" t="s">
        <v>616</v>
      </c>
      <c r="H47" t="s">
        <v>172</v>
      </c>
      <c r="J47" t="s">
        <v>615</v>
      </c>
      <c r="L47" t="s">
        <v>146</v>
      </c>
      <c r="N47" t="s">
        <v>224</v>
      </c>
      <c r="P47" t="s">
        <v>163</v>
      </c>
      <c r="R47" t="s">
        <v>159</v>
      </c>
      <c r="T47" t="s">
        <v>169</v>
      </c>
    </row>
    <row r="48" spans="2:20" x14ac:dyDescent="0.3">
      <c r="B48" t="s">
        <v>671</v>
      </c>
      <c r="D48" t="s">
        <v>255</v>
      </c>
      <c r="F48" t="s">
        <v>249</v>
      </c>
      <c r="H48" t="s">
        <v>168</v>
      </c>
      <c r="J48" t="s">
        <v>171</v>
      </c>
      <c r="L48" t="s">
        <v>250</v>
      </c>
      <c r="N48" t="s">
        <v>134</v>
      </c>
      <c r="P48" t="s">
        <v>179</v>
      </c>
      <c r="R48" t="s">
        <v>38</v>
      </c>
      <c r="T48" t="s">
        <v>186</v>
      </c>
    </row>
    <row r="49" spans="2:20" x14ac:dyDescent="0.3">
      <c r="B49" t="s">
        <v>167</v>
      </c>
      <c r="D49" t="s">
        <v>620</v>
      </c>
      <c r="F49" t="s">
        <v>174</v>
      </c>
      <c r="H49" t="s">
        <v>615</v>
      </c>
      <c r="J49" t="s">
        <v>187</v>
      </c>
      <c r="L49" t="s">
        <v>250</v>
      </c>
      <c r="N49" t="s">
        <v>252</v>
      </c>
      <c r="P49" t="s">
        <v>146</v>
      </c>
      <c r="R49" t="s">
        <v>231</v>
      </c>
      <c r="T49" t="s">
        <v>69</v>
      </c>
    </row>
    <row r="50" spans="2:20" x14ac:dyDescent="0.3">
      <c r="B50" t="s">
        <v>235</v>
      </c>
      <c r="D50" t="s">
        <v>235</v>
      </c>
      <c r="F50" t="s">
        <v>239</v>
      </c>
      <c r="H50" t="s">
        <v>247</v>
      </c>
      <c r="J50" t="s">
        <v>604</v>
      </c>
      <c r="L50" t="s">
        <v>179</v>
      </c>
      <c r="N50" t="s">
        <v>139</v>
      </c>
      <c r="P50" t="s">
        <v>233</v>
      </c>
      <c r="R50" t="s">
        <v>251</v>
      </c>
      <c r="T50" t="s">
        <v>234</v>
      </c>
    </row>
    <row r="51" spans="2:20" x14ac:dyDescent="0.3">
      <c r="B51" t="s">
        <v>622</v>
      </c>
      <c r="D51" t="s">
        <v>175</v>
      </c>
      <c r="F51" t="s">
        <v>188</v>
      </c>
      <c r="H51" t="s">
        <v>248</v>
      </c>
      <c r="J51" t="s">
        <v>147</v>
      </c>
      <c r="L51" t="s">
        <v>249</v>
      </c>
      <c r="N51" t="s">
        <v>186</v>
      </c>
      <c r="P51" t="s">
        <v>589</v>
      </c>
      <c r="R51" t="s">
        <v>42</v>
      </c>
      <c r="T51" t="s">
        <v>190</v>
      </c>
    </row>
    <row r="52" spans="2:20" x14ac:dyDescent="0.3">
      <c r="B52" t="s">
        <v>174</v>
      </c>
      <c r="D52" t="s">
        <v>607</v>
      </c>
      <c r="F52" t="s">
        <v>139</v>
      </c>
      <c r="H52" t="s">
        <v>259</v>
      </c>
      <c r="J52" t="s">
        <v>242</v>
      </c>
      <c r="L52" t="s">
        <v>188</v>
      </c>
      <c r="N52" t="s">
        <v>161</v>
      </c>
      <c r="P52" t="s">
        <v>179</v>
      </c>
      <c r="R52" t="s">
        <v>252</v>
      </c>
      <c r="T52" t="s">
        <v>160</v>
      </c>
    </row>
    <row r="53" spans="2:20" x14ac:dyDescent="0.3">
      <c r="B53" t="s">
        <v>231</v>
      </c>
      <c r="D53" t="s">
        <v>259</v>
      </c>
      <c r="F53" t="s">
        <v>226</v>
      </c>
      <c r="H53" t="s">
        <v>221</v>
      </c>
      <c r="J53" t="s">
        <v>172</v>
      </c>
      <c r="L53" t="s">
        <v>247</v>
      </c>
      <c r="N53" t="s">
        <v>68</v>
      </c>
      <c r="P53" t="s">
        <v>187</v>
      </c>
      <c r="R53" t="s">
        <v>156</v>
      </c>
      <c r="T53" t="s">
        <v>235</v>
      </c>
    </row>
    <row r="54" spans="2:20" x14ac:dyDescent="0.3">
      <c r="B54" t="s">
        <v>239</v>
      </c>
      <c r="D54" t="s">
        <v>621</v>
      </c>
      <c r="F54" t="s">
        <v>260</v>
      </c>
      <c r="H54" t="s">
        <v>249</v>
      </c>
      <c r="J54" t="s">
        <v>250</v>
      </c>
      <c r="L54" t="s">
        <v>188</v>
      </c>
      <c r="N54" t="s">
        <v>156</v>
      </c>
      <c r="P54" t="s">
        <v>248</v>
      </c>
      <c r="R54" t="s">
        <v>255</v>
      </c>
      <c r="T54" t="s">
        <v>228</v>
      </c>
    </row>
    <row r="55" spans="2:20" x14ac:dyDescent="0.3">
      <c r="B55" t="s">
        <v>134</v>
      </c>
      <c r="D55" t="s">
        <v>241</v>
      </c>
      <c r="F55" t="s">
        <v>622</v>
      </c>
      <c r="H55" t="s">
        <v>589</v>
      </c>
      <c r="J55" t="s">
        <v>148</v>
      </c>
      <c r="L55" t="s">
        <v>168</v>
      </c>
      <c r="N55" t="s">
        <v>224</v>
      </c>
      <c r="P55" t="s">
        <v>252</v>
      </c>
      <c r="R55" t="s">
        <v>254</v>
      </c>
      <c r="T55" t="s">
        <v>227</v>
      </c>
    </row>
    <row r="56" spans="2:20" x14ac:dyDescent="0.3">
      <c r="B56" t="s">
        <v>140</v>
      </c>
      <c r="D56" t="s">
        <v>142</v>
      </c>
      <c r="F56" t="s">
        <v>613</v>
      </c>
      <c r="H56" t="s">
        <v>245</v>
      </c>
      <c r="J56" t="s">
        <v>142</v>
      </c>
      <c r="L56" t="s">
        <v>56</v>
      </c>
      <c r="N56" t="s">
        <v>148</v>
      </c>
      <c r="P56" t="s">
        <v>180</v>
      </c>
      <c r="R56" t="s">
        <v>231</v>
      </c>
      <c r="T56" t="s">
        <v>227</v>
      </c>
    </row>
    <row r="57" spans="2:20" x14ac:dyDescent="0.3">
      <c r="B57" t="s">
        <v>607</v>
      </c>
      <c r="D57" t="s">
        <v>234</v>
      </c>
      <c r="F57" t="s">
        <v>143</v>
      </c>
      <c r="H57" t="s">
        <v>155</v>
      </c>
      <c r="J57" t="s">
        <v>186</v>
      </c>
      <c r="L57" t="s">
        <v>56</v>
      </c>
      <c r="N57" t="s">
        <v>240</v>
      </c>
      <c r="P57" t="s">
        <v>184</v>
      </c>
      <c r="R57" t="s">
        <v>234</v>
      </c>
      <c r="T57" t="s">
        <v>229</v>
      </c>
    </row>
    <row r="58" spans="2:20" x14ac:dyDescent="0.3">
      <c r="B58" t="s">
        <v>619</v>
      </c>
      <c r="D58" t="s">
        <v>671</v>
      </c>
      <c r="F58" t="s">
        <v>183</v>
      </c>
      <c r="H58" t="s">
        <v>228</v>
      </c>
      <c r="J58" t="s">
        <v>246</v>
      </c>
      <c r="L58" t="s">
        <v>144</v>
      </c>
      <c r="N58" t="s">
        <v>228</v>
      </c>
      <c r="P58" t="s">
        <v>229</v>
      </c>
      <c r="R58" t="s">
        <v>154</v>
      </c>
      <c r="T58" t="s">
        <v>615</v>
      </c>
    </row>
    <row r="59" spans="2:20" x14ac:dyDescent="0.3">
      <c r="B59" t="s">
        <v>622</v>
      </c>
      <c r="D59" t="s">
        <v>155</v>
      </c>
      <c r="F59" t="s">
        <v>625</v>
      </c>
      <c r="H59" t="s">
        <v>226</v>
      </c>
      <c r="J59" t="s">
        <v>253</v>
      </c>
      <c r="L59" t="s">
        <v>145</v>
      </c>
      <c r="N59" t="s">
        <v>184</v>
      </c>
      <c r="P59" t="s">
        <v>141</v>
      </c>
      <c r="R59" t="s">
        <v>155</v>
      </c>
      <c r="T59" t="s">
        <v>156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8671875" defaultRowHeight="14.4" x14ac:dyDescent="0.3"/>
  <cols>
    <col min="1" max="1" width="21" customWidth="1"/>
    <col min="3" max="3" width="13.4414062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7</v>
      </c>
      <c r="B2">
        <v>50</v>
      </c>
      <c r="C2">
        <v>0.25</v>
      </c>
    </row>
    <row r="3" spans="1:4" x14ac:dyDescent="0.3">
      <c r="A3" t="s">
        <v>15</v>
      </c>
      <c r="B3">
        <v>50</v>
      </c>
      <c r="C3">
        <v>0.25</v>
      </c>
    </row>
    <row r="4" spans="1:4" x14ac:dyDescent="0.3">
      <c r="A4" t="s">
        <v>8</v>
      </c>
      <c r="B4">
        <v>50</v>
      </c>
      <c r="C4">
        <v>0.25</v>
      </c>
    </row>
    <row r="5" spans="1:4" x14ac:dyDescent="0.3">
      <c r="A5" t="s">
        <v>9</v>
      </c>
      <c r="B5">
        <v>15</v>
      </c>
      <c r="C5">
        <v>0.25</v>
      </c>
    </row>
    <row r="6" spans="1:4" x14ac:dyDescent="0.3">
      <c r="A6" t="s">
        <v>10</v>
      </c>
      <c r="B6">
        <v>15</v>
      </c>
      <c r="C6">
        <v>0.25</v>
      </c>
    </row>
    <row r="7" spans="1:4" x14ac:dyDescent="0.3">
      <c r="A7" t="s">
        <v>11</v>
      </c>
      <c r="B7">
        <v>25</v>
      </c>
      <c r="C7">
        <v>0.25</v>
      </c>
    </row>
    <row r="8" spans="1:4" x14ac:dyDescent="0.3">
      <c r="A8" t="s">
        <v>16</v>
      </c>
      <c r="B8">
        <v>10</v>
      </c>
      <c r="C8">
        <v>0.25</v>
      </c>
    </row>
    <row r="9" spans="1:4" x14ac:dyDescent="0.3">
      <c r="A9" t="s">
        <v>17</v>
      </c>
      <c r="B9">
        <v>20</v>
      </c>
      <c r="C9">
        <v>0.25</v>
      </c>
    </row>
    <row r="10" spans="1:4" x14ac:dyDescent="0.3">
      <c r="A10" t="s">
        <v>18</v>
      </c>
      <c r="B10">
        <v>15</v>
      </c>
      <c r="C10">
        <v>0.5</v>
      </c>
    </row>
    <row r="11" spans="1:4" x14ac:dyDescent="0.3">
      <c r="A11" t="s">
        <v>3</v>
      </c>
      <c r="B11">
        <v>30</v>
      </c>
      <c r="C11">
        <v>0.5</v>
      </c>
    </row>
    <row r="12" spans="1:4" x14ac:dyDescent="0.3">
      <c r="A12" t="s">
        <v>19</v>
      </c>
      <c r="B12">
        <v>150</v>
      </c>
      <c r="C12">
        <v>2</v>
      </c>
    </row>
    <row r="13" spans="1:4" x14ac:dyDescent="0.3">
      <c r="A13" t="s">
        <v>20</v>
      </c>
      <c r="B13">
        <v>300</v>
      </c>
      <c r="C13">
        <v>5</v>
      </c>
    </row>
    <row r="14" spans="1:4" x14ac:dyDescent="0.3">
      <c r="A14" t="s">
        <v>21</v>
      </c>
      <c r="B14">
        <v>100</v>
      </c>
      <c r="C14">
        <v>0.5</v>
      </c>
    </row>
    <row r="15" spans="1:4" x14ac:dyDescent="0.3">
      <c r="A15" t="s">
        <v>23</v>
      </c>
      <c r="B15">
        <v>400</v>
      </c>
      <c r="C15">
        <v>0.5</v>
      </c>
    </row>
    <row r="16" spans="1:4" x14ac:dyDescent="0.3">
      <c r="A16" t="s">
        <v>22</v>
      </c>
      <c r="B16">
        <v>1400</v>
      </c>
      <c r="C16">
        <v>0.5</v>
      </c>
      <c r="D16" t="s">
        <v>24</v>
      </c>
    </row>
    <row r="17" spans="1:4" x14ac:dyDescent="0.3">
      <c r="A17" t="s">
        <v>25</v>
      </c>
      <c r="B17">
        <v>100</v>
      </c>
      <c r="C17">
        <v>0.25</v>
      </c>
    </row>
    <row r="18" spans="1:4" x14ac:dyDescent="0.3">
      <c r="A18" t="s">
        <v>26</v>
      </c>
      <c r="B18">
        <v>250</v>
      </c>
      <c r="C18">
        <v>0.25</v>
      </c>
    </row>
    <row r="19" spans="1:4" x14ac:dyDescent="0.3">
      <c r="A19" t="s">
        <v>27</v>
      </c>
      <c r="B19">
        <v>150</v>
      </c>
      <c r="C19">
        <v>0.25</v>
      </c>
    </row>
    <row r="20" spans="1:4" x14ac:dyDescent="0.3">
      <c r="A20" t="s">
        <v>50</v>
      </c>
      <c r="B20">
        <v>10</v>
      </c>
      <c r="C20">
        <v>0.25</v>
      </c>
    </row>
    <row r="21" spans="1:4" x14ac:dyDescent="0.3">
      <c r="A21" t="s">
        <v>51</v>
      </c>
      <c r="B21">
        <v>30</v>
      </c>
      <c r="C21">
        <v>1</v>
      </c>
    </row>
    <row r="22" spans="1:4" x14ac:dyDescent="0.3">
      <c r="A22" t="s">
        <v>58</v>
      </c>
      <c r="B22">
        <v>15</v>
      </c>
      <c r="C22">
        <v>0.25</v>
      </c>
      <c r="D22" t="s">
        <v>59</v>
      </c>
    </row>
    <row r="23" spans="1:4" x14ac:dyDescent="0.3">
      <c r="A23" t="s">
        <v>60</v>
      </c>
      <c r="B23">
        <v>30</v>
      </c>
      <c r="C23">
        <v>0.25</v>
      </c>
    </row>
    <row r="24" spans="1:4" x14ac:dyDescent="0.3">
      <c r="A24" t="s">
        <v>2</v>
      </c>
      <c r="B24">
        <v>200</v>
      </c>
      <c r="C24">
        <v>0.25</v>
      </c>
    </row>
    <row r="25" spans="1:4" x14ac:dyDescent="0.3">
      <c r="A25" t="s">
        <v>61</v>
      </c>
      <c r="B25">
        <v>750</v>
      </c>
      <c r="C25">
        <v>0.5</v>
      </c>
    </row>
    <row r="26" spans="1:4" x14ac:dyDescent="0.3">
      <c r="A26" t="s">
        <v>62</v>
      </c>
      <c r="B26">
        <v>75</v>
      </c>
      <c r="C26">
        <v>0.25</v>
      </c>
    </row>
    <row r="27" spans="1:4" x14ac:dyDescent="0.3">
      <c r="A27" t="s">
        <v>63</v>
      </c>
      <c r="B27">
        <v>50</v>
      </c>
      <c r="C27">
        <v>0.5</v>
      </c>
    </row>
    <row r="28" spans="1:4" x14ac:dyDescent="0.3">
      <c r="A28" t="s">
        <v>64</v>
      </c>
      <c r="B28">
        <v>10</v>
      </c>
      <c r="C28">
        <v>0.5</v>
      </c>
    </row>
    <row r="29" spans="1:4" x14ac:dyDescent="0.3">
      <c r="A29" t="s">
        <v>191</v>
      </c>
      <c r="B29">
        <v>30</v>
      </c>
      <c r="C29">
        <v>0.1</v>
      </c>
    </row>
    <row r="30" spans="1:4" x14ac:dyDescent="0.3">
      <c r="A30" t="s">
        <v>192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546875" defaultRowHeight="15" customHeight="1" x14ac:dyDescent="0.3"/>
  <cols>
    <col min="1" max="1" width="26.88671875" style="2" customWidth="1"/>
    <col min="2" max="2" width="21.5546875" style="2"/>
    <col min="3" max="3" width="15.6640625" style="2" customWidth="1"/>
    <col min="4" max="4" width="63.44140625" style="2" customWidth="1"/>
  </cols>
  <sheetData>
    <row r="1" spans="1:6" ht="15" customHeight="1" thickBot="1" x14ac:dyDescent="0.35">
      <c r="A1" s="7" t="s">
        <v>0</v>
      </c>
      <c r="B1" s="3" t="s">
        <v>13</v>
      </c>
      <c r="C1" s="4" t="s">
        <v>12</v>
      </c>
      <c r="D1" s="4" t="s">
        <v>1</v>
      </c>
      <c r="E1" s="3" t="s">
        <v>657</v>
      </c>
      <c r="F1" s="5" t="s">
        <v>14</v>
      </c>
    </row>
    <row r="2" spans="1:6" ht="15" customHeight="1" x14ac:dyDescent="0.3">
      <c r="A2" s="1" t="s">
        <v>221</v>
      </c>
      <c r="B2" s="1">
        <v>200</v>
      </c>
      <c r="C2" s="2">
        <v>0.5</v>
      </c>
      <c r="D2" s="1" t="s">
        <v>438</v>
      </c>
      <c r="E2" t="s">
        <v>41</v>
      </c>
      <c r="F2" s="17">
        <v>1</v>
      </c>
    </row>
    <row r="3" spans="1:6" ht="15" customHeight="1" x14ac:dyDescent="0.3">
      <c r="A3" s="1" t="s">
        <v>222</v>
      </c>
      <c r="B3" s="1">
        <v>420</v>
      </c>
      <c r="C3" s="2">
        <v>0.5</v>
      </c>
      <c r="D3" s="1" t="s">
        <v>439</v>
      </c>
      <c r="E3" t="s">
        <v>41</v>
      </c>
      <c r="F3" s="17">
        <v>2</v>
      </c>
    </row>
    <row r="4" spans="1:6" ht="15" customHeight="1" x14ac:dyDescent="0.3">
      <c r="A4" s="1" t="s">
        <v>223</v>
      </c>
      <c r="B4" s="1">
        <v>900</v>
      </c>
      <c r="C4" s="2">
        <v>0.5</v>
      </c>
      <c r="D4" s="1" t="s">
        <v>440</v>
      </c>
      <c r="E4" t="s">
        <v>41</v>
      </c>
      <c r="F4" s="17">
        <v>3</v>
      </c>
    </row>
    <row r="5" spans="1:6" ht="15" customHeight="1" x14ac:dyDescent="0.3">
      <c r="A5" s="1" t="s">
        <v>618</v>
      </c>
      <c r="B5" s="1">
        <v>1300</v>
      </c>
      <c r="C5" s="2">
        <v>0.5</v>
      </c>
      <c r="D5" s="1" t="s">
        <v>441</v>
      </c>
      <c r="E5" t="s">
        <v>41</v>
      </c>
      <c r="F5" s="17">
        <v>4</v>
      </c>
    </row>
    <row r="6" spans="1:6" ht="15" customHeight="1" x14ac:dyDescent="0.3">
      <c r="A6" s="1" t="s">
        <v>225</v>
      </c>
      <c r="B6" s="1">
        <v>200</v>
      </c>
      <c r="C6" s="2">
        <v>0.5</v>
      </c>
      <c r="D6" s="1" t="s">
        <v>442</v>
      </c>
      <c r="E6" t="s">
        <v>41</v>
      </c>
      <c r="F6" s="17">
        <v>1</v>
      </c>
    </row>
    <row r="7" spans="1:6" ht="15" customHeight="1" x14ac:dyDescent="0.3">
      <c r="A7" s="1" t="s">
        <v>226</v>
      </c>
      <c r="B7" s="1">
        <v>420</v>
      </c>
      <c r="C7" s="2">
        <v>0.5</v>
      </c>
      <c r="D7" s="1" t="s">
        <v>443</v>
      </c>
      <c r="E7" t="s">
        <v>41</v>
      </c>
      <c r="F7" s="17">
        <v>2</v>
      </c>
    </row>
    <row r="8" spans="1:6" ht="15" customHeight="1" x14ac:dyDescent="0.3">
      <c r="A8" s="1" t="s">
        <v>227</v>
      </c>
      <c r="B8" s="1">
        <v>900</v>
      </c>
      <c r="C8" s="2">
        <v>0.5</v>
      </c>
      <c r="D8" s="1" t="s">
        <v>444</v>
      </c>
      <c r="E8" t="s">
        <v>41</v>
      </c>
      <c r="F8" s="17">
        <v>3</v>
      </c>
    </row>
    <row r="9" spans="1:6" ht="15" customHeight="1" x14ac:dyDescent="0.3">
      <c r="A9" s="1" t="s">
        <v>224</v>
      </c>
      <c r="B9" s="1">
        <v>1300</v>
      </c>
      <c r="C9" s="2">
        <v>0.5</v>
      </c>
      <c r="D9" s="1" t="s">
        <v>445</v>
      </c>
      <c r="E9" t="s">
        <v>41</v>
      </c>
      <c r="F9" s="17">
        <v>4</v>
      </c>
    </row>
    <row r="10" spans="1:6" ht="15" customHeight="1" x14ac:dyDescent="0.3">
      <c r="A10" s="1" t="s">
        <v>229</v>
      </c>
      <c r="B10" s="1">
        <v>420</v>
      </c>
      <c r="C10" s="2">
        <v>0.5</v>
      </c>
      <c r="D10" s="1" t="s">
        <v>446</v>
      </c>
      <c r="E10" t="s">
        <v>41</v>
      </c>
      <c r="F10" s="17">
        <v>2</v>
      </c>
    </row>
    <row r="11" spans="1:6" ht="15" customHeight="1" x14ac:dyDescent="0.3">
      <c r="A11" s="1" t="s">
        <v>230</v>
      </c>
      <c r="B11" s="1">
        <v>900</v>
      </c>
      <c r="C11" s="2">
        <v>0.5</v>
      </c>
      <c r="D11" s="1" t="s">
        <v>447</v>
      </c>
      <c r="E11" t="s">
        <v>41</v>
      </c>
      <c r="F11" s="17">
        <v>3</v>
      </c>
    </row>
    <row r="12" spans="1:6" ht="15" customHeight="1" x14ac:dyDescent="0.3">
      <c r="A12" s="1" t="s">
        <v>228</v>
      </c>
      <c r="B12" s="1">
        <v>1300</v>
      </c>
      <c r="C12" s="2">
        <v>0.5</v>
      </c>
      <c r="D12" s="1" t="s">
        <v>448</v>
      </c>
      <c r="E12" t="s">
        <v>41</v>
      </c>
      <c r="F12" s="17">
        <v>4</v>
      </c>
    </row>
    <row r="13" spans="1:6" ht="15" customHeight="1" x14ac:dyDescent="0.3">
      <c r="A13" s="1" t="s">
        <v>619</v>
      </c>
      <c r="B13" s="1">
        <v>2600</v>
      </c>
      <c r="C13" s="2">
        <v>0.5</v>
      </c>
      <c r="D13" s="1" t="s">
        <v>449</v>
      </c>
      <c r="E13" t="s">
        <v>41</v>
      </c>
      <c r="F13" s="17">
        <v>5</v>
      </c>
    </row>
    <row r="14" spans="1:6" ht="15" customHeight="1" x14ac:dyDescent="0.3">
      <c r="A14" s="1" t="s">
        <v>232</v>
      </c>
      <c r="B14" s="1">
        <v>4000</v>
      </c>
      <c r="C14" s="2">
        <v>0.5</v>
      </c>
      <c r="D14" s="1" t="s">
        <v>450</v>
      </c>
      <c r="E14" t="s">
        <v>41</v>
      </c>
      <c r="F14" s="17">
        <v>3</v>
      </c>
    </row>
    <row r="15" spans="1:6" ht="15" customHeight="1" x14ac:dyDescent="0.3">
      <c r="A15" s="1" t="s">
        <v>233</v>
      </c>
      <c r="B15" s="1">
        <v>5000</v>
      </c>
      <c r="C15" s="2">
        <v>0.5</v>
      </c>
      <c r="D15" s="1" t="s">
        <v>451</v>
      </c>
      <c r="E15" t="s">
        <v>41</v>
      </c>
      <c r="F15" s="17">
        <v>4</v>
      </c>
    </row>
    <row r="16" spans="1:6" ht="15" customHeight="1" x14ac:dyDescent="0.3">
      <c r="A16" s="1" t="s">
        <v>231</v>
      </c>
      <c r="B16" s="1">
        <v>6000</v>
      </c>
      <c r="C16" s="2">
        <v>0.5</v>
      </c>
      <c r="D16" s="1" t="s">
        <v>452</v>
      </c>
      <c r="E16" t="s">
        <v>41</v>
      </c>
      <c r="F16" s="17">
        <v>5</v>
      </c>
    </row>
    <row r="17" spans="1:6" ht="15" customHeight="1" x14ac:dyDescent="0.3">
      <c r="A17" s="1" t="s">
        <v>620</v>
      </c>
      <c r="B17" s="1">
        <v>8000</v>
      </c>
      <c r="C17" s="2">
        <v>0.5</v>
      </c>
      <c r="D17" s="1" t="s">
        <v>453</v>
      </c>
      <c r="E17" t="s">
        <v>41</v>
      </c>
      <c r="F17" s="17">
        <v>6</v>
      </c>
    </row>
    <row r="18" spans="1:6" ht="15" customHeight="1" x14ac:dyDescent="0.3">
      <c r="A18" s="1" t="s">
        <v>234</v>
      </c>
      <c r="B18" s="1">
        <v>200</v>
      </c>
      <c r="C18" s="2">
        <v>0.5</v>
      </c>
      <c r="D18" s="1" t="s">
        <v>454</v>
      </c>
      <c r="E18" t="s">
        <v>41</v>
      </c>
      <c r="F18" s="17">
        <v>1</v>
      </c>
    </row>
    <row r="19" spans="1:6" ht="15" customHeight="1" x14ac:dyDescent="0.3">
      <c r="A19" s="1" t="s">
        <v>235</v>
      </c>
      <c r="B19" s="1">
        <v>420</v>
      </c>
      <c r="C19" s="2">
        <v>0.5</v>
      </c>
      <c r="D19" s="1" t="s">
        <v>455</v>
      </c>
      <c r="E19" t="s">
        <v>41</v>
      </c>
      <c r="F19" s="17">
        <v>2</v>
      </c>
    </row>
    <row r="20" spans="1:6" ht="15" customHeight="1" x14ac:dyDescent="0.3">
      <c r="A20" s="1" t="s">
        <v>236</v>
      </c>
      <c r="B20" s="1">
        <v>900</v>
      </c>
      <c r="C20" s="2">
        <v>0.5</v>
      </c>
      <c r="D20" s="1" t="s">
        <v>456</v>
      </c>
      <c r="E20" t="s">
        <v>41</v>
      </c>
      <c r="F20" s="17">
        <v>3</v>
      </c>
    </row>
    <row r="21" spans="1:6" ht="15" customHeight="1" x14ac:dyDescent="0.3">
      <c r="A21" s="1" t="s">
        <v>621</v>
      </c>
      <c r="B21" s="1">
        <v>1300</v>
      </c>
      <c r="C21" s="2">
        <v>0.5</v>
      </c>
      <c r="D21" s="1" t="s">
        <v>457</v>
      </c>
      <c r="E21" t="s">
        <v>41</v>
      </c>
      <c r="F21" s="17">
        <v>4</v>
      </c>
    </row>
    <row r="22" spans="1:6" ht="15" customHeight="1" x14ac:dyDescent="0.3">
      <c r="A22" s="1" t="s">
        <v>238</v>
      </c>
      <c r="B22" s="1">
        <v>700</v>
      </c>
      <c r="C22" s="2">
        <v>0.5</v>
      </c>
      <c r="D22" s="1" t="s">
        <v>458</v>
      </c>
      <c r="E22" t="s">
        <v>41</v>
      </c>
      <c r="F22" s="17">
        <v>3</v>
      </c>
    </row>
    <row r="23" spans="1:6" ht="15" customHeight="1" x14ac:dyDescent="0.3">
      <c r="A23" s="1" t="s">
        <v>237</v>
      </c>
      <c r="B23" s="1">
        <v>1400</v>
      </c>
      <c r="C23" s="2">
        <v>0.5</v>
      </c>
      <c r="D23" s="1" t="s">
        <v>459</v>
      </c>
      <c r="E23" t="s">
        <v>41</v>
      </c>
      <c r="F23" s="17">
        <v>4</v>
      </c>
    </row>
    <row r="24" spans="1:6" ht="15" customHeight="1" x14ac:dyDescent="0.3">
      <c r="A24" s="1" t="s">
        <v>239</v>
      </c>
      <c r="B24" s="1">
        <v>2100</v>
      </c>
      <c r="C24" s="2">
        <v>0.5</v>
      </c>
      <c r="D24" s="1" t="s">
        <v>460</v>
      </c>
      <c r="E24" t="s">
        <v>41</v>
      </c>
      <c r="F24" s="17">
        <v>5</v>
      </c>
    </row>
    <row r="25" spans="1:6" ht="15" customHeight="1" x14ac:dyDescent="0.3">
      <c r="A25" s="1" t="s">
        <v>622</v>
      </c>
      <c r="B25" s="1">
        <v>2800</v>
      </c>
      <c r="C25" s="2">
        <v>0.5</v>
      </c>
      <c r="D25" s="1" t="s">
        <v>461</v>
      </c>
      <c r="E25" t="s">
        <v>41</v>
      </c>
      <c r="F25" s="17">
        <v>6</v>
      </c>
    </row>
    <row r="26" spans="1:6" ht="15" customHeight="1" x14ac:dyDescent="0.3">
      <c r="A26" s="1" t="s">
        <v>623</v>
      </c>
      <c r="B26" s="1">
        <v>2500</v>
      </c>
      <c r="C26" s="2">
        <v>0.5</v>
      </c>
      <c r="D26" s="1" t="s">
        <v>462</v>
      </c>
      <c r="E26" t="s">
        <v>41</v>
      </c>
      <c r="F26" s="17">
        <v>2</v>
      </c>
    </row>
    <row r="27" spans="1:6" ht="15" customHeight="1" x14ac:dyDescent="0.3">
      <c r="A27" s="1" t="s">
        <v>240</v>
      </c>
      <c r="B27" s="1">
        <v>4000</v>
      </c>
      <c r="C27" s="2">
        <v>0.5</v>
      </c>
      <c r="D27" s="1" t="s">
        <v>463</v>
      </c>
      <c r="E27" t="s">
        <v>43</v>
      </c>
      <c r="F27" s="17">
        <v>2</v>
      </c>
    </row>
    <row r="28" spans="1:6" ht="15" customHeight="1" x14ac:dyDescent="0.3">
      <c r="A28" s="1" t="s">
        <v>241</v>
      </c>
      <c r="B28" s="1">
        <v>5000</v>
      </c>
      <c r="C28" s="2">
        <v>0.5</v>
      </c>
      <c r="D28" s="1" t="s">
        <v>464</v>
      </c>
      <c r="E28" t="s">
        <v>43</v>
      </c>
      <c r="F28" s="17">
        <v>3</v>
      </c>
    </row>
    <row r="29" spans="1:6" ht="15" customHeight="1" x14ac:dyDescent="0.3">
      <c r="A29" s="1" t="s">
        <v>242</v>
      </c>
      <c r="B29" s="1">
        <v>6000</v>
      </c>
      <c r="C29" s="2">
        <v>0.5</v>
      </c>
      <c r="D29" s="1" t="s">
        <v>465</v>
      </c>
      <c r="E29" t="s">
        <v>43</v>
      </c>
      <c r="F29" s="17">
        <v>4</v>
      </c>
    </row>
    <row r="30" spans="1:6" ht="15" customHeight="1" x14ac:dyDescent="0.3">
      <c r="A30" s="1" t="s">
        <v>624</v>
      </c>
      <c r="B30" s="1">
        <v>8000</v>
      </c>
      <c r="C30" s="2">
        <v>0.5</v>
      </c>
      <c r="D30" s="1" t="s">
        <v>466</v>
      </c>
      <c r="E30" t="s">
        <v>43</v>
      </c>
      <c r="F30" s="17">
        <v>5</v>
      </c>
    </row>
    <row r="31" spans="1:6" ht="15" customHeight="1" x14ac:dyDescent="0.3">
      <c r="A31" s="1" t="s">
        <v>243</v>
      </c>
      <c r="B31" s="1">
        <v>2000</v>
      </c>
      <c r="C31" s="2">
        <v>0.5</v>
      </c>
      <c r="D31" s="1" t="s">
        <v>467</v>
      </c>
      <c r="E31" t="s">
        <v>41</v>
      </c>
      <c r="F31" s="17">
        <v>2</v>
      </c>
    </row>
    <row r="32" spans="1:6" ht="15" customHeight="1" x14ac:dyDescent="0.3">
      <c r="A32" s="1" t="s">
        <v>625</v>
      </c>
      <c r="B32" s="1">
        <v>5000</v>
      </c>
      <c r="C32" s="2">
        <v>0.5</v>
      </c>
      <c r="D32" s="1" t="s">
        <v>468</v>
      </c>
      <c r="E32" t="s">
        <v>41</v>
      </c>
      <c r="F32" s="17">
        <v>4</v>
      </c>
    </row>
    <row r="33" spans="1:6" ht="15" customHeight="1" x14ac:dyDescent="0.3">
      <c r="A33" s="1" t="s">
        <v>245</v>
      </c>
      <c r="B33" s="1">
        <v>3000</v>
      </c>
      <c r="C33" s="2">
        <v>0.5</v>
      </c>
      <c r="D33" s="1" t="s">
        <v>469</v>
      </c>
      <c r="E33" t="s">
        <v>43</v>
      </c>
      <c r="F33" s="17">
        <v>2</v>
      </c>
    </row>
    <row r="34" spans="1:6" ht="15" customHeight="1" x14ac:dyDescent="0.3">
      <c r="A34" s="1" t="s">
        <v>246</v>
      </c>
      <c r="B34" s="1">
        <v>4000</v>
      </c>
      <c r="C34" s="2">
        <v>0.5</v>
      </c>
      <c r="D34" s="1" t="s">
        <v>470</v>
      </c>
      <c r="E34" t="s">
        <v>43</v>
      </c>
      <c r="F34" s="17">
        <v>3</v>
      </c>
    </row>
    <row r="35" spans="1:6" ht="15" customHeight="1" x14ac:dyDescent="0.3">
      <c r="A35" s="1" t="s">
        <v>244</v>
      </c>
      <c r="B35" s="1">
        <v>5000</v>
      </c>
      <c r="C35" s="2">
        <v>0.5</v>
      </c>
      <c r="D35" s="1" t="s">
        <v>471</v>
      </c>
      <c r="E35" t="s">
        <v>43</v>
      </c>
      <c r="F35" s="17">
        <v>4</v>
      </c>
    </row>
    <row r="36" spans="1:6" ht="15" customHeight="1" x14ac:dyDescent="0.3">
      <c r="A36" s="1" t="s">
        <v>617</v>
      </c>
      <c r="B36" s="1">
        <v>6500</v>
      </c>
      <c r="C36" s="2">
        <v>0.5</v>
      </c>
      <c r="D36" s="1" t="s">
        <v>472</v>
      </c>
      <c r="E36" t="s">
        <v>43</v>
      </c>
      <c r="F36" s="17">
        <v>5</v>
      </c>
    </row>
    <row r="37" spans="1:6" ht="15" customHeight="1" x14ac:dyDescent="0.3">
      <c r="A37" s="1" t="s">
        <v>248</v>
      </c>
      <c r="B37" s="1">
        <v>50</v>
      </c>
      <c r="C37" s="2">
        <v>0.5</v>
      </c>
      <c r="D37" s="1" t="s">
        <v>473</v>
      </c>
      <c r="E37" t="s">
        <v>41</v>
      </c>
      <c r="F37" s="17">
        <v>1</v>
      </c>
    </row>
    <row r="38" spans="1:6" ht="15" customHeight="1" x14ac:dyDescent="0.3">
      <c r="A38" s="1" t="s">
        <v>249</v>
      </c>
      <c r="B38" s="1">
        <v>350</v>
      </c>
      <c r="C38" s="2">
        <v>0.5</v>
      </c>
      <c r="D38" s="1" t="s">
        <v>474</v>
      </c>
      <c r="E38" t="s">
        <v>41</v>
      </c>
      <c r="F38" s="17">
        <v>2</v>
      </c>
    </row>
    <row r="39" spans="1:6" ht="15" customHeight="1" x14ac:dyDescent="0.3">
      <c r="A39" s="1" t="s">
        <v>250</v>
      </c>
      <c r="B39" s="1">
        <v>700</v>
      </c>
      <c r="C39" s="2">
        <v>0.5</v>
      </c>
      <c r="D39" s="1" t="s">
        <v>475</v>
      </c>
      <c r="E39" t="s">
        <v>41</v>
      </c>
      <c r="F39" s="17">
        <v>3</v>
      </c>
    </row>
    <row r="40" spans="1:6" ht="15" customHeight="1" x14ac:dyDescent="0.3">
      <c r="A40" s="1" t="s">
        <v>251</v>
      </c>
      <c r="B40" s="1">
        <v>1400</v>
      </c>
      <c r="C40" s="2">
        <v>0.5</v>
      </c>
      <c r="D40" s="1" t="s">
        <v>476</v>
      </c>
      <c r="E40" t="s">
        <v>41</v>
      </c>
      <c r="F40" s="17">
        <v>4</v>
      </c>
    </row>
    <row r="41" spans="1:6" ht="15" customHeight="1" x14ac:dyDescent="0.3">
      <c r="A41" s="1" t="s">
        <v>247</v>
      </c>
      <c r="B41" s="1">
        <v>2100</v>
      </c>
      <c r="C41" s="2">
        <v>0.5</v>
      </c>
      <c r="D41" s="1" t="s">
        <v>477</v>
      </c>
      <c r="E41" t="s">
        <v>41</v>
      </c>
      <c r="F41" s="17">
        <v>5</v>
      </c>
    </row>
    <row r="42" spans="1:6" ht="15" customHeight="1" x14ac:dyDescent="0.3">
      <c r="A42" s="1" t="s">
        <v>626</v>
      </c>
      <c r="B42" s="1">
        <v>2800</v>
      </c>
      <c r="C42" s="2">
        <v>0.5</v>
      </c>
      <c r="D42" s="1" t="s">
        <v>478</v>
      </c>
      <c r="E42" t="s">
        <v>41</v>
      </c>
      <c r="F42" s="17">
        <v>6</v>
      </c>
    </row>
    <row r="43" spans="1:6" ht="15" customHeight="1" x14ac:dyDescent="0.3">
      <c r="A43" s="1" t="s">
        <v>253</v>
      </c>
      <c r="B43" s="1">
        <v>1500</v>
      </c>
      <c r="C43" s="2">
        <v>0.5</v>
      </c>
      <c r="D43" s="1" t="s">
        <v>479</v>
      </c>
      <c r="E43" t="s">
        <v>41</v>
      </c>
      <c r="F43" s="17">
        <v>3</v>
      </c>
    </row>
    <row r="44" spans="1:6" ht="15" customHeight="1" x14ac:dyDescent="0.3">
      <c r="A44" s="1" t="s">
        <v>254</v>
      </c>
      <c r="B44" s="1">
        <v>2000</v>
      </c>
      <c r="C44" s="2">
        <v>0.5</v>
      </c>
      <c r="D44" s="1" t="s">
        <v>480</v>
      </c>
      <c r="E44" t="s">
        <v>41</v>
      </c>
      <c r="F44" s="17">
        <v>4</v>
      </c>
    </row>
    <row r="45" spans="1:6" ht="15" customHeight="1" x14ac:dyDescent="0.3">
      <c r="A45" s="1" t="s">
        <v>255</v>
      </c>
      <c r="B45" s="1">
        <v>2800</v>
      </c>
      <c r="C45" s="2">
        <v>0.5</v>
      </c>
      <c r="D45" s="1" t="s">
        <v>481</v>
      </c>
      <c r="E45" t="s">
        <v>41</v>
      </c>
      <c r="F45" s="17">
        <v>5</v>
      </c>
    </row>
    <row r="46" spans="1:6" ht="15" customHeight="1" x14ac:dyDescent="0.3">
      <c r="A46" s="1" t="s">
        <v>252</v>
      </c>
      <c r="B46" s="1">
        <v>3800</v>
      </c>
      <c r="C46" s="2">
        <v>0.5</v>
      </c>
      <c r="D46" s="1" t="s">
        <v>482</v>
      </c>
      <c r="E46" t="s">
        <v>41</v>
      </c>
      <c r="F46" s="17">
        <v>6</v>
      </c>
    </row>
    <row r="47" spans="1:6" ht="15" customHeight="1" x14ac:dyDescent="0.3">
      <c r="A47" s="1" t="s">
        <v>256</v>
      </c>
      <c r="B47" s="1">
        <v>1400</v>
      </c>
      <c r="C47" s="2">
        <v>0.5</v>
      </c>
      <c r="D47" s="18" t="s">
        <v>483</v>
      </c>
      <c r="E47" t="s">
        <v>41</v>
      </c>
      <c r="F47" s="17">
        <v>3</v>
      </c>
    </row>
    <row r="48" spans="1:6" ht="15" customHeight="1" x14ac:dyDescent="0.3">
      <c r="A48" s="1" t="s">
        <v>627</v>
      </c>
      <c r="B48" s="1">
        <v>2100</v>
      </c>
      <c r="C48" s="2">
        <v>0.5</v>
      </c>
      <c r="D48" s="18" t="s">
        <v>484</v>
      </c>
      <c r="E48" t="s">
        <v>41</v>
      </c>
      <c r="F48" s="17">
        <v>4</v>
      </c>
    </row>
    <row r="49" spans="1:6" ht="15" customHeight="1" x14ac:dyDescent="0.3">
      <c r="A49" s="1" t="s">
        <v>258</v>
      </c>
      <c r="B49" s="1">
        <v>1000</v>
      </c>
      <c r="C49" s="2">
        <v>0.5</v>
      </c>
      <c r="D49" s="1" t="s">
        <v>485</v>
      </c>
      <c r="E49" t="s">
        <v>41</v>
      </c>
      <c r="F49" s="17">
        <v>1</v>
      </c>
    </row>
    <row r="50" spans="1:6" ht="15" customHeight="1" x14ac:dyDescent="0.3">
      <c r="A50" s="1" t="s">
        <v>259</v>
      </c>
      <c r="B50" s="1">
        <v>2500</v>
      </c>
      <c r="C50" s="2">
        <v>0.5</v>
      </c>
      <c r="D50" s="1" t="s">
        <v>485</v>
      </c>
      <c r="E50" t="s">
        <v>41</v>
      </c>
      <c r="F50" s="17">
        <v>2</v>
      </c>
    </row>
    <row r="51" spans="1:6" ht="15" customHeight="1" x14ac:dyDescent="0.3">
      <c r="A51" s="1" t="s">
        <v>260</v>
      </c>
      <c r="B51" s="1">
        <v>4000</v>
      </c>
      <c r="C51" s="2">
        <v>0.5</v>
      </c>
      <c r="D51" s="1" t="s">
        <v>485</v>
      </c>
      <c r="E51" t="s">
        <v>41</v>
      </c>
      <c r="F51" s="17">
        <v>3</v>
      </c>
    </row>
    <row r="52" spans="1:6" ht="15" customHeight="1" x14ac:dyDescent="0.3">
      <c r="A52" s="1" t="s">
        <v>257</v>
      </c>
      <c r="B52" s="1">
        <v>5000</v>
      </c>
      <c r="C52" s="2">
        <v>0.5</v>
      </c>
      <c r="D52" s="1" t="s">
        <v>485</v>
      </c>
      <c r="E52" t="s">
        <v>41</v>
      </c>
      <c r="F52" s="17">
        <v>4</v>
      </c>
    </row>
    <row r="53" spans="1:6" ht="15" customHeight="1" x14ac:dyDescent="0.3">
      <c r="A53" s="1" t="s">
        <v>261</v>
      </c>
      <c r="B53" s="1">
        <v>6000</v>
      </c>
      <c r="C53" s="2">
        <v>0.5</v>
      </c>
      <c r="D53" s="1" t="s">
        <v>485</v>
      </c>
      <c r="E53" t="s">
        <v>41</v>
      </c>
      <c r="F53" s="17">
        <v>5</v>
      </c>
    </row>
    <row r="54" spans="1:6" ht="15" customHeight="1" x14ac:dyDescent="0.3">
      <c r="A54" s="1" t="s">
        <v>628</v>
      </c>
      <c r="B54" s="1">
        <v>8000</v>
      </c>
      <c r="C54" s="2">
        <v>0.5</v>
      </c>
      <c r="D54" s="1" t="s">
        <v>485</v>
      </c>
      <c r="E54" t="s">
        <v>41</v>
      </c>
      <c r="F54" s="17">
        <v>6</v>
      </c>
    </row>
    <row r="55" spans="1:6" ht="15" customHeight="1" x14ac:dyDescent="0.3">
      <c r="A55" s="1" t="s">
        <v>262</v>
      </c>
      <c r="B55" s="1">
        <v>500</v>
      </c>
      <c r="C55" s="2">
        <v>0.5</v>
      </c>
      <c r="D55" s="1" t="s">
        <v>486</v>
      </c>
      <c r="E55" t="s">
        <v>41</v>
      </c>
      <c r="F55" s="17">
        <v>2</v>
      </c>
    </row>
    <row r="56" spans="1:6" ht="15" customHeight="1" x14ac:dyDescent="0.3">
      <c r="A56" s="1" t="s">
        <v>263</v>
      </c>
      <c r="B56" s="1">
        <v>1100</v>
      </c>
      <c r="C56" s="2">
        <v>0.5</v>
      </c>
      <c r="D56" s="1" t="s">
        <v>487</v>
      </c>
      <c r="E56" t="s">
        <v>41</v>
      </c>
      <c r="F56" s="17">
        <v>3</v>
      </c>
    </row>
    <row r="57" spans="1:6" ht="15" customHeight="1" x14ac:dyDescent="0.3">
      <c r="A57" s="1" t="s">
        <v>629</v>
      </c>
      <c r="B57" s="1">
        <v>2300</v>
      </c>
      <c r="C57" s="2">
        <v>0.5</v>
      </c>
      <c r="D57" s="1" t="s">
        <v>488</v>
      </c>
      <c r="E57" t="s">
        <v>41</v>
      </c>
      <c r="F57" s="17">
        <v>4</v>
      </c>
    </row>
    <row r="58" spans="1:6" ht="15" customHeight="1" x14ac:dyDescent="0.3">
      <c r="A58" s="1" t="s">
        <v>265</v>
      </c>
      <c r="B58" s="1">
        <v>200</v>
      </c>
      <c r="C58" s="2">
        <v>0.5</v>
      </c>
      <c r="D58" s="1" t="s">
        <v>489</v>
      </c>
      <c r="E58" t="s">
        <v>41</v>
      </c>
      <c r="F58" s="17">
        <v>1</v>
      </c>
    </row>
    <row r="59" spans="1:6" ht="15" customHeight="1" x14ac:dyDescent="0.3">
      <c r="A59" s="1" t="s">
        <v>266</v>
      </c>
      <c r="B59" s="1">
        <v>400</v>
      </c>
      <c r="C59" s="2">
        <v>0.5</v>
      </c>
      <c r="D59" s="1" t="s">
        <v>490</v>
      </c>
      <c r="E59" t="s">
        <v>41</v>
      </c>
      <c r="F59" s="17">
        <v>2</v>
      </c>
    </row>
    <row r="60" spans="1:6" ht="15" customHeight="1" x14ac:dyDescent="0.3">
      <c r="A60" s="1" t="s">
        <v>267</v>
      </c>
      <c r="B60" s="1">
        <v>700</v>
      </c>
      <c r="C60" s="2">
        <v>0.5</v>
      </c>
      <c r="D60" s="1" t="s">
        <v>491</v>
      </c>
      <c r="E60" t="s">
        <v>41</v>
      </c>
      <c r="F60" s="17">
        <v>3</v>
      </c>
    </row>
    <row r="61" spans="1:6" ht="15" customHeight="1" x14ac:dyDescent="0.3">
      <c r="A61" s="1" t="s">
        <v>264</v>
      </c>
      <c r="B61" s="1">
        <v>1400</v>
      </c>
      <c r="C61" s="2">
        <v>0.5</v>
      </c>
      <c r="D61" s="1" t="s">
        <v>492</v>
      </c>
      <c r="E61" t="s">
        <v>41</v>
      </c>
      <c r="F61" s="17">
        <v>4</v>
      </c>
    </row>
    <row r="62" spans="1:6" ht="15" customHeight="1" x14ac:dyDescent="0.3">
      <c r="A62" s="1" t="s">
        <v>268</v>
      </c>
      <c r="B62" s="1">
        <v>2100</v>
      </c>
      <c r="C62" s="2">
        <v>0.5</v>
      </c>
      <c r="D62" s="1" t="s">
        <v>493</v>
      </c>
      <c r="E62" t="s">
        <v>41</v>
      </c>
      <c r="F62" s="17">
        <v>5</v>
      </c>
    </row>
    <row r="63" spans="1:6" ht="15" customHeight="1" x14ac:dyDescent="0.3">
      <c r="A63" s="1" t="s">
        <v>630</v>
      </c>
      <c r="B63" s="1">
        <v>2800</v>
      </c>
      <c r="C63" s="2">
        <v>0.5</v>
      </c>
      <c r="D63" s="1" t="s">
        <v>494</v>
      </c>
      <c r="E63" t="s">
        <v>41</v>
      </c>
      <c r="F63" s="17">
        <v>6</v>
      </c>
    </row>
    <row r="64" spans="1:6" ht="15" customHeight="1" x14ac:dyDescent="0.3">
      <c r="A64" s="1" t="s">
        <v>631</v>
      </c>
      <c r="B64" s="1">
        <v>3000</v>
      </c>
      <c r="C64" s="2">
        <v>0.5</v>
      </c>
      <c r="D64" s="1" t="s">
        <v>495</v>
      </c>
      <c r="E64" t="s">
        <v>41</v>
      </c>
      <c r="F64" s="17">
        <v>3</v>
      </c>
    </row>
    <row r="65" spans="1:6" ht="15" customHeight="1" x14ac:dyDescent="0.3">
      <c r="A65" s="1" t="s">
        <v>632</v>
      </c>
      <c r="B65" s="1">
        <v>4200</v>
      </c>
      <c r="C65" s="2">
        <v>0.5</v>
      </c>
      <c r="D65" s="1" t="s">
        <v>496</v>
      </c>
      <c r="E65" t="s">
        <v>41</v>
      </c>
      <c r="F65" s="17">
        <v>4</v>
      </c>
    </row>
    <row r="66" spans="1:6" ht="15" customHeight="1" x14ac:dyDescent="0.3">
      <c r="A66" s="1" t="s">
        <v>633</v>
      </c>
      <c r="B66" s="1">
        <v>1200</v>
      </c>
      <c r="C66" s="2">
        <v>0.5</v>
      </c>
      <c r="D66" s="1" t="s">
        <v>497</v>
      </c>
      <c r="E66" t="s">
        <v>41</v>
      </c>
      <c r="F66" s="17">
        <v>3</v>
      </c>
    </row>
    <row r="67" spans="1:6" ht="15" customHeight="1" x14ac:dyDescent="0.3">
      <c r="A67" s="1" t="s">
        <v>270</v>
      </c>
      <c r="B67" s="1">
        <v>600</v>
      </c>
      <c r="C67" s="2">
        <v>0.5</v>
      </c>
      <c r="D67" s="1" t="s">
        <v>498</v>
      </c>
      <c r="E67" t="s">
        <v>41</v>
      </c>
      <c r="F67" s="17">
        <v>1</v>
      </c>
    </row>
    <row r="68" spans="1:6" ht="15" customHeight="1" x14ac:dyDescent="0.3">
      <c r="A68" s="1" t="s">
        <v>269</v>
      </c>
      <c r="B68" s="1">
        <v>1400</v>
      </c>
      <c r="C68" s="2">
        <v>0.5</v>
      </c>
      <c r="D68" s="1" t="s">
        <v>499</v>
      </c>
      <c r="E68" t="s">
        <v>41</v>
      </c>
      <c r="F68" s="17">
        <v>3</v>
      </c>
    </row>
    <row r="69" spans="1:6" ht="15" customHeight="1" x14ac:dyDescent="0.3">
      <c r="A69" s="1" t="s">
        <v>634</v>
      </c>
      <c r="B69" s="1">
        <v>3400</v>
      </c>
      <c r="C69" s="2">
        <v>0.5</v>
      </c>
      <c r="D69" s="1" t="s">
        <v>500</v>
      </c>
      <c r="E69" t="s">
        <v>41</v>
      </c>
      <c r="F69" s="17">
        <v>5</v>
      </c>
    </row>
    <row r="70" spans="1:6" ht="15" customHeight="1" x14ac:dyDescent="0.3">
      <c r="A70" s="1" t="s">
        <v>271</v>
      </c>
      <c r="B70" s="1">
        <v>7000</v>
      </c>
      <c r="C70" s="2">
        <v>0.5</v>
      </c>
      <c r="D70" s="1" t="s">
        <v>501</v>
      </c>
      <c r="E70" t="s">
        <v>41</v>
      </c>
      <c r="F70" s="17">
        <v>4</v>
      </c>
    </row>
    <row r="71" spans="1:6" ht="15" customHeight="1" x14ac:dyDescent="0.3">
      <c r="A71" s="1" t="s">
        <v>635</v>
      </c>
      <c r="B71" s="1">
        <v>14000</v>
      </c>
      <c r="C71" s="2">
        <v>0.5</v>
      </c>
      <c r="D71" s="1" t="s">
        <v>502</v>
      </c>
      <c r="E71" t="s">
        <v>41</v>
      </c>
      <c r="F71" s="17">
        <v>6</v>
      </c>
    </row>
    <row r="72" spans="1:6" ht="15" customHeight="1" x14ac:dyDescent="0.3">
      <c r="A72" s="1" t="s">
        <v>636</v>
      </c>
      <c r="B72" s="1">
        <v>50000</v>
      </c>
      <c r="C72" s="2">
        <v>0.5</v>
      </c>
      <c r="D72" s="1" t="s">
        <v>503</v>
      </c>
      <c r="E72" t="s">
        <v>41</v>
      </c>
      <c r="F72" s="17">
        <v>5</v>
      </c>
    </row>
    <row r="73" spans="1:6" ht="15" customHeight="1" x14ac:dyDescent="0.3">
      <c r="A73" s="1" t="s">
        <v>273</v>
      </c>
      <c r="B73" s="1">
        <v>7000</v>
      </c>
      <c r="C73" s="2">
        <v>0.5</v>
      </c>
      <c r="D73" s="1" t="s">
        <v>504</v>
      </c>
      <c r="E73" t="s">
        <v>41</v>
      </c>
      <c r="F73" s="17">
        <v>3</v>
      </c>
    </row>
    <row r="74" spans="1:6" ht="15" customHeight="1" x14ac:dyDescent="0.3">
      <c r="A74" s="1" t="s">
        <v>272</v>
      </c>
      <c r="B74" s="1">
        <v>15000</v>
      </c>
      <c r="C74" s="2">
        <v>0.5</v>
      </c>
      <c r="D74" s="1" t="s">
        <v>505</v>
      </c>
      <c r="E74" t="s">
        <v>41</v>
      </c>
      <c r="F74" s="17">
        <v>5</v>
      </c>
    </row>
    <row r="75" spans="1:6" ht="15" customHeight="1" x14ac:dyDescent="0.3">
      <c r="A75" s="1" t="s">
        <v>275</v>
      </c>
      <c r="B75" s="1">
        <v>6000</v>
      </c>
      <c r="C75" s="2">
        <v>0.5</v>
      </c>
      <c r="D75" s="1" t="s">
        <v>506</v>
      </c>
      <c r="E75" t="s">
        <v>41</v>
      </c>
      <c r="F75" s="17">
        <v>4</v>
      </c>
    </row>
    <row r="76" spans="1:6" ht="15" customHeight="1" x14ac:dyDescent="0.3">
      <c r="A76" s="1" t="s">
        <v>274</v>
      </c>
      <c r="B76" s="1">
        <v>8000</v>
      </c>
      <c r="C76" s="2">
        <v>0.5</v>
      </c>
      <c r="D76" s="1" t="s">
        <v>507</v>
      </c>
      <c r="E76" t="s">
        <v>41</v>
      </c>
      <c r="F76" s="17">
        <v>5</v>
      </c>
    </row>
    <row r="77" spans="1:6" ht="15" customHeight="1" x14ac:dyDescent="0.3">
      <c r="A77" s="1" t="s">
        <v>637</v>
      </c>
      <c r="B77" s="1">
        <v>10000</v>
      </c>
      <c r="C77" s="2">
        <v>0.5</v>
      </c>
      <c r="D77" s="1" t="s">
        <v>508</v>
      </c>
      <c r="E77" t="s">
        <v>41</v>
      </c>
      <c r="F77" s="17">
        <v>6</v>
      </c>
    </row>
    <row r="78" spans="1:6" ht="15" customHeight="1" x14ac:dyDescent="0.3">
      <c r="A78" s="1" t="s">
        <v>276</v>
      </c>
      <c r="B78" s="1">
        <v>200</v>
      </c>
      <c r="C78" s="2">
        <v>0.5</v>
      </c>
      <c r="D78" s="1" t="s">
        <v>509</v>
      </c>
      <c r="E78" t="s">
        <v>42</v>
      </c>
      <c r="F78" s="17">
        <v>1</v>
      </c>
    </row>
    <row r="79" spans="1:6" ht="15" customHeight="1" x14ac:dyDescent="0.3">
      <c r="A79" s="1" t="s">
        <v>277</v>
      </c>
      <c r="B79" s="1">
        <v>420</v>
      </c>
      <c r="C79" s="2">
        <v>0.5</v>
      </c>
      <c r="D79" s="1" t="s">
        <v>510</v>
      </c>
      <c r="E79" t="s">
        <v>42</v>
      </c>
      <c r="F79" s="17">
        <v>2</v>
      </c>
    </row>
    <row r="80" spans="1:6" ht="15" customHeight="1" x14ac:dyDescent="0.3">
      <c r="A80" s="1" t="s">
        <v>278</v>
      </c>
      <c r="B80" s="1">
        <v>900</v>
      </c>
      <c r="C80" s="2">
        <v>0.5</v>
      </c>
      <c r="D80" s="1" t="s">
        <v>511</v>
      </c>
      <c r="E80" t="s">
        <v>42</v>
      </c>
      <c r="F80" s="17">
        <v>3</v>
      </c>
    </row>
    <row r="81" spans="1:6" ht="15" customHeight="1" x14ac:dyDescent="0.3">
      <c r="A81" s="1" t="s">
        <v>638</v>
      </c>
      <c r="B81" s="1">
        <v>1300</v>
      </c>
      <c r="C81" s="2">
        <v>0.5</v>
      </c>
      <c r="D81" s="1" t="s">
        <v>512</v>
      </c>
      <c r="E81" t="s">
        <v>42</v>
      </c>
      <c r="F81" s="17">
        <v>4</v>
      </c>
    </row>
    <row r="82" spans="1:6" ht="15" customHeight="1" x14ac:dyDescent="0.3">
      <c r="A82" s="1" t="s">
        <v>280</v>
      </c>
      <c r="B82" s="1">
        <v>200</v>
      </c>
      <c r="C82" s="2">
        <v>0.5</v>
      </c>
      <c r="D82" s="1" t="s">
        <v>513</v>
      </c>
      <c r="E82" t="s">
        <v>42</v>
      </c>
      <c r="F82" s="17">
        <v>1</v>
      </c>
    </row>
    <row r="83" spans="1:6" ht="15" customHeight="1" x14ac:dyDescent="0.3">
      <c r="A83" s="1" t="s">
        <v>281</v>
      </c>
      <c r="B83" s="1">
        <v>420</v>
      </c>
      <c r="C83" s="2">
        <v>0.5</v>
      </c>
      <c r="D83" s="1" t="s">
        <v>514</v>
      </c>
      <c r="E83" t="s">
        <v>42</v>
      </c>
      <c r="F83" s="17">
        <v>2</v>
      </c>
    </row>
    <row r="84" spans="1:6" ht="15" customHeight="1" x14ac:dyDescent="0.3">
      <c r="A84" s="1" t="s">
        <v>282</v>
      </c>
      <c r="B84" s="1">
        <v>900</v>
      </c>
      <c r="C84" s="2">
        <v>0.5</v>
      </c>
      <c r="D84" s="1" t="s">
        <v>515</v>
      </c>
      <c r="E84" t="s">
        <v>42</v>
      </c>
      <c r="F84" s="17">
        <v>3</v>
      </c>
    </row>
    <row r="85" spans="1:6" ht="15" customHeight="1" x14ac:dyDescent="0.3">
      <c r="A85" s="1" t="s">
        <v>279</v>
      </c>
      <c r="B85" s="1">
        <v>1300</v>
      </c>
      <c r="C85" s="2">
        <v>0.5</v>
      </c>
      <c r="D85" s="1" t="s">
        <v>516</v>
      </c>
      <c r="E85" t="s">
        <v>42</v>
      </c>
      <c r="F85" s="17">
        <v>4</v>
      </c>
    </row>
    <row r="86" spans="1:6" ht="15" customHeight="1" x14ac:dyDescent="0.3">
      <c r="A86" s="1" t="s">
        <v>284</v>
      </c>
      <c r="B86" s="1">
        <v>420</v>
      </c>
      <c r="C86" s="2">
        <v>0.5</v>
      </c>
      <c r="D86" s="1" t="s">
        <v>517</v>
      </c>
      <c r="E86" t="s">
        <v>42</v>
      </c>
      <c r="F86" s="17">
        <v>2</v>
      </c>
    </row>
    <row r="87" spans="1:6" ht="15" customHeight="1" x14ac:dyDescent="0.3">
      <c r="A87" s="1" t="s">
        <v>285</v>
      </c>
      <c r="B87" s="1">
        <v>900</v>
      </c>
      <c r="C87" s="2">
        <v>0.5</v>
      </c>
      <c r="D87" s="1" t="s">
        <v>518</v>
      </c>
      <c r="E87" t="s">
        <v>42</v>
      </c>
      <c r="F87" s="17">
        <v>3</v>
      </c>
    </row>
    <row r="88" spans="1:6" ht="15" customHeight="1" x14ac:dyDescent="0.3">
      <c r="A88" s="1" t="s">
        <v>283</v>
      </c>
      <c r="B88" s="1">
        <v>1300</v>
      </c>
      <c r="C88" s="2">
        <v>0.5</v>
      </c>
      <c r="D88" s="1" t="s">
        <v>519</v>
      </c>
      <c r="E88" t="s">
        <v>42</v>
      </c>
      <c r="F88" s="17">
        <v>4</v>
      </c>
    </row>
    <row r="89" spans="1:6" ht="15" customHeight="1" x14ac:dyDescent="0.3">
      <c r="A89" s="1" t="s">
        <v>639</v>
      </c>
      <c r="B89" s="1">
        <v>2600</v>
      </c>
      <c r="C89" s="2">
        <v>0.5</v>
      </c>
      <c r="D89" s="1" t="s">
        <v>520</v>
      </c>
      <c r="E89" t="s">
        <v>42</v>
      </c>
      <c r="F89" s="17">
        <v>5</v>
      </c>
    </row>
    <row r="90" spans="1:6" ht="15" customHeight="1" x14ac:dyDescent="0.3">
      <c r="A90" s="1" t="s">
        <v>287</v>
      </c>
      <c r="B90" s="1">
        <v>4000</v>
      </c>
      <c r="C90" s="2">
        <v>0.5</v>
      </c>
      <c r="D90" s="1" t="s">
        <v>521</v>
      </c>
      <c r="E90" t="s">
        <v>42</v>
      </c>
      <c r="F90" s="17">
        <v>3</v>
      </c>
    </row>
    <row r="91" spans="1:6" ht="15" customHeight="1" x14ac:dyDescent="0.3">
      <c r="A91" s="1" t="s">
        <v>288</v>
      </c>
      <c r="B91" s="1">
        <v>5000</v>
      </c>
      <c r="C91" s="2">
        <v>0.5</v>
      </c>
      <c r="D91" s="1" t="s">
        <v>522</v>
      </c>
      <c r="E91" t="s">
        <v>42</v>
      </c>
      <c r="F91" s="17">
        <v>4</v>
      </c>
    </row>
    <row r="92" spans="1:6" ht="15" customHeight="1" x14ac:dyDescent="0.3">
      <c r="A92" s="1" t="s">
        <v>286</v>
      </c>
      <c r="B92" s="1">
        <v>6000</v>
      </c>
      <c r="C92" s="2">
        <v>0.5</v>
      </c>
      <c r="D92" s="1" t="s">
        <v>523</v>
      </c>
      <c r="E92" t="s">
        <v>42</v>
      </c>
      <c r="F92" s="17">
        <v>5</v>
      </c>
    </row>
    <row r="93" spans="1:6" ht="15" customHeight="1" x14ac:dyDescent="0.3">
      <c r="A93" s="1" t="s">
        <v>640</v>
      </c>
      <c r="B93" s="1">
        <v>8000</v>
      </c>
      <c r="C93" s="2">
        <v>0.5</v>
      </c>
      <c r="D93" s="1" t="s">
        <v>524</v>
      </c>
      <c r="E93" t="s">
        <v>42</v>
      </c>
      <c r="F93" s="17">
        <v>6</v>
      </c>
    </row>
    <row r="94" spans="1:6" ht="15" customHeight="1" x14ac:dyDescent="0.3">
      <c r="A94" s="1" t="s">
        <v>289</v>
      </c>
      <c r="B94" s="1">
        <v>200</v>
      </c>
      <c r="C94" s="2">
        <v>0.5</v>
      </c>
      <c r="D94" s="1" t="s">
        <v>525</v>
      </c>
      <c r="E94" t="s">
        <v>42</v>
      </c>
      <c r="F94" s="17">
        <v>1</v>
      </c>
    </row>
    <row r="95" spans="1:6" ht="15" customHeight="1" x14ac:dyDescent="0.3">
      <c r="A95" s="1" t="s">
        <v>290</v>
      </c>
      <c r="B95" s="1">
        <v>420</v>
      </c>
      <c r="C95" s="2">
        <v>0.5</v>
      </c>
      <c r="D95" s="1" t="s">
        <v>526</v>
      </c>
      <c r="E95" t="s">
        <v>42</v>
      </c>
      <c r="F95" s="17">
        <v>2</v>
      </c>
    </row>
    <row r="96" spans="1:6" ht="15" customHeight="1" x14ac:dyDescent="0.3">
      <c r="A96" s="1" t="s">
        <v>291</v>
      </c>
      <c r="B96" s="1">
        <v>900</v>
      </c>
      <c r="C96" s="2">
        <v>0.5</v>
      </c>
      <c r="D96" s="1" t="s">
        <v>527</v>
      </c>
      <c r="E96" t="s">
        <v>42</v>
      </c>
      <c r="F96" s="17">
        <v>3</v>
      </c>
    </row>
    <row r="97" spans="1:6" ht="15" customHeight="1" x14ac:dyDescent="0.3">
      <c r="A97" s="1" t="s">
        <v>641</v>
      </c>
      <c r="B97" s="1">
        <v>1300</v>
      </c>
      <c r="C97" s="2">
        <v>0.5</v>
      </c>
      <c r="D97" s="1" t="s">
        <v>528</v>
      </c>
      <c r="E97" t="s">
        <v>42</v>
      </c>
      <c r="F97" s="17">
        <v>4</v>
      </c>
    </row>
    <row r="98" spans="1:6" ht="15" customHeight="1" x14ac:dyDescent="0.3">
      <c r="A98" s="1" t="s">
        <v>293</v>
      </c>
      <c r="B98" s="1">
        <v>700</v>
      </c>
      <c r="C98" s="2">
        <v>0.5</v>
      </c>
      <c r="D98" s="1" t="s">
        <v>529</v>
      </c>
      <c r="E98" t="s">
        <v>42</v>
      </c>
      <c r="F98" s="17">
        <v>3</v>
      </c>
    </row>
    <row r="99" spans="1:6" ht="15" customHeight="1" x14ac:dyDescent="0.3">
      <c r="A99" s="1" t="s">
        <v>292</v>
      </c>
      <c r="B99" s="1">
        <v>1400</v>
      </c>
      <c r="C99" s="2">
        <v>0.5</v>
      </c>
      <c r="D99" s="1" t="s">
        <v>530</v>
      </c>
      <c r="E99" t="s">
        <v>42</v>
      </c>
      <c r="F99" s="17">
        <v>4</v>
      </c>
    </row>
    <row r="100" spans="1:6" ht="15" customHeight="1" x14ac:dyDescent="0.3">
      <c r="A100" s="1" t="s">
        <v>294</v>
      </c>
      <c r="B100" s="1">
        <v>2100</v>
      </c>
      <c r="C100" s="2">
        <v>0.5</v>
      </c>
      <c r="D100" s="1" t="s">
        <v>531</v>
      </c>
      <c r="E100" t="s">
        <v>42</v>
      </c>
      <c r="F100" s="17">
        <v>5</v>
      </c>
    </row>
    <row r="101" spans="1:6" ht="15" customHeight="1" x14ac:dyDescent="0.3">
      <c r="A101" s="1" t="s">
        <v>642</v>
      </c>
      <c r="B101" s="1">
        <v>2800</v>
      </c>
      <c r="C101" s="2">
        <v>0.5</v>
      </c>
      <c r="D101" s="1" t="s">
        <v>532</v>
      </c>
      <c r="E101" t="s">
        <v>42</v>
      </c>
      <c r="F101" s="17">
        <v>6</v>
      </c>
    </row>
    <row r="102" spans="1:6" ht="15" customHeight="1" x14ac:dyDescent="0.3">
      <c r="A102" s="1" t="s">
        <v>643</v>
      </c>
      <c r="B102" s="1">
        <v>2500</v>
      </c>
      <c r="C102" s="2">
        <v>0.5</v>
      </c>
      <c r="D102" s="1" t="s">
        <v>533</v>
      </c>
      <c r="E102" t="s">
        <v>42</v>
      </c>
      <c r="F102" s="17">
        <v>2</v>
      </c>
    </row>
    <row r="103" spans="1:6" ht="15" customHeight="1" x14ac:dyDescent="0.3">
      <c r="A103" s="1" t="s">
        <v>295</v>
      </c>
      <c r="B103" s="1">
        <v>4000</v>
      </c>
      <c r="C103" s="2">
        <v>0.5</v>
      </c>
      <c r="D103" s="1" t="s">
        <v>534</v>
      </c>
      <c r="E103" t="s">
        <v>42</v>
      </c>
      <c r="F103" s="17">
        <v>2</v>
      </c>
    </row>
    <row r="104" spans="1:6" ht="15" customHeight="1" x14ac:dyDescent="0.3">
      <c r="A104" s="1" t="s">
        <v>296</v>
      </c>
      <c r="B104" s="1">
        <v>2000</v>
      </c>
      <c r="C104" s="2">
        <v>0.5</v>
      </c>
      <c r="D104" s="1" t="s">
        <v>535</v>
      </c>
      <c r="E104" t="s">
        <v>42</v>
      </c>
      <c r="F104" s="17">
        <v>2</v>
      </c>
    </row>
    <row r="105" spans="1:6" ht="15" customHeight="1" x14ac:dyDescent="0.3">
      <c r="A105" s="1" t="s">
        <v>644</v>
      </c>
      <c r="B105" s="1">
        <v>5000</v>
      </c>
      <c r="C105" s="2">
        <v>0.5</v>
      </c>
      <c r="D105" s="1" t="s">
        <v>536</v>
      </c>
      <c r="E105" t="s">
        <v>42</v>
      </c>
      <c r="F105" s="17">
        <v>4</v>
      </c>
    </row>
    <row r="106" spans="1:6" ht="15" customHeight="1" x14ac:dyDescent="0.3">
      <c r="A106" s="1" t="s">
        <v>298</v>
      </c>
      <c r="B106" s="1">
        <v>50</v>
      </c>
      <c r="C106" s="2">
        <v>0.5</v>
      </c>
      <c r="D106" s="1" t="s">
        <v>537</v>
      </c>
      <c r="E106" t="s">
        <v>42</v>
      </c>
      <c r="F106" s="17">
        <v>1</v>
      </c>
    </row>
    <row r="107" spans="1:6" ht="15" customHeight="1" x14ac:dyDescent="0.3">
      <c r="A107" s="1" t="s">
        <v>299</v>
      </c>
      <c r="B107" s="1">
        <v>350</v>
      </c>
      <c r="C107" s="2">
        <v>0.5</v>
      </c>
      <c r="D107" s="1" t="s">
        <v>538</v>
      </c>
      <c r="E107" t="s">
        <v>42</v>
      </c>
      <c r="F107" s="17">
        <v>2</v>
      </c>
    </row>
    <row r="108" spans="1:6" ht="15" customHeight="1" x14ac:dyDescent="0.3">
      <c r="A108" s="1" t="s">
        <v>300</v>
      </c>
      <c r="B108" s="1">
        <v>700</v>
      </c>
      <c r="C108" s="2">
        <v>0.5</v>
      </c>
      <c r="D108" s="1" t="s">
        <v>539</v>
      </c>
      <c r="E108" t="s">
        <v>42</v>
      </c>
      <c r="F108" s="17">
        <v>3</v>
      </c>
    </row>
    <row r="109" spans="1:6" ht="15" customHeight="1" x14ac:dyDescent="0.3">
      <c r="A109" s="1" t="s">
        <v>297</v>
      </c>
      <c r="B109" s="1">
        <v>1400</v>
      </c>
      <c r="C109" s="2">
        <v>0.5</v>
      </c>
      <c r="D109" s="1" t="s">
        <v>540</v>
      </c>
      <c r="E109" t="s">
        <v>42</v>
      </c>
      <c r="F109" s="17">
        <v>4</v>
      </c>
    </row>
    <row r="110" spans="1:6" ht="15" customHeight="1" x14ac:dyDescent="0.3">
      <c r="A110" s="1" t="s">
        <v>301</v>
      </c>
      <c r="B110" s="1">
        <v>2100</v>
      </c>
      <c r="C110" s="2">
        <v>0.5</v>
      </c>
      <c r="D110" s="1" t="s">
        <v>541</v>
      </c>
      <c r="E110" t="s">
        <v>42</v>
      </c>
      <c r="F110" s="17">
        <v>5</v>
      </c>
    </row>
    <row r="111" spans="1:6" ht="15" customHeight="1" x14ac:dyDescent="0.3">
      <c r="A111" s="1" t="s">
        <v>645</v>
      </c>
      <c r="B111" s="1">
        <v>2800</v>
      </c>
      <c r="C111" s="2">
        <v>0.5</v>
      </c>
      <c r="D111" s="1" t="s">
        <v>542</v>
      </c>
      <c r="E111" t="s">
        <v>42</v>
      </c>
      <c r="F111" s="17">
        <v>6</v>
      </c>
    </row>
    <row r="112" spans="1:6" ht="15" customHeight="1" x14ac:dyDescent="0.3">
      <c r="A112" s="1" t="s">
        <v>303</v>
      </c>
      <c r="B112" s="1">
        <v>1500</v>
      </c>
      <c r="C112" s="2">
        <v>0.5</v>
      </c>
      <c r="D112" s="1" t="s">
        <v>543</v>
      </c>
      <c r="E112" t="s">
        <v>42</v>
      </c>
      <c r="F112" s="17">
        <v>3</v>
      </c>
    </row>
    <row r="113" spans="1:6" ht="15" customHeight="1" x14ac:dyDescent="0.3">
      <c r="A113" s="1" t="s">
        <v>304</v>
      </c>
      <c r="B113" s="1">
        <v>2000</v>
      </c>
      <c r="C113" s="2">
        <v>0.5</v>
      </c>
      <c r="D113" s="1" t="s">
        <v>544</v>
      </c>
      <c r="E113" t="s">
        <v>42</v>
      </c>
      <c r="F113" s="17">
        <v>4</v>
      </c>
    </row>
    <row r="114" spans="1:6" ht="15" customHeight="1" x14ac:dyDescent="0.3">
      <c r="A114" s="1" t="s">
        <v>305</v>
      </c>
      <c r="B114" s="1">
        <v>2800</v>
      </c>
      <c r="C114" s="2">
        <v>0.5</v>
      </c>
      <c r="D114" s="1" t="s">
        <v>545</v>
      </c>
      <c r="E114" t="s">
        <v>42</v>
      </c>
      <c r="F114" s="17">
        <v>5</v>
      </c>
    </row>
    <row r="115" spans="1:6" ht="15" customHeight="1" x14ac:dyDescent="0.3">
      <c r="A115" s="1" t="s">
        <v>302</v>
      </c>
      <c r="B115" s="1">
        <v>3800</v>
      </c>
      <c r="C115" s="2">
        <v>0.5</v>
      </c>
      <c r="D115" s="1" t="s">
        <v>546</v>
      </c>
      <c r="E115" t="s">
        <v>42</v>
      </c>
      <c r="F115" s="17">
        <v>6</v>
      </c>
    </row>
    <row r="116" spans="1:6" ht="15" customHeight="1" x14ac:dyDescent="0.3">
      <c r="A116" s="1" t="s">
        <v>306</v>
      </c>
      <c r="B116" s="1">
        <v>1400</v>
      </c>
      <c r="C116" s="2">
        <v>0.5</v>
      </c>
      <c r="D116" s="18" t="s">
        <v>547</v>
      </c>
      <c r="E116" t="s">
        <v>42</v>
      </c>
      <c r="F116" s="17">
        <v>3</v>
      </c>
    </row>
    <row r="117" spans="1:6" ht="15" customHeight="1" x14ac:dyDescent="0.3">
      <c r="A117" s="1" t="s">
        <v>646</v>
      </c>
      <c r="B117" s="1">
        <v>2100</v>
      </c>
      <c r="C117" s="2">
        <v>0.5</v>
      </c>
      <c r="D117" s="18" t="s">
        <v>548</v>
      </c>
      <c r="E117" t="s">
        <v>42</v>
      </c>
      <c r="F117" s="17">
        <v>4</v>
      </c>
    </row>
    <row r="118" spans="1:6" ht="15" customHeight="1" x14ac:dyDescent="0.3">
      <c r="A118" s="1" t="s">
        <v>308</v>
      </c>
      <c r="B118" s="1">
        <v>1000</v>
      </c>
      <c r="C118" s="2">
        <v>0.5</v>
      </c>
      <c r="D118" s="1" t="s">
        <v>549</v>
      </c>
      <c r="E118" t="s">
        <v>42</v>
      </c>
      <c r="F118" s="17">
        <v>1</v>
      </c>
    </row>
    <row r="119" spans="1:6" ht="15" customHeight="1" x14ac:dyDescent="0.3">
      <c r="A119" s="1" t="s">
        <v>309</v>
      </c>
      <c r="B119" s="1">
        <v>2500</v>
      </c>
      <c r="C119" s="2">
        <v>0.5</v>
      </c>
      <c r="D119" s="1" t="s">
        <v>549</v>
      </c>
      <c r="E119" t="s">
        <v>42</v>
      </c>
      <c r="F119" s="17">
        <v>2</v>
      </c>
    </row>
    <row r="120" spans="1:6" ht="15" customHeight="1" x14ac:dyDescent="0.3">
      <c r="A120" s="1" t="s">
        <v>310</v>
      </c>
      <c r="B120" s="1">
        <v>4000</v>
      </c>
      <c r="C120" s="2">
        <v>0.5</v>
      </c>
      <c r="D120" s="1" t="s">
        <v>549</v>
      </c>
      <c r="E120" t="s">
        <v>42</v>
      </c>
      <c r="F120" s="17">
        <v>3</v>
      </c>
    </row>
    <row r="121" spans="1:6" ht="15" customHeight="1" x14ac:dyDescent="0.3">
      <c r="A121" s="1" t="s">
        <v>307</v>
      </c>
      <c r="B121" s="1">
        <v>5000</v>
      </c>
      <c r="C121" s="2">
        <v>0.5</v>
      </c>
      <c r="D121" s="1" t="s">
        <v>549</v>
      </c>
      <c r="E121" t="s">
        <v>42</v>
      </c>
      <c r="F121" s="17">
        <v>4</v>
      </c>
    </row>
    <row r="122" spans="1:6" ht="15" customHeight="1" x14ac:dyDescent="0.3">
      <c r="A122" s="1" t="s">
        <v>311</v>
      </c>
      <c r="B122" s="1">
        <v>6000</v>
      </c>
      <c r="C122" s="2">
        <v>0.5</v>
      </c>
      <c r="D122" s="1" t="s">
        <v>549</v>
      </c>
      <c r="E122" t="s">
        <v>42</v>
      </c>
      <c r="F122" s="17">
        <v>5</v>
      </c>
    </row>
    <row r="123" spans="1:6" ht="15" customHeight="1" x14ac:dyDescent="0.3">
      <c r="A123" s="1" t="s">
        <v>647</v>
      </c>
      <c r="B123" s="1">
        <v>8000</v>
      </c>
      <c r="C123" s="2">
        <v>0.5</v>
      </c>
      <c r="D123" s="1" t="s">
        <v>549</v>
      </c>
      <c r="E123" t="s">
        <v>42</v>
      </c>
      <c r="F123" s="17">
        <v>6</v>
      </c>
    </row>
    <row r="124" spans="1:6" ht="15" customHeight="1" x14ac:dyDescent="0.3">
      <c r="A124" s="1" t="s">
        <v>312</v>
      </c>
      <c r="B124" s="1">
        <v>500</v>
      </c>
      <c r="C124" s="2">
        <v>0.5</v>
      </c>
      <c r="D124" s="1" t="s">
        <v>550</v>
      </c>
      <c r="E124" t="s">
        <v>42</v>
      </c>
      <c r="F124" s="17">
        <v>2</v>
      </c>
    </row>
    <row r="125" spans="1:6" ht="15" customHeight="1" x14ac:dyDescent="0.3">
      <c r="A125" s="1" t="s">
        <v>313</v>
      </c>
      <c r="B125" s="1">
        <v>1100</v>
      </c>
      <c r="C125" s="2">
        <v>0.5</v>
      </c>
      <c r="D125" s="1" t="s">
        <v>551</v>
      </c>
      <c r="E125" t="s">
        <v>42</v>
      </c>
      <c r="F125" s="17">
        <v>3</v>
      </c>
    </row>
    <row r="126" spans="1:6" ht="15" customHeight="1" x14ac:dyDescent="0.3">
      <c r="A126" s="1" t="s">
        <v>648</v>
      </c>
      <c r="B126" s="1">
        <v>2300</v>
      </c>
      <c r="C126" s="2">
        <v>0.5</v>
      </c>
      <c r="D126" s="1" t="s">
        <v>552</v>
      </c>
      <c r="E126" t="s">
        <v>42</v>
      </c>
      <c r="F126" s="17">
        <v>4</v>
      </c>
    </row>
    <row r="127" spans="1:6" ht="15" customHeight="1" x14ac:dyDescent="0.3">
      <c r="A127" s="1" t="s">
        <v>315</v>
      </c>
      <c r="B127" s="1">
        <v>200</v>
      </c>
      <c r="C127" s="2">
        <v>0.5</v>
      </c>
      <c r="D127" s="1" t="s">
        <v>553</v>
      </c>
      <c r="E127" t="s">
        <v>42</v>
      </c>
      <c r="F127" s="17">
        <v>1</v>
      </c>
    </row>
    <row r="128" spans="1:6" ht="15" customHeight="1" x14ac:dyDescent="0.3">
      <c r="A128" s="1" t="s">
        <v>316</v>
      </c>
      <c r="B128" s="1">
        <v>400</v>
      </c>
      <c r="C128" s="2">
        <v>0.5</v>
      </c>
      <c r="D128" s="1" t="s">
        <v>554</v>
      </c>
      <c r="E128" t="s">
        <v>42</v>
      </c>
      <c r="F128" s="17">
        <v>2</v>
      </c>
    </row>
    <row r="129" spans="1:6" ht="15" customHeight="1" x14ac:dyDescent="0.3">
      <c r="A129" s="1" t="s">
        <v>317</v>
      </c>
      <c r="B129" s="1">
        <v>700</v>
      </c>
      <c r="C129" s="2">
        <v>0.5</v>
      </c>
      <c r="D129" s="1" t="s">
        <v>555</v>
      </c>
      <c r="E129" t="s">
        <v>42</v>
      </c>
      <c r="F129" s="17">
        <v>3</v>
      </c>
    </row>
    <row r="130" spans="1:6" ht="15" customHeight="1" x14ac:dyDescent="0.3">
      <c r="A130" s="1" t="s">
        <v>314</v>
      </c>
      <c r="B130" s="1">
        <v>1400</v>
      </c>
      <c r="C130" s="2">
        <v>0.5</v>
      </c>
      <c r="D130" s="1" t="s">
        <v>556</v>
      </c>
      <c r="E130" t="s">
        <v>42</v>
      </c>
      <c r="F130" s="17">
        <v>4</v>
      </c>
    </row>
    <row r="131" spans="1:6" ht="15" customHeight="1" x14ac:dyDescent="0.3">
      <c r="A131" s="1" t="s">
        <v>318</v>
      </c>
      <c r="B131" s="1">
        <v>2100</v>
      </c>
      <c r="C131" s="2">
        <v>0.5</v>
      </c>
      <c r="D131" s="1" t="s">
        <v>557</v>
      </c>
      <c r="E131" t="s">
        <v>42</v>
      </c>
      <c r="F131" s="17">
        <v>5</v>
      </c>
    </row>
    <row r="132" spans="1:6" ht="15" customHeight="1" x14ac:dyDescent="0.3">
      <c r="A132" s="1" t="s">
        <v>649</v>
      </c>
      <c r="B132" s="1">
        <v>2800</v>
      </c>
      <c r="C132" s="2">
        <v>0.5</v>
      </c>
      <c r="D132" s="1" t="s">
        <v>558</v>
      </c>
      <c r="E132" t="s">
        <v>42</v>
      </c>
      <c r="F132" s="17">
        <v>6</v>
      </c>
    </row>
    <row r="133" spans="1:6" ht="15" customHeight="1" x14ac:dyDescent="0.3">
      <c r="A133" s="1" t="s">
        <v>650</v>
      </c>
      <c r="B133" s="1">
        <v>3000</v>
      </c>
      <c r="C133" s="2">
        <v>0.5</v>
      </c>
      <c r="D133" s="1" t="s">
        <v>559</v>
      </c>
      <c r="E133" t="s">
        <v>42</v>
      </c>
      <c r="F133" s="17">
        <v>3</v>
      </c>
    </row>
    <row r="134" spans="1:6" ht="15" customHeight="1" x14ac:dyDescent="0.3">
      <c r="A134" s="1" t="s">
        <v>651</v>
      </c>
      <c r="B134" s="1">
        <v>4200</v>
      </c>
      <c r="C134" s="2">
        <v>0.5</v>
      </c>
      <c r="D134" s="1" t="s">
        <v>560</v>
      </c>
      <c r="E134" t="s">
        <v>42</v>
      </c>
      <c r="F134" s="17">
        <v>4</v>
      </c>
    </row>
    <row r="135" spans="1:6" ht="15" customHeight="1" x14ac:dyDescent="0.3">
      <c r="A135" s="1" t="s">
        <v>652</v>
      </c>
      <c r="B135" s="1">
        <v>1200</v>
      </c>
      <c r="C135" s="2">
        <v>0.5</v>
      </c>
      <c r="D135" s="1" t="s">
        <v>561</v>
      </c>
      <c r="E135" t="s">
        <v>42</v>
      </c>
      <c r="F135" s="17">
        <v>3</v>
      </c>
    </row>
    <row r="136" spans="1:6" ht="15" customHeight="1" x14ac:dyDescent="0.3">
      <c r="A136" s="1" t="s">
        <v>320</v>
      </c>
      <c r="B136" s="1">
        <v>600</v>
      </c>
      <c r="C136" s="2">
        <v>0.5</v>
      </c>
      <c r="D136" s="1" t="s">
        <v>562</v>
      </c>
      <c r="E136" t="s">
        <v>42</v>
      </c>
      <c r="F136" s="17">
        <v>1</v>
      </c>
    </row>
    <row r="137" spans="1:6" ht="15" customHeight="1" x14ac:dyDescent="0.3">
      <c r="A137" s="1" t="s">
        <v>319</v>
      </c>
      <c r="B137" s="1">
        <v>1400</v>
      </c>
      <c r="C137" s="2">
        <v>0.5</v>
      </c>
      <c r="D137" s="1" t="s">
        <v>563</v>
      </c>
      <c r="E137" t="s">
        <v>42</v>
      </c>
      <c r="F137" s="17">
        <v>3</v>
      </c>
    </row>
    <row r="138" spans="1:6" ht="15" customHeight="1" x14ac:dyDescent="0.3">
      <c r="A138" s="1" t="s">
        <v>653</v>
      </c>
      <c r="B138" s="1">
        <v>3400</v>
      </c>
      <c r="C138" s="2">
        <v>0.5</v>
      </c>
      <c r="D138" s="1" t="s">
        <v>564</v>
      </c>
      <c r="E138" t="s">
        <v>42</v>
      </c>
      <c r="F138" s="17">
        <v>5</v>
      </c>
    </row>
    <row r="139" spans="1:6" ht="15" customHeight="1" x14ac:dyDescent="0.3">
      <c r="A139" s="1" t="s">
        <v>321</v>
      </c>
      <c r="B139" s="1">
        <v>7000</v>
      </c>
      <c r="C139" s="2">
        <v>0.5</v>
      </c>
      <c r="D139" s="1" t="s">
        <v>565</v>
      </c>
      <c r="E139" t="s">
        <v>42</v>
      </c>
      <c r="F139" s="17">
        <v>4</v>
      </c>
    </row>
    <row r="140" spans="1:6" ht="15" customHeight="1" x14ac:dyDescent="0.3">
      <c r="A140" s="1" t="s">
        <v>654</v>
      </c>
      <c r="B140" s="1">
        <v>14000</v>
      </c>
      <c r="C140" s="2">
        <v>0.5</v>
      </c>
      <c r="D140" s="1" t="s">
        <v>566</v>
      </c>
      <c r="E140" t="s">
        <v>42</v>
      </c>
      <c r="F140" s="17">
        <v>6</v>
      </c>
    </row>
    <row r="141" spans="1:6" ht="15" customHeight="1" x14ac:dyDescent="0.3">
      <c r="A141" s="1" t="s">
        <v>655</v>
      </c>
      <c r="B141" s="1">
        <v>50000</v>
      </c>
      <c r="C141" s="2">
        <v>0.5</v>
      </c>
      <c r="D141" s="1" t="s">
        <v>567</v>
      </c>
      <c r="E141" t="s">
        <v>42</v>
      </c>
      <c r="F141" s="17">
        <v>5</v>
      </c>
    </row>
    <row r="142" spans="1:6" ht="15" customHeight="1" x14ac:dyDescent="0.3">
      <c r="A142" s="1" t="s">
        <v>323</v>
      </c>
      <c r="B142" s="1">
        <v>7000</v>
      </c>
      <c r="C142" s="2">
        <v>0.5</v>
      </c>
      <c r="D142" s="1" t="s">
        <v>568</v>
      </c>
      <c r="E142" t="s">
        <v>42</v>
      </c>
      <c r="F142" s="17">
        <v>3</v>
      </c>
    </row>
    <row r="143" spans="1:6" ht="15" customHeight="1" x14ac:dyDescent="0.3">
      <c r="A143" s="1" t="s">
        <v>322</v>
      </c>
      <c r="B143" s="1">
        <v>15000</v>
      </c>
      <c r="C143" s="2">
        <v>0.5</v>
      </c>
      <c r="D143" s="1" t="s">
        <v>569</v>
      </c>
      <c r="E143" t="s">
        <v>42</v>
      </c>
      <c r="F143" s="17">
        <v>5</v>
      </c>
    </row>
    <row r="144" spans="1:6" ht="15" customHeight="1" x14ac:dyDescent="0.3">
      <c r="A144" s="1" t="s">
        <v>325</v>
      </c>
      <c r="B144" s="1">
        <v>6000</v>
      </c>
      <c r="C144" s="2">
        <v>0.5</v>
      </c>
      <c r="D144" s="1" t="s">
        <v>570</v>
      </c>
      <c r="E144" t="s">
        <v>42</v>
      </c>
      <c r="F144" s="17">
        <v>4</v>
      </c>
    </row>
    <row r="145" spans="1:6" ht="15" customHeight="1" x14ac:dyDescent="0.3">
      <c r="A145" s="1" t="s">
        <v>324</v>
      </c>
      <c r="B145" s="1">
        <v>8000</v>
      </c>
      <c r="C145" s="2">
        <v>0.5</v>
      </c>
      <c r="D145" s="1" t="s">
        <v>571</v>
      </c>
      <c r="E145" t="s">
        <v>42</v>
      </c>
      <c r="F145" s="17">
        <v>5</v>
      </c>
    </row>
    <row r="146" spans="1:6" ht="15" customHeight="1" x14ac:dyDescent="0.3">
      <c r="A146" s="1" t="s">
        <v>656</v>
      </c>
      <c r="B146" s="1">
        <v>10000</v>
      </c>
      <c r="C146" s="2">
        <v>0.5</v>
      </c>
      <c r="D146" s="1" t="s">
        <v>572</v>
      </c>
      <c r="E146" t="s">
        <v>42</v>
      </c>
      <c r="F146" s="17">
        <v>6</v>
      </c>
    </row>
    <row r="147" spans="1:6" ht="15" customHeight="1" x14ac:dyDescent="0.3">
      <c r="A147" s="6" t="s">
        <v>340</v>
      </c>
      <c r="B147">
        <v>1000</v>
      </c>
      <c r="C147">
        <v>0.5</v>
      </c>
      <c r="D147" s="2" t="s">
        <v>573</v>
      </c>
      <c r="E147" t="s">
        <v>42</v>
      </c>
      <c r="F147">
        <v>3</v>
      </c>
    </row>
    <row r="148" spans="1:6" ht="15" customHeight="1" x14ac:dyDescent="0.3">
      <c r="A148" s="6" t="s">
        <v>327</v>
      </c>
      <c r="B148">
        <v>1000</v>
      </c>
      <c r="C148">
        <v>0.5</v>
      </c>
      <c r="D148" s="2" t="s">
        <v>573</v>
      </c>
      <c r="E148" t="s">
        <v>42</v>
      </c>
      <c r="F148">
        <v>3</v>
      </c>
    </row>
    <row r="149" spans="1:6" ht="15" customHeight="1" x14ac:dyDescent="0.3">
      <c r="A149" s="6" t="s">
        <v>328</v>
      </c>
      <c r="B149">
        <v>1000</v>
      </c>
      <c r="C149">
        <v>0.5</v>
      </c>
      <c r="D149" s="2" t="s">
        <v>573</v>
      </c>
      <c r="E149" t="s">
        <v>42</v>
      </c>
      <c r="F149">
        <v>3</v>
      </c>
    </row>
    <row r="150" spans="1:6" ht="15" customHeight="1" x14ac:dyDescent="0.3">
      <c r="A150" s="6" t="s">
        <v>329</v>
      </c>
      <c r="B150">
        <v>1000</v>
      </c>
      <c r="C150">
        <v>0.5</v>
      </c>
      <c r="D150" s="2" t="s">
        <v>573</v>
      </c>
      <c r="E150" t="s">
        <v>42</v>
      </c>
      <c r="F150">
        <v>3</v>
      </c>
    </row>
    <row r="151" spans="1:6" ht="15" customHeight="1" x14ac:dyDescent="0.3">
      <c r="A151" s="6" t="s">
        <v>330</v>
      </c>
      <c r="B151">
        <v>1000</v>
      </c>
      <c r="C151">
        <v>0.5</v>
      </c>
      <c r="D151" s="2" t="s">
        <v>573</v>
      </c>
      <c r="E151" t="s">
        <v>42</v>
      </c>
      <c r="F151">
        <v>3</v>
      </c>
    </row>
    <row r="152" spans="1:6" ht="15" customHeight="1" x14ac:dyDescent="0.3">
      <c r="A152" s="6" t="s">
        <v>331</v>
      </c>
      <c r="B152">
        <v>1000</v>
      </c>
      <c r="C152">
        <v>0.5</v>
      </c>
      <c r="D152" s="2" t="s">
        <v>573</v>
      </c>
      <c r="E152" t="s">
        <v>42</v>
      </c>
      <c r="F152">
        <v>3</v>
      </c>
    </row>
    <row r="153" spans="1:6" ht="15" customHeight="1" x14ac:dyDescent="0.3">
      <c r="A153" s="6" t="s">
        <v>332</v>
      </c>
      <c r="B153">
        <v>1000</v>
      </c>
      <c r="C153">
        <v>0.5</v>
      </c>
      <c r="D153" s="2" t="s">
        <v>573</v>
      </c>
      <c r="E153" t="s">
        <v>42</v>
      </c>
      <c r="F153">
        <v>3</v>
      </c>
    </row>
    <row r="154" spans="1:6" ht="15" customHeight="1" x14ac:dyDescent="0.3">
      <c r="A154" s="6" t="s">
        <v>333</v>
      </c>
      <c r="B154">
        <v>1000</v>
      </c>
      <c r="C154">
        <v>0.5</v>
      </c>
      <c r="D154" s="2" t="s">
        <v>574</v>
      </c>
      <c r="E154" t="s">
        <v>42</v>
      </c>
      <c r="F154">
        <v>3</v>
      </c>
    </row>
    <row r="155" spans="1:6" ht="15" customHeight="1" x14ac:dyDescent="0.3">
      <c r="A155" s="6" t="s">
        <v>334</v>
      </c>
      <c r="B155">
        <v>1000</v>
      </c>
      <c r="C155">
        <v>0.5</v>
      </c>
      <c r="D155" s="2" t="s">
        <v>574</v>
      </c>
      <c r="E155" t="s">
        <v>42</v>
      </c>
      <c r="F155">
        <v>3</v>
      </c>
    </row>
    <row r="156" spans="1:6" ht="15" customHeight="1" x14ac:dyDescent="0.3">
      <c r="A156" s="6" t="s">
        <v>335</v>
      </c>
      <c r="B156">
        <v>1000</v>
      </c>
      <c r="C156">
        <v>0.5</v>
      </c>
      <c r="D156" s="2" t="s">
        <v>574</v>
      </c>
      <c r="E156" t="s">
        <v>42</v>
      </c>
      <c r="F156">
        <v>3</v>
      </c>
    </row>
    <row r="157" spans="1:6" ht="15" customHeight="1" x14ac:dyDescent="0.3">
      <c r="A157" s="6" t="s">
        <v>336</v>
      </c>
      <c r="B157">
        <v>1000</v>
      </c>
      <c r="C157">
        <v>0.5</v>
      </c>
      <c r="D157" s="2" t="s">
        <v>574</v>
      </c>
      <c r="E157" t="s">
        <v>42</v>
      </c>
      <c r="F157">
        <v>3</v>
      </c>
    </row>
    <row r="158" spans="1:6" ht="15" customHeight="1" x14ac:dyDescent="0.3">
      <c r="A158" s="6" t="s">
        <v>337</v>
      </c>
      <c r="B158">
        <v>1000</v>
      </c>
      <c r="C158">
        <v>0.5</v>
      </c>
      <c r="D158" s="2" t="s">
        <v>574</v>
      </c>
      <c r="E158" t="s">
        <v>42</v>
      </c>
      <c r="F158">
        <v>3</v>
      </c>
    </row>
    <row r="159" spans="1:6" ht="15" customHeight="1" x14ac:dyDescent="0.3">
      <c r="A159" s="6" t="s">
        <v>338</v>
      </c>
      <c r="B159">
        <v>1000</v>
      </c>
      <c r="C159">
        <v>0.5</v>
      </c>
      <c r="D159" s="2" t="s">
        <v>574</v>
      </c>
      <c r="E159" t="s">
        <v>42</v>
      </c>
      <c r="F159">
        <v>3</v>
      </c>
    </row>
    <row r="160" spans="1:6" ht="15" customHeight="1" x14ac:dyDescent="0.3">
      <c r="A160" s="6" t="s">
        <v>339</v>
      </c>
      <c r="B160">
        <v>1000</v>
      </c>
      <c r="C160">
        <v>0.5</v>
      </c>
      <c r="D160" s="2" t="s">
        <v>574</v>
      </c>
      <c r="E160" t="s">
        <v>42</v>
      </c>
      <c r="F160">
        <v>3</v>
      </c>
    </row>
    <row r="161" spans="1:6" ht="15" customHeight="1" x14ac:dyDescent="0.3">
      <c r="A161" s="6" t="s">
        <v>354</v>
      </c>
      <c r="B161">
        <v>2000</v>
      </c>
      <c r="C161">
        <v>0.5</v>
      </c>
      <c r="D161" s="2" t="s">
        <v>575</v>
      </c>
      <c r="E161" t="s">
        <v>42</v>
      </c>
      <c r="F161">
        <v>4</v>
      </c>
    </row>
    <row r="162" spans="1:6" ht="15" customHeight="1" x14ac:dyDescent="0.3">
      <c r="A162" s="6" t="s">
        <v>341</v>
      </c>
      <c r="B162">
        <v>2000</v>
      </c>
      <c r="C162">
        <v>0.5</v>
      </c>
      <c r="D162" s="2" t="s">
        <v>575</v>
      </c>
      <c r="E162" t="s">
        <v>42</v>
      </c>
      <c r="F162">
        <v>4</v>
      </c>
    </row>
    <row r="163" spans="1:6" ht="15" customHeight="1" x14ac:dyDescent="0.3">
      <c r="A163" s="6" t="s">
        <v>342</v>
      </c>
      <c r="B163">
        <v>2000</v>
      </c>
      <c r="C163">
        <v>0.5</v>
      </c>
      <c r="D163" s="2" t="s">
        <v>575</v>
      </c>
      <c r="E163" t="s">
        <v>42</v>
      </c>
      <c r="F163">
        <v>4</v>
      </c>
    </row>
    <row r="164" spans="1:6" ht="15" customHeight="1" x14ac:dyDescent="0.3">
      <c r="A164" s="6" t="s">
        <v>343</v>
      </c>
      <c r="B164">
        <v>2000</v>
      </c>
      <c r="C164">
        <v>0.5</v>
      </c>
      <c r="D164" s="2" t="s">
        <v>575</v>
      </c>
      <c r="E164" t="s">
        <v>42</v>
      </c>
      <c r="F164">
        <v>4</v>
      </c>
    </row>
    <row r="165" spans="1:6" ht="15" customHeight="1" x14ac:dyDescent="0.3">
      <c r="A165" s="6" t="s">
        <v>344</v>
      </c>
      <c r="B165">
        <v>2000</v>
      </c>
      <c r="C165">
        <v>0.5</v>
      </c>
      <c r="D165" s="2" t="s">
        <v>575</v>
      </c>
      <c r="E165" t="s">
        <v>42</v>
      </c>
      <c r="F165">
        <v>4</v>
      </c>
    </row>
    <row r="166" spans="1:6" ht="15" customHeight="1" x14ac:dyDescent="0.3">
      <c r="A166" s="6" t="s">
        <v>345</v>
      </c>
      <c r="B166">
        <v>2000</v>
      </c>
      <c r="C166">
        <v>0.5</v>
      </c>
      <c r="D166" s="2" t="s">
        <v>575</v>
      </c>
      <c r="E166" t="s">
        <v>42</v>
      </c>
      <c r="F166">
        <v>4</v>
      </c>
    </row>
    <row r="167" spans="1:6" ht="15" customHeight="1" x14ac:dyDescent="0.3">
      <c r="A167" s="6" t="s">
        <v>346</v>
      </c>
      <c r="B167">
        <v>2000</v>
      </c>
      <c r="C167">
        <v>0.5</v>
      </c>
      <c r="D167" s="2" t="s">
        <v>575</v>
      </c>
      <c r="E167" t="s">
        <v>42</v>
      </c>
      <c r="F167">
        <v>4</v>
      </c>
    </row>
    <row r="168" spans="1:6" ht="15" customHeight="1" x14ac:dyDescent="0.3">
      <c r="A168" s="6" t="s">
        <v>347</v>
      </c>
      <c r="B168">
        <v>2000</v>
      </c>
      <c r="C168">
        <v>0.5</v>
      </c>
      <c r="D168" s="2" t="s">
        <v>576</v>
      </c>
      <c r="E168" t="s">
        <v>42</v>
      </c>
      <c r="F168">
        <v>4</v>
      </c>
    </row>
    <row r="169" spans="1:6" ht="15" customHeight="1" x14ac:dyDescent="0.3">
      <c r="A169" s="6" t="s">
        <v>348</v>
      </c>
      <c r="B169">
        <v>2000</v>
      </c>
      <c r="C169">
        <v>0.5</v>
      </c>
      <c r="D169" s="2" t="s">
        <v>576</v>
      </c>
      <c r="E169" t="s">
        <v>42</v>
      </c>
      <c r="F169">
        <v>4</v>
      </c>
    </row>
    <row r="170" spans="1:6" ht="15" customHeight="1" x14ac:dyDescent="0.3">
      <c r="A170" s="6" t="s">
        <v>349</v>
      </c>
      <c r="B170">
        <v>2000</v>
      </c>
      <c r="C170">
        <v>0.5</v>
      </c>
      <c r="D170" s="2" t="s">
        <v>576</v>
      </c>
      <c r="E170" t="s">
        <v>42</v>
      </c>
      <c r="F170">
        <v>4</v>
      </c>
    </row>
    <row r="171" spans="1:6" ht="15" customHeight="1" x14ac:dyDescent="0.3">
      <c r="A171" s="6" t="s">
        <v>350</v>
      </c>
      <c r="B171">
        <v>2000</v>
      </c>
      <c r="C171">
        <v>0.5</v>
      </c>
      <c r="D171" s="2" t="s">
        <v>576</v>
      </c>
      <c r="E171" t="s">
        <v>42</v>
      </c>
      <c r="F171">
        <v>4</v>
      </c>
    </row>
    <row r="172" spans="1:6" ht="15" customHeight="1" x14ac:dyDescent="0.3">
      <c r="A172" s="6" t="s">
        <v>351</v>
      </c>
      <c r="B172">
        <v>2000</v>
      </c>
      <c r="C172">
        <v>0.5</v>
      </c>
      <c r="D172" s="2" t="s">
        <v>576</v>
      </c>
      <c r="E172" t="s">
        <v>42</v>
      </c>
      <c r="F172">
        <v>4</v>
      </c>
    </row>
    <row r="173" spans="1:6" ht="15" customHeight="1" x14ac:dyDescent="0.3">
      <c r="A173" s="6" t="s">
        <v>352</v>
      </c>
      <c r="B173">
        <v>2000</v>
      </c>
      <c r="C173">
        <v>0.5</v>
      </c>
      <c r="D173" s="2" t="s">
        <v>576</v>
      </c>
      <c r="E173" t="s">
        <v>42</v>
      </c>
      <c r="F173">
        <v>4</v>
      </c>
    </row>
    <row r="174" spans="1:6" ht="15" customHeight="1" x14ac:dyDescent="0.3">
      <c r="A174" s="6" t="s">
        <v>353</v>
      </c>
      <c r="B174">
        <v>2000</v>
      </c>
      <c r="C174">
        <v>0.5</v>
      </c>
      <c r="D174" s="2" t="s">
        <v>576</v>
      </c>
      <c r="E174" t="s">
        <v>42</v>
      </c>
      <c r="F174">
        <v>4</v>
      </c>
    </row>
    <row r="175" spans="1:6" ht="15" customHeight="1" x14ac:dyDescent="0.3">
      <c r="A175" s="6" t="s">
        <v>368</v>
      </c>
      <c r="B175">
        <v>3000</v>
      </c>
      <c r="C175">
        <v>0.5</v>
      </c>
      <c r="D175" s="2" t="s">
        <v>577</v>
      </c>
      <c r="E175" t="s">
        <v>42</v>
      </c>
      <c r="F175">
        <v>5</v>
      </c>
    </row>
    <row r="176" spans="1:6" ht="15" customHeight="1" x14ac:dyDescent="0.3">
      <c r="A176" s="6" t="s">
        <v>355</v>
      </c>
      <c r="B176">
        <v>3000</v>
      </c>
      <c r="C176">
        <v>0.5</v>
      </c>
      <c r="D176" s="2" t="s">
        <v>577</v>
      </c>
      <c r="E176" t="s">
        <v>42</v>
      </c>
      <c r="F176">
        <v>5</v>
      </c>
    </row>
    <row r="177" spans="1:6" ht="15" customHeight="1" x14ac:dyDescent="0.3">
      <c r="A177" s="6" t="s">
        <v>356</v>
      </c>
      <c r="B177">
        <v>3000</v>
      </c>
      <c r="C177">
        <v>0.5</v>
      </c>
      <c r="D177" s="2" t="s">
        <v>577</v>
      </c>
      <c r="E177" t="s">
        <v>42</v>
      </c>
      <c r="F177">
        <v>5</v>
      </c>
    </row>
    <row r="178" spans="1:6" ht="15" customHeight="1" x14ac:dyDescent="0.3">
      <c r="A178" s="6" t="s">
        <v>357</v>
      </c>
      <c r="B178">
        <v>3000</v>
      </c>
      <c r="C178">
        <v>0.5</v>
      </c>
      <c r="D178" s="2" t="s">
        <v>577</v>
      </c>
      <c r="E178" t="s">
        <v>42</v>
      </c>
      <c r="F178">
        <v>5</v>
      </c>
    </row>
    <row r="179" spans="1:6" ht="15" customHeight="1" x14ac:dyDescent="0.3">
      <c r="A179" s="6" t="s">
        <v>358</v>
      </c>
      <c r="B179">
        <v>3000</v>
      </c>
      <c r="C179">
        <v>0.5</v>
      </c>
      <c r="D179" s="2" t="s">
        <v>577</v>
      </c>
      <c r="E179" t="s">
        <v>42</v>
      </c>
      <c r="F179">
        <v>5</v>
      </c>
    </row>
    <row r="180" spans="1:6" ht="15" customHeight="1" x14ac:dyDescent="0.3">
      <c r="A180" s="6" t="s">
        <v>359</v>
      </c>
      <c r="B180">
        <v>3000</v>
      </c>
      <c r="C180">
        <v>0.5</v>
      </c>
      <c r="D180" s="2" t="s">
        <v>577</v>
      </c>
      <c r="E180" t="s">
        <v>42</v>
      </c>
      <c r="F180">
        <v>5</v>
      </c>
    </row>
    <row r="181" spans="1:6" ht="15" customHeight="1" x14ac:dyDescent="0.3">
      <c r="A181" s="6" t="s">
        <v>360</v>
      </c>
      <c r="B181">
        <v>3000</v>
      </c>
      <c r="C181">
        <v>0.5</v>
      </c>
      <c r="D181" s="2" t="s">
        <v>577</v>
      </c>
      <c r="E181" t="s">
        <v>42</v>
      </c>
      <c r="F181">
        <v>5</v>
      </c>
    </row>
    <row r="182" spans="1:6" ht="15" customHeight="1" x14ac:dyDescent="0.3">
      <c r="A182" s="6" t="s">
        <v>361</v>
      </c>
      <c r="B182">
        <v>3000</v>
      </c>
      <c r="C182">
        <v>0.5</v>
      </c>
      <c r="D182" s="2" t="s">
        <v>578</v>
      </c>
      <c r="E182" t="s">
        <v>42</v>
      </c>
      <c r="F182">
        <v>5</v>
      </c>
    </row>
    <row r="183" spans="1:6" ht="15" customHeight="1" x14ac:dyDescent="0.3">
      <c r="A183" s="6" t="s">
        <v>362</v>
      </c>
      <c r="B183">
        <v>3000</v>
      </c>
      <c r="C183">
        <v>0.5</v>
      </c>
      <c r="D183" s="2" t="s">
        <v>578</v>
      </c>
      <c r="E183" t="s">
        <v>42</v>
      </c>
      <c r="F183">
        <v>5</v>
      </c>
    </row>
    <row r="184" spans="1:6" ht="15" customHeight="1" x14ac:dyDescent="0.3">
      <c r="A184" s="6" t="s">
        <v>363</v>
      </c>
      <c r="B184">
        <v>3000</v>
      </c>
      <c r="C184">
        <v>0.5</v>
      </c>
      <c r="D184" s="2" t="s">
        <v>578</v>
      </c>
      <c r="E184" t="s">
        <v>42</v>
      </c>
      <c r="F184">
        <v>5</v>
      </c>
    </row>
    <row r="185" spans="1:6" ht="15" customHeight="1" x14ac:dyDescent="0.3">
      <c r="A185" s="6" t="s">
        <v>364</v>
      </c>
      <c r="B185">
        <v>3000</v>
      </c>
      <c r="C185">
        <v>0.5</v>
      </c>
      <c r="D185" s="2" t="s">
        <v>578</v>
      </c>
      <c r="E185" t="s">
        <v>42</v>
      </c>
      <c r="F185">
        <v>5</v>
      </c>
    </row>
    <row r="186" spans="1:6" ht="15" customHeight="1" x14ac:dyDescent="0.3">
      <c r="A186" s="6" t="s">
        <v>365</v>
      </c>
      <c r="B186">
        <v>3000</v>
      </c>
      <c r="C186">
        <v>0.5</v>
      </c>
      <c r="D186" s="2" t="s">
        <v>578</v>
      </c>
      <c r="E186" t="s">
        <v>42</v>
      </c>
      <c r="F186">
        <v>5</v>
      </c>
    </row>
    <row r="187" spans="1:6" ht="15" customHeight="1" x14ac:dyDescent="0.3">
      <c r="A187" s="6" t="s">
        <v>366</v>
      </c>
      <c r="B187">
        <v>3000</v>
      </c>
      <c r="C187">
        <v>0.5</v>
      </c>
      <c r="D187" s="2" t="s">
        <v>578</v>
      </c>
      <c r="E187" t="s">
        <v>42</v>
      </c>
      <c r="F187">
        <v>5</v>
      </c>
    </row>
    <row r="188" spans="1:6" ht="15" customHeight="1" x14ac:dyDescent="0.3">
      <c r="A188" s="6" t="s">
        <v>367</v>
      </c>
      <c r="B188">
        <v>3000</v>
      </c>
      <c r="C188">
        <v>0.5</v>
      </c>
      <c r="D188" s="2" t="s">
        <v>578</v>
      </c>
      <c r="E188" t="s">
        <v>42</v>
      </c>
      <c r="F188">
        <v>5</v>
      </c>
    </row>
    <row r="189" spans="1:6" ht="15" customHeight="1" x14ac:dyDescent="0.3">
      <c r="A189" s="6" t="s">
        <v>326</v>
      </c>
      <c r="B189">
        <v>4000</v>
      </c>
      <c r="C189">
        <v>0.5</v>
      </c>
      <c r="D189" s="2" t="s">
        <v>579</v>
      </c>
      <c r="E189" t="s">
        <v>42</v>
      </c>
      <c r="F189">
        <v>6</v>
      </c>
    </row>
    <row r="190" spans="1:6" ht="15" customHeight="1" x14ac:dyDescent="0.3">
      <c r="A190" s="6" t="s">
        <v>369</v>
      </c>
      <c r="B190">
        <v>4000</v>
      </c>
      <c r="C190">
        <v>0.5</v>
      </c>
      <c r="D190" s="2" t="s">
        <v>579</v>
      </c>
      <c r="E190" t="s">
        <v>42</v>
      </c>
      <c r="F190">
        <v>6</v>
      </c>
    </row>
    <row r="191" spans="1:6" ht="15" customHeight="1" x14ac:dyDescent="0.3">
      <c r="A191" s="6" t="s">
        <v>370</v>
      </c>
      <c r="B191">
        <v>4000</v>
      </c>
      <c r="C191">
        <v>0.5</v>
      </c>
      <c r="D191" s="2" t="s">
        <v>579</v>
      </c>
      <c r="E191" t="s">
        <v>42</v>
      </c>
      <c r="F191">
        <v>6</v>
      </c>
    </row>
    <row r="192" spans="1:6" ht="15" customHeight="1" x14ac:dyDescent="0.3">
      <c r="A192" s="6" t="s">
        <v>371</v>
      </c>
      <c r="B192">
        <v>4000</v>
      </c>
      <c r="C192">
        <v>0.5</v>
      </c>
      <c r="D192" s="2" t="s">
        <v>579</v>
      </c>
      <c r="E192" t="s">
        <v>42</v>
      </c>
      <c r="F192">
        <v>6</v>
      </c>
    </row>
    <row r="193" spans="1:6" ht="15" customHeight="1" x14ac:dyDescent="0.3">
      <c r="A193" s="6" t="s">
        <v>372</v>
      </c>
      <c r="B193">
        <v>4000</v>
      </c>
      <c r="C193">
        <v>0.5</v>
      </c>
      <c r="D193" s="2" t="s">
        <v>579</v>
      </c>
      <c r="E193" t="s">
        <v>42</v>
      </c>
      <c r="F193">
        <v>6</v>
      </c>
    </row>
    <row r="194" spans="1:6" ht="15" customHeight="1" x14ac:dyDescent="0.3">
      <c r="A194" s="6" t="s">
        <v>373</v>
      </c>
      <c r="B194">
        <v>4000</v>
      </c>
      <c r="C194">
        <v>0.5</v>
      </c>
      <c r="D194" s="2" t="s">
        <v>579</v>
      </c>
      <c r="E194" t="s">
        <v>42</v>
      </c>
      <c r="F194">
        <v>6</v>
      </c>
    </row>
    <row r="195" spans="1:6" ht="15" customHeight="1" x14ac:dyDescent="0.3">
      <c r="A195" s="6" t="s">
        <v>374</v>
      </c>
      <c r="B195">
        <v>4000</v>
      </c>
      <c r="C195">
        <v>0.5</v>
      </c>
      <c r="D195" s="2" t="s">
        <v>579</v>
      </c>
      <c r="E195" t="s">
        <v>42</v>
      </c>
      <c r="F195">
        <v>6</v>
      </c>
    </row>
    <row r="196" spans="1:6" ht="15" customHeight="1" x14ac:dyDescent="0.3">
      <c r="A196" s="6" t="s">
        <v>375</v>
      </c>
      <c r="B196">
        <v>4000</v>
      </c>
      <c r="C196">
        <v>0.5</v>
      </c>
      <c r="D196" s="2" t="s">
        <v>580</v>
      </c>
      <c r="E196" t="s">
        <v>42</v>
      </c>
      <c r="F196">
        <v>6</v>
      </c>
    </row>
    <row r="197" spans="1:6" ht="15" customHeight="1" x14ac:dyDescent="0.3">
      <c r="A197" s="6" t="s">
        <v>376</v>
      </c>
      <c r="B197">
        <v>4000</v>
      </c>
      <c r="C197">
        <v>0.5</v>
      </c>
      <c r="D197" s="2" t="s">
        <v>580</v>
      </c>
      <c r="E197" t="s">
        <v>42</v>
      </c>
      <c r="F197">
        <v>6</v>
      </c>
    </row>
    <row r="198" spans="1:6" ht="15" customHeight="1" x14ac:dyDescent="0.3">
      <c r="A198" s="6" t="s">
        <v>377</v>
      </c>
      <c r="B198">
        <v>4000</v>
      </c>
      <c r="C198">
        <v>0.5</v>
      </c>
      <c r="D198" s="2" t="s">
        <v>580</v>
      </c>
      <c r="E198" t="s">
        <v>42</v>
      </c>
      <c r="F198">
        <v>6</v>
      </c>
    </row>
    <row r="199" spans="1:6" ht="15" customHeight="1" x14ac:dyDescent="0.3">
      <c r="A199" s="6" t="s">
        <v>378</v>
      </c>
      <c r="B199">
        <v>4000</v>
      </c>
      <c r="C199">
        <v>0.5</v>
      </c>
      <c r="D199" s="2" t="s">
        <v>580</v>
      </c>
      <c r="E199" t="s">
        <v>42</v>
      </c>
      <c r="F199">
        <v>6</v>
      </c>
    </row>
    <row r="200" spans="1:6" ht="15" customHeight="1" x14ac:dyDescent="0.3">
      <c r="A200" s="6" t="s">
        <v>379</v>
      </c>
      <c r="B200">
        <v>4000</v>
      </c>
      <c r="C200">
        <v>0.5</v>
      </c>
      <c r="D200" s="2" t="s">
        <v>580</v>
      </c>
      <c r="E200" t="s">
        <v>42</v>
      </c>
      <c r="F200">
        <v>6</v>
      </c>
    </row>
    <row r="201" spans="1:6" ht="15" customHeight="1" x14ac:dyDescent="0.3">
      <c r="A201" s="6" t="s">
        <v>380</v>
      </c>
      <c r="B201">
        <v>4000</v>
      </c>
      <c r="C201">
        <v>0.5</v>
      </c>
      <c r="D201" s="2" t="s">
        <v>580</v>
      </c>
      <c r="E201" t="s">
        <v>42</v>
      </c>
      <c r="F201">
        <v>6</v>
      </c>
    </row>
    <row r="202" spans="1:6" ht="15" customHeight="1" x14ac:dyDescent="0.3">
      <c r="A202" s="6" t="s">
        <v>381</v>
      </c>
      <c r="B202">
        <v>4000</v>
      </c>
      <c r="C202">
        <v>0.5</v>
      </c>
      <c r="D202" s="2" t="s">
        <v>580</v>
      </c>
      <c r="E202" t="s">
        <v>42</v>
      </c>
      <c r="F202">
        <v>6</v>
      </c>
    </row>
    <row r="203" spans="1:6" ht="15" customHeight="1" x14ac:dyDescent="0.3">
      <c r="A203" s="6" t="s">
        <v>396</v>
      </c>
      <c r="B203">
        <v>1000</v>
      </c>
      <c r="C203">
        <v>0.5</v>
      </c>
      <c r="D203" s="2" t="s">
        <v>581</v>
      </c>
      <c r="E203" t="s">
        <v>41</v>
      </c>
      <c r="F203">
        <v>3</v>
      </c>
    </row>
    <row r="204" spans="1:6" ht="15" customHeight="1" x14ac:dyDescent="0.3">
      <c r="A204" s="6" t="s">
        <v>383</v>
      </c>
      <c r="B204">
        <v>1000</v>
      </c>
      <c r="C204">
        <v>0.5</v>
      </c>
      <c r="D204" s="2" t="s">
        <v>581</v>
      </c>
      <c r="E204" t="s">
        <v>41</v>
      </c>
      <c r="F204">
        <v>3</v>
      </c>
    </row>
    <row r="205" spans="1:6" ht="15" customHeight="1" x14ac:dyDescent="0.3">
      <c r="A205" s="6" t="s">
        <v>384</v>
      </c>
      <c r="B205">
        <v>1000</v>
      </c>
      <c r="C205">
        <v>0.5</v>
      </c>
      <c r="D205" s="2" t="s">
        <v>581</v>
      </c>
      <c r="E205" t="s">
        <v>41</v>
      </c>
      <c r="F205">
        <v>3</v>
      </c>
    </row>
    <row r="206" spans="1:6" ht="15" customHeight="1" x14ac:dyDescent="0.3">
      <c r="A206" s="6" t="s">
        <v>385</v>
      </c>
      <c r="B206">
        <v>1000</v>
      </c>
      <c r="C206">
        <v>0.5</v>
      </c>
      <c r="D206" s="2" t="s">
        <v>581</v>
      </c>
      <c r="E206" t="s">
        <v>41</v>
      </c>
      <c r="F206">
        <v>3</v>
      </c>
    </row>
    <row r="207" spans="1:6" ht="15" customHeight="1" x14ac:dyDescent="0.3">
      <c r="A207" s="6" t="s">
        <v>386</v>
      </c>
      <c r="B207">
        <v>1000</v>
      </c>
      <c r="C207">
        <v>0.5</v>
      </c>
      <c r="D207" s="2" t="s">
        <v>581</v>
      </c>
      <c r="E207" t="s">
        <v>41</v>
      </c>
      <c r="F207">
        <v>3</v>
      </c>
    </row>
    <row r="208" spans="1:6" ht="15" customHeight="1" x14ac:dyDescent="0.3">
      <c r="A208" s="6" t="s">
        <v>387</v>
      </c>
      <c r="B208">
        <v>1000</v>
      </c>
      <c r="C208">
        <v>0.5</v>
      </c>
      <c r="D208" s="2" t="s">
        <v>581</v>
      </c>
      <c r="E208" t="s">
        <v>41</v>
      </c>
      <c r="F208">
        <v>3</v>
      </c>
    </row>
    <row r="209" spans="1:6" ht="15" customHeight="1" x14ac:dyDescent="0.3">
      <c r="A209" s="6" t="s">
        <v>388</v>
      </c>
      <c r="B209">
        <v>1000</v>
      </c>
      <c r="C209">
        <v>0.5</v>
      </c>
      <c r="D209" s="2" t="s">
        <v>581</v>
      </c>
      <c r="E209" t="s">
        <v>41</v>
      </c>
      <c r="F209">
        <v>3</v>
      </c>
    </row>
    <row r="210" spans="1:6" ht="15" customHeight="1" x14ac:dyDescent="0.3">
      <c r="A210" s="6" t="s">
        <v>389</v>
      </c>
      <c r="B210">
        <v>1000</v>
      </c>
      <c r="C210">
        <v>0.5</v>
      </c>
      <c r="D210" s="2" t="s">
        <v>582</v>
      </c>
      <c r="E210" t="s">
        <v>41</v>
      </c>
      <c r="F210">
        <v>3</v>
      </c>
    </row>
    <row r="211" spans="1:6" ht="15" customHeight="1" x14ac:dyDescent="0.3">
      <c r="A211" s="6" t="s">
        <v>390</v>
      </c>
      <c r="B211">
        <v>1000</v>
      </c>
      <c r="C211">
        <v>0.5</v>
      </c>
      <c r="D211" s="2" t="s">
        <v>582</v>
      </c>
      <c r="E211" t="s">
        <v>41</v>
      </c>
      <c r="F211">
        <v>3</v>
      </c>
    </row>
    <row r="212" spans="1:6" ht="15" customHeight="1" x14ac:dyDescent="0.3">
      <c r="A212" s="6" t="s">
        <v>391</v>
      </c>
      <c r="B212">
        <v>1000</v>
      </c>
      <c r="C212">
        <v>0.5</v>
      </c>
      <c r="D212" s="2" t="s">
        <v>582</v>
      </c>
      <c r="E212" t="s">
        <v>41</v>
      </c>
      <c r="F212">
        <v>3</v>
      </c>
    </row>
    <row r="213" spans="1:6" ht="15" customHeight="1" x14ac:dyDescent="0.3">
      <c r="A213" s="6" t="s">
        <v>392</v>
      </c>
      <c r="B213">
        <v>1000</v>
      </c>
      <c r="C213">
        <v>0.5</v>
      </c>
      <c r="D213" s="2" t="s">
        <v>582</v>
      </c>
      <c r="E213" t="s">
        <v>41</v>
      </c>
      <c r="F213">
        <v>3</v>
      </c>
    </row>
    <row r="214" spans="1:6" ht="15" customHeight="1" x14ac:dyDescent="0.3">
      <c r="A214" s="6" t="s">
        <v>393</v>
      </c>
      <c r="B214">
        <v>1000</v>
      </c>
      <c r="C214">
        <v>0.5</v>
      </c>
      <c r="D214" s="2" t="s">
        <v>582</v>
      </c>
      <c r="E214" t="s">
        <v>41</v>
      </c>
      <c r="F214">
        <v>3</v>
      </c>
    </row>
    <row r="215" spans="1:6" ht="15" customHeight="1" x14ac:dyDescent="0.3">
      <c r="A215" s="6" t="s">
        <v>394</v>
      </c>
      <c r="B215">
        <v>1000</v>
      </c>
      <c r="C215">
        <v>0.5</v>
      </c>
      <c r="D215" s="2" t="s">
        <v>582</v>
      </c>
      <c r="E215" t="s">
        <v>41</v>
      </c>
      <c r="F215">
        <v>3</v>
      </c>
    </row>
    <row r="216" spans="1:6" ht="15" customHeight="1" x14ac:dyDescent="0.3">
      <c r="A216" s="6" t="s">
        <v>395</v>
      </c>
      <c r="B216">
        <v>1000</v>
      </c>
      <c r="C216">
        <v>0.5</v>
      </c>
      <c r="D216" s="2" t="s">
        <v>582</v>
      </c>
      <c r="E216" t="s">
        <v>41</v>
      </c>
      <c r="F216">
        <v>3</v>
      </c>
    </row>
    <row r="217" spans="1:6" ht="15" customHeight="1" x14ac:dyDescent="0.3">
      <c r="A217" s="6" t="s">
        <v>410</v>
      </c>
      <c r="B217">
        <v>2000</v>
      </c>
      <c r="C217">
        <v>0.5</v>
      </c>
      <c r="D217" s="2" t="s">
        <v>583</v>
      </c>
      <c r="E217" t="s">
        <v>41</v>
      </c>
      <c r="F217">
        <v>4</v>
      </c>
    </row>
    <row r="218" spans="1:6" ht="15" customHeight="1" x14ac:dyDescent="0.3">
      <c r="A218" s="6" t="s">
        <v>397</v>
      </c>
      <c r="B218">
        <v>2000</v>
      </c>
      <c r="C218">
        <v>0.5</v>
      </c>
      <c r="D218" s="2" t="s">
        <v>583</v>
      </c>
      <c r="E218" t="s">
        <v>41</v>
      </c>
      <c r="F218">
        <v>4</v>
      </c>
    </row>
    <row r="219" spans="1:6" ht="15" customHeight="1" x14ac:dyDescent="0.3">
      <c r="A219" s="6" t="s">
        <v>398</v>
      </c>
      <c r="B219">
        <v>2000</v>
      </c>
      <c r="C219">
        <v>0.5</v>
      </c>
      <c r="D219" s="2" t="s">
        <v>583</v>
      </c>
      <c r="E219" t="s">
        <v>41</v>
      </c>
      <c r="F219">
        <v>4</v>
      </c>
    </row>
    <row r="220" spans="1:6" ht="15" customHeight="1" x14ac:dyDescent="0.3">
      <c r="A220" s="6" t="s">
        <v>399</v>
      </c>
      <c r="B220">
        <v>2000</v>
      </c>
      <c r="C220">
        <v>0.5</v>
      </c>
      <c r="D220" s="2" t="s">
        <v>583</v>
      </c>
      <c r="E220" t="s">
        <v>41</v>
      </c>
      <c r="F220">
        <v>4</v>
      </c>
    </row>
    <row r="221" spans="1:6" ht="15" customHeight="1" x14ac:dyDescent="0.3">
      <c r="A221" s="6" t="s">
        <v>400</v>
      </c>
      <c r="B221">
        <v>2000</v>
      </c>
      <c r="C221">
        <v>0.5</v>
      </c>
      <c r="D221" s="2" t="s">
        <v>583</v>
      </c>
      <c r="E221" t="s">
        <v>41</v>
      </c>
      <c r="F221">
        <v>4</v>
      </c>
    </row>
    <row r="222" spans="1:6" ht="15" customHeight="1" x14ac:dyDescent="0.3">
      <c r="A222" s="6" t="s">
        <v>401</v>
      </c>
      <c r="B222">
        <v>2000</v>
      </c>
      <c r="C222">
        <v>0.5</v>
      </c>
      <c r="D222" s="2" t="s">
        <v>583</v>
      </c>
      <c r="E222" t="s">
        <v>41</v>
      </c>
      <c r="F222">
        <v>4</v>
      </c>
    </row>
    <row r="223" spans="1:6" ht="15" customHeight="1" x14ac:dyDescent="0.3">
      <c r="A223" s="6" t="s">
        <v>402</v>
      </c>
      <c r="B223">
        <v>2000</v>
      </c>
      <c r="C223">
        <v>0.5</v>
      </c>
      <c r="D223" s="2" t="s">
        <v>583</v>
      </c>
      <c r="E223" t="s">
        <v>41</v>
      </c>
      <c r="F223">
        <v>4</v>
      </c>
    </row>
    <row r="224" spans="1:6" ht="15" customHeight="1" x14ac:dyDescent="0.3">
      <c r="A224" s="6" t="s">
        <v>403</v>
      </c>
      <c r="B224">
        <v>2000</v>
      </c>
      <c r="C224">
        <v>0.5</v>
      </c>
      <c r="D224" s="2" t="s">
        <v>584</v>
      </c>
      <c r="E224" t="s">
        <v>41</v>
      </c>
      <c r="F224">
        <v>4</v>
      </c>
    </row>
    <row r="225" spans="1:6" ht="15" customHeight="1" x14ac:dyDescent="0.3">
      <c r="A225" s="6" t="s">
        <v>404</v>
      </c>
      <c r="B225">
        <v>2000</v>
      </c>
      <c r="C225">
        <v>0.5</v>
      </c>
      <c r="D225" s="2" t="s">
        <v>584</v>
      </c>
      <c r="E225" t="s">
        <v>41</v>
      </c>
      <c r="F225">
        <v>4</v>
      </c>
    </row>
    <row r="226" spans="1:6" ht="15" customHeight="1" x14ac:dyDescent="0.3">
      <c r="A226" s="6" t="s">
        <v>405</v>
      </c>
      <c r="B226">
        <v>2000</v>
      </c>
      <c r="C226">
        <v>0.5</v>
      </c>
      <c r="D226" s="2" t="s">
        <v>584</v>
      </c>
      <c r="E226" t="s">
        <v>41</v>
      </c>
      <c r="F226">
        <v>4</v>
      </c>
    </row>
    <row r="227" spans="1:6" ht="15" customHeight="1" x14ac:dyDescent="0.3">
      <c r="A227" s="6" t="s">
        <v>406</v>
      </c>
      <c r="B227">
        <v>2000</v>
      </c>
      <c r="C227">
        <v>0.5</v>
      </c>
      <c r="D227" s="2" t="s">
        <v>584</v>
      </c>
      <c r="E227" t="s">
        <v>41</v>
      </c>
      <c r="F227">
        <v>4</v>
      </c>
    </row>
    <row r="228" spans="1:6" ht="15" customHeight="1" x14ac:dyDescent="0.3">
      <c r="A228" s="6" t="s">
        <v>407</v>
      </c>
      <c r="B228">
        <v>2000</v>
      </c>
      <c r="C228">
        <v>0.5</v>
      </c>
      <c r="D228" s="2" t="s">
        <v>584</v>
      </c>
      <c r="E228" t="s">
        <v>41</v>
      </c>
      <c r="F228">
        <v>4</v>
      </c>
    </row>
    <row r="229" spans="1:6" ht="15" customHeight="1" x14ac:dyDescent="0.3">
      <c r="A229" s="6" t="s">
        <v>408</v>
      </c>
      <c r="B229">
        <v>2000</v>
      </c>
      <c r="C229">
        <v>0.5</v>
      </c>
      <c r="D229" s="2" t="s">
        <v>584</v>
      </c>
      <c r="E229" t="s">
        <v>41</v>
      </c>
      <c r="F229">
        <v>4</v>
      </c>
    </row>
    <row r="230" spans="1:6" ht="15" customHeight="1" x14ac:dyDescent="0.3">
      <c r="A230" s="6" t="s">
        <v>409</v>
      </c>
      <c r="B230">
        <v>2000</v>
      </c>
      <c r="C230">
        <v>0.5</v>
      </c>
      <c r="D230" s="2" t="s">
        <v>584</v>
      </c>
      <c r="E230" t="s">
        <v>41</v>
      </c>
      <c r="F230">
        <v>4</v>
      </c>
    </row>
    <row r="231" spans="1:6" ht="15" customHeight="1" x14ac:dyDescent="0.3">
      <c r="A231" s="6" t="s">
        <v>424</v>
      </c>
      <c r="B231">
        <v>3000</v>
      </c>
      <c r="C231">
        <v>0.5</v>
      </c>
      <c r="D231" s="2" t="s">
        <v>585</v>
      </c>
      <c r="E231" t="s">
        <v>41</v>
      </c>
      <c r="F231">
        <v>5</v>
      </c>
    </row>
    <row r="232" spans="1:6" ht="15" customHeight="1" x14ac:dyDescent="0.3">
      <c r="A232" s="6" t="s">
        <v>411</v>
      </c>
      <c r="B232">
        <v>3000</v>
      </c>
      <c r="C232">
        <v>0.5</v>
      </c>
      <c r="D232" s="2" t="s">
        <v>585</v>
      </c>
      <c r="E232" t="s">
        <v>41</v>
      </c>
      <c r="F232">
        <v>5</v>
      </c>
    </row>
    <row r="233" spans="1:6" ht="15" customHeight="1" x14ac:dyDescent="0.3">
      <c r="A233" s="6" t="s">
        <v>412</v>
      </c>
      <c r="B233">
        <v>3000</v>
      </c>
      <c r="C233">
        <v>0.5</v>
      </c>
      <c r="D233" s="2" t="s">
        <v>585</v>
      </c>
      <c r="E233" t="s">
        <v>41</v>
      </c>
      <c r="F233">
        <v>5</v>
      </c>
    </row>
    <row r="234" spans="1:6" ht="15" customHeight="1" x14ac:dyDescent="0.3">
      <c r="A234" s="6" t="s">
        <v>413</v>
      </c>
      <c r="B234">
        <v>3000</v>
      </c>
      <c r="C234">
        <v>0.5</v>
      </c>
      <c r="D234" s="2" t="s">
        <v>585</v>
      </c>
      <c r="E234" t="s">
        <v>41</v>
      </c>
      <c r="F234">
        <v>5</v>
      </c>
    </row>
    <row r="235" spans="1:6" ht="15" customHeight="1" x14ac:dyDescent="0.3">
      <c r="A235" s="6" t="s">
        <v>414</v>
      </c>
      <c r="B235">
        <v>3000</v>
      </c>
      <c r="C235">
        <v>0.5</v>
      </c>
      <c r="D235" s="2" t="s">
        <v>585</v>
      </c>
      <c r="E235" t="s">
        <v>41</v>
      </c>
      <c r="F235">
        <v>5</v>
      </c>
    </row>
    <row r="236" spans="1:6" ht="15" customHeight="1" x14ac:dyDescent="0.3">
      <c r="A236" s="6" t="s">
        <v>415</v>
      </c>
      <c r="B236">
        <v>3000</v>
      </c>
      <c r="C236">
        <v>0.5</v>
      </c>
      <c r="D236" s="2" t="s">
        <v>585</v>
      </c>
      <c r="E236" t="s">
        <v>41</v>
      </c>
      <c r="F236">
        <v>5</v>
      </c>
    </row>
    <row r="237" spans="1:6" ht="15" customHeight="1" x14ac:dyDescent="0.3">
      <c r="A237" s="6" t="s">
        <v>416</v>
      </c>
      <c r="B237">
        <v>3000</v>
      </c>
      <c r="C237">
        <v>0.5</v>
      </c>
      <c r="D237" s="2" t="s">
        <v>585</v>
      </c>
      <c r="E237" t="s">
        <v>41</v>
      </c>
      <c r="F237">
        <v>5</v>
      </c>
    </row>
    <row r="238" spans="1:6" ht="15" customHeight="1" x14ac:dyDescent="0.3">
      <c r="A238" s="6" t="s">
        <v>417</v>
      </c>
      <c r="B238">
        <v>3000</v>
      </c>
      <c r="C238">
        <v>0.5</v>
      </c>
      <c r="D238" s="2" t="s">
        <v>586</v>
      </c>
      <c r="E238" t="s">
        <v>41</v>
      </c>
      <c r="F238">
        <v>5</v>
      </c>
    </row>
    <row r="239" spans="1:6" ht="15" customHeight="1" x14ac:dyDescent="0.3">
      <c r="A239" s="6" t="s">
        <v>418</v>
      </c>
      <c r="B239">
        <v>3000</v>
      </c>
      <c r="C239">
        <v>0.5</v>
      </c>
      <c r="D239" s="2" t="s">
        <v>586</v>
      </c>
      <c r="E239" t="s">
        <v>41</v>
      </c>
      <c r="F239">
        <v>5</v>
      </c>
    </row>
    <row r="240" spans="1:6" ht="15" customHeight="1" x14ac:dyDescent="0.3">
      <c r="A240" s="6" t="s">
        <v>419</v>
      </c>
      <c r="B240">
        <v>3000</v>
      </c>
      <c r="C240">
        <v>0.5</v>
      </c>
      <c r="D240" s="2" t="s">
        <v>586</v>
      </c>
      <c r="E240" t="s">
        <v>41</v>
      </c>
      <c r="F240">
        <v>5</v>
      </c>
    </row>
    <row r="241" spans="1:6" ht="15" customHeight="1" x14ac:dyDescent="0.3">
      <c r="A241" s="6" t="s">
        <v>420</v>
      </c>
      <c r="B241">
        <v>3000</v>
      </c>
      <c r="C241">
        <v>0.5</v>
      </c>
      <c r="D241" s="2" t="s">
        <v>586</v>
      </c>
      <c r="E241" t="s">
        <v>41</v>
      </c>
      <c r="F241">
        <v>5</v>
      </c>
    </row>
    <row r="242" spans="1:6" ht="15" customHeight="1" x14ac:dyDescent="0.3">
      <c r="A242" s="6" t="s">
        <v>421</v>
      </c>
      <c r="B242">
        <v>3000</v>
      </c>
      <c r="C242">
        <v>0.5</v>
      </c>
      <c r="D242" s="2" t="s">
        <v>586</v>
      </c>
      <c r="E242" t="s">
        <v>41</v>
      </c>
      <c r="F242">
        <v>5</v>
      </c>
    </row>
    <row r="243" spans="1:6" ht="15" customHeight="1" x14ac:dyDescent="0.3">
      <c r="A243" s="6" t="s">
        <v>422</v>
      </c>
      <c r="B243">
        <v>3000</v>
      </c>
      <c r="C243">
        <v>0.5</v>
      </c>
      <c r="D243" s="2" t="s">
        <v>586</v>
      </c>
      <c r="E243" t="s">
        <v>41</v>
      </c>
      <c r="F243">
        <v>5</v>
      </c>
    </row>
    <row r="244" spans="1:6" ht="15" customHeight="1" x14ac:dyDescent="0.3">
      <c r="A244" s="6" t="s">
        <v>423</v>
      </c>
      <c r="B244">
        <v>3000</v>
      </c>
      <c r="C244">
        <v>0.5</v>
      </c>
      <c r="D244" s="2" t="s">
        <v>586</v>
      </c>
      <c r="E244" t="s">
        <v>41</v>
      </c>
      <c r="F244">
        <v>5</v>
      </c>
    </row>
    <row r="245" spans="1:6" ht="15" customHeight="1" x14ac:dyDescent="0.3">
      <c r="A245" s="6" t="s">
        <v>382</v>
      </c>
      <c r="B245">
        <v>4000</v>
      </c>
      <c r="C245">
        <v>0.5</v>
      </c>
      <c r="D245" s="2" t="s">
        <v>587</v>
      </c>
      <c r="E245" t="s">
        <v>41</v>
      </c>
      <c r="F245">
        <v>6</v>
      </c>
    </row>
    <row r="246" spans="1:6" ht="15" customHeight="1" x14ac:dyDescent="0.3">
      <c r="A246" s="6" t="s">
        <v>425</v>
      </c>
      <c r="B246">
        <v>4000</v>
      </c>
      <c r="C246">
        <v>0.5</v>
      </c>
      <c r="D246" s="2" t="s">
        <v>587</v>
      </c>
      <c r="E246" t="s">
        <v>41</v>
      </c>
      <c r="F246">
        <v>6</v>
      </c>
    </row>
    <row r="247" spans="1:6" ht="15" customHeight="1" x14ac:dyDescent="0.3">
      <c r="A247" s="6" t="s">
        <v>426</v>
      </c>
      <c r="B247">
        <v>4000</v>
      </c>
      <c r="C247">
        <v>0.5</v>
      </c>
      <c r="D247" s="2" t="s">
        <v>587</v>
      </c>
      <c r="E247" t="s">
        <v>41</v>
      </c>
      <c r="F247">
        <v>6</v>
      </c>
    </row>
    <row r="248" spans="1:6" ht="15" customHeight="1" x14ac:dyDescent="0.3">
      <c r="A248" s="6" t="s">
        <v>427</v>
      </c>
      <c r="B248">
        <v>4000</v>
      </c>
      <c r="C248">
        <v>0.5</v>
      </c>
      <c r="D248" s="2" t="s">
        <v>587</v>
      </c>
      <c r="E248" t="s">
        <v>41</v>
      </c>
      <c r="F248">
        <v>6</v>
      </c>
    </row>
    <row r="249" spans="1:6" ht="15" customHeight="1" x14ac:dyDescent="0.3">
      <c r="A249" s="6" t="s">
        <v>428</v>
      </c>
      <c r="B249">
        <v>4000</v>
      </c>
      <c r="C249">
        <v>0.5</v>
      </c>
      <c r="D249" s="2" t="s">
        <v>587</v>
      </c>
      <c r="E249" t="s">
        <v>41</v>
      </c>
      <c r="F249">
        <v>6</v>
      </c>
    </row>
    <row r="250" spans="1:6" ht="15" customHeight="1" x14ac:dyDescent="0.3">
      <c r="A250" s="6" t="s">
        <v>429</v>
      </c>
      <c r="B250">
        <v>4000</v>
      </c>
      <c r="C250">
        <v>0.5</v>
      </c>
      <c r="D250" s="2" t="s">
        <v>587</v>
      </c>
      <c r="E250" t="s">
        <v>41</v>
      </c>
      <c r="F250">
        <v>6</v>
      </c>
    </row>
    <row r="251" spans="1:6" ht="15" customHeight="1" x14ac:dyDescent="0.3">
      <c r="A251" s="6" t="s">
        <v>430</v>
      </c>
      <c r="B251">
        <v>4000</v>
      </c>
      <c r="C251">
        <v>0.5</v>
      </c>
      <c r="D251" s="2" t="s">
        <v>587</v>
      </c>
      <c r="E251" t="s">
        <v>41</v>
      </c>
      <c r="F251">
        <v>6</v>
      </c>
    </row>
    <row r="252" spans="1:6" ht="15" customHeight="1" x14ac:dyDescent="0.3">
      <c r="A252" s="6" t="s">
        <v>431</v>
      </c>
      <c r="B252">
        <v>4000</v>
      </c>
      <c r="C252">
        <v>0.5</v>
      </c>
      <c r="D252" s="2" t="s">
        <v>588</v>
      </c>
      <c r="E252" t="s">
        <v>41</v>
      </c>
      <c r="F252">
        <v>6</v>
      </c>
    </row>
    <row r="253" spans="1:6" ht="15" customHeight="1" x14ac:dyDescent="0.3">
      <c r="A253" s="6" t="s">
        <v>432</v>
      </c>
      <c r="B253">
        <v>4000</v>
      </c>
      <c r="C253">
        <v>0.5</v>
      </c>
      <c r="D253" s="2" t="s">
        <v>588</v>
      </c>
      <c r="E253" t="s">
        <v>41</v>
      </c>
      <c r="F253">
        <v>6</v>
      </c>
    </row>
    <row r="254" spans="1:6" ht="15" customHeight="1" x14ac:dyDescent="0.3">
      <c r="A254" s="6" t="s">
        <v>433</v>
      </c>
      <c r="B254">
        <v>4000</v>
      </c>
      <c r="C254">
        <v>0.5</v>
      </c>
      <c r="D254" s="2" t="s">
        <v>588</v>
      </c>
      <c r="E254" t="s">
        <v>41</v>
      </c>
      <c r="F254">
        <v>6</v>
      </c>
    </row>
    <row r="255" spans="1:6" ht="15" customHeight="1" x14ac:dyDescent="0.3">
      <c r="A255" s="6" t="s">
        <v>434</v>
      </c>
      <c r="B255">
        <v>4000</v>
      </c>
      <c r="C255">
        <v>0.5</v>
      </c>
      <c r="D255" s="2" t="s">
        <v>588</v>
      </c>
      <c r="E255" t="s">
        <v>41</v>
      </c>
      <c r="F255">
        <v>6</v>
      </c>
    </row>
    <row r="256" spans="1:6" ht="15" customHeight="1" x14ac:dyDescent="0.3">
      <c r="A256" s="6" t="s">
        <v>435</v>
      </c>
      <c r="B256">
        <v>4000</v>
      </c>
      <c r="C256">
        <v>0.5</v>
      </c>
      <c r="D256" s="2" t="s">
        <v>588</v>
      </c>
      <c r="E256" t="s">
        <v>41</v>
      </c>
      <c r="F256">
        <v>6</v>
      </c>
    </row>
    <row r="257" spans="1:6" ht="15" customHeight="1" x14ac:dyDescent="0.3">
      <c r="A257" s="6" t="s">
        <v>436</v>
      </c>
      <c r="B257">
        <v>4000</v>
      </c>
      <c r="C257">
        <v>0.5</v>
      </c>
      <c r="D257" s="2" t="s">
        <v>588</v>
      </c>
      <c r="E257" t="s">
        <v>41</v>
      </c>
      <c r="F257">
        <v>6</v>
      </c>
    </row>
    <row r="258" spans="1:6" ht="15" customHeight="1" x14ac:dyDescent="0.3">
      <c r="A258" s="6" t="s">
        <v>437</v>
      </c>
      <c r="B258">
        <v>4000</v>
      </c>
      <c r="C258">
        <v>0.5</v>
      </c>
      <c r="D258" s="2" t="s">
        <v>588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8671875" defaultRowHeight="14.4" x14ac:dyDescent="0.3"/>
  <cols>
    <col min="1" max="1" width="23.33203125" customWidth="1"/>
    <col min="4" max="4" width="84.554687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52</v>
      </c>
      <c r="B2">
        <v>200</v>
      </c>
      <c r="C2">
        <v>1</v>
      </c>
    </row>
    <row r="3" spans="1:4" x14ac:dyDescent="0.3">
      <c r="A3" t="s">
        <v>53</v>
      </c>
      <c r="B3">
        <v>150</v>
      </c>
      <c r="C3">
        <v>0.75</v>
      </c>
    </row>
    <row r="4" spans="1:4" x14ac:dyDescent="0.3">
      <c r="A4" t="s">
        <v>54</v>
      </c>
      <c r="B4">
        <v>150</v>
      </c>
      <c r="C4">
        <v>0.5</v>
      </c>
    </row>
    <row r="5" spans="1:4" x14ac:dyDescent="0.3">
      <c r="A5" t="s">
        <v>55</v>
      </c>
      <c r="B5">
        <v>300</v>
      </c>
      <c r="C5">
        <v>1</v>
      </c>
    </row>
    <row r="6" spans="1:4" x14ac:dyDescent="0.3">
      <c r="A6" t="s">
        <v>56</v>
      </c>
      <c r="B6">
        <v>400</v>
      </c>
      <c r="C6">
        <v>1</v>
      </c>
    </row>
    <row r="7" spans="1:4" x14ac:dyDescent="0.3">
      <c r="A7" t="s">
        <v>57</v>
      </c>
      <c r="B7">
        <v>1500</v>
      </c>
      <c r="C7">
        <v>5</v>
      </c>
    </row>
    <row r="8" spans="1:4" x14ac:dyDescent="0.3">
      <c r="A8" t="s">
        <v>65</v>
      </c>
      <c r="B8">
        <v>400</v>
      </c>
      <c r="C8">
        <v>0.5</v>
      </c>
    </row>
    <row r="9" spans="1:4" x14ac:dyDescent="0.3">
      <c r="A9" t="s">
        <v>66</v>
      </c>
      <c r="B9">
        <v>500</v>
      </c>
      <c r="C9">
        <v>1</v>
      </c>
    </row>
    <row r="10" spans="1:4" x14ac:dyDescent="0.3">
      <c r="A10" t="s">
        <v>28</v>
      </c>
      <c r="B10">
        <v>100</v>
      </c>
      <c r="C10">
        <v>0.25</v>
      </c>
    </row>
    <row r="11" spans="1:4" x14ac:dyDescent="0.3">
      <c r="A11" t="s">
        <v>29</v>
      </c>
      <c r="B11">
        <v>200</v>
      </c>
      <c r="C11">
        <v>0.5</v>
      </c>
    </row>
    <row r="12" spans="1:4" x14ac:dyDescent="0.3">
      <c r="A12" t="s">
        <v>30</v>
      </c>
      <c r="B12">
        <v>500</v>
      </c>
      <c r="C12">
        <v>1</v>
      </c>
    </row>
    <row r="13" spans="1:4" x14ac:dyDescent="0.3">
      <c r="A13" t="s">
        <v>31</v>
      </c>
      <c r="B13">
        <v>300</v>
      </c>
      <c r="C13">
        <v>1</v>
      </c>
    </row>
    <row r="14" spans="1:4" x14ac:dyDescent="0.3">
      <c r="A14" t="s">
        <v>32</v>
      </c>
      <c r="B14">
        <v>450</v>
      </c>
      <c r="C14">
        <v>3</v>
      </c>
    </row>
    <row r="15" spans="1:4" x14ac:dyDescent="0.3">
      <c r="A15" t="s">
        <v>33</v>
      </c>
      <c r="B15">
        <v>700</v>
      </c>
      <c r="C15">
        <v>4</v>
      </c>
    </row>
    <row r="16" spans="1:4" x14ac:dyDescent="0.3">
      <c r="A16" t="s">
        <v>34</v>
      </c>
      <c r="B16">
        <v>400</v>
      </c>
      <c r="C16">
        <v>3</v>
      </c>
    </row>
    <row r="17" spans="1:4" x14ac:dyDescent="0.3">
      <c r="A17" t="s">
        <v>35</v>
      </c>
      <c r="B17">
        <v>700</v>
      </c>
      <c r="C17">
        <v>8</v>
      </c>
    </row>
    <row r="18" spans="1:4" x14ac:dyDescent="0.3">
      <c r="A18" t="s">
        <v>36</v>
      </c>
      <c r="B18">
        <v>40</v>
      </c>
      <c r="C18">
        <v>1</v>
      </c>
    </row>
    <row r="19" spans="1:4" x14ac:dyDescent="0.3">
      <c r="A19" t="s">
        <v>37</v>
      </c>
      <c r="B19">
        <v>150</v>
      </c>
      <c r="C19">
        <v>0.25</v>
      </c>
      <c r="D19" s="8" t="s">
        <v>39</v>
      </c>
    </row>
    <row r="20" spans="1:4" x14ac:dyDescent="0.3">
      <c r="A20" t="s">
        <v>38</v>
      </c>
      <c r="B20">
        <v>800</v>
      </c>
      <c r="C20">
        <v>0.25</v>
      </c>
      <c r="D20" s="8" t="s">
        <v>40</v>
      </c>
    </row>
    <row r="21" spans="1:4" x14ac:dyDescent="0.3">
      <c r="A21" t="s">
        <v>41</v>
      </c>
      <c r="B21">
        <v>200</v>
      </c>
      <c r="C21">
        <v>0.1</v>
      </c>
      <c r="D21" t="s">
        <v>45</v>
      </c>
    </row>
    <row r="22" spans="1:4" x14ac:dyDescent="0.3">
      <c r="A22" t="s">
        <v>42</v>
      </c>
      <c r="B22">
        <v>50</v>
      </c>
      <c r="C22">
        <v>0.3</v>
      </c>
      <c r="D22" t="s">
        <v>46</v>
      </c>
    </row>
    <row r="23" spans="1:4" x14ac:dyDescent="0.3">
      <c r="A23" t="s">
        <v>43</v>
      </c>
      <c r="B23">
        <v>1000</v>
      </c>
      <c r="C23">
        <v>0.2</v>
      </c>
      <c r="D23" t="s">
        <v>44</v>
      </c>
    </row>
    <row r="24" spans="1:4" x14ac:dyDescent="0.3">
      <c r="A24" t="s">
        <v>47</v>
      </c>
      <c r="B24">
        <v>200</v>
      </c>
      <c r="C24">
        <v>3</v>
      </c>
    </row>
    <row r="25" spans="1:4" x14ac:dyDescent="0.3">
      <c r="A25" t="s">
        <v>48</v>
      </c>
      <c r="B25">
        <v>400</v>
      </c>
      <c r="C25">
        <v>2</v>
      </c>
    </row>
    <row r="26" spans="1:4" x14ac:dyDescent="0.3">
      <c r="A26" t="s">
        <v>49</v>
      </c>
      <c r="B26">
        <v>200</v>
      </c>
      <c r="C26">
        <v>1</v>
      </c>
    </row>
    <row r="27" spans="1:4" x14ac:dyDescent="0.3">
      <c r="A27" t="s">
        <v>67</v>
      </c>
      <c r="B27">
        <v>2500</v>
      </c>
      <c r="C27">
        <v>0.25</v>
      </c>
      <c r="D27" t="s">
        <v>125</v>
      </c>
    </row>
    <row r="28" spans="1:4" x14ac:dyDescent="0.3">
      <c r="A28" t="s">
        <v>68</v>
      </c>
      <c r="B28">
        <v>15000</v>
      </c>
      <c r="C28">
        <v>0.25</v>
      </c>
      <c r="D28" t="s">
        <v>126</v>
      </c>
    </row>
    <row r="29" spans="1:4" x14ac:dyDescent="0.3">
      <c r="A29" t="s">
        <v>69</v>
      </c>
      <c r="B29">
        <v>45000</v>
      </c>
      <c r="C29">
        <v>0.25</v>
      </c>
      <c r="D29" t="s">
        <v>127</v>
      </c>
    </row>
    <row r="30" spans="1:4" x14ac:dyDescent="0.3">
      <c r="A30" s="10" t="s">
        <v>134</v>
      </c>
      <c r="B30" s="10">
        <v>1200</v>
      </c>
      <c r="C30" s="10">
        <v>7</v>
      </c>
      <c r="D30" s="10" t="s">
        <v>136</v>
      </c>
    </row>
    <row r="31" spans="1:4" x14ac:dyDescent="0.3">
      <c r="A31" t="s">
        <v>135</v>
      </c>
      <c r="B31">
        <v>900</v>
      </c>
      <c r="C31">
        <v>1</v>
      </c>
    </row>
    <row r="32" spans="1:4" x14ac:dyDescent="0.3">
      <c r="A32" t="s">
        <v>138</v>
      </c>
      <c r="B32">
        <v>1600</v>
      </c>
      <c r="C32">
        <v>1</v>
      </c>
    </row>
    <row r="33" spans="1:3" x14ac:dyDescent="0.3">
      <c r="A33" t="s">
        <v>139</v>
      </c>
      <c r="B33">
        <v>2000</v>
      </c>
      <c r="C33">
        <v>1</v>
      </c>
    </row>
    <row r="34" spans="1:3" x14ac:dyDescent="0.3">
      <c r="A34" t="s">
        <v>140</v>
      </c>
      <c r="B34">
        <v>150</v>
      </c>
      <c r="C34">
        <v>2</v>
      </c>
    </row>
    <row r="35" spans="1:3" x14ac:dyDescent="0.3">
      <c r="A35" t="s">
        <v>141</v>
      </c>
      <c r="B35">
        <v>100</v>
      </c>
      <c r="C35">
        <v>2</v>
      </c>
    </row>
    <row r="36" spans="1:3" x14ac:dyDescent="0.3">
      <c r="A36" t="s">
        <v>142</v>
      </c>
      <c r="B36">
        <v>100</v>
      </c>
      <c r="C36">
        <v>1</v>
      </c>
    </row>
    <row r="37" spans="1:3" x14ac:dyDescent="0.3">
      <c r="A37" t="s">
        <v>143</v>
      </c>
      <c r="B37">
        <v>400</v>
      </c>
      <c r="C37">
        <v>3</v>
      </c>
    </row>
    <row r="38" spans="1:3" x14ac:dyDescent="0.3">
      <c r="A38" t="s">
        <v>151</v>
      </c>
      <c r="B38">
        <v>800</v>
      </c>
      <c r="C38">
        <v>5</v>
      </c>
    </row>
    <row r="39" spans="1:3" x14ac:dyDescent="0.3">
      <c r="A39" t="s">
        <v>144</v>
      </c>
      <c r="B39">
        <v>150</v>
      </c>
      <c r="C39">
        <v>2</v>
      </c>
    </row>
    <row r="40" spans="1:3" x14ac:dyDescent="0.3">
      <c r="A40" t="s">
        <v>145</v>
      </c>
      <c r="B40">
        <v>100</v>
      </c>
      <c r="C40">
        <v>2</v>
      </c>
    </row>
    <row r="41" spans="1:3" x14ac:dyDescent="0.3">
      <c r="A41" t="s">
        <v>146</v>
      </c>
      <c r="B41">
        <v>100</v>
      </c>
      <c r="C41">
        <v>1.5</v>
      </c>
    </row>
    <row r="42" spans="1:3" x14ac:dyDescent="0.3">
      <c r="A42" t="s">
        <v>147</v>
      </c>
      <c r="B42">
        <v>50</v>
      </c>
      <c r="C42">
        <v>0.1</v>
      </c>
    </row>
    <row r="43" spans="1:3" x14ac:dyDescent="0.3">
      <c r="A43" t="s">
        <v>148</v>
      </c>
      <c r="B43">
        <v>150</v>
      </c>
      <c r="C43">
        <v>0.2</v>
      </c>
    </row>
    <row r="44" spans="1:3" x14ac:dyDescent="0.3">
      <c r="A44" t="s">
        <v>149</v>
      </c>
      <c r="B44">
        <v>80</v>
      </c>
      <c r="C44">
        <v>0.1</v>
      </c>
    </row>
    <row r="45" spans="1:3" x14ac:dyDescent="0.3">
      <c r="A45" t="s">
        <v>150</v>
      </c>
      <c r="B45">
        <v>600</v>
      </c>
      <c r="C45">
        <v>0.3</v>
      </c>
    </row>
    <row r="46" spans="1:3" x14ac:dyDescent="0.3">
      <c r="A46" t="s">
        <v>152</v>
      </c>
      <c r="B46">
        <v>250</v>
      </c>
      <c r="C46">
        <v>0.2</v>
      </c>
    </row>
    <row r="47" spans="1:3" x14ac:dyDescent="0.3">
      <c r="A47" t="s">
        <v>153</v>
      </c>
      <c r="B47">
        <v>150</v>
      </c>
      <c r="C47">
        <v>0.1</v>
      </c>
    </row>
    <row r="48" spans="1:3" x14ac:dyDescent="0.3">
      <c r="A48" t="s">
        <v>56</v>
      </c>
      <c r="B48">
        <v>200</v>
      </c>
      <c r="C48">
        <v>0.1</v>
      </c>
    </row>
    <row r="49" spans="1:3" x14ac:dyDescent="0.3">
      <c r="A49" t="s">
        <v>154</v>
      </c>
      <c r="B49">
        <v>200</v>
      </c>
      <c r="C49">
        <v>0.1</v>
      </c>
    </row>
    <row r="50" spans="1:3" x14ac:dyDescent="0.3">
      <c r="A50" t="s">
        <v>155</v>
      </c>
      <c r="B50">
        <v>200</v>
      </c>
      <c r="C50">
        <v>0.1</v>
      </c>
    </row>
    <row r="51" spans="1:3" x14ac:dyDescent="0.3">
      <c r="A51" t="s">
        <v>156</v>
      </c>
      <c r="B51">
        <v>400</v>
      </c>
      <c r="C51">
        <v>0.1</v>
      </c>
    </row>
    <row r="52" spans="1:3" x14ac:dyDescent="0.3">
      <c r="A52" t="s">
        <v>671</v>
      </c>
      <c r="B52">
        <v>600</v>
      </c>
      <c r="C52">
        <v>0.5</v>
      </c>
    </row>
    <row r="53" spans="1:3" x14ac:dyDescent="0.3">
      <c r="A53" t="s">
        <v>158</v>
      </c>
      <c r="B53">
        <v>2000</v>
      </c>
      <c r="C53">
        <v>1</v>
      </c>
    </row>
    <row r="54" spans="1:3" x14ac:dyDescent="0.3">
      <c r="A54" t="s">
        <v>159</v>
      </c>
      <c r="B54">
        <v>3000</v>
      </c>
      <c r="C54">
        <v>0.5</v>
      </c>
    </row>
    <row r="55" spans="1:3" x14ac:dyDescent="0.3">
      <c r="A55" t="s">
        <v>160</v>
      </c>
      <c r="B55">
        <v>5500</v>
      </c>
      <c r="C55">
        <v>0.5</v>
      </c>
    </row>
    <row r="56" spans="1:3" x14ac:dyDescent="0.3">
      <c r="A56" t="s">
        <v>161</v>
      </c>
      <c r="B56">
        <v>35000</v>
      </c>
      <c r="C56">
        <v>2</v>
      </c>
    </row>
    <row r="57" spans="1:3" x14ac:dyDescent="0.3">
      <c r="A57" t="s">
        <v>162</v>
      </c>
      <c r="B57">
        <v>150</v>
      </c>
      <c r="C57">
        <v>1</v>
      </c>
    </row>
    <row r="58" spans="1:3" x14ac:dyDescent="0.3">
      <c r="A58" t="s">
        <v>163</v>
      </c>
      <c r="B58">
        <v>20</v>
      </c>
      <c r="C58">
        <v>0.1</v>
      </c>
    </row>
    <row r="59" spans="1:3" x14ac:dyDescent="0.3">
      <c r="A59" t="s">
        <v>164</v>
      </c>
      <c r="B59">
        <v>40</v>
      </c>
      <c r="C59">
        <v>0.01</v>
      </c>
    </row>
    <row r="60" spans="1:3" x14ac:dyDescent="0.3">
      <c r="A60" t="s">
        <v>165</v>
      </c>
      <c r="B60">
        <v>1</v>
      </c>
      <c r="C60">
        <v>0.01</v>
      </c>
    </row>
    <row r="61" spans="1:3" x14ac:dyDescent="0.3">
      <c r="A61" t="s">
        <v>166</v>
      </c>
      <c r="B61">
        <v>1</v>
      </c>
      <c r="C61">
        <v>0.01</v>
      </c>
    </row>
    <row r="62" spans="1:3" x14ac:dyDescent="0.3">
      <c r="A62" t="s">
        <v>167</v>
      </c>
      <c r="B62">
        <v>150</v>
      </c>
      <c r="C62">
        <v>0.1</v>
      </c>
    </row>
    <row r="63" spans="1:3" x14ac:dyDescent="0.3">
      <c r="A63" t="s">
        <v>168</v>
      </c>
      <c r="B63">
        <v>200</v>
      </c>
      <c r="C63">
        <v>0.5</v>
      </c>
    </row>
    <row r="64" spans="1:3" x14ac:dyDescent="0.3">
      <c r="A64" t="s">
        <v>169</v>
      </c>
      <c r="B64">
        <v>2000</v>
      </c>
      <c r="C64">
        <v>4</v>
      </c>
    </row>
    <row r="65" spans="1:4" x14ac:dyDescent="0.3">
      <c r="A65" t="s">
        <v>170</v>
      </c>
      <c r="B65">
        <v>1900</v>
      </c>
      <c r="C65">
        <v>0.2</v>
      </c>
    </row>
    <row r="66" spans="1:4" x14ac:dyDescent="0.3">
      <c r="A66" t="s">
        <v>171</v>
      </c>
      <c r="B66">
        <v>30000</v>
      </c>
      <c r="C66">
        <v>4</v>
      </c>
    </row>
    <row r="67" spans="1:4" x14ac:dyDescent="0.3">
      <c r="A67" t="s">
        <v>172</v>
      </c>
      <c r="B67">
        <v>1500</v>
      </c>
      <c r="C67">
        <v>4</v>
      </c>
    </row>
    <row r="68" spans="1:4" x14ac:dyDescent="0.3">
      <c r="A68" t="s">
        <v>173</v>
      </c>
      <c r="B68">
        <v>6750</v>
      </c>
      <c r="C68">
        <v>4</v>
      </c>
    </row>
    <row r="69" spans="1:4" x14ac:dyDescent="0.3">
      <c r="A69" t="s">
        <v>174</v>
      </c>
      <c r="B69">
        <v>27000</v>
      </c>
      <c r="C69">
        <v>4</v>
      </c>
    </row>
    <row r="70" spans="1:4" x14ac:dyDescent="0.3">
      <c r="A70" t="s">
        <v>175</v>
      </c>
      <c r="B70">
        <v>90000</v>
      </c>
      <c r="C70">
        <v>4</v>
      </c>
    </row>
    <row r="71" spans="1:4" x14ac:dyDescent="0.3">
      <c r="A71" t="s">
        <v>176</v>
      </c>
      <c r="B71">
        <v>0</v>
      </c>
      <c r="C71">
        <v>3</v>
      </c>
    </row>
    <row r="72" spans="1:4" x14ac:dyDescent="0.3">
      <c r="A72" t="s">
        <v>177</v>
      </c>
      <c r="B72">
        <v>500</v>
      </c>
      <c r="C72">
        <v>1</v>
      </c>
      <c r="D72" t="s">
        <v>178</v>
      </c>
    </row>
    <row r="73" spans="1:4" x14ac:dyDescent="0.3">
      <c r="A73" t="s">
        <v>179</v>
      </c>
      <c r="B73">
        <v>600</v>
      </c>
      <c r="C73">
        <v>0.1</v>
      </c>
    </row>
    <row r="74" spans="1:4" x14ac:dyDescent="0.3">
      <c r="A74" t="s">
        <v>180</v>
      </c>
      <c r="B74">
        <v>800</v>
      </c>
      <c r="C74">
        <v>0.1</v>
      </c>
    </row>
    <row r="75" spans="1:4" x14ac:dyDescent="0.3">
      <c r="A75" t="s">
        <v>181</v>
      </c>
      <c r="B75">
        <v>700</v>
      </c>
      <c r="C75">
        <v>0.1</v>
      </c>
    </row>
    <row r="76" spans="1:4" x14ac:dyDescent="0.3">
      <c r="A76" t="s">
        <v>182</v>
      </c>
      <c r="B76">
        <v>200</v>
      </c>
      <c r="C76">
        <v>0.1</v>
      </c>
    </row>
    <row r="77" spans="1:4" x14ac:dyDescent="0.3">
      <c r="A77" t="s">
        <v>183</v>
      </c>
      <c r="B77">
        <v>200</v>
      </c>
      <c r="C77">
        <v>0.5</v>
      </c>
    </row>
    <row r="78" spans="1:4" x14ac:dyDescent="0.3">
      <c r="A78" t="s">
        <v>184</v>
      </c>
      <c r="B78">
        <v>150</v>
      </c>
      <c r="C78">
        <v>0.1</v>
      </c>
    </row>
    <row r="79" spans="1:4" x14ac:dyDescent="0.3">
      <c r="A79" t="s">
        <v>185</v>
      </c>
      <c r="B79">
        <v>50</v>
      </c>
      <c r="C79">
        <v>0.2</v>
      </c>
    </row>
    <row r="80" spans="1:4" x14ac:dyDescent="0.3">
      <c r="A80" t="s">
        <v>186</v>
      </c>
      <c r="B80">
        <v>100</v>
      </c>
      <c r="C80">
        <v>0.1</v>
      </c>
    </row>
    <row r="81" spans="1:3" x14ac:dyDescent="0.3">
      <c r="A81" t="s">
        <v>187</v>
      </c>
      <c r="B81">
        <v>20</v>
      </c>
      <c r="C81">
        <v>0.1</v>
      </c>
    </row>
    <row r="82" spans="1:3" x14ac:dyDescent="0.3">
      <c r="A82" t="s">
        <v>188</v>
      </c>
      <c r="B82">
        <v>150</v>
      </c>
      <c r="C82">
        <v>0.1</v>
      </c>
    </row>
    <row r="83" spans="1:3" x14ac:dyDescent="0.3">
      <c r="A83" t="s">
        <v>189</v>
      </c>
      <c r="B83">
        <v>150</v>
      </c>
      <c r="C83">
        <v>0.1</v>
      </c>
    </row>
    <row r="84" spans="1:3" x14ac:dyDescent="0.3">
      <c r="A84" t="s">
        <v>190</v>
      </c>
      <c r="B84">
        <v>150</v>
      </c>
      <c r="C84">
        <v>0.1</v>
      </c>
    </row>
    <row r="85" spans="1:3" x14ac:dyDescent="0.3">
      <c r="A85" t="s">
        <v>193</v>
      </c>
      <c r="B85">
        <v>3000</v>
      </c>
      <c r="C85">
        <v>0.1</v>
      </c>
    </row>
    <row r="86" spans="1:3" x14ac:dyDescent="0.3">
      <c r="A86" t="s">
        <v>194</v>
      </c>
      <c r="B86">
        <v>700</v>
      </c>
      <c r="C86">
        <v>0.1</v>
      </c>
    </row>
    <row r="87" spans="1:3" x14ac:dyDescent="0.3">
      <c r="A87" t="s">
        <v>1441</v>
      </c>
    </row>
    <row r="88" spans="1:3" x14ac:dyDescent="0.3">
      <c r="A88" t="s">
        <v>1442</v>
      </c>
    </row>
    <row r="89" spans="1:3" x14ac:dyDescent="0.3">
      <c r="A89" t="s">
        <v>1443</v>
      </c>
    </row>
    <row r="90" spans="1:3" x14ac:dyDescent="0.3">
      <c r="A90" t="s">
        <v>1404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54" zoomScale="115" zoomScaleNormal="115" workbookViewId="0">
      <selection activeCell="H169" sqref="H169"/>
    </sheetView>
  </sheetViews>
  <sheetFormatPr baseColWidth="10" defaultRowHeight="14.4" x14ac:dyDescent="0.3"/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672</v>
      </c>
      <c r="B2">
        <v>500</v>
      </c>
      <c r="C2">
        <v>0.01</v>
      </c>
    </row>
    <row r="3" spans="1:4" x14ac:dyDescent="0.3">
      <c r="A3" t="s">
        <v>673</v>
      </c>
      <c r="B3">
        <v>500</v>
      </c>
      <c r="C3">
        <v>0.01</v>
      </c>
    </row>
    <row r="4" spans="1:4" x14ac:dyDescent="0.3">
      <c r="A4" t="s">
        <v>674</v>
      </c>
      <c r="B4">
        <v>500</v>
      </c>
      <c r="C4">
        <v>0.01</v>
      </c>
    </row>
    <row r="5" spans="1:4" x14ac:dyDescent="0.3">
      <c r="A5" t="s">
        <v>675</v>
      </c>
      <c r="B5">
        <v>500</v>
      </c>
      <c r="C5">
        <v>0.01</v>
      </c>
    </row>
    <row r="6" spans="1:4" x14ac:dyDescent="0.3">
      <c r="A6" t="s">
        <v>676</v>
      </c>
      <c r="B6">
        <v>500</v>
      </c>
      <c r="C6">
        <v>0.01</v>
      </c>
    </row>
    <row r="7" spans="1:4" x14ac:dyDescent="0.3">
      <c r="A7" t="s">
        <v>677</v>
      </c>
      <c r="B7">
        <v>450</v>
      </c>
      <c r="C7">
        <v>0.01</v>
      </c>
    </row>
    <row r="8" spans="1:4" x14ac:dyDescent="0.3">
      <c r="A8" t="s">
        <v>678</v>
      </c>
      <c r="B8">
        <v>450</v>
      </c>
      <c r="C8">
        <v>0.01</v>
      </c>
    </row>
    <row r="9" spans="1:4" x14ac:dyDescent="0.3">
      <c r="A9" t="s">
        <v>679</v>
      </c>
      <c r="B9">
        <v>400</v>
      </c>
      <c r="C9">
        <v>0.01</v>
      </c>
    </row>
    <row r="10" spans="1:4" x14ac:dyDescent="0.3">
      <c r="A10" t="s">
        <v>680</v>
      </c>
      <c r="B10">
        <v>400</v>
      </c>
      <c r="C10">
        <v>0.01</v>
      </c>
    </row>
    <row r="11" spans="1:4" x14ac:dyDescent="0.3">
      <c r="A11" t="s">
        <v>681</v>
      </c>
      <c r="B11">
        <v>400</v>
      </c>
      <c r="C11">
        <v>0.01</v>
      </c>
    </row>
    <row r="12" spans="1:4" x14ac:dyDescent="0.3">
      <c r="A12" t="s">
        <v>682</v>
      </c>
      <c r="B12">
        <v>400</v>
      </c>
      <c r="C12">
        <v>0.01</v>
      </c>
    </row>
    <row r="13" spans="1:4" x14ac:dyDescent="0.3">
      <c r="A13" t="s">
        <v>683</v>
      </c>
      <c r="B13">
        <v>400</v>
      </c>
      <c r="C13">
        <v>0.01</v>
      </c>
    </row>
    <row r="14" spans="1:4" x14ac:dyDescent="0.3">
      <c r="A14" t="s">
        <v>684</v>
      </c>
      <c r="B14">
        <v>400</v>
      </c>
      <c r="C14">
        <v>0.01</v>
      </c>
    </row>
    <row r="15" spans="1:4" x14ac:dyDescent="0.3">
      <c r="A15" t="s">
        <v>685</v>
      </c>
      <c r="B15">
        <v>400</v>
      </c>
      <c r="C15">
        <v>0.01</v>
      </c>
    </row>
    <row r="16" spans="1:4" x14ac:dyDescent="0.3">
      <c r="A16" t="s">
        <v>686</v>
      </c>
      <c r="B16">
        <v>350</v>
      </c>
      <c r="C16">
        <v>0.01</v>
      </c>
    </row>
    <row r="17" spans="1:3" x14ac:dyDescent="0.3">
      <c r="A17" t="s">
        <v>687</v>
      </c>
      <c r="B17">
        <v>350</v>
      </c>
      <c r="C17">
        <v>0.01</v>
      </c>
    </row>
    <row r="18" spans="1:3" x14ac:dyDescent="0.3">
      <c r="A18" t="s">
        <v>688</v>
      </c>
      <c r="B18">
        <v>350</v>
      </c>
      <c r="C18">
        <v>0.01</v>
      </c>
    </row>
    <row r="19" spans="1:3" x14ac:dyDescent="0.3">
      <c r="A19" t="s">
        <v>689</v>
      </c>
      <c r="B19">
        <v>350</v>
      </c>
      <c r="C19">
        <v>0.01</v>
      </c>
    </row>
    <row r="20" spans="1:3" x14ac:dyDescent="0.3">
      <c r="A20" t="s">
        <v>690</v>
      </c>
      <c r="B20">
        <v>350</v>
      </c>
      <c r="C20">
        <v>0.01</v>
      </c>
    </row>
    <row r="21" spans="1:3" x14ac:dyDescent="0.3">
      <c r="A21" t="s">
        <v>691</v>
      </c>
      <c r="B21">
        <v>300</v>
      </c>
      <c r="C21">
        <v>0.01</v>
      </c>
    </row>
    <row r="22" spans="1:3" x14ac:dyDescent="0.3">
      <c r="A22" t="s">
        <v>692</v>
      </c>
      <c r="B22">
        <v>300</v>
      </c>
      <c r="C22">
        <v>0.01</v>
      </c>
    </row>
    <row r="23" spans="1:3" x14ac:dyDescent="0.3">
      <c r="A23" t="s">
        <v>693</v>
      </c>
      <c r="B23">
        <v>300</v>
      </c>
      <c r="C23">
        <v>0.01</v>
      </c>
    </row>
    <row r="24" spans="1:3" x14ac:dyDescent="0.3">
      <c r="A24" t="s">
        <v>694</v>
      </c>
      <c r="B24">
        <v>300</v>
      </c>
      <c r="C24">
        <v>0.01</v>
      </c>
    </row>
    <row r="25" spans="1:3" x14ac:dyDescent="0.3">
      <c r="A25" t="s">
        <v>695</v>
      </c>
      <c r="B25">
        <v>300</v>
      </c>
      <c r="C25">
        <v>0.01</v>
      </c>
    </row>
    <row r="26" spans="1:3" x14ac:dyDescent="0.3">
      <c r="A26" t="s">
        <v>696</v>
      </c>
      <c r="B26">
        <v>300</v>
      </c>
      <c r="C26">
        <v>0.01</v>
      </c>
    </row>
    <row r="27" spans="1:3" x14ac:dyDescent="0.3">
      <c r="A27" t="s">
        <v>697</v>
      </c>
      <c r="B27">
        <v>300</v>
      </c>
      <c r="C27">
        <v>0.01</v>
      </c>
    </row>
    <row r="28" spans="1:3" x14ac:dyDescent="0.3">
      <c r="A28" t="s">
        <v>698</v>
      </c>
      <c r="B28">
        <v>300</v>
      </c>
      <c r="C28">
        <v>0.01</v>
      </c>
    </row>
    <row r="29" spans="1:3" x14ac:dyDescent="0.3">
      <c r="A29" t="s">
        <v>699</v>
      </c>
      <c r="B29">
        <v>300</v>
      </c>
      <c r="C29">
        <v>0.01</v>
      </c>
    </row>
    <row r="30" spans="1:3" x14ac:dyDescent="0.3">
      <c r="A30" t="s">
        <v>700</v>
      </c>
      <c r="B30">
        <v>250</v>
      </c>
      <c r="C30">
        <v>0.01</v>
      </c>
    </row>
    <row r="31" spans="1:3" x14ac:dyDescent="0.3">
      <c r="A31" t="s">
        <v>701</v>
      </c>
      <c r="B31">
        <v>250</v>
      </c>
      <c r="C31">
        <v>0.01</v>
      </c>
    </row>
    <row r="32" spans="1:3" x14ac:dyDescent="0.3">
      <c r="A32" t="s">
        <v>702</v>
      </c>
      <c r="B32">
        <v>250</v>
      </c>
      <c r="C32">
        <v>0.01</v>
      </c>
    </row>
    <row r="33" spans="1:3" x14ac:dyDescent="0.3">
      <c r="A33" t="s">
        <v>703</v>
      </c>
      <c r="B33">
        <v>250</v>
      </c>
      <c r="C33">
        <v>0.01</v>
      </c>
    </row>
    <row r="34" spans="1:3" x14ac:dyDescent="0.3">
      <c r="A34" t="s">
        <v>704</v>
      </c>
      <c r="B34">
        <v>250</v>
      </c>
      <c r="C34">
        <v>0.01</v>
      </c>
    </row>
    <row r="35" spans="1:3" x14ac:dyDescent="0.3">
      <c r="A35" t="s">
        <v>705</v>
      </c>
      <c r="B35">
        <v>200</v>
      </c>
      <c r="C35">
        <v>0.01</v>
      </c>
    </row>
    <row r="36" spans="1:3" x14ac:dyDescent="0.3">
      <c r="A36" t="s">
        <v>706</v>
      </c>
      <c r="B36">
        <v>200</v>
      </c>
      <c r="C36">
        <v>0.01</v>
      </c>
    </row>
    <row r="37" spans="1:3" x14ac:dyDescent="0.3">
      <c r="A37" t="s">
        <v>707</v>
      </c>
      <c r="B37">
        <v>200</v>
      </c>
      <c r="C37">
        <v>0.01</v>
      </c>
    </row>
    <row r="38" spans="1:3" x14ac:dyDescent="0.3">
      <c r="A38" t="s">
        <v>708</v>
      </c>
      <c r="B38">
        <v>200</v>
      </c>
      <c r="C38">
        <v>0.01</v>
      </c>
    </row>
    <row r="39" spans="1:3" x14ac:dyDescent="0.3">
      <c r="A39" t="s">
        <v>709</v>
      </c>
      <c r="B39">
        <v>200</v>
      </c>
      <c r="C39">
        <v>0.01</v>
      </c>
    </row>
    <row r="40" spans="1:3" x14ac:dyDescent="0.3">
      <c r="A40" t="s">
        <v>710</v>
      </c>
      <c r="B40">
        <v>200</v>
      </c>
      <c r="C40">
        <v>0.01</v>
      </c>
    </row>
    <row r="41" spans="1:3" x14ac:dyDescent="0.3">
      <c r="A41" t="s">
        <v>711</v>
      </c>
      <c r="B41">
        <v>200</v>
      </c>
      <c r="C41">
        <v>0.01</v>
      </c>
    </row>
    <row r="42" spans="1:3" x14ac:dyDescent="0.3">
      <c r="A42" t="s">
        <v>712</v>
      </c>
      <c r="B42">
        <v>200</v>
      </c>
      <c r="C42">
        <v>0.01</v>
      </c>
    </row>
    <row r="43" spans="1:3" x14ac:dyDescent="0.3">
      <c r="A43" t="s">
        <v>713</v>
      </c>
      <c r="B43">
        <v>200</v>
      </c>
      <c r="C43">
        <v>0.01</v>
      </c>
    </row>
    <row r="44" spans="1:3" x14ac:dyDescent="0.3">
      <c r="A44" t="s">
        <v>714</v>
      </c>
      <c r="B44">
        <v>200</v>
      </c>
      <c r="C44">
        <v>0.01</v>
      </c>
    </row>
    <row r="45" spans="1:3" x14ac:dyDescent="0.3">
      <c r="A45" t="s">
        <v>715</v>
      </c>
      <c r="B45">
        <v>200</v>
      </c>
      <c r="C45">
        <v>0.01</v>
      </c>
    </row>
    <row r="46" spans="1:3" x14ac:dyDescent="0.3">
      <c r="A46" t="s">
        <v>716</v>
      </c>
      <c r="B46">
        <v>150</v>
      </c>
      <c r="C46">
        <v>0.01</v>
      </c>
    </row>
    <row r="47" spans="1:3" x14ac:dyDescent="0.3">
      <c r="A47" t="s">
        <v>717</v>
      </c>
      <c r="B47">
        <v>150</v>
      </c>
      <c r="C47">
        <v>0.01</v>
      </c>
    </row>
    <row r="48" spans="1:3" x14ac:dyDescent="0.3">
      <c r="A48" t="s">
        <v>718</v>
      </c>
      <c r="B48">
        <v>150</v>
      </c>
      <c r="C48">
        <v>0.01</v>
      </c>
    </row>
    <row r="49" spans="1:3" x14ac:dyDescent="0.3">
      <c r="A49" t="s">
        <v>719</v>
      </c>
      <c r="B49">
        <v>150</v>
      </c>
      <c r="C49">
        <v>0.01</v>
      </c>
    </row>
    <row r="50" spans="1:3" x14ac:dyDescent="0.3">
      <c r="A50" t="s">
        <v>720</v>
      </c>
      <c r="B50">
        <v>150</v>
      </c>
      <c r="C50">
        <v>0.01</v>
      </c>
    </row>
    <row r="51" spans="1:3" x14ac:dyDescent="0.3">
      <c r="A51" t="s">
        <v>721</v>
      </c>
      <c r="B51">
        <v>150</v>
      </c>
      <c r="C51">
        <v>0.01</v>
      </c>
    </row>
    <row r="52" spans="1:3" x14ac:dyDescent="0.3">
      <c r="A52" t="s">
        <v>722</v>
      </c>
      <c r="B52">
        <v>150</v>
      </c>
      <c r="C52">
        <v>0.01</v>
      </c>
    </row>
    <row r="53" spans="1:3" x14ac:dyDescent="0.3">
      <c r="A53" t="s">
        <v>723</v>
      </c>
      <c r="B53">
        <v>150</v>
      </c>
      <c r="C53">
        <v>0.01</v>
      </c>
    </row>
    <row r="54" spans="1:3" x14ac:dyDescent="0.3">
      <c r="A54" t="s">
        <v>724</v>
      </c>
      <c r="B54">
        <v>150</v>
      </c>
      <c r="C54">
        <v>0.01</v>
      </c>
    </row>
    <row r="55" spans="1:3" x14ac:dyDescent="0.3">
      <c r="A55" t="s">
        <v>725</v>
      </c>
      <c r="B55">
        <v>150</v>
      </c>
      <c r="C55">
        <v>0.01</v>
      </c>
    </row>
    <row r="56" spans="1:3" x14ac:dyDescent="0.3">
      <c r="A56" t="s">
        <v>726</v>
      </c>
      <c r="B56">
        <v>100</v>
      </c>
      <c r="C56">
        <v>0.01</v>
      </c>
    </row>
    <row r="57" spans="1:3" x14ac:dyDescent="0.3">
      <c r="A57" t="s">
        <v>727</v>
      </c>
      <c r="B57">
        <v>100</v>
      </c>
      <c r="C57">
        <v>0.01</v>
      </c>
    </row>
    <row r="58" spans="1:3" x14ac:dyDescent="0.3">
      <c r="A58" t="s">
        <v>728</v>
      </c>
      <c r="B58">
        <v>100</v>
      </c>
      <c r="C58">
        <v>0.01</v>
      </c>
    </row>
    <row r="59" spans="1:3" x14ac:dyDescent="0.3">
      <c r="A59" t="s">
        <v>729</v>
      </c>
      <c r="B59">
        <v>100</v>
      </c>
      <c r="C59">
        <v>0.01</v>
      </c>
    </row>
    <row r="60" spans="1:3" x14ac:dyDescent="0.3">
      <c r="A60" t="s">
        <v>730</v>
      </c>
      <c r="B60">
        <v>100</v>
      </c>
      <c r="C60">
        <v>0.01</v>
      </c>
    </row>
    <row r="61" spans="1:3" x14ac:dyDescent="0.3">
      <c r="A61" t="s">
        <v>731</v>
      </c>
      <c r="B61">
        <v>50</v>
      </c>
      <c r="C61">
        <v>0.01</v>
      </c>
    </row>
    <row r="62" spans="1:3" x14ac:dyDescent="0.3">
      <c r="A62" t="s">
        <v>732</v>
      </c>
      <c r="B62">
        <v>50</v>
      </c>
      <c r="C62">
        <v>0.01</v>
      </c>
    </row>
    <row r="63" spans="1:3" x14ac:dyDescent="0.3">
      <c r="A63" t="s">
        <v>733</v>
      </c>
      <c r="B63">
        <v>50</v>
      </c>
      <c r="C63">
        <v>0.01</v>
      </c>
    </row>
    <row r="64" spans="1:3" x14ac:dyDescent="0.3">
      <c r="A64" t="s">
        <v>734</v>
      </c>
      <c r="B64">
        <v>50</v>
      </c>
      <c r="C64">
        <v>0.01</v>
      </c>
    </row>
    <row r="65" spans="1:3" x14ac:dyDescent="0.3">
      <c r="A65" t="s">
        <v>735</v>
      </c>
      <c r="B65">
        <v>50</v>
      </c>
      <c r="C65">
        <v>0.01</v>
      </c>
    </row>
    <row r="66" spans="1:3" x14ac:dyDescent="0.3">
      <c r="A66" t="s">
        <v>736</v>
      </c>
      <c r="B66">
        <v>50</v>
      </c>
      <c r="C66">
        <v>0.01</v>
      </c>
    </row>
    <row r="67" spans="1:3" x14ac:dyDescent="0.3">
      <c r="A67" t="s">
        <v>737</v>
      </c>
      <c r="B67">
        <v>350</v>
      </c>
      <c r="C67">
        <v>0.01</v>
      </c>
    </row>
    <row r="68" spans="1:3" x14ac:dyDescent="0.3">
      <c r="A68" t="s">
        <v>738</v>
      </c>
      <c r="B68">
        <v>350</v>
      </c>
      <c r="C68">
        <v>0.01</v>
      </c>
    </row>
    <row r="69" spans="1:3" x14ac:dyDescent="0.3">
      <c r="A69" t="s">
        <v>739</v>
      </c>
      <c r="B69">
        <v>50</v>
      </c>
      <c r="C69">
        <v>0.01</v>
      </c>
    </row>
    <row r="70" spans="1:3" x14ac:dyDescent="0.3">
      <c r="A70" t="s">
        <v>740</v>
      </c>
      <c r="B70">
        <v>50</v>
      </c>
      <c r="C70">
        <v>0.01</v>
      </c>
    </row>
    <row r="71" spans="1:3" x14ac:dyDescent="0.3">
      <c r="A71" t="s">
        <v>741</v>
      </c>
      <c r="B71">
        <v>50</v>
      </c>
      <c r="C71">
        <v>0.01</v>
      </c>
    </row>
    <row r="72" spans="1:3" x14ac:dyDescent="0.3">
      <c r="A72" t="s">
        <v>742</v>
      </c>
      <c r="B72">
        <v>200</v>
      </c>
      <c r="C72">
        <v>0.01</v>
      </c>
    </row>
    <row r="73" spans="1:3" x14ac:dyDescent="0.3">
      <c r="A73" t="s">
        <v>743</v>
      </c>
      <c r="B73">
        <v>350</v>
      </c>
      <c r="C73">
        <v>0.01</v>
      </c>
    </row>
    <row r="74" spans="1:3" x14ac:dyDescent="0.3">
      <c r="A74" t="s">
        <v>744</v>
      </c>
      <c r="B74">
        <v>250</v>
      </c>
      <c r="C74">
        <v>0.01</v>
      </c>
    </row>
    <row r="75" spans="1:3" x14ac:dyDescent="0.3">
      <c r="A75" t="s">
        <v>745</v>
      </c>
      <c r="B75">
        <v>400</v>
      </c>
      <c r="C75">
        <v>0.01</v>
      </c>
    </row>
    <row r="76" spans="1:3" x14ac:dyDescent="0.3">
      <c r="A76" t="s">
        <v>746</v>
      </c>
      <c r="B76">
        <v>50</v>
      </c>
      <c r="C76">
        <v>0.01</v>
      </c>
    </row>
    <row r="77" spans="1:3" x14ac:dyDescent="0.3">
      <c r="A77" t="s">
        <v>747</v>
      </c>
      <c r="B77">
        <v>200</v>
      </c>
      <c r="C77">
        <v>0.01</v>
      </c>
    </row>
    <row r="78" spans="1:3" x14ac:dyDescent="0.3">
      <c r="A78" t="s">
        <v>748</v>
      </c>
      <c r="B78">
        <v>250</v>
      </c>
      <c r="C78">
        <v>0.01</v>
      </c>
    </row>
    <row r="79" spans="1:3" x14ac:dyDescent="0.3">
      <c r="A79" t="s">
        <v>749</v>
      </c>
      <c r="B79">
        <v>500</v>
      </c>
      <c r="C79">
        <v>0.01</v>
      </c>
    </row>
    <row r="80" spans="1:3" x14ac:dyDescent="0.3">
      <c r="A80" t="s">
        <v>750</v>
      </c>
      <c r="B80">
        <v>100</v>
      </c>
      <c r="C80">
        <v>0.01</v>
      </c>
    </row>
    <row r="81" spans="1:3" x14ac:dyDescent="0.3">
      <c r="A81" t="s">
        <v>751</v>
      </c>
      <c r="B81">
        <v>200</v>
      </c>
      <c r="C81">
        <v>0.01</v>
      </c>
    </row>
    <row r="82" spans="1:3" x14ac:dyDescent="0.3">
      <c r="A82" t="s">
        <v>752</v>
      </c>
      <c r="B82">
        <v>100</v>
      </c>
      <c r="C82">
        <v>0.01</v>
      </c>
    </row>
    <row r="83" spans="1:3" x14ac:dyDescent="0.3">
      <c r="A83" t="s">
        <v>753</v>
      </c>
      <c r="B83">
        <v>150</v>
      </c>
      <c r="C83">
        <v>0.01</v>
      </c>
    </row>
    <row r="84" spans="1:3" x14ac:dyDescent="0.3">
      <c r="A84" t="s">
        <v>754</v>
      </c>
      <c r="B84">
        <v>300</v>
      </c>
      <c r="C84">
        <v>0.01</v>
      </c>
    </row>
    <row r="85" spans="1:3" x14ac:dyDescent="0.3">
      <c r="A85" t="s">
        <v>755</v>
      </c>
      <c r="B85">
        <v>300</v>
      </c>
      <c r="C85">
        <v>0.01</v>
      </c>
    </row>
    <row r="86" spans="1:3" x14ac:dyDescent="0.3">
      <c r="A86" t="s">
        <v>756</v>
      </c>
      <c r="B86">
        <v>300</v>
      </c>
      <c r="C86">
        <v>0.01</v>
      </c>
    </row>
    <row r="87" spans="1:3" x14ac:dyDescent="0.3">
      <c r="A87" t="s">
        <v>757</v>
      </c>
      <c r="B87">
        <v>200</v>
      </c>
      <c r="C87">
        <v>0.01</v>
      </c>
    </row>
    <row r="88" spans="1:3" x14ac:dyDescent="0.3">
      <c r="A88" t="s">
        <v>758</v>
      </c>
      <c r="B88">
        <v>300</v>
      </c>
      <c r="C88">
        <v>0.01</v>
      </c>
    </row>
    <row r="89" spans="1:3" x14ac:dyDescent="0.3">
      <c r="A89" t="s">
        <v>759</v>
      </c>
      <c r="B89">
        <v>150</v>
      </c>
      <c r="C89">
        <v>0.01</v>
      </c>
    </row>
    <row r="90" spans="1:3" x14ac:dyDescent="0.3">
      <c r="A90" t="s">
        <v>760</v>
      </c>
      <c r="B90">
        <v>100</v>
      </c>
      <c r="C90">
        <v>0.01</v>
      </c>
    </row>
    <row r="91" spans="1:3" x14ac:dyDescent="0.3">
      <c r="A91" t="s">
        <v>761</v>
      </c>
      <c r="B91">
        <v>350</v>
      </c>
      <c r="C91">
        <v>0.01</v>
      </c>
    </row>
    <row r="92" spans="1:3" x14ac:dyDescent="0.3">
      <c r="A92" t="s">
        <v>762</v>
      </c>
      <c r="B92">
        <v>150</v>
      </c>
      <c r="C92">
        <v>0.01</v>
      </c>
    </row>
    <row r="93" spans="1:3" x14ac:dyDescent="0.3">
      <c r="A93" t="s">
        <v>763</v>
      </c>
      <c r="B93">
        <v>300</v>
      </c>
      <c r="C93">
        <v>0.01</v>
      </c>
    </row>
    <row r="94" spans="1:3" x14ac:dyDescent="0.3">
      <c r="A94" t="s">
        <v>764</v>
      </c>
      <c r="B94">
        <v>350</v>
      </c>
      <c r="C94">
        <v>0.01</v>
      </c>
    </row>
    <row r="95" spans="1:3" x14ac:dyDescent="0.3">
      <c r="A95" t="s">
        <v>765</v>
      </c>
      <c r="B95">
        <v>400</v>
      </c>
      <c r="C95">
        <v>0.01</v>
      </c>
    </row>
    <row r="96" spans="1:3" x14ac:dyDescent="0.3">
      <c r="A96" t="s">
        <v>766</v>
      </c>
      <c r="B96">
        <v>350</v>
      </c>
      <c r="C96">
        <v>0.01</v>
      </c>
    </row>
    <row r="97" spans="1:3" x14ac:dyDescent="0.3">
      <c r="A97" t="s">
        <v>767</v>
      </c>
      <c r="B97">
        <v>150</v>
      </c>
      <c r="C97">
        <v>0.01</v>
      </c>
    </row>
    <row r="98" spans="1:3" x14ac:dyDescent="0.3">
      <c r="A98" t="s">
        <v>768</v>
      </c>
      <c r="B98">
        <v>50</v>
      </c>
      <c r="C98">
        <v>0.01</v>
      </c>
    </row>
    <row r="99" spans="1:3" x14ac:dyDescent="0.3">
      <c r="A99" t="s">
        <v>769</v>
      </c>
      <c r="B99">
        <v>150</v>
      </c>
      <c r="C99">
        <v>0.01</v>
      </c>
    </row>
    <row r="100" spans="1:3" x14ac:dyDescent="0.3">
      <c r="A100" t="s">
        <v>770</v>
      </c>
      <c r="B100">
        <v>250</v>
      </c>
      <c r="C100">
        <v>0.01</v>
      </c>
    </row>
    <row r="101" spans="1:3" x14ac:dyDescent="0.3">
      <c r="A101" t="s">
        <v>771</v>
      </c>
      <c r="B101">
        <v>300</v>
      </c>
      <c r="C101">
        <v>0.01</v>
      </c>
    </row>
    <row r="102" spans="1:3" x14ac:dyDescent="0.3">
      <c r="A102" t="s">
        <v>772</v>
      </c>
      <c r="B102">
        <v>50</v>
      </c>
      <c r="C102">
        <v>0.01</v>
      </c>
    </row>
    <row r="103" spans="1:3" x14ac:dyDescent="0.3">
      <c r="A103" t="s">
        <v>773</v>
      </c>
      <c r="B103">
        <v>150</v>
      </c>
      <c r="C103">
        <v>0.01</v>
      </c>
    </row>
    <row r="104" spans="1:3" x14ac:dyDescent="0.3">
      <c r="A104" t="s">
        <v>774</v>
      </c>
      <c r="B104">
        <v>100</v>
      </c>
      <c r="C104">
        <v>0.01</v>
      </c>
    </row>
    <row r="105" spans="1:3" x14ac:dyDescent="0.3">
      <c r="A105" t="s">
        <v>775</v>
      </c>
      <c r="B105">
        <v>150</v>
      </c>
      <c r="C105">
        <v>0.01</v>
      </c>
    </row>
    <row r="106" spans="1:3" x14ac:dyDescent="0.3">
      <c r="A106" t="s">
        <v>776</v>
      </c>
      <c r="B106">
        <v>500</v>
      </c>
      <c r="C106">
        <v>0.01</v>
      </c>
    </row>
    <row r="107" spans="1:3" x14ac:dyDescent="0.3">
      <c r="A107" t="s">
        <v>777</v>
      </c>
      <c r="B107">
        <v>500</v>
      </c>
      <c r="C107">
        <v>0.01</v>
      </c>
    </row>
    <row r="108" spans="1:3" x14ac:dyDescent="0.3">
      <c r="A108" t="s">
        <v>778</v>
      </c>
      <c r="B108">
        <v>150</v>
      </c>
      <c r="C108">
        <v>0.01</v>
      </c>
    </row>
    <row r="109" spans="1:3" x14ac:dyDescent="0.3">
      <c r="A109" t="s">
        <v>779</v>
      </c>
      <c r="B109">
        <v>500</v>
      </c>
      <c r="C109">
        <v>0.01</v>
      </c>
    </row>
    <row r="110" spans="1:3" x14ac:dyDescent="0.3">
      <c r="A110" t="s">
        <v>780</v>
      </c>
      <c r="B110">
        <v>300</v>
      </c>
      <c r="C110">
        <v>0.01</v>
      </c>
    </row>
    <row r="111" spans="1:3" x14ac:dyDescent="0.3">
      <c r="A111" t="s">
        <v>781</v>
      </c>
      <c r="B111">
        <v>500</v>
      </c>
      <c r="C111">
        <v>0.01</v>
      </c>
    </row>
    <row r="112" spans="1:3" x14ac:dyDescent="0.3">
      <c r="A112" t="s">
        <v>782</v>
      </c>
      <c r="B112">
        <v>100</v>
      </c>
      <c r="C112">
        <v>0.01</v>
      </c>
    </row>
    <row r="113" spans="1:3" x14ac:dyDescent="0.3">
      <c r="A113" t="s">
        <v>783</v>
      </c>
      <c r="B113">
        <v>50</v>
      </c>
      <c r="C113">
        <v>0.01</v>
      </c>
    </row>
    <row r="114" spans="1:3" x14ac:dyDescent="0.3">
      <c r="A114" t="s">
        <v>784</v>
      </c>
      <c r="B114">
        <v>250</v>
      </c>
      <c r="C114">
        <v>0.01</v>
      </c>
    </row>
    <row r="115" spans="1:3" x14ac:dyDescent="0.3">
      <c r="A115" t="s">
        <v>785</v>
      </c>
      <c r="B115">
        <v>200</v>
      </c>
      <c r="C115">
        <v>0.01</v>
      </c>
    </row>
    <row r="116" spans="1:3" x14ac:dyDescent="0.3">
      <c r="A116" t="s">
        <v>786</v>
      </c>
      <c r="B116">
        <v>350</v>
      </c>
      <c r="C116">
        <v>0.01</v>
      </c>
    </row>
    <row r="117" spans="1:3" x14ac:dyDescent="0.3">
      <c r="A117" t="s">
        <v>787</v>
      </c>
      <c r="B117">
        <v>100</v>
      </c>
      <c r="C117">
        <v>0.01</v>
      </c>
    </row>
    <row r="118" spans="1:3" x14ac:dyDescent="0.3">
      <c r="A118" t="s">
        <v>788</v>
      </c>
      <c r="B118">
        <v>150</v>
      </c>
      <c r="C118">
        <v>0.01</v>
      </c>
    </row>
    <row r="119" spans="1:3" x14ac:dyDescent="0.3">
      <c r="A119" t="s">
        <v>789</v>
      </c>
      <c r="B119">
        <v>250</v>
      </c>
      <c r="C119">
        <v>0.01</v>
      </c>
    </row>
    <row r="120" spans="1:3" x14ac:dyDescent="0.3">
      <c r="A120" t="s">
        <v>790</v>
      </c>
      <c r="B120">
        <v>300</v>
      </c>
      <c r="C120">
        <v>0.01</v>
      </c>
    </row>
    <row r="121" spans="1:3" x14ac:dyDescent="0.3">
      <c r="A121" t="s">
        <v>791</v>
      </c>
      <c r="B121">
        <v>500</v>
      </c>
      <c r="C121">
        <v>0.01</v>
      </c>
    </row>
    <row r="122" spans="1:3" x14ac:dyDescent="0.3">
      <c r="A122" t="s">
        <v>792</v>
      </c>
      <c r="B122">
        <v>250</v>
      </c>
      <c r="C122">
        <v>0.01</v>
      </c>
    </row>
    <row r="123" spans="1:3" x14ac:dyDescent="0.3">
      <c r="A123" t="s">
        <v>793</v>
      </c>
      <c r="B123">
        <v>350</v>
      </c>
      <c r="C123">
        <v>0.01</v>
      </c>
    </row>
    <row r="124" spans="1:3" x14ac:dyDescent="0.3">
      <c r="A124" t="s">
        <v>794</v>
      </c>
      <c r="B124">
        <v>450</v>
      </c>
      <c r="C124">
        <v>0.01</v>
      </c>
    </row>
    <row r="125" spans="1:3" x14ac:dyDescent="0.3">
      <c r="A125" t="s">
        <v>795</v>
      </c>
      <c r="B125">
        <v>500</v>
      </c>
      <c r="C125">
        <v>0.01</v>
      </c>
    </row>
    <row r="126" spans="1:3" x14ac:dyDescent="0.3">
      <c r="A126" t="s">
        <v>796</v>
      </c>
      <c r="B126">
        <v>300</v>
      </c>
      <c r="C126">
        <v>0.01</v>
      </c>
    </row>
    <row r="127" spans="1:3" x14ac:dyDescent="0.3">
      <c r="A127" t="s">
        <v>797</v>
      </c>
      <c r="B127">
        <v>400</v>
      </c>
      <c r="C127">
        <v>0.01</v>
      </c>
    </row>
    <row r="128" spans="1:3" x14ac:dyDescent="0.3">
      <c r="A128" t="s">
        <v>798</v>
      </c>
      <c r="B128">
        <v>400</v>
      </c>
      <c r="C128">
        <v>0.01</v>
      </c>
    </row>
    <row r="129" spans="1:3" x14ac:dyDescent="0.3">
      <c r="A129" t="s">
        <v>799</v>
      </c>
      <c r="B129">
        <v>350</v>
      </c>
      <c r="C129">
        <v>0.01</v>
      </c>
    </row>
    <row r="130" spans="1:3" x14ac:dyDescent="0.3">
      <c r="A130" t="s">
        <v>800</v>
      </c>
      <c r="B130">
        <v>400</v>
      </c>
      <c r="C130">
        <v>0.01</v>
      </c>
    </row>
    <row r="131" spans="1:3" x14ac:dyDescent="0.3">
      <c r="A131" t="s">
        <v>801</v>
      </c>
      <c r="B131">
        <v>500</v>
      </c>
      <c r="C131">
        <v>0.01</v>
      </c>
    </row>
    <row r="132" spans="1:3" x14ac:dyDescent="0.3">
      <c r="A132" t="s">
        <v>802</v>
      </c>
      <c r="B132">
        <v>500</v>
      </c>
      <c r="C132">
        <v>0.01</v>
      </c>
    </row>
    <row r="133" spans="1:3" x14ac:dyDescent="0.3">
      <c r="A133" t="s">
        <v>803</v>
      </c>
      <c r="B133">
        <v>400</v>
      </c>
      <c r="C133">
        <v>0.01</v>
      </c>
    </row>
    <row r="134" spans="1:3" x14ac:dyDescent="0.3">
      <c r="A134" t="s">
        <v>804</v>
      </c>
      <c r="B134">
        <v>250</v>
      </c>
      <c r="C134">
        <v>0.01</v>
      </c>
    </row>
    <row r="135" spans="1:3" x14ac:dyDescent="0.3">
      <c r="A135" t="s">
        <v>805</v>
      </c>
      <c r="B135">
        <v>300</v>
      </c>
      <c r="C135">
        <v>0.01</v>
      </c>
    </row>
    <row r="136" spans="1:3" x14ac:dyDescent="0.3">
      <c r="A136" t="s">
        <v>806</v>
      </c>
      <c r="B136">
        <v>350</v>
      </c>
      <c r="C136">
        <v>0.01</v>
      </c>
    </row>
    <row r="137" spans="1:3" x14ac:dyDescent="0.3">
      <c r="A137" t="s">
        <v>807</v>
      </c>
      <c r="B137">
        <v>500</v>
      </c>
      <c r="C137">
        <v>0.01</v>
      </c>
    </row>
    <row r="138" spans="1:3" x14ac:dyDescent="0.3">
      <c r="A138" t="s">
        <v>808</v>
      </c>
      <c r="B138">
        <v>300</v>
      </c>
      <c r="C138">
        <v>0.01</v>
      </c>
    </row>
    <row r="139" spans="1:3" x14ac:dyDescent="0.3">
      <c r="A139" t="s">
        <v>809</v>
      </c>
      <c r="B139">
        <v>150</v>
      </c>
      <c r="C139">
        <v>0.01</v>
      </c>
    </row>
    <row r="140" spans="1:3" x14ac:dyDescent="0.3">
      <c r="A140" t="s">
        <v>810</v>
      </c>
      <c r="B140">
        <v>450</v>
      </c>
      <c r="C140">
        <v>0.01</v>
      </c>
    </row>
    <row r="141" spans="1:3" x14ac:dyDescent="0.3">
      <c r="A141" t="s">
        <v>811</v>
      </c>
      <c r="B141">
        <v>350</v>
      </c>
      <c r="C141">
        <v>0.01</v>
      </c>
    </row>
    <row r="142" spans="1:3" x14ac:dyDescent="0.3">
      <c r="A142" t="s">
        <v>812</v>
      </c>
      <c r="B142">
        <v>350</v>
      </c>
      <c r="C142">
        <v>0.01</v>
      </c>
    </row>
    <row r="143" spans="1:3" x14ac:dyDescent="0.3">
      <c r="A143" t="s">
        <v>813</v>
      </c>
      <c r="B143">
        <v>300</v>
      </c>
      <c r="C143">
        <v>0.01</v>
      </c>
    </row>
    <row r="144" spans="1:3" x14ac:dyDescent="0.3">
      <c r="A144" t="s">
        <v>814</v>
      </c>
      <c r="B144">
        <v>500</v>
      </c>
      <c r="C144">
        <v>0.01</v>
      </c>
    </row>
    <row r="145" spans="1:3" x14ac:dyDescent="0.3">
      <c r="A145" t="s">
        <v>815</v>
      </c>
      <c r="B145">
        <v>450</v>
      </c>
      <c r="C145">
        <v>0.01</v>
      </c>
    </row>
    <row r="146" spans="1:3" x14ac:dyDescent="0.3">
      <c r="A146" t="s">
        <v>816</v>
      </c>
      <c r="B146">
        <v>250</v>
      </c>
      <c r="C146">
        <v>0.01</v>
      </c>
    </row>
    <row r="147" spans="1:3" x14ac:dyDescent="0.3">
      <c r="A147" t="s">
        <v>817</v>
      </c>
      <c r="B147">
        <v>300</v>
      </c>
      <c r="C147">
        <v>0.01</v>
      </c>
    </row>
    <row r="148" spans="1:3" x14ac:dyDescent="0.3">
      <c r="A148" t="s">
        <v>818</v>
      </c>
      <c r="B148">
        <v>500</v>
      </c>
      <c r="C148">
        <v>0.01</v>
      </c>
    </row>
    <row r="149" spans="1:3" x14ac:dyDescent="0.3">
      <c r="A149" t="s">
        <v>819</v>
      </c>
      <c r="B149">
        <v>350</v>
      </c>
      <c r="C149">
        <v>0.01</v>
      </c>
    </row>
    <row r="150" spans="1:3" x14ac:dyDescent="0.3">
      <c r="A150" t="s">
        <v>820</v>
      </c>
      <c r="B150">
        <v>400</v>
      </c>
      <c r="C150">
        <v>0.01</v>
      </c>
    </row>
    <row r="151" spans="1:3" x14ac:dyDescent="0.3">
      <c r="A151" t="s">
        <v>821</v>
      </c>
      <c r="B151">
        <v>400</v>
      </c>
      <c r="C151">
        <v>0.01</v>
      </c>
    </row>
    <row r="152" spans="1:3" x14ac:dyDescent="0.3">
      <c r="A152" t="s">
        <v>822</v>
      </c>
      <c r="B152">
        <v>500</v>
      </c>
      <c r="C152">
        <v>0.01</v>
      </c>
    </row>
    <row r="153" spans="1:3" x14ac:dyDescent="0.3">
      <c r="A153" t="s">
        <v>823</v>
      </c>
      <c r="B153">
        <v>350</v>
      </c>
      <c r="C153">
        <v>0.01</v>
      </c>
    </row>
    <row r="154" spans="1:3" x14ac:dyDescent="0.3">
      <c r="A154" t="s">
        <v>824</v>
      </c>
      <c r="B154">
        <v>450</v>
      </c>
      <c r="C154">
        <v>0.01</v>
      </c>
    </row>
    <row r="155" spans="1:3" x14ac:dyDescent="0.3">
      <c r="A155" t="s">
        <v>825</v>
      </c>
      <c r="B155">
        <v>400</v>
      </c>
      <c r="C155">
        <v>0.01</v>
      </c>
    </row>
    <row r="156" spans="1:3" x14ac:dyDescent="0.3">
      <c r="A156" t="s">
        <v>826</v>
      </c>
      <c r="B156">
        <v>300</v>
      </c>
      <c r="C156">
        <v>0.01</v>
      </c>
    </row>
    <row r="157" spans="1:3" x14ac:dyDescent="0.3">
      <c r="A157" t="s">
        <v>827</v>
      </c>
      <c r="B157">
        <v>250</v>
      </c>
      <c r="C157">
        <v>0.01</v>
      </c>
    </row>
    <row r="158" spans="1:3" x14ac:dyDescent="0.3">
      <c r="A158" t="s">
        <v>828</v>
      </c>
      <c r="B158">
        <v>300</v>
      </c>
      <c r="C158">
        <v>0.01</v>
      </c>
    </row>
    <row r="159" spans="1:3" x14ac:dyDescent="0.3">
      <c r="A159" t="s">
        <v>829</v>
      </c>
      <c r="B159">
        <v>400</v>
      </c>
      <c r="C159">
        <v>0.01</v>
      </c>
    </row>
    <row r="160" spans="1:3" x14ac:dyDescent="0.3">
      <c r="A160" t="s">
        <v>830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8671875" defaultRowHeight="14.4" x14ac:dyDescent="0.3"/>
  <sheetData>
    <row r="1" spans="1:13" x14ac:dyDescent="0.3">
      <c r="A1" s="14" t="s">
        <v>71</v>
      </c>
      <c r="B1" s="14" t="s">
        <v>13</v>
      </c>
      <c r="C1" s="14" t="s">
        <v>12</v>
      </c>
      <c r="D1" s="14" t="s">
        <v>79</v>
      </c>
      <c r="E1" s="14" t="s">
        <v>72</v>
      </c>
      <c r="F1" s="14" t="s">
        <v>70</v>
      </c>
      <c r="G1" s="14" t="s">
        <v>73</v>
      </c>
    </row>
    <row r="2" spans="1:13" s="14" customFormat="1" x14ac:dyDescent="0.3">
      <c r="A2" s="14" t="s">
        <v>85</v>
      </c>
      <c r="B2" s="14">
        <v>225</v>
      </c>
      <c r="C2" s="14">
        <v>0.03</v>
      </c>
      <c r="D2" s="14" t="s">
        <v>100</v>
      </c>
      <c r="E2" s="14">
        <v>1</v>
      </c>
      <c r="F2" s="14">
        <v>30</v>
      </c>
      <c r="G2" s="14">
        <v>7</v>
      </c>
      <c r="H2"/>
      <c r="I2"/>
      <c r="J2" s="14" t="s">
        <v>86</v>
      </c>
      <c r="M2" s="14">
        <v>5</v>
      </c>
    </row>
    <row r="3" spans="1:13" s="14" customFormat="1" x14ac:dyDescent="0.3">
      <c r="A3" s="14" t="s">
        <v>87</v>
      </c>
      <c r="B3" s="14">
        <v>100</v>
      </c>
      <c r="C3" s="14">
        <v>0.03</v>
      </c>
      <c r="D3" s="14" t="s">
        <v>101</v>
      </c>
      <c r="E3" s="14">
        <v>1</v>
      </c>
      <c r="F3" s="14">
        <v>30</v>
      </c>
      <c r="G3" s="14">
        <v>7</v>
      </c>
      <c r="H3"/>
      <c r="I3"/>
      <c r="J3" s="14" t="s">
        <v>88</v>
      </c>
    </row>
    <row r="4" spans="1:13" s="14" customFormat="1" x14ac:dyDescent="0.3">
      <c r="A4" s="14" t="s">
        <v>89</v>
      </c>
      <c r="B4" s="14">
        <v>150</v>
      </c>
      <c r="C4" s="14">
        <v>0.03</v>
      </c>
      <c r="D4" s="14" t="s">
        <v>102</v>
      </c>
      <c r="E4" s="14">
        <v>1</v>
      </c>
      <c r="F4" s="14">
        <v>30</v>
      </c>
      <c r="G4" s="14">
        <v>7</v>
      </c>
      <c r="H4"/>
      <c r="I4"/>
      <c r="J4" s="14" t="s">
        <v>90</v>
      </c>
    </row>
    <row r="5" spans="1:13" s="14" customFormat="1" x14ac:dyDescent="0.3">
      <c r="A5" s="14" t="s">
        <v>91</v>
      </c>
      <c r="B5" s="14">
        <v>40</v>
      </c>
      <c r="C5" s="14">
        <v>0.08</v>
      </c>
      <c r="D5" s="14" t="s">
        <v>103</v>
      </c>
      <c r="E5" s="14">
        <v>1</v>
      </c>
      <c r="F5" s="14">
        <v>30</v>
      </c>
      <c r="G5" s="14">
        <v>7</v>
      </c>
      <c r="H5"/>
      <c r="I5"/>
      <c r="J5" s="14" t="s">
        <v>92</v>
      </c>
    </row>
    <row r="6" spans="1:13" s="14" customFormat="1" x14ac:dyDescent="0.3">
      <c r="A6" s="14" t="s">
        <v>93</v>
      </c>
      <c r="B6" s="14">
        <v>30</v>
      </c>
      <c r="C6" s="14">
        <v>0.03</v>
      </c>
      <c r="D6" s="14" t="s">
        <v>216</v>
      </c>
      <c r="E6" s="14">
        <v>1</v>
      </c>
      <c r="F6" s="14">
        <v>30</v>
      </c>
      <c r="G6" s="14">
        <v>7</v>
      </c>
      <c r="H6"/>
      <c r="I6"/>
      <c r="J6" s="14" t="s">
        <v>92</v>
      </c>
    </row>
    <row r="7" spans="1:13" s="14" customFormat="1" x14ac:dyDescent="0.3">
      <c r="A7" s="14" t="s">
        <v>94</v>
      </c>
      <c r="B7" s="14">
        <v>70</v>
      </c>
      <c r="C7" s="14">
        <v>0.03</v>
      </c>
      <c r="D7" s="14" t="s">
        <v>217</v>
      </c>
      <c r="E7" s="14">
        <v>1</v>
      </c>
      <c r="F7" s="14">
        <v>30</v>
      </c>
      <c r="G7" s="14">
        <v>7</v>
      </c>
      <c r="H7"/>
      <c r="I7"/>
      <c r="J7" s="14" t="s">
        <v>95</v>
      </c>
    </row>
    <row r="8" spans="1:13" s="14" customFormat="1" x14ac:dyDescent="0.3">
      <c r="A8" s="14" t="s">
        <v>96</v>
      </c>
      <c r="B8" s="14">
        <v>150</v>
      </c>
      <c r="C8" s="14">
        <v>0.03</v>
      </c>
      <c r="D8" s="14" t="s">
        <v>218</v>
      </c>
      <c r="E8" s="14">
        <v>1</v>
      </c>
      <c r="F8" s="14">
        <v>30</v>
      </c>
      <c r="G8" s="14">
        <v>7</v>
      </c>
      <c r="H8"/>
      <c r="I8"/>
      <c r="J8" s="14" t="s">
        <v>97</v>
      </c>
    </row>
    <row r="9" spans="1:13" s="14" customFormat="1" x14ac:dyDescent="0.3">
      <c r="A9" s="14" t="s">
        <v>98</v>
      </c>
      <c r="B9" s="14">
        <v>220</v>
      </c>
      <c r="C9" s="14">
        <v>0.03</v>
      </c>
      <c r="D9" s="14" t="s">
        <v>219</v>
      </c>
      <c r="E9" s="14">
        <v>1</v>
      </c>
      <c r="F9" s="14">
        <v>30</v>
      </c>
      <c r="G9" s="14">
        <v>7</v>
      </c>
      <c r="H9"/>
      <c r="I9"/>
      <c r="J9" s="14" t="s">
        <v>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8FF1-6C42-4C12-B5BB-25DACC3C9528}">
  <sheetPr codeName="Tabelle9"/>
  <dimension ref="M1:P4"/>
  <sheetViews>
    <sheetView workbookViewId="0">
      <selection activeCell="H20" sqref="H20"/>
    </sheetView>
  </sheetViews>
  <sheetFormatPr baseColWidth="10" defaultColWidth="10.88671875" defaultRowHeight="14.4" x14ac:dyDescent="0.3"/>
  <sheetData>
    <row r="1" spans="13:16" ht="28.8" x14ac:dyDescent="0.3">
      <c r="M1" s="9" t="s">
        <v>128</v>
      </c>
      <c r="N1" s="9" t="s">
        <v>129</v>
      </c>
      <c r="O1" s="9" t="s">
        <v>130</v>
      </c>
      <c r="P1" s="9" t="s">
        <v>73</v>
      </c>
    </row>
    <row r="2" spans="13:16" x14ac:dyDescent="0.3">
      <c r="M2" s="1" t="s">
        <v>131</v>
      </c>
      <c r="N2" s="1">
        <v>1</v>
      </c>
      <c r="O2" s="1">
        <v>2000</v>
      </c>
      <c r="P2" s="1">
        <v>7</v>
      </c>
    </row>
    <row r="3" spans="13:16" x14ac:dyDescent="0.3">
      <c r="M3" s="1" t="s">
        <v>132</v>
      </c>
      <c r="N3" s="1">
        <v>2</v>
      </c>
      <c r="O3" s="1">
        <v>30000</v>
      </c>
      <c r="P3" s="1">
        <v>13</v>
      </c>
    </row>
    <row r="4" spans="13:16" x14ac:dyDescent="0.3">
      <c r="M4" s="1" t="s">
        <v>133</v>
      </c>
      <c r="N4" s="1">
        <v>3</v>
      </c>
      <c r="O4" s="1">
        <v>50000</v>
      </c>
      <c r="P4" s="1">
        <v>18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tabSelected="1" workbookViewId="0">
      <selection activeCell="F24" sqref="F24"/>
    </sheetView>
  </sheetViews>
  <sheetFormatPr baseColWidth="10" defaultRowHeight="14.4" x14ac:dyDescent="0.3"/>
  <cols>
    <col min="4" max="4" width="28.33203125" bestFit="1" customWidth="1"/>
  </cols>
  <sheetData>
    <row r="1" spans="1:7" x14ac:dyDescent="0.3">
      <c r="A1" s="14" t="s">
        <v>71</v>
      </c>
      <c r="B1" s="14" t="s">
        <v>13</v>
      </c>
      <c r="C1" s="14" t="s">
        <v>12</v>
      </c>
      <c r="D1" s="14" t="s">
        <v>1352</v>
      </c>
      <c r="E1" s="14" t="s">
        <v>79</v>
      </c>
      <c r="F1" s="14"/>
      <c r="G1" s="14"/>
    </row>
    <row r="2" spans="1:7" x14ac:dyDescent="0.3">
      <c r="A2" t="s">
        <v>1353</v>
      </c>
      <c r="D2" t="s">
        <v>1366</v>
      </c>
      <c r="E2" t="s">
        <v>1444</v>
      </c>
    </row>
    <row r="3" spans="1:7" x14ac:dyDescent="0.3">
      <c r="A3" t="s">
        <v>1354</v>
      </c>
      <c r="D3" t="s">
        <v>1385</v>
      </c>
      <c r="E3" t="s">
        <v>1367</v>
      </c>
    </row>
    <row r="4" spans="1:7" x14ac:dyDescent="0.3">
      <c r="A4" t="s">
        <v>1355</v>
      </c>
      <c r="D4" t="s">
        <v>1385</v>
      </c>
      <c r="E4" t="s">
        <v>1368</v>
      </c>
    </row>
    <row r="5" spans="1:7" x14ac:dyDescent="0.3">
      <c r="A5" t="s">
        <v>1356</v>
      </c>
      <c r="D5" t="s">
        <v>1386</v>
      </c>
      <c r="E5" t="s">
        <v>1369</v>
      </c>
    </row>
    <row r="6" spans="1:7" x14ac:dyDescent="0.3">
      <c r="A6" t="s">
        <v>1357</v>
      </c>
      <c r="D6" t="s">
        <v>1387</v>
      </c>
      <c r="E6" t="s">
        <v>1370</v>
      </c>
    </row>
    <row r="7" spans="1:7" x14ac:dyDescent="0.3">
      <c r="A7" t="s">
        <v>1358</v>
      </c>
      <c r="D7" t="s">
        <v>1053</v>
      </c>
      <c r="E7" t="s">
        <v>1388</v>
      </c>
    </row>
    <row r="8" spans="1:7" x14ac:dyDescent="0.3">
      <c r="A8" t="s">
        <v>1359</v>
      </c>
      <c r="D8" t="s">
        <v>1389</v>
      </c>
      <c r="E8" t="s">
        <v>1371</v>
      </c>
    </row>
    <row r="9" spans="1:7" x14ac:dyDescent="0.3">
      <c r="A9" t="s">
        <v>1360</v>
      </c>
      <c r="D9" t="s">
        <v>1391</v>
      </c>
      <c r="E9" t="s">
        <v>1372</v>
      </c>
    </row>
    <row r="10" spans="1:7" x14ac:dyDescent="0.3">
      <c r="A10" t="s">
        <v>608</v>
      </c>
      <c r="D10" t="s">
        <v>1392</v>
      </c>
      <c r="E10" t="s">
        <v>1373</v>
      </c>
    </row>
    <row r="11" spans="1:7" x14ac:dyDescent="0.3">
      <c r="A11" t="s">
        <v>56</v>
      </c>
      <c r="D11" t="s">
        <v>1393</v>
      </c>
      <c r="E11" t="s">
        <v>1374</v>
      </c>
    </row>
    <row r="12" spans="1:7" x14ac:dyDescent="0.3">
      <c r="A12" t="s">
        <v>1361</v>
      </c>
      <c r="D12" t="s">
        <v>1387</v>
      </c>
      <c r="E12" t="s">
        <v>1375</v>
      </c>
    </row>
    <row r="13" spans="1:7" x14ac:dyDescent="0.3">
      <c r="A13" t="s">
        <v>1362</v>
      </c>
      <c r="D13" t="s">
        <v>1387</v>
      </c>
      <c r="E13" t="s">
        <v>1376</v>
      </c>
    </row>
    <row r="14" spans="1:7" x14ac:dyDescent="0.3">
      <c r="A14" t="s">
        <v>1363</v>
      </c>
      <c r="D14" t="s">
        <v>1394</v>
      </c>
      <c r="E14" t="s">
        <v>1377</v>
      </c>
    </row>
    <row r="15" spans="1:7" x14ac:dyDescent="0.3">
      <c r="A15" t="s">
        <v>609</v>
      </c>
      <c r="D15" t="s">
        <v>1395</v>
      </c>
      <c r="E15" t="s">
        <v>1378</v>
      </c>
    </row>
    <row r="16" spans="1:7" x14ac:dyDescent="0.3">
      <c r="A16" t="s">
        <v>1364</v>
      </c>
      <c r="E16" t="s">
        <v>1381</v>
      </c>
    </row>
    <row r="17" spans="1:5" x14ac:dyDescent="0.3">
      <c r="A17" t="s">
        <v>1365</v>
      </c>
      <c r="E17" t="s">
        <v>1379</v>
      </c>
    </row>
    <row r="18" spans="1:5" x14ac:dyDescent="0.3">
      <c r="A18" t="s">
        <v>1380</v>
      </c>
      <c r="D18" t="s">
        <v>1386</v>
      </c>
    </row>
    <row r="19" spans="1:5" x14ac:dyDescent="0.3">
      <c r="A19" t="s">
        <v>1382</v>
      </c>
    </row>
    <row r="20" spans="1:5" x14ac:dyDescent="0.3">
      <c r="A20" t="s">
        <v>1383</v>
      </c>
    </row>
    <row r="21" spans="1:5" x14ac:dyDescent="0.3">
      <c r="A21" t="s">
        <v>1384</v>
      </c>
      <c r="D21" t="s">
        <v>1386</v>
      </c>
      <c r="E21" t="s">
        <v>1454</v>
      </c>
    </row>
    <row r="22" spans="1:5" x14ac:dyDescent="0.3">
      <c r="A22" t="s">
        <v>1390</v>
      </c>
      <c r="D22" t="s">
        <v>1396</v>
      </c>
      <c r="E22" t="s">
        <v>1397</v>
      </c>
    </row>
    <row r="23" spans="1:5" x14ac:dyDescent="0.3">
      <c r="A23" t="s">
        <v>1404</v>
      </c>
      <c r="D23" t="s">
        <v>1390</v>
      </c>
      <c r="E23" t="s">
        <v>1405</v>
      </c>
    </row>
    <row r="24" spans="1:5" x14ac:dyDescent="0.3">
      <c r="A24" t="s">
        <v>116</v>
      </c>
      <c r="D24" t="s">
        <v>1455</v>
      </c>
    </row>
    <row r="28" spans="1:5" x14ac:dyDescent="0.3">
      <c r="A28" t="s">
        <v>1430</v>
      </c>
      <c r="D28" t="s">
        <v>1398</v>
      </c>
    </row>
    <row r="29" spans="1:5" x14ac:dyDescent="0.3">
      <c r="A29" t="s">
        <v>1431</v>
      </c>
      <c r="D29" t="s">
        <v>1399</v>
      </c>
    </row>
    <row r="30" spans="1:5" x14ac:dyDescent="0.3">
      <c r="A30" t="s">
        <v>1432</v>
      </c>
      <c r="D30" t="s">
        <v>1400</v>
      </c>
    </row>
    <row r="31" spans="1:5" x14ac:dyDescent="0.3">
      <c r="A31" t="s">
        <v>1433</v>
      </c>
      <c r="D31" t="s">
        <v>1400</v>
      </c>
    </row>
    <row r="32" spans="1:5" x14ac:dyDescent="0.3">
      <c r="A32" t="s">
        <v>1434</v>
      </c>
      <c r="D32" t="s">
        <v>1402</v>
      </c>
    </row>
    <row r="33" spans="1:4" x14ac:dyDescent="0.3">
      <c r="A33" t="s">
        <v>1435</v>
      </c>
      <c r="D33" t="s">
        <v>1400</v>
      </c>
    </row>
    <row r="34" spans="1:4" x14ac:dyDescent="0.3">
      <c r="A34" t="s">
        <v>1436</v>
      </c>
      <c r="D34" t="s">
        <v>1401</v>
      </c>
    </row>
    <row r="35" spans="1:4" x14ac:dyDescent="0.3">
      <c r="A35" t="s">
        <v>1437</v>
      </c>
    </row>
    <row r="36" spans="1:4" x14ac:dyDescent="0.3">
      <c r="A36" t="s">
        <v>1438</v>
      </c>
      <c r="D36" t="s">
        <v>1402</v>
      </c>
    </row>
    <row r="37" spans="1:4" x14ac:dyDescent="0.3">
      <c r="A37" t="s">
        <v>1439</v>
      </c>
      <c r="D37" t="s">
        <v>1400</v>
      </c>
    </row>
    <row r="38" spans="1:4" x14ac:dyDescent="0.3">
      <c r="A38" t="s">
        <v>1440</v>
      </c>
      <c r="D38" t="s">
        <v>1403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Alle Gegenstände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Instrumente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Florian</cp:lastModifiedBy>
  <dcterms:created xsi:type="dcterms:W3CDTF">2015-06-05T18:19:34Z</dcterms:created>
  <dcterms:modified xsi:type="dcterms:W3CDTF">2022-04-29T17:56:53Z</dcterms:modified>
</cp:coreProperties>
</file>