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228"/>
  <workbookPr codeName="DieseArbeitsmappe"/>
  <mc:AlternateContent xmlns:mc="http://schemas.openxmlformats.org/markup-compatibility/2006">
    <mc:Choice Requires="x15">
      <x15ac:absPath xmlns:x15ac="http://schemas.microsoft.com/office/spreadsheetml/2010/11/ac" url="C:\Users\Xufe\Dropbox\Rpg\Container\Data\"/>
    </mc:Choice>
  </mc:AlternateContent>
  <xr:revisionPtr revIDLastSave="0" documentId="13_ncr:1_{7EB1C649-2434-48A4-A8AE-D57DD09B732C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Index" sheetId="1" r:id="rId1"/>
    <sheet name="Piraten Leutnant" sheetId="66" r:id="rId2"/>
    <sheet name="Kommandant Piratenschiff" sheetId="65" r:id="rId3"/>
    <sheet name="Kanonier Pirat" sheetId="62" r:id="rId4"/>
    <sheet name="Musketier Pirat" sheetId="63" r:id="rId5"/>
    <sheet name="Freibeuter" sheetId="60" r:id="rId6"/>
    <sheet name="Freischärler" sheetId="64" r:id="rId7"/>
    <sheet name="Erster Maat" sheetId="61" r:id="rId8"/>
    <sheet name="Eliteoffizier" sheetId="58" r:id="rId9"/>
    <sheet name="Muster" sheetId="2" r:id="rId10"/>
    <sheet name="Ork Schläger" sheetId="3" r:id="rId11"/>
    <sheet name="Metellus" sheetId="56" r:id="rId12"/>
    <sheet name="Adliger" sheetId="6" r:id="rId13"/>
    <sheet name="Schmid" sheetId="7" r:id="rId14"/>
    <sheet name="Ritter" sheetId="8" r:id="rId15"/>
    <sheet name="Bauer" sheetId="9" r:id="rId16"/>
    <sheet name="Straßenkind" sheetId="10" r:id="rId17"/>
    <sheet name="Renomierter Performer" sheetId="11" r:id="rId18"/>
    <sheet name="BanditChief" sheetId="12" r:id="rId19"/>
    <sheet name="StarvingBandit" sheetId="13" r:id="rId20"/>
    <sheet name="Bandit" sheetId="14" r:id="rId21"/>
    <sheet name="Gastwirt" sheetId="15" r:id="rId22"/>
    <sheet name="Diener" sheetId="16" r:id="rId23"/>
    <sheet name="Jäger" sheetId="17" r:id="rId24"/>
    <sheet name="KompanieSoldat" sheetId="18" r:id="rId25"/>
    <sheet name="Kavallerist" sheetId="19" r:id="rId26"/>
    <sheet name="StarkerKriegerTank" sheetId="52" r:id="rId27"/>
    <sheet name="SchwererSoldat" sheetId="20" r:id="rId28"/>
    <sheet name="RahSoldat" sheetId="21" r:id="rId29"/>
    <sheet name="PiratMittel" sheetId="53" r:id="rId30"/>
    <sheet name="KaiserKapitän" sheetId="22" r:id="rId31"/>
    <sheet name="KaiserSoldat" sheetId="23" r:id="rId32"/>
    <sheet name="Meister-Händler" sheetId="24" r:id="rId33"/>
    <sheet name="Händler" sheetId="25" r:id="rId34"/>
    <sheet name="Meister-Dieb" sheetId="26" r:id="rId35"/>
    <sheet name="Dieb" sheetId="27" r:id="rId36"/>
    <sheet name="Kultistenführer" sheetId="55" r:id="rId37"/>
    <sheet name="Meister-Attentäter" sheetId="28" r:id="rId38"/>
    <sheet name="Kultist" sheetId="54" r:id="rId39"/>
    <sheet name="Attentäter" sheetId="29" r:id="rId40"/>
    <sheet name="Barbar" sheetId="30" r:id="rId41"/>
    <sheet name="Goblin Stammeshäuptling Wandia" sheetId="31" r:id="rId42"/>
    <sheet name="Goblin Attentäter" sheetId="32" r:id="rId43"/>
    <sheet name="Goblin Schütze" sheetId="33" r:id="rId44"/>
    <sheet name="Goblin" sheetId="34" r:id="rId45"/>
    <sheet name="Betrügerin" sheetId="35" r:id="rId46"/>
    <sheet name="Stadtelf" sheetId="36" r:id="rId47"/>
    <sheet name="Halbling" sheetId="37" r:id="rId48"/>
    <sheet name="Zwerg" sheetId="38" r:id="rId49"/>
    <sheet name="GangElf" sheetId="39" r:id="rId50"/>
    <sheet name="Waldelf" sheetId="40" r:id="rId51"/>
    <sheet name="GangElfElite" sheetId="41" r:id="rId52"/>
    <sheet name="Vorreiter" sheetId="42" r:id="rId53"/>
    <sheet name="Ork" sheetId="43" r:id="rId54"/>
    <sheet name="Ork Schwer" sheetId="44" r:id="rId55"/>
    <sheet name="OrkSehrStarkSchwer" sheetId="47" r:id="rId56"/>
    <sheet name="Ork Mittel" sheetId="45" r:id="rId57"/>
    <sheet name="Thorius" sheetId="49" r:id="rId58"/>
    <sheet name="SeevolkEinfach" sheetId="59" r:id="rId59"/>
    <sheet name="Unwerter" sheetId="51" r:id="rId60"/>
    <sheet name="Animalus" sheetId="46" r:id="rId6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22" i="66" l="1"/>
  <c r="F21" i="66"/>
  <c r="B21" i="66"/>
  <c r="B19" i="66"/>
  <c r="B18" i="66"/>
  <c r="B17" i="66"/>
  <c r="B16" i="66"/>
  <c r="B10" i="66"/>
  <c r="F9" i="66"/>
  <c r="B28" i="66" s="1"/>
  <c r="F8" i="66"/>
  <c r="B27" i="66" s="1"/>
  <c r="F7" i="66"/>
  <c r="B26" i="66" s="1"/>
  <c r="F6" i="66"/>
  <c r="B25" i="66" s="1"/>
  <c r="F5" i="66"/>
  <c r="B24" i="66" s="1"/>
  <c r="F4" i="66"/>
  <c r="B23" i="66" s="1"/>
  <c r="B23" i="65"/>
  <c r="B22" i="65"/>
  <c r="F21" i="65"/>
  <c r="B21" i="65"/>
  <c r="B19" i="65"/>
  <c r="B18" i="65"/>
  <c r="B17" i="65"/>
  <c r="B16" i="65"/>
  <c r="B10" i="65"/>
  <c r="F9" i="65"/>
  <c r="B28" i="65" s="1"/>
  <c r="F8" i="65"/>
  <c r="B27" i="65" s="1"/>
  <c r="F7" i="65"/>
  <c r="B26" i="65" s="1"/>
  <c r="F6" i="65"/>
  <c r="B25" i="65" s="1"/>
  <c r="F5" i="65"/>
  <c r="B24" i="65" s="1"/>
  <c r="F4" i="65"/>
  <c r="B22" i="64"/>
  <c r="F21" i="64"/>
  <c r="B21" i="64"/>
  <c r="B19" i="64"/>
  <c r="B18" i="64"/>
  <c r="B17" i="64"/>
  <c r="B16" i="64"/>
  <c r="B10" i="64"/>
  <c r="F9" i="64"/>
  <c r="B28" i="64" s="1"/>
  <c r="F8" i="64"/>
  <c r="B27" i="64" s="1"/>
  <c r="F7" i="64"/>
  <c r="B26" i="64" s="1"/>
  <c r="F6" i="64"/>
  <c r="B25" i="64" s="1"/>
  <c r="F5" i="64"/>
  <c r="B24" i="64" s="1"/>
  <c r="F4" i="64"/>
  <c r="B23" i="64" s="1"/>
  <c r="B22" i="63"/>
  <c r="F21" i="63"/>
  <c r="B21" i="63"/>
  <c r="B19" i="63"/>
  <c r="B18" i="63"/>
  <c r="B17" i="63"/>
  <c r="B16" i="63"/>
  <c r="B10" i="63"/>
  <c r="F9" i="63"/>
  <c r="B28" i="63" s="1"/>
  <c r="F8" i="63"/>
  <c r="B27" i="63" s="1"/>
  <c r="F7" i="63"/>
  <c r="B26" i="63" s="1"/>
  <c r="F6" i="63"/>
  <c r="B25" i="63" s="1"/>
  <c r="F5" i="63"/>
  <c r="B24" i="63" s="1"/>
  <c r="F4" i="63"/>
  <c r="B23" i="63" s="1"/>
  <c r="B22" i="62"/>
  <c r="F21" i="62"/>
  <c r="B21" i="62"/>
  <c r="B19" i="62"/>
  <c r="B18" i="62"/>
  <c r="B17" i="62"/>
  <c r="B16" i="62"/>
  <c r="B10" i="62"/>
  <c r="F9" i="62"/>
  <c r="B28" i="62" s="1"/>
  <c r="F8" i="62"/>
  <c r="B27" i="62" s="1"/>
  <c r="F7" i="62"/>
  <c r="B26" i="62" s="1"/>
  <c r="F6" i="62"/>
  <c r="B25" i="62" s="1"/>
  <c r="F5" i="62"/>
  <c r="B24" i="62" s="1"/>
  <c r="F4" i="62"/>
  <c r="B23" i="62" s="1"/>
  <c r="B22" i="61"/>
  <c r="F21" i="61"/>
  <c r="B21" i="61"/>
  <c r="B19" i="61"/>
  <c r="B18" i="61"/>
  <c r="B17" i="61"/>
  <c r="B16" i="61"/>
  <c r="B10" i="61"/>
  <c r="F9" i="61"/>
  <c r="B28" i="61" s="1"/>
  <c r="F8" i="61"/>
  <c r="B27" i="61" s="1"/>
  <c r="F7" i="61"/>
  <c r="B26" i="61" s="1"/>
  <c r="F6" i="61"/>
  <c r="B25" i="61" s="1"/>
  <c r="F5" i="61"/>
  <c r="B24" i="61" s="1"/>
  <c r="F4" i="61"/>
  <c r="B23" i="61" s="1"/>
  <c r="F21" i="60"/>
  <c r="B22" i="60"/>
  <c r="B21" i="60"/>
  <c r="B19" i="60"/>
  <c r="B18" i="60"/>
  <c r="B17" i="60"/>
  <c r="B16" i="60"/>
  <c r="B10" i="60"/>
  <c r="F9" i="60"/>
  <c r="B28" i="60" s="1"/>
  <c r="F8" i="60"/>
  <c r="B27" i="60" s="1"/>
  <c r="F7" i="60"/>
  <c r="B26" i="60" s="1"/>
  <c r="F6" i="60"/>
  <c r="B25" i="60" s="1"/>
  <c r="F5" i="60"/>
  <c r="B24" i="60" s="1"/>
  <c r="F4" i="60"/>
  <c r="B23" i="60" s="1"/>
  <c r="B23" i="59"/>
  <c r="B22" i="59"/>
  <c r="B21" i="59"/>
  <c r="B19" i="59"/>
  <c r="B18" i="59"/>
  <c r="B17" i="59"/>
  <c r="B16" i="59"/>
  <c r="B10" i="59"/>
  <c r="F9" i="59"/>
  <c r="B28" i="59" s="1"/>
  <c r="F8" i="59"/>
  <c r="B27" i="59" s="1"/>
  <c r="F7" i="59"/>
  <c r="B26" i="59" s="1"/>
  <c r="F6" i="59"/>
  <c r="B25" i="59" s="1"/>
  <c r="F5" i="59"/>
  <c r="B24" i="59" s="1"/>
  <c r="F4" i="59"/>
  <c r="B22" i="58" l="1"/>
  <c r="B21" i="58"/>
  <c r="B19" i="58"/>
  <c r="B18" i="58"/>
  <c r="B17" i="58"/>
  <c r="B16" i="58"/>
  <c r="B10" i="58"/>
  <c r="F9" i="58"/>
  <c r="B28" i="58" s="1"/>
  <c r="F8" i="58"/>
  <c r="B27" i="58" s="1"/>
  <c r="F7" i="58"/>
  <c r="B26" i="58" s="1"/>
  <c r="F6" i="58"/>
  <c r="B25" i="58" s="1"/>
  <c r="F5" i="58"/>
  <c r="B24" i="58" s="1"/>
  <c r="F4" i="58"/>
  <c r="B23" i="58" s="1"/>
  <c r="B28" i="56" l="1"/>
  <c r="B27" i="56"/>
  <c r="B26" i="56"/>
  <c r="B25" i="56"/>
  <c r="B24" i="56"/>
  <c r="B23" i="56"/>
  <c r="B22" i="56"/>
  <c r="B21" i="56"/>
  <c r="F9" i="56"/>
  <c r="F8" i="56"/>
  <c r="F7" i="56"/>
  <c r="F6" i="56"/>
  <c r="F5" i="56"/>
  <c r="F4" i="56"/>
  <c r="B19" i="56"/>
  <c r="B18" i="56"/>
  <c r="B17" i="56"/>
  <c r="B16" i="56"/>
  <c r="B10" i="56"/>
  <c r="B26" i="55" l="1"/>
  <c r="B23" i="55"/>
  <c r="B22" i="55"/>
  <c r="B21" i="55"/>
  <c r="B19" i="55"/>
  <c r="B18" i="55"/>
  <c r="B17" i="55"/>
  <c r="B16" i="55"/>
  <c r="B10" i="55"/>
  <c r="F9" i="55"/>
  <c r="B28" i="55" s="1"/>
  <c r="F8" i="55"/>
  <c r="B27" i="55" s="1"/>
  <c r="F7" i="55"/>
  <c r="F6" i="55"/>
  <c r="B25" i="55" s="1"/>
  <c r="F5" i="55"/>
  <c r="B24" i="55" s="1"/>
  <c r="F4" i="55"/>
  <c r="B22" i="54"/>
  <c r="B21" i="54"/>
  <c r="B19" i="54"/>
  <c r="B18" i="54"/>
  <c r="B17" i="54"/>
  <c r="B16" i="54"/>
  <c r="B10" i="54"/>
  <c r="F9" i="54"/>
  <c r="B28" i="54" s="1"/>
  <c r="F8" i="54"/>
  <c r="B27" i="54" s="1"/>
  <c r="F7" i="54"/>
  <c r="B26" i="54" s="1"/>
  <c r="F6" i="54"/>
  <c r="B25" i="54" s="1"/>
  <c r="F5" i="54"/>
  <c r="B24" i="54" s="1"/>
  <c r="F4" i="54"/>
  <c r="B23" i="54" s="1"/>
  <c r="B22" i="53" l="1"/>
  <c r="B21" i="53"/>
  <c r="B19" i="53"/>
  <c r="B18" i="53"/>
  <c r="B17" i="53"/>
  <c r="B16" i="53"/>
  <c r="B10" i="53"/>
  <c r="F9" i="53"/>
  <c r="B28" i="53" s="1"/>
  <c r="F8" i="53"/>
  <c r="B27" i="53" s="1"/>
  <c r="F7" i="53"/>
  <c r="B26" i="53" s="1"/>
  <c r="F6" i="53"/>
  <c r="B25" i="53" s="1"/>
  <c r="F5" i="53"/>
  <c r="B24" i="53" s="1"/>
  <c r="F4" i="53"/>
  <c r="B23" i="53" s="1"/>
  <c r="F9" i="52" l="1"/>
  <c r="F8" i="52"/>
  <c r="F7" i="52"/>
  <c r="F6" i="52"/>
  <c r="B25" i="52" s="1"/>
  <c r="F5" i="52"/>
  <c r="B24" i="52" s="1"/>
  <c r="F4" i="52"/>
  <c r="B23" i="52" s="1"/>
  <c r="B22" i="52"/>
  <c r="B21" i="52"/>
  <c r="B19" i="52"/>
  <c r="B18" i="52"/>
  <c r="B17" i="52"/>
  <c r="B16" i="52"/>
  <c r="B10" i="52"/>
  <c r="B28" i="52"/>
  <c r="B27" i="52"/>
  <c r="B26" i="52"/>
  <c r="F9" i="51" l="1"/>
  <c r="F8" i="51"/>
  <c r="F7" i="51"/>
  <c r="B26" i="51" s="1"/>
  <c r="F6" i="51"/>
  <c r="B25" i="51" s="1"/>
  <c r="F5" i="51"/>
  <c r="B24" i="51" s="1"/>
  <c r="F4" i="51"/>
  <c r="B23" i="51" s="1"/>
  <c r="B28" i="51"/>
  <c r="B27" i="51"/>
  <c r="B22" i="51"/>
  <c r="B21" i="51"/>
  <c r="B19" i="51"/>
  <c r="B18" i="51"/>
  <c r="B17" i="51"/>
  <c r="B16" i="51"/>
  <c r="B10" i="51"/>
  <c r="F9" i="49" l="1"/>
  <c r="F8" i="49"/>
  <c r="F7" i="49"/>
  <c r="F6" i="49"/>
  <c r="F5" i="49"/>
  <c r="F4" i="49"/>
  <c r="F4" i="47"/>
  <c r="B28" i="49"/>
  <c r="B27" i="49"/>
  <c r="B26" i="49"/>
  <c r="B25" i="49"/>
  <c r="B24" i="49"/>
  <c r="B23" i="49"/>
  <c r="B22" i="49"/>
  <c r="B21" i="49"/>
  <c r="B19" i="49"/>
  <c r="B18" i="49"/>
  <c r="B17" i="49"/>
  <c r="B16" i="49"/>
  <c r="B10" i="49"/>
  <c r="B22" i="47"/>
  <c r="F21" i="47"/>
  <c r="F5" i="47"/>
  <c r="F9" i="47"/>
  <c r="F8" i="47"/>
  <c r="F7" i="47"/>
  <c r="F6" i="47"/>
  <c r="B21" i="47"/>
  <c r="B28" i="47"/>
  <c r="B27" i="47"/>
  <c r="B26" i="47"/>
  <c r="B25" i="47"/>
  <c r="B24" i="47"/>
  <c r="B23" i="47"/>
  <c r="B19" i="47"/>
  <c r="B18" i="47"/>
  <c r="B17" i="47"/>
  <c r="B16" i="47"/>
  <c r="B10" i="47"/>
  <c r="B28" i="46"/>
  <c r="B27" i="46"/>
  <c r="B26" i="46"/>
  <c r="B25" i="46"/>
  <c r="B24" i="46"/>
  <c r="B23" i="46"/>
  <c r="B22" i="46"/>
  <c r="B21" i="46"/>
  <c r="B19" i="46"/>
  <c r="B18" i="46"/>
  <c r="B17" i="46"/>
  <c r="B16" i="46"/>
  <c r="B10" i="46"/>
  <c r="B28" i="45"/>
  <c r="B27" i="45"/>
  <c r="B26" i="45"/>
  <c r="B25" i="45"/>
  <c r="B24" i="45"/>
  <c r="B23" i="45"/>
  <c r="B22" i="45"/>
  <c r="B21" i="45"/>
  <c r="B19" i="45"/>
  <c r="B18" i="45"/>
  <c r="B17" i="45"/>
  <c r="B16" i="45"/>
  <c r="B10" i="45"/>
  <c r="B28" i="44"/>
  <c r="B27" i="44"/>
  <c r="B26" i="44"/>
  <c r="B25" i="44"/>
  <c r="B24" i="44"/>
  <c r="B23" i="44"/>
  <c r="B22" i="44"/>
  <c r="B21" i="44"/>
  <c r="B19" i="44"/>
  <c r="B18" i="44"/>
  <c r="B17" i="44"/>
  <c r="B16" i="44"/>
  <c r="B10" i="44"/>
  <c r="B28" i="43"/>
  <c r="B27" i="43"/>
  <c r="B26" i="43"/>
  <c r="B25" i="43"/>
  <c r="B24" i="43"/>
  <c r="B23" i="43"/>
  <c r="B22" i="43"/>
  <c r="B21" i="43"/>
  <c r="B19" i="43"/>
  <c r="B18" i="43"/>
  <c r="B17" i="43"/>
  <c r="B16" i="43"/>
  <c r="B10" i="43"/>
  <c r="B28" i="41"/>
  <c r="B22" i="41"/>
  <c r="B21" i="41"/>
  <c r="B19" i="41"/>
  <c r="B18" i="41"/>
  <c r="B17" i="41"/>
  <c r="B16" i="41"/>
  <c r="B10" i="41"/>
  <c r="F9" i="41"/>
  <c r="F8" i="41"/>
  <c r="B27" i="41"/>
  <c r="F7" i="41"/>
  <c r="B26" i="41"/>
  <c r="F6" i="41"/>
  <c r="B25" i="41"/>
  <c r="F5" i="41"/>
  <c r="B24" i="41"/>
  <c r="F4" i="41"/>
  <c r="B23" i="41"/>
  <c r="B23" i="40"/>
  <c r="B22" i="40"/>
  <c r="B21" i="40"/>
  <c r="B19" i="40"/>
  <c r="B18" i="40"/>
  <c r="B17" i="40"/>
  <c r="B16" i="40"/>
  <c r="B10" i="40"/>
  <c r="F9" i="40"/>
  <c r="B28" i="40"/>
  <c r="F8" i="40"/>
  <c r="B27" i="40"/>
  <c r="F7" i="40"/>
  <c r="B26" i="40"/>
  <c r="F6" i="40"/>
  <c r="B25" i="40"/>
  <c r="F5" i="40"/>
  <c r="B24" i="40"/>
  <c r="F4" i="40"/>
  <c r="B26" i="39"/>
  <c r="B22" i="39"/>
  <c r="B21" i="39"/>
  <c r="B19" i="39"/>
  <c r="B18" i="39"/>
  <c r="B17" i="39"/>
  <c r="B16" i="39"/>
  <c r="B10" i="39"/>
  <c r="F9" i="39"/>
  <c r="B28" i="39"/>
  <c r="F8" i="39"/>
  <c r="B27" i="39"/>
  <c r="F7" i="39"/>
  <c r="F6" i="39"/>
  <c r="B25" i="39"/>
  <c r="F5" i="39"/>
  <c r="B24" i="39"/>
  <c r="F4" i="39"/>
  <c r="B23" i="39"/>
  <c r="B28" i="38"/>
  <c r="B27" i="38"/>
  <c r="B22" i="38"/>
  <c r="B21" i="38"/>
  <c r="B19" i="38"/>
  <c r="B18" i="38"/>
  <c r="B17" i="38"/>
  <c r="B16" i="38"/>
  <c r="B10" i="38"/>
  <c r="F9" i="38"/>
  <c r="F8" i="38"/>
  <c r="F7" i="38"/>
  <c r="B26" i="38"/>
  <c r="F6" i="38"/>
  <c r="B25" i="38"/>
  <c r="F5" i="38"/>
  <c r="B24" i="38"/>
  <c r="F4" i="38"/>
  <c r="B23" i="38"/>
  <c r="B24" i="37"/>
  <c r="B22" i="37"/>
  <c r="B21" i="37"/>
  <c r="B19" i="37"/>
  <c r="B18" i="37"/>
  <c r="B17" i="37"/>
  <c r="B16" i="37"/>
  <c r="B10" i="37"/>
  <c r="F9" i="37"/>
  <c r="B28" i="37"/>
  <c r="F8" i="37"/>
  <c r="B27" i="37"/>
  <c r="F7" i="37"/>
  <c r="B26" i="37"/>
  <c r="F6" i="37"/>
  <c r="B25" i="37"/>
  <c r="F5" i="37"/>
  <c r="F4" i="37"/>
  <c r="B23" i="37"/>
  <c r="B28" i="36"/>
  <c r="B27" i="36"/>
  <c r="B26" i="36"/>
  <c r="B25" i="36"/>
  <c r="B24" i="36"/>
  <c r="B23" i="36"/>
  <c r="B22" i="36"/>
  <c r="B21" i="36"/>
  <c r="B19" i="36"/>
  <c r="B18" i="36"/>
  <c r="B17" i="36"/>
  <c r="B16" i="36"/>
  <c r="B10" i="36"/>
  <c r="B24" i="35"/>
  <c r="B22" i="35"/>
  <c r="B21" i="35"/>
  <c r="B19" i="35"/>
  <c r="B18" i="35"/>
  <c r="B17" i="35"/>
  <c r="B16" i="35"/>
  <c r="B10" i="35"/>
  <c r="F9" i="35"/>
  <c r="B28" i="35"/>
  <c r="F8" i="35"/>
  <c r="B27" i="35"/>
  <c r="F7" i="35"/>
  <c r="B26" i="35"/>
  <c r="F6" i="35"/>
  <c r="B25" i="35"/>
  <c r="F5" i="35"/>
  <c r="F4" i="35"/>
  <c r="B23" i="35"/>
  <c r="B27" i="34"/>
  <c r="B22" i="34"/>
  <c r="B21" i="34"/>
  <c r="B19" i="34"/>
  <c r="B18" i="34"/>
  <c r="B17" i="34"/>
  <c r="B16" i="34"/>
  <c r="B10" i="34"/>
  <c r="F9" i="34"/>
  <c r="B28" i="34"/>
  <c r="F8" i="34"/>
  <c r="F7" i="34"/>
  <c r="B26" i="34"/>
  <c r="F6" i="34"/>
  <c r="B25" i="34"/>
  <c r="F5" i="34"/>
  <c r="B24" i="34"/>
  <c r="F4" i="34"/>
  <c r="B23" i="34"/>
  <c r="B22" i="33"/>
  <c r="B21" i="33"/>
  <c r="B19" i="33"/>
  <c r="B18" i="33"/>
  <c r="B17" i="33"/>
  <c r="B16" i="33"/>
  <c r="B10" i="33"/>
  <c r="F9" i="33"/>
  <c r="B28" i="33"/>
  <c r="F8" i="33"/>
  <c r="B27" i="33"/>
  <c r="F7" i="33"/>
  <c r="B26" i="33"/>
  <c r="F6" i="33"/>
  <c r="B25" i="33"/>
  <c r="F5" i="33"/>
  <c r="B24" i="33"/>
  <c r="F4" i="33"/>
  <c r="B23" i="33"/>
  <c r="B25" i="32"/>
  <c r="B22" i="32"/>
  <c r="B21" i="32"/>
  <c r="B19" i="32"/>
  <c r="B18" i="32"/>
  <c r="B17" i="32"/>
  <c r="B16" i="32"/>
  <c r="B10" i="32"/>
  <c r="F9" i="32"/>
  <c r="B28" i="32"/>
  <c r="F8" i="32"/>
  <c r="B27" i="32"/>
  <c r="F7" i="32"/>
  <c r="B26" i="32"/>
  <c r="F6" i="32"/>
  <c r="F5" i="32"/>
  <c r="B24" i="32"/>
  <c r="F4" i="32"/>
  <c r="B23" i="32"/>
  <c r="B28" i="31"/>
  <c r="B22" i="31"/>
  <c r="B21" i="31"/>
  <c r="B19" i="31"/>
  <c r="B18" i="31"/>
  <c r="B17" i="31"/>
  <c r="B16" i="31"/>
  <c r="B10" i="31"/>
  <c r="F9" i="31"/>
  <c r="F8" i="31"/>
  <c r="B27" i="31"/>
  <c r="F7" i="31"/>
  <c r="B26" i="31"/>
  <c r="F6" i="31"/>
  <c r="B25" i="31"/>
  <c r="F5" i="31"/>
  <c r="B24" i="31"/>
  <c r="F4" i="31"/>
  <c r="B23" i="31"/>
  <c r="B23" i="30"/>
  <c r="B22" i="30"/>
  <c r="B21" i="30"/>
  <c r="B19" i="30"/>
  <c r="B18" i="30"/>
  <c r="B17" i="30"/>
  <c r="B16" i="30"/>
  <c r="B10" i="30"/>
  <c r="F9" i="30"/>
  <c r="B28" i="30"/>
  <c r="F8" i="30"/>
  <c r="B27" i="30"/>
  <c r="F7" i="30"/>
  <c r="B26" i="30"/>
  <c r="F6" i="30"/>
  <c r="B25" i="30"/>
  <c r="F5" i="30"/>
  <c r="B24" i="30"/>
  <c r="F4" i="30"/>
  <c r="B26" i="29"/>
  <c r="B22" i="29"/>
  <c r="B21" i="29"/>
  <c r="B19" i="29"/>
  <c r="B18" i="29"/>
  <c r="B17" i="29"/>
  <c r="B16" i="29"/>
  <c r="B10" i="29"/>
  <c r="F9" i="29"/>
  <c r="B28" i="29"/>
  <c r="F8" i="29"/>
  <c r="B27" i="29"/>
  <c r="F7" i="29"/>
  <c r="F6" i="29"/>
  <c r="B25" i="29"/>
  <c r="F5" i="29"/>
  <c r="B24" i="29"/>
  <c r="F4" i="29"/>
  <c r="B23" i="29"/>
  <c r="B22" i="28"/>
  <c r="B21" i="28"/>
  <c r="B19" i="28"/>
  <c r="B18" i="28"/>
  <c r="B17" i="28"/>
  <c r="B16" i="28"/>
  <c r="B10" i="28"/>
  <c r="F9" i="28"/>
  <c r="B28" i="28"/>
  <c r="F8" i="28"/>
  <c r="B27" i="28"/>
  <c r="F7" i="28"/>
  <c r="B26" i="28"/>
  <c r="F6" i="28"/>
  <c r="B25" i="28"/>
  <c r="F5" i="28"/>
  <c r="B24" i="28"/>
  <c r="F4" i="28"/>
  <c r="B23" i="28"/>
  <c r="B24" i="27"/>
  <c r="B22" i="27"/>
  <c r="B21" i="27"/>
  <c r="B19" i="27"/>
  <c r="B18" i="27"/>
  <c r="B17" i="27"/>
  <c r="B16" i="27"/>
  <c r="B10" i="27"/>
  <c r="F9" i="27"/>
  <c r="B28" i="27"/>
  <c r="F8" i="27"/>
  <c r="B27" i="27"/>
  <c r="F7" i="27"/>
  <c r="B26" i="27"/>
  <c r="F6" i="27"/>
  <c r="B25" i="27"/>
  <c r="F5" i="27"/>
  <c r="F4" i="27"/>
  <c r="B23" i="27"/>
  <c r="B27" i="26"/>
  <c r="B22" i="26"/>
  <c r="B21" i="26"/>
  <c r="B19" i="26"/>
  <c r="B18" i="26"/>
  <c r="B17" i="26"/>
  <c r="B16" i="26"/>
  <c r="B10" i="26"/>
  <c r="F9" i="26"/>
  <c r="B28" i="26"/>
  <c r="F8" i="26"/>
  <c r="F7" i="26"/>
  <c r="B26" i="26"/>
  <c r="F6" i="26"/>
  <c r="B25" i="26"/>
  <c r="F5" i="26"/>
  <c r="B24" i="26"/>
  <c r="F4" i="26"/>
  <c r="B23" i="26"/>
  <c r="B22" i="25"/>
  <c r="B21" i="25"/>
  <c r="B19" i="25"/>
  <c r="B18" i="25"/>
  <c r="B17" i="25"/>
  <c r="B16" i="25"/>
  <c r="B10" i="25"/>
  <c r="F9" i="25"/>
  <c r="B28" i="25"/>
  <c r="F8" i="25"/>
  <c r="B27" i="25"/>
  <c r="F7" i="25"/>
  <c r="B26" i="25"/>
  <c r="F6" i="25"/>
  <c r="B25" i="25"/>
  <c r="F5" i="25"/>
  <c r="B24" i="25"/>
  <c r="F4" i="25"/>
  <c r="B23" i="25"/>
  <c r="B25" i="24"/>
  <c r="B22" i="24"/>
  <c r="B21" i="24"/>
  <c r="B19" i="24"/>
  <c r="B18" i="24"/>
  <c r="B17" i="24"/>
  <c r="B16" i="24"/>
  <c r="B10" i="24"/>
  <c r="F9" i="24"/>
  <c r="B28" i="24"/>
  <c r="F8" i="24"/>
  <c r="B27" i="24"/>
  <c r="F7" i="24"/>
  <c r="B26" i="24"/>
  <c r="F6" i="24"/>
  <c r="F5" i="24"/>
  <c r="B24" i="24"/>
  <c r="F4" i="24"/>
  <c r="B23" i="24"/>
  <c r="B28" i="23"/>
  <c r="B22" i="23"/>
  <c r="B21" i="23"/>
  <c r="B19" i="23"/>
  <c r="B18" i="23"/>
  <c r="B17" i="23"/>
  <c r="B16" i="23"/>
  <c r="B10" i="23"/>
  <c r="F9" i="23"/>
  <c r="F8" i="23"/>
  <c r="B27" i="23"/>
  <c r="F7" i="23"/>
  <c r="B26" i="23"/>
  <c r="F6" i="23"/>
  <c r="B25" i="23"/>
  <c r="F5" i="23"/>
  <c r="B24" i="23"/>
  <c r="F4" i="23"/>
  <c r="B23" i="23"/>
  <c r="B23" i="22"/>
  <c r="B22" i="22"/>
  <c r="B21" i="22"/>
  <c r="B19" i="22"/>
  <c r="B18" i="22"/>
  <c r="B17" i="22"/>
  <c r="B16" i="22"/>
  <c r="B10" i="22"/>
  <c r="F9" i="22"/>
  <c r="B28" i="22"/>
  <c r="F8" i="22"/>
  <c r="B27" i="22"/>
  <c r="F7" i="22"/>
  <c r="B26" i="22"/>
  <c r="F6" i="22"/>
  <c r="B25" i="22"/>
  <c r="F5" i="22"/>
  <c r="B24" i="22"/>
  <c r="F4" i="22"/>
  <c r="B26" i="21"/>
  <c r="B22" i="21"/>
  <c r="B21" i="21"/>
  <c r="B19" i="21"/>
  <c r="B18" i="21"/>
  <c r="B17" i="21"/>
  <c r="B16" i="21"/>
  <c r="B10" i="21"/>
  <c r="F9" i="21"/>
  <c r="B28" i="21"/>
  <c r="F8" i="21"/>
  <c r="B27" i="21"/>
  <c r="F7" i="21"/>
  <c r="F6" i="21"/>
  <c r="B25" i="21"/>
  <c r="F5" i="21"/>
  <c r="B24" i="21"/>
  <c r="F4" i="21"/>
  <c r="B23" i="21"/>
  <c r="B22" i="20"/>
  <c r="B21" i="20"/>
  <c r="B19" i="20"/>
  <c r="B18" i="20"/>
  <c r="B17" i="20"/>
  <c r="B16" i="20"/>
  <c r="B10" i="20"/>
  <c r="F9" i="20"/>
  <c r="B28" i="20"/>
  <c r="F8" i="20"/>
  <c r="B27" i="20"/>
  <c r="F7" i="20"/>
  <c r="B26" i="20"/>
  <c r="F6" i="20"/>
  <c r="B25" i="20"/>
  <c r="F5" i="20"/>
  <c r="B24" i="20"/>
  <c r="F4" i="20"/>
  <c r="B23" i="20"/>
  <c r="B24" i="19"/>
  <c r="B22" i="19"/>
  <c r="B21" i="19"/>
  <c r="B19" i="19"/>
  <c r="B18" i="19"/>
  <c r="B17" i="19"/>
  <c r="B16" i="19"/>
  <c r="B10" i="19"/>
  <c r="F9" i="19"/>
  <c r="B28" i="19"/>
  <c r="F8" i="19"/>
  <c r="B27" i="19"/>
  <c r="F7" i="19"/>
  <c r="B26" i="19"/>
  <c r="F6" i="19"/>
  <c r="B25" i="19"/>
  <c r="F5" i="19"/>
  <c r="F4" i="19"/>
  <c r="B23" i="19"/>
  <c r="B27" i="18"/>
  <c r="B22" i="18"/>
  <c r="B21" i="18"/>
  <c r="B19" i="18"/>
  <c r="B18" i="18"/>
  <c r="B17" i="18"/>
  <c r="B16" i="18"/>
  <c r="B10" i="18"/>
  <c r="F9" i="18"/>
  <c r="B28" i="18"/>
  <c r="F8" i="18"/>
  <c r="F7" i="18"/>
  <c r="B26" i="18"/>
  <c r="F6" i="18"/>
  <c r="B25" i="18"/>
  <c r="F5" i="18"/>
  <c r="B24" i="18"/>
  <c r="F4" i="18"/>
  <c r="B23" i="18"/>
  <c r="B22" i="17"/>
  <c r="B21" i="17"/>
  <c r="B19" i="17"/>
  <c r="B18" i="17"/>
  <c r="B17" i="17"/>
  <c r="B16" i="17"/>
  <c r="B10" i="17"/>
  <c r="F9" i="17"/>
  <c r="B28" i="17"/>
  <c r="F8" i="17"/>
  <c r="B27" i="17"/>
  <c r="F7" i="17"/>
  <c r="B26" i="17"/>
  <c r="F6" i="17"/>
  <c r="B25" i="17"/>
  <c r="F5" i="17"/>
  <c r="B24" i="17"/>
  <c r="F4" i="17"/>
  <c r="B23" i="17"/>
  <c r="B25" i="16"/>
  <c r="B22" i="16"/>
  <c r="B21" i="16"/>
  <c r="B19" i="16"/>
  <c r="B18" i="16"/>
  <c r="B17" i="16"/>
  <c r="B16" i="16"/>
  <c r="B10" i="16"/>
  <c r="F9" i="16"/>
  <c r="B28" i="16"/>
  <c r="F8" i="16"/>
  <c r="B27" i="16"/>
  <c r="F7" i="16"/>
  <c r="B26" i="16"/>
  <c r="F6" i="16"/>
  <c r="F5" i="16"/>
  <c r="B24" i="16"/>
  <c r="F4" i="16"/>
  <c r="B23" i="16"/>
  <c r="B28" i="15"/>
  <c r="B22" i="15"/>
  <c r="B21" i="15"/>
  <c r="B19" i="15"/>
  <c r="B18" i="15"/>
  <c r="B17" i="15"/>
  <c r="B16" i="15"/>
  <c r="B10" i="15"/>
  <c r="F9" i="15"/>
  <c r="F8" i="15"/>
  <c r="B27" i="15"/>
  <c r="F7" i="15"/>
  <c r="B26" i="15"/>
  <c r="F6" i="15"/>
  <c r="B25" i="15"/>
  <c r="F5" i="15"/>
  <c r="B24" i="15"/>
  <c r="F4" i="15"/>
  <c r="B23" i="15"/>
  <c r="B23" i="14"/>
  <c r="B22" i="14"/>
  <c r="B21" i="14"/>
  <c r="B19" i="14"/>
  <c r="B18" i="14"/>
  <c r="B17" i="14"/>
  <c r="B16" i="14"/>
  <c r="B10" i="14"/>
  <c r="F9" i="14"/>
  <c r="B28" i="14"/>
  <c r="F8" i="14"/>
  <c r="B27" i="14"/>
  <c r="F7" i="14"/>
  <c r="B26" i="14"/>
  <c r="F6" i="14"/>
  <c r="B25" i="14"/>
  <c r="F5" i="14"/>
  <c r="B24" i="14"/>
  <c r="F4" i="14"/>
  <c r="B26" i="13"/>
  <c r="B22" i="13"/>
  <c r="B21" i="13"/>
  <c r="B19" i="13"/>
  <c r="B18" i="13"/>
  <c r="B17" i="13"/>
  <c r="B16" i="13"/>
  <c r="B10" i="13"/>
  <c r="F9" i="13"/>
  <c r="B28" i="13"/>
  <c r="F8" i="13"/>
  <c r="B27" i="13"/>
  <c r="F7" i="13"/>
  <c r="F6" i="13"/>
  <c r="B25" i="13"/>
  <c r="F5" i="13"/>
  <c r="B24" i="13"/>
  <c r="F4" i="13"/>
  <c r="B23" i="13"/>
  <c r="B22" i="12"/>
  <c r="B21" i="12"/>
  <c r="B19" i="12"/>
  <c r="B18" i="12"/>
  <c r="B17" i="12"/>
  <c r="B16" i="12"/>
  <c r="B10" i="12"/>
  <c r="F9" i="12"/>
  <c r="B28" i="12"/>
  <c r="F8" i="12"/>
  <c r="B27" i="12"/>
  <c r="F7" i="12"/>
  <c r="B26" i="12"/>
  <c r="F6" i="12"/>
  <c r="B25" i="12"/>
  <c r="F5" i="12"/>
  <c r="B24" i="12"/>
  <c r="F4" i="12"/>
  <c r="B23" i="12"/>
  <c r="B24" i="11"/>
  <c r="B22" i="11"/>
  <c r="B21" i="11"/>
  <c r="B19" i="11"/>
  <c r="B18" i="11"/>
  <c r="B17" i="11"/>
  <c r="B16" i="11"/>
  <c r="B10" i="11"/>
  <c r="F9" i="11"/>
  <c r="B28" i="11"/>
  <c r="F8" i="11"/>
  <c r="B27" i="11"/>
  <c r="F7" i="11"/>
  <c r="B26" i="11"/>
  <c r="F6" i="11"/>
  <c r="B25" i="11"/>
  <c r="F5" i="11"/>
  <c r="F4" i="11"/>
  <c r="B23" i="11"/>
  <c r="B27" i="10"/>
  <c r="B22" i="10"/>
  <c r="B21" i="10"/>
  <c r="B19" i="10"/>
  <c r="B18" i="10"/>
  <c r="B17" i="10"/>
  <c r="B16" i="10"/>
  <c r="B10" i="10"/>
  <c r="F9" i="10"/>
  <c r="B28" i="10"/>
  <c r="F8" i="10"/>
  <c r="F7" i="10"/>
  <c r="B26" i="10"/>
  <c r="F6" i="10"/>
  <c r="B25" i="10"/>
  <c r="F5" i="10"/>
  <c r="B24" i="10"/>
  <c r="F4" i="10"/>
  <c r="B23" i="10"/>
  <c r="B22" i="9"/>
  <c r="B21" i="9"/>
  <c r="B19" i="9"/>
  <c r="B18" i="9"/>
  <c r="B17" i="9"/>
  <c r="B16" i="9"/>
  <c r="B10" i="9"/>
  <c r="F9" i="9"/>
  <c r="B28" i="9"/>
  <c r="F8" i="9"/>
  <c r="B27" i="9"/>
  <c r="F7" i="9"/>
  <c r="B26" i="9"/>
  <c r="F6" i="9"/>
  <c r="B25" i="9"/>
  <c r="F5" i="9"/>
  <c r="B24" i="9"/>
  <c r="F4" i="9"/>
  <c r="B23" i="9"/>
  <c r="B25" i="8"/>
  <c r="B22" i="8"/>
  <c r="B21" i="8"/>
  <c r="B19" i="8"/>
  <c r="B18" i="8"/>
  <c r="B17" i="8"/>
  <c r="B16" i="8"/>
  <c r="B10" i="8"/>
  <c r="F9" i="8"/>
  <c r="B28" i="8"/>
  <c r="F8" i="8"/>
  <c r="B27" i="8"/>
  <c r="F7" i="8"/>
  <c r="B26" i="8"/>
  <c r="F6" i="8"/>
  <c r="F5" i="8"/>
  <c r="B24" i="8"/>
  <c r="F4" i="8"/>
  <c r="B23" i="8"/>
  <c r="B28" i="7"/>
  <c r="B22" i="7"/>
  <c r="B21" i="7"/>
  <c r="B19" i="7"/>
  <c r="B18" i="7"/>
  <c r="B17" i="7"/>
  <c r="B16" i="7"/>
  <c r="B10" i="7"/>
  <c r="F9" i="7"/>
  <c r="F8" i="7"/>
  <c r="B27" i="7"/>
  <c r="F7" i="7"/>
  <c r="B26" i="7"/>
  <c r="F6" i="7"/>
  <c r="B25" i="7"/>
  <c r="F5" i="7"/>
  <c r="B24" i="7"/>
  <c r="F4" i="7"/>
  <c r="B23" i="7"/>
  <c r="B23" i="6"/>
  <c r="B22" i="6"/>
  <c r="B21" i="6"/>
  <c r="B19" i="6"/>
  <c r="B18" i="6"/>
  <c r="B17" i="6"/>
  <c r="B16" i="6"/>
  <c r="B10" i="6"/>
  <c r="F9" i="6"/>
  <c r="B28" i="6"/>
  <c r="F8" i="6"/>
  <c r="B27" i="6"/>
  <c r="F7" i="6"/>
  <c r="B26" i="6"/>
  <c r="F6" i="6"/>
  <c r="B25" i="6"/>
  <c r="F5" i="6"/>
  <c r="B24" i="6"/>
  <c r="F4" i="6"/>
  <c r="B24" i="3"/>
  <c r="B22" i="3"/>
  <c r="B21" i="3"/>
  <c r="B19" i="3"/>
  <c r="B18" i="3"/>
  <c r="B17" i="3"/>
  <c r="B16" i="3"/>
  <c r="B10" i="3"/>
  <c r="F9" i="3"/>
  <c r="B28" i="3"/>
  <c r="F8" i="3"/>
  <c r="B27" i="3"/>
  <c r="F7" i="3"/>
  <c r="B26" i="3"/>
  <c r="F6" i="3"/>
  <c r="B25" i="3"/>
  <c r="F5" i="3"/>
  <c r="F4" i="3"/>
  <c r="B23" i="3"/>
  <c r="B27" i="2"/>
  <c r="B22" i="2"/>
  <c r="B21" i="2"/>
  <c r="B19" i="2"/>
  <c r="B18" i="2"/>
  <c r="B17" i="2"/>
  <c r="B16" i="2"/>
  <c r="B10" i="2"/>
  <c r="F9" i="2"/>
  <c r="B28" i="2"/>
  <c r="F8" i="2"/>
  <c r="F7" i="2"/>
  <c r="B26" i="2"/>
  <c r="F6" i="2"/>
  <c r="B25" i="2"/>
  <c r="F5" i="2"/>
  <c r="B24" i="2"/>
  <c r="F4" i="2"/>
  <c r="B23" i="2"/>
</calcChain>
</file>

<file path=xl/sharedStrings.xml><?xml version="1.0" encoding="utf-8"?>
<sst xmlns="http://schemas.openxmlformats.org/spreadsheetml/2006/main" count="7483" uniqueCount="273">
  <si>
    <t>Sheet Name</t>
  </si>
  <si>
    <t>Beschreibung</t>
  </si>
  <si>
    <t>Mensch</t>
  </si>
  <si>
    <t>Attentäter</t>
  </si>
  <si>
    <t>Ein menschlicher Attentäter</t>
  </si>
  <si>
    <t>Meister Attentäter</t>
  </si>
  <si>
    <t>Ein menschlicher Profi-/Meister-Attentäter</t>
  </si>
  <si>
    <t>Dieb</t>
  </si>
  <si>
    <t>Ein menschlicher Standard-Dieb</t>
  </si>
  <si>
    <t>Meister-Dieb</t>
  </si>
  <si>
    <t>Ein menschlicher Meister-Dieb</t>
  </si>
  <si>
    <t>Händler</t>
  </si>
  <si>
    <t>Ein Standard-Händler</t>
  </si>
  <si>
    <t>Meister Händler</t>
  </si>
  <si>
    <t>Ein menschlicher Meister-Händler</t>
  </si>
  <si>
    <t>Stadtelf</t>
  </si>
  <si>
    <t>Ein durchschnittlicher Stadtelf</t>
  </si>
  <si>
    <t xml:space="preserve"> </t>
  </si>
  <si>
    <t>GangElfElite</t>
  </si>
  <si>
    <t>wie ein Stadtelf, aber besser</t>
  </si>
  <si>
    <t>Waldelf</t>
  </si>
  <si>
    <t>ein standard waldelf</t>
  </si>
  <si>
    <t>GangElf</t>
  </si>
  <si>
    <t>Soldat einer Gang (Elf)</t>
  </si>
  <si>
    <t>Vorreiter</t>
  </si>
  <si>
    <t>Ork</t>
  </si>
  <si>
    <t>Ein Standard Ork</t>
  </si>
  <si>
    <t>Ork Mittel</t>
  </si>
  <si>
    <t>Ork in mittlerer Rüstung mit Speer und Pilum</t>
  </si>
  <si>
    <t>Ork Schwer</t>
  </si>
  <si>
    <t>Ork in Schwerer Rüstung</t>
  </si>
  <si>
    <t>Zwerg</t>
  </si>
  <si>
    <t>Animalus</t>
  </si>
  <si>
    <t>Ein Standard Animalus</t>
  </si>
  <si>
    <t>Halbling</t>
  </si>
  <si>
    <t>Betrügerin</t>
  </si>
  <si>
    <t>Eine betrügerische Stadtelfe</t>
  </si>
  <si>
    <t>Goblin</t>
  </si>
  <si>
    <t>Ein Standard Goblin</t>
  </si>
  <si>
    <t>Goblin Schütze</t>
  </si>
  <si>
    <t xml:space="preserve">Ein schießfertiger Goblin </t>
  </si>
  <si>
    <t>Goblin Attentäter</t>
  </si>
  <si>
    <t>Ein goblinscher Attentäter</t>
  </si>
  <si>
    <t>Goblin Stammeshäuptling Wandia</t>
  </si>
  <si>
    <t>Stammeshäuptling der Goblins von Wandia</t>
  </si>
  <si>
    <t>Barbar</t>
  </si>
  <si>
    <t>Ein barbarischer Ork</t>
  </si>
  <si>
    <t>KaiserSoldat</t>
  </si>
  <si>
    <t>ein normaler kaiserlicher Soldat</t>
  </si>
  <si>
    <t>KaiserKapitän</t>
  </si>
  <si>
    <t>ein Kapitan aus der kaiserliche Armee</t>
  </si>
  <si>
    <t>RahSoldat</t>
  </si>
  <si>
    <t>ein standard Rah kari Soldat</t>
  </si>
  <si>
    <t>SchwererSoldat</t>
  </si>
  <si>
    <t>Ein schwergepanzerter Soldat</t>
  </si>
  <si>
    <t>Kavallerist</t>
  </si>
  <si>
    <t>ein normaler Kavallerist</t>
  </si>
  <si>
    <t>KompanieSoldat</t>
  </si>
  <si>
    <t>Soldat einer Kompanie</t>
  </si>
  <si>
    <t>Jäger</t>
  </si>
  <si>
    <t>ein standard Jäger</t>
  </si>
  <si>
    <t>Diener</t>
  </si>
  <si>
    <t>ein normaler Diener</t>
  </si>
  <si>
    <t>Gastwirt</t>
  </si>
  <si>
    <t>ein normaler Gastwirt</t>
  </si>
  <si>
    <t>Bandit</t>
  </si>
  <si>
    <t>ein standard Bandit</t>
  </si>
  <si>
    <t>StarvingBandit</t>
  </si>
  <si>
    <t>ein downgrade von ein normaler Bandit</t>
  </si>
  <si>
    <t>BanditChief</t>
  </si>
  <si>
    <t>der Chef von eine Gruppe von Banditen</t>
  </si>
  <si>
    <t>Renommierter Performer</t>
  </si>
  <si>
    <t>Ein bekannter Künstler</t>
  </si>
  <si>
    <t>Bauer</t>
  </si>
  <si>
    <t>Ein durchschnittlicher Bauer</t>
  </si>
  <si>
    <t>Ritter</t>
  </si>
  <si>
    <t>Ein standard Ritter</t>
  </si>
  <si>
    <t>Schmid</t>
  </si>
  <si>
    <t>Ein durchschnittlicher Schmid</t>
  </si>
  <si>
    <t>Adliger</t>
  </si>
  <si>
    <t>Ein durchschnittlicher Adliger</t>
  </si>
  <si>
    <t>Ork Schläger</t>
  </si>
  <si>
    <t>Ein Pugilist</t>
  </si>
  <si>
    <t>AttributName</t>
  </si>
  <si>
    <t>Attribut</t>
  </si>
  <si>
    <t>Skillname</t>
  </si>
  <si>
    <t>Skill</t>
  </si>
  <si>
    <t>Status</t>
  </si>
  <si>
    <t>Value</t>
  </si>
  <si>
    <t>Ausrüstung</t>
  </si>
  <si>
    <t>Werte</t>
  </si>
  <si>
    <t>Str</t>
  </si>
  <si>
    <t>Reiten</t>
  </si>
  <si>
    <t>MaxHealth</t>
  </si>
  <si>
    <t>ZustandWaffe1</t>
  </si>
  <si>
    <t>Agi</t>
  </si>
  <si>
    <t>Armed</t>
  </si>
  <si>
    <t>MaxAusdauer</t>
  </si>
  <si>
    <t>ZustandWaffe2</t>
  </si>
  <si>
    <t>Cha</t>
  </si>
  <si>
    <t>Unarmed</t>
  </si>
  <si>
    <t>Max Health Head</t>
  </si>
  <si>
    <t>ZustandWaffe3</t>
  </si>
  <si>
    <t>Phy</t>
  </si>
  <si>
    <t>Blocken</t>
  </si>
  <si>
    <t>Max Health Torso</t>
  </si>
  <si>
    <t>ZustandSchild</t>
  </si>
  <si>
    <t>Int</t>
  </si>
  <si>
    <t>Artillerie</t>
  </si>
  <si>
    <t>Max Health ArmR</t>
  </si>
  <si>
    <t>TierWaffe1</t>
  </si>
  <si>
    <t>Inst</t>
  </si>
  <si>
    <t>Ranged</t>
  </si>
  <si>
    <t>Max Health ArmL</t>
  </si>
  <si>
    <t>TierWaffe2</t>
  </si>
  <si>
    <t>Luck</t>
  </si>
  <si>
    <t>throwing</t>
  </si>
  <si>
    <t>Max Health LegR</t>
  </si>
  <si>
    <t>TierWaffe3</t>
  </si>
  <si>
    <t>Glaube</t>
  </si>
  <si>
    <t>Dodge</t>
  </si>
  <si>
    <t>Max Health LegL</t>
  </si>
  <si>
    <t>TierSchild</t>
  </si>
  <si>
    <t>Toxisave</t>
  </si>
  <si>
    <t>Acrobatics</t>
  </si>
  <si>
    <t>Rasse</t>
  </si>
  <si>
    <t>ZustandHelm</t>
  </si>
  <si>
    <t>Ausdauersafe</t>
  </si>
  <si>
    <t>Schleichen</t>
  </si>
  <si>
    <t>CritMargPos</t>
  </si>
  <si>
    <t>ZustandBrust</t>
  </si>
  <si>
    <t>aktivgew</t>
  </si>
  <si>
    <t>Taschendiebstahl</t>
  </si>
  <si>
    <t>CritMargNeg</t>
  </si>
  <si>
    <t>ZustandArme</t>
  </si>
  <si>
    <t>gesamtgew</t>
  </si>
  <si>
    <t>Schlossknacken</t>
  </si>
  <si>
    <t>Waffe1</t>
  </si>
  <si>
    <t>Schwert</t>
  </si>
  <si>
    <t>ZustandGürtel</t>
  </si>
  <si>
    <t>maxgewicht</t>
  </si>
  <si>
    <t>Lying</t>
  </si>
  <si>
    <t>Waffe2</t>
  </si>
  <si>
    <t>Dolch</t>
  </si>
  <si>
    <t>ZustandBeine</t>
  </si>
  <si>
    <t>Belastung</t>
  </si>
  <si>
    <t>Leicht</t>
  </si>
  <si>
    <t>Persuation</t>
  </si>
  <si>
    <t>Waffe3</t>
  </si>
  <si>
    <t>TierHelm</t>
  </si>
  <si>
    <t>Initiative</t>
  </si>
  <si>
    <t>Performance</t>
  </si>
  <si>
    <t>Schild</t>
  </si>
  <si>
    <t>TierBrust</t>
  </si>
  <si>
    <t>Feilschenattr</t>
  </si>
  <si>
    <t>Feilschen</t>
  </si>
  <si>
    <t>SchadenWaffe1</t>
  </si>
  <si>
    <t>TierArme</t>
  </si>
  <si>
    <t>intimidationattr</t>
  </si>
  <si>
    <t>Insight</t>
  </si>
  <si>
    <t>SchadenWaffe2</t>
  </si>
  <si>
    <t>TierGürtel</t>
  </si>
  <si>
    <t>Lucksave</t>
  </si>
  <si>
    <t>Intimidation</t>
  </si>
  <si>
    <t>SchadenWaffe3</t>
  </si>
  <si>
    <t>TierBeine</t>
  </si>
  <si>
    <t>Name</t>
  </si>
  <si>
    <t>Random</t>
  </si>
  <si>
    <t>Swimming</t>
  </si>
  <si>
    <t>Schildwert</t>
  </si>
  <si>
    <t>ArtHelm</t>
  </si>
  <si>
    <t>Keine</t>
  </si>
  <si>
    <t>Health</t>
  </si>
  <si>
    <t>Running</t>
  </si>
  <si>
    <t>Armor</t>
  </si>
  <si>
    <t>ArtBrust</t>
  </si>
  <si>
    <t>Ausdauer</t>
  </si>
  <si>
    <t>Handwerk</t>
  </si>
  <si>
    <t>Helm</t>
  </si>
  <si>
    <t>ArtArme</t>
  </si>
  <si>
    <t>Health Head</t>
  </si>
  <si>
    <t>Alchemie</t>
  </si>
  <si>
    <t>Brust</t>
  </si>
  <si>
    <t>ArtGürtel</t>
  </si>
  <si>
    <t>Health Torso</t>
  </si>
  <si>
    <t>Vehicles</t>
  </si>
  <si>
    <t>Arme</t>
  </si>
  <si>
    <t>ArtBeine</t>
  </si>
  <si>
    <t>Health ArmR</t>
  </si>
  <si>
    <t>Animalhandling</t>
  </si>
  <si>
    <t>Gürtel</t>
  </si>
  <si>
    <t>Health ArmL</t>
  </si>
  <si>
    <t>Survival</t>
  </si>
  <si>
    <t>Beine</t>
  </si>
  <si>
    <t>Health LegR</t>
  </si>
  <si>
    <t>Perception</t>
  </si>
  <si>
    <t>Reittier</t>
  </si>
  <si>
    <t>Health LegL</t>
  </si>
  <si>
    <t>Vergiftung</t>
  </si>
  <si>
    <t>Schlagring</t>
  </si>
  <si>
    <t>Faustmesser</t>
  </si>
  <si>
    <t>Chaq</t>
  </si>
  <si>
    <t>Mittel</t>
  </si>
  <si>
    <t>Streitkolben</t>
  </si>
  <si>
    <t>Armbrust</t>
  </si>
  <si>
    <t>Chlodwig</t>
  </si>
  <si>
    <t>Knüppel</t>
  </si>
  <si>
    <t>Arnest</t>
  </si>
  <si>
    <t>Schwer</t>
  </si>
  <si>
    <t>Kriegshammer</t>
  </si>
  <si>
    <t>Ersilia</t>
  </si>
  <si>
    <t>Axt</t>
  </si>
  <si>
    <t>Speer</t>
  </si>
  <si>
    <t>Alawis</t>
  </si>
  <si>
    <t>Schleuder</t>
  </si>
  <si>
    <t>Flora</t>
  </si>
  <si>
    <t>Bogen</t>
  </si>
  <si>
    <t>Hadufuns</t>
  </si>
  <si>
    <t>Pferd</t>
  </si>
  <si>
    <t>Großschwert</t>
  </si>
  <si>
    <t>Turmschild</t>
  </si>
  <si>
    <t>Fridurich</t>
  </si>
  <si>
    <t>Kleines Schild</t>
  </si>
  <si>
    <t>schild</t>
  </si>
  <si>
    <t>Dietwald</t>
  </si>
  <si>
    <t>Clothar</t>
  </si>
  <si>
    <t>Wignand</t>
  </si>
  <si>
    <t>Wurfmesser</t>
  </si>
  <si>
    <t>Odan</t>
  </si>
  <si>
    <t>Luitolf</t>
  </si>
  <si>
    <t>Bola</t>
  </si>
  <si>
    <t>Hrodeberht</t>
  </si>
  <si>
    <t>Pilum</t>
  </si>
  <si>
    <t>Adalbrand</t>
  </si>
  <si>
    <t>Brulgad</t>
  </si>
  <si>
    <t>Trak</t>
  </si>
  <si>
    <t>Vrioq</t>
  </si>
  <si>
    <t>Enutrof</t>
  </si>
  <si>
    <t>Bibiane</t>
  </si>
  <si>
    <t>Elf</t>
  </si>
  <si>
    <t>GangElf Elite</t>
  </si>
  <si>
    <t>62.5</t>
  </si>
  <si>
    <t>52.5</t>
  </si>
  <si>
    <t>Resistenzen</t>
  </si>
  <si>
    <t>Garreth</t>
  </si>
  <si>
    <t>OrkSehrStarkSchwer</t>
  </si>
  <si>
    <t>ein sehr starker Ork</t>
  </si>
  <si>
    <t>Slerok</t>
  </si>
  <si>
    <t>Unwerter</t>
  </si>
  <si>
    <t>Harmand</t>
  </si>
  <si>
    <t>Ein unwerter animalus</t>
  </si>
  <si>
    <t>Kultist</t>
  </si>
  <si>
    <t>ein Kultist</t>
  </si>
  <si>
    <t>Metellus</t>
  </si>
  <si>
    <t>Daud</t>
  </si>
  <si>
    <t>SeevolkEinfach</t>
  </si>
  <si>
    <t>Einfaches Seevolk</t>
  </si>
  <si>
    <t>PiratMittel</t>
  </si>
  <si>
    <t>Mittlerer Pirat</t>
  </si>
  <si>
    <t>Freibeuter</t>
  </si>
  <si>
    <t>Low level allrounder Pirat</t>
  </si>
  <si>
    <t>Erster Maat</t>
  </si>
  <si>
    <t>Kanonier Pirat</t>
  </si>
  <si>
    <t>Artillerist Pirat</t>
  </si>
  <si>
    <t>Muskete</t>
  </si>
  <si>
    <t>Musketier Pirat</t>
  </si>
  <si>
    <t>High Level Pirat mit Muskete</t>
  </si>
  <si>
    <t>Freischärler</t>
  </si>
  <si>
    <t>Melee Pirat mit Bola</t>
  </si>
  <si>
    <t>Kommandant Piratenschiff</t>
  </si>
  <si>
    <t>Charismatischer Lügner, Allroundkämpfer</t>
  </si>
  <si>
    <t>Piraten Leutnant</t>
  </si>
  <si>
    <t>Bester Kämpfer am Piratenschiff  - 50 Armed  45 Dodge 400 hp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</si>
</sst>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.m"/>
  </numFmts>
  <fonts count="6">
    <font>
      <sz val="10"/>
      <color rgb="FF000000"/>
      <name val="Arial"/>
    </font>
    <font>
      <sz val="10"/>
      <color theme="1"/>
      <name val="Arial"/>
    </font>
    <font>
      <sz val="11"/>
      <color rgb="FF000000"/>
      <name val="Calibri"/>
    </font>
    <font>
      <sz val="11"/>
      <color rgb="FF000000"/>
      <name val="Arial"/>
    </font>
    <font>
      <sz val="10"/>
      <color theme="1"/>
      <name val="Calibri"/>
    </font>
    <font>
      <sz val="11"/>
      <color rgb="FF000000"/>
      <name val="Docs-Calibri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</fills>
  <borders count="3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2" fillId="0" borderId="0" xfId="0" applyFont="1" applyAlignment="1"/>
    <xf numFmtId="0" fontId="2" fillId="0" borderId="0" xfId="0" applyFont="1" applyAlignment="1"/>
    <xf numFmtId="0" fontId="3" fillId="0" borderId="0" xfId="0" applyFont="1" applyAlignment="1"/>
    <xf numFmtId="0" fontId="2" fillId="0" borderId="0" xfId="0" applyFont="1" applyAlignment="1">
      <alignment horizontal="right"/>
    </xf>
    <xf numFmtId="0" fontId="2" fillId="0" borderId="0" xfId="0" applyFont="1" applyAlignment="1"/>
    <xf numFmtId="0" fontId="4" fillId="0" borderId="0" xfId="0" applyFont="1"/>
    <xf numFmtId="0" fontId="2" fillId="0" borderId="0" xfId="0" applyFont="1" applyAlignment="1">
      <alignment horizontal="right"/>
    </xf>
    <xf numFmtId="0" fontId="5" fillId="2" borderId="0" xfId="0" applyFont="1" applyFill="1" applyAlignment="1">
      <alignment horizontal="right"/>
    </xf>
    <xf numFmtId="164" fontId="2" fillId="0" borderId="0" xfId="0" applyNumberFormat="1" applyFont="1" applyAlignment="1">
      <alignment horizontal="right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worksheet" Target="worksheets/sheet39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42" Type="http://schemas.openxmlformats.org/officeDocument/2006/relationships/worksheet" Target="worksheets/sheet42.xml"/><Relationship Id="rId47" Type="http://schemas.openxmlformats.org/officeDocument/2006/relationships/worksheet" Target="worksheets/sheet47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63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worksheet" Target="worksheets/sheet41.xml"/><Relationship Id="rId54" Type="http://schemas.openxmlformats.org/officeDocument/2006/relationships/worksheet" Target="worksheets/sheet54.xml"/><Relationship Id="rId6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53" Type="http://schemas.openxmlformats.org/officeDocument/2006/relationships/worksheet" Target="worksheets/sheet53.xml"/><Relationship Id="rId58" Type="http://schemas.openxmlformats.org/officeDocument/2006/relationships/worksheet" Target="worksheets/sheet58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49" Type="http://schemas.openxmlformats.org/officeDocument/2006/relationships/worksheet" Target="worksheets/sheet49.xml"/><Relationship Id="rId57" Type="http://schemas.openxmlformats.org/officeDocument/2006/relationships/worksheet" Target="worksheets/sheet57.xml"/><Relationship Id="rId61" Type="http://schemas.openxmlformats.org/officeDocument/2006/relationships/worksheet" Target="worksheets/sheet6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4" Type="http://schemas.openxmlformats.org/officeDocument/2006/relationships/worksheet" Target="worksheets/sheet44.xml"/><Relationship Id="rId52" Type="http://schemas.openxmlformats.org/officeDocument/2006/relationships/worksheet" Target="worksheets/sheet52.xml"/><Relationship Id="rId60" Type="http://schemas.openxmlformats.org/officeDocument/2006/relationships/worksheet" Target="worksheets/sheet60.xml"/><Relationship Id="rId65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43" Type="http://schemas.openxmlformats.org/officeDocument/2006/relationships/worksheet" Target="worksheets/sheet43.xml"/><Relationship Id="rId48" Type="http://schemas.openxmlformats.org/officeDocument/2006/relationships/worksheet" Target="worksheets/sheet48.xml"/><Relationship Id="rId56" Type="http://schemas.openxmlformats.org/officeDocument/2006/relationships/worksheet" Target="worksheets/sheet56.xml"/><Relationship Id="rId64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worksheet" Target="worksheets/sheet38.xml"/><Relationship Id="rId46" Type="http://schemas.openxmlformats.org/officeDocument/2006/relationships/worksheet" Target="worksheets/sheet46.xml"/><Relationship Id="rId59" Type="http://schemas.openxmlformats.org/officeDocument/2006/relationships/worksheet" Target="worksheets/sheet59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Tabelle1">
    <outlinePr summaryBelow="0" summaryRight="0"/>
  </sheetPr>
  <dimension ref="A1:D55"/>
  <sheetViews>
    <sheetView tabSelected="1" topLeftCell="A25" workbookViewId="0">
      <selection activeCell="F48" sqref="E48:F48"/>
    </sheetView>
  </sheetViews>
  <sheetFormatPr baseColWidth="10" defaultColWidth="14.42578125" defaultRowHeight="15.75" customHeight="1"/>
  <cols>
    <col min="1" max="1" width="22.85546875" customWidth="1"/>
  </cols>
  <sheetData>
    <row r="1" spans="1:4" ht="15.75" customHeight="1">
      <c r="A1" s="1" t="s">
        <v>0</v>
      </c>
      <c r="B1" s="2" t="s">
        <v>1</v>
      </c>
    </row>
    <row r="2" spans="1:4" ht="15.75" customHeight="1">
      <c r="A2" s="3" t="s">
        <v>2</v>
      </c>
    </row>
    <row r="3" spans="1:4" ht="15.75" customHeight="1">
      <c r="A3" s="3" t="s">
        <v>3</v>
      </c>
      <c r="B3" s="3" t="s">
        <v>4</v>
      </c>
    </row>
    <row r="4" spans="1:4" ht="15.75" customHeight="1">
      <c r="A4" s="3" t="s">
        <v>5</v>
      </c>
      <c r="B4" s="3" t="s">
        <v>6</v>
      </c>
    </row>
    <row r="5" spans="1:4" ht="15.75" customHeight="1">
      <c r="A5" s="3" t="s">
        <v>7</v>
      </c>
      <c r="B5" s="3" t="s">
        <v>8</v>
      </c>
    </row>
    <row r="6" spans="1:4" ht="15.75" customHeight="1">
      <c r="A6" s="3" t="s">
        <v>9</v>
      </c>
      <c r="B6" s="3" t="s">
        <v>10</v>
      </c>
    </row>
    <row r="7" spans="1:4" ht="15.75" customHeight="1">
      <c r="A7" s="3" t="s">
        <v>11</v>
      </c>
      <c r="B7" s="3" t="s">
        <v>12</v>
      </c>
    </row>
    <row r="8" spans="1:4" ht="15.75" customHeight="1">
      <c r="A8" s="3" t="s">
        <v>13</v>
      </c>
      <c r="B8" s="3" t="s">
        <v>14</v>
      </c>
    </row>
    <row r="9" spans="1:4" ht="15.75" customHeight="1">
      <c r="A9" s="3" t="s">
        <v>15</v>
      </c>
      <c r="B9" s="3" t="s">
        <v>16</v>
      </c>
      <c r="D9" s="3" t="s">
        <v>17</v>
      </c>
    </row>
    <row r="10" spans="1:4" ht="15.75" customHeight="1">
      <c r="A10" s="3" t="s">
        <v>18</v>
      </c>
      <c r="B10" s="3" t="s">
        <v>19</v>
      </c>
      <c r="D10" s="3"/>
    </row>
    <row r="11" spans="1:4" ht="15.75" customHeight="1">
      <c r="A11" s="3" t="s">
        <v>20</v>
      </c>
      <c r="B11" s="3" t="s">
        <v>21</v>
      </c>
    </row>
    <row r="12" spans="1:4" ht="15.75" customHeight="1">
      <c r="A12" s="3" t="s">
        <v>22</v>
      </c>
      <c r="B12" s="3" t="s">
        <v>23</v>
      </c>
    </row>
    <row r="13" spans="1:4" ht="15.75" customHeight="1">
      <c r="A13" s="3" t="s">
        <v>24</v>
      </c>
    </row>
    <row r="14" spans="1:4" ht="15.75" customHeight="1">
      <c r="A14" s="3" t="s">
        <v>25</v>
      </c>
      <c r="B14" s="3" t="s">
        <v>26</v>
      </c>
    </row>
    <row r="15" spans="1:4" ht="15.75" customHeight="1">
      <c r="A15" s="3" t="s">
        <v>27</v>
      </c>
      <c r="B15" s="4" t="s">
        <v>28</v>
      </c>
    </row>
    <row r="16" spans="1:4" ht="15.75" customHeight="1">
      <c r="A16" s="3" t="s">
        <v>29</v>
      </c>
      <c r="B16" s="3" t="s">
        <v>30</v>
      </c>
    </row>
    <row r="17" spans="1:2" ht="15.75" customHeight="1">
      <c r="A17" s="3" t="s">
        <v>31</v>
      </c>
    </row>
    <row r="18" spans="1:2" ht="15.75" customHeight="1">
      <c r="A18" s="3" t="s">
        <v>32</v>
      </c>
      <c r="B18" s="3" t="s">
        <v>33</v>
      </c>
    </row>
    <row r="19" spans="1:2" ht="15.75" customHeight="1">
      <c r="A19" s="3" t="s">
        <v>34</v>
      </c>
    </row>
    <row r="20" spans="1:2" ht="15.75" customHeight="1">
      <c r="A20" s="3" t="s">
        <v>35</v>
      </c>
      <c r="B20" s="3" t="s">
        <v>36</v>
      </c>
    </row>
    <row r="21" spans="1:2" ht="15.75" customHeight="1">
      <c r="A21" s="3" t="s">
        <v>37</v>
      </c>
      <c r="B21" s="3" t="s">
        <v>38</v>
      </c>
    </row>
    <row r="22" spans="1:2" ht="15.75" customHeight="1">
      <c r="A22" s="3" t="s">
        <v>39</v>
      </c>
      <c r="B22" s="3" t="s">
        <v>40</v>
      </c>
    </row>
    <row r="23" spans="1:2" ht="15.75" customHeight="1">
      <c r="A23" s="3" t="s">
        <v>41</v>
      </c>
      <c r="B23" s="3" t="s">
        <v>42</v>
      </c>
    </row>
    <row r="24" spans="1:2" ht="15.75" customHeight="1">
      <c r="A24" s="3" t="s">
        <v>43</v>
      </c>
      <c r="B24" s="3" t="s">
        <v>44</v>
      </c>
    </row>
    <row r="25" spans="1:2" ht="15.75" customHeight="1">
      <c r="A25" s="3" t="s">
        <v>45</v>
      </c>
      <c r="B25" s="3" t="s">
        <v>46</v>
      </c>
    </row>
    <row r="26" spans="1:2" ht="15.75" customHeight="1">
      <c r="A26" s="3" t="s">
        <v>47</v>
      </c>
      <c r="B26" s="3" t="s">
        <v>48</v>
      </c>
    </row>
    <row r="27" spans="1:2" ht="15.75" customHeight="1">
      <c r="A27" s="3" t="s">
        <v>49</v>
      </c>
      <c r="B27" s="3" t="s">
        <v>50</v>
      </c>
    </row>
    <row r="28" spans="1:2" ht="15.75" customHeight="1">
      <c r="A28" s="3" t="s">
        <v>51</v>
      </c>
      <c r="B28" s="3" t="s">
        <v>52</v>
      </c>
    </row>
    <row r="29" spans="1:2" ht="15.75" customHeight="1">
      <c r="A29" s="3" t="s">
        <v>53</v>
      </c>
      <c r="B29" s="3" t="s">
        <v>54</v>
      </c>
    </row>
    <row r="30" spans="1:2" ht="15.75" customHeight="1">
      <c r="A30" s="3" t="s">
        <v>55</v>
      </c>
      <c r="B30" s="3" t="s">
        <v>56</v>
      </c>
    </row>
    <row r="31" spans="1:2" ht="15.75" customHeight="1">
      <c r="A31" s="3" t="s">
        <v>57</v>
      </c>
      <c r="B31" s="3" t="s">
        <v>58</v>
      </c>
    </row>
    <row r="32" spans="1:2" ht="15.75" customHeight="1">
      <c r="A32" s="3" t="s">
        <v>59</v>
      </c>
      <c r="B32" s="3" t="s">
        <v>60</v>
      </c>
    </row>
    <row r="33" spans="1:2" ht="15.75" customHeight="1">
      <c r="A33" s="3" t="s">
        <v>61</v>
      </c>
      <c r="B33" s="3" t="s">
        <v>62</v>
      </c>
    </row>
    <row r="34" spans="1:2" ht="15.75" customHeight="1">
      <c r="A34" s="3" t="s">
        <v>63</v>
      </c>
      <c r="B34" s="3" t="s">
        <v>64</v>
      </c>
    </row>
    <row r="35" spans="1:2" ht="15.75" customHeight="1">
      <c r="A35" s="3" t="s">
        <v>65</v>
      </c>
      <c r="B35" s="3" t="s">
        <v>66</v>
      </c>
    </row>
    <row r="36" spans="1:2" ht="12.75">
      <c r="A36" s="3" t="s">
        <v>67</v>
      </c>
      <c r="B36" s="3" t="s">
        <v>68</v>
      </c>
    </row>
    <row r="37" spans="1:2" ht="12.75">
      <c r="A37" s="3" t="s">
        <v>69</v>
      </c>
      <c r="B37" s="3" t="s">
        <v>70</v>
      </c>
    </row>
    <row r="38" spans="1:2" ht="12.75">
      <c r="A38" s="3" t="s">
        <v>71</v>
      </c>
      <c r="B38" s="3" t="s">
        <v>72</v>
      </c>
    </row>
    <row r="39" spans="1:2" ht="12.75">
      <c r="A39" s="3" t="s">
        <v>73</v>
      </c>
      <c r="B39" s="3" t="s">
        <v>74</v>
      </c>
    </row>
    <row r="40" spans="1:2" ht="12.75">
      <c r="A40" s="3" t="s">
        <v>75</v>
      </c>
      <c r="B40" s="3" t="s">
        <v>76</v>
      </c>
    </row>
    <row r="41" spans="1:2" ht="12.75">
      <c r="A41" s="3" t="s">
        <v>77</v>
      </c>
      <c r="B41" s="3" t="s">
        <v>78</v>
      </c>
    </row>
    <row r="42" spans="1:2" ht="12.75">
      <c r="A42" s="3" t="s">
        <v>79</v>
      </c>
      <c r="B42" s="3" t="s">
        <v>80</v>
      </c>
    </row>
    <row r="43" spans="1:2" ht="12.75">
      <c r="A43" s="3" t="s">
        <v>81</v>
      </c>
      <c r="B43" s="3" t="s">
        <v>82</v>
      </c>
    </row>
    <row r="44" spans="1:2" ht="15.75" customHeight="1">
      <c r="A44" s="3" t="s">
        <v>245</v>
      </c>
      <c r="B44" s="3" t="s">
        <v>246</v>
      </c>
    </row>
    <row r="45" spans="1:2" ht="15.75" customHeight="1">
      <c r="A45" s="3" t="s">
        <v>248</v>
      </c>
      <c r="B45" s="3" t="s">
        <v>250</v>
      </c>
    </row>
    <row r="46" spans="1:2" ht="15.75" customHeight="1">
      <c r="A46" s="3" t="s">
        <v>251</v>
      </c>
      <c r="B46" s="3" t="s">
        <v>252</v>
      </c>
    </row>
    <row r="47" spans="1:2" ht="15.75" customHeight="1">
      <c r="A47" s="3" t="s">
        <v>255</v>
      </c>
      <c r="B47" s="3" t="s">
        <v>256</v>
      </c>
    </row>
    <row r="48" spans="1:2" ht="15.75" customHeight="1">
      <c r="A48" s="3" t="s">
        <v>257</v>
      </c>
      <c r="B48" s="3" t="s">
        <v>258</v>
      </c>
    </row>
    <row r="49" spans="1:2" ht="15.75" customHeight="1">
      <c r="A49" s="3" t="s">
        <v>259</v>
      </c>
      <c r="B49" s="3" t="s">
        <v>260</v>
      </c>
    </row>
    <row r="50" spans="1:2" ht="15.75" customHeight="1">
      <c r="A50" t="s">
        <v>261</v>
      </c>
      <c r="B50" s="3" t="s">
        <v>266</v>
      </c>
    </row>
    <row r="51" spans="1:2" ht="15.75" customHeight="1">
      <c r="A51" t="s">
        <v>262</v>
      </c>
      <c r="B51" s="3" t="s">
        <v>263</v>
      </c>
    </row>
    <row r="52" spans="1:2" ht="15.75" customHeight="1">
      <c r="A52" t="s">
        <v>265</v>
      </c>
      <c r="B52" t="s">
        <v>265</v>
      </c>
    </row>
    <row r="53" spans="1:2" ht="15.75" customHeight="1">
      <c r="A53" t="s">
        <v>267</v>
      </c>
      <c r="B53" s="3" t="s">
        <v>268</v>
      </c>
    </row>
    <row r="54" spans="1:2" ht="15.75" customHeight="1">
      <c r="A54" t="s">
        <v>269</v>
      </c>
      <c r="B54" s="3" t="s">
        <v>270</v>
      </c>
    </row>
    <row r="55" spans="1:2" ht="15.75" customHeight="1">
      <c r="A55" t="s">
        <v>271</v>
      </c>
      <c r="B55" s="3" t="s">
        <v>272</v>
      </c>
    </row>
  </sheetData>
  <pageMargins left="0.7" right="0.7" top="0.78740157499999996" bottom="0.78740157499999996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Tabelle2">
    <outlinePr summaryBelow="0" summaryRight="0"/>
  </sheetPr>
  <dimension ref="A1:J32"/>
  <sheetViews>
    <sheetView workbookViewId="0">
      <selection activeCell="A29" sqref="A1:I2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Tabelle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16</v>
      </c>
      <c r="C2" s="5" t="s">
        <v>92</v>
      </c>
      <c r="D2" s="7">
        <v>20</v>
      </c>
      <c r="E2" s="5" t="s">
        <v>93</v>
      </c>
      <c r="F2" s="7">
        <v>350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20</v>
      </c>
      <c r="E3" s="5" t="s">
        <v>97</v>
      </c>
      <c r="F3" s="7">
        <v>16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64</v>
      </c>
      <c r="E4" s="5" t="s">
        <v>101</v>
      </c>
      <c r="F4" s="7">
        <f>$F$2*0.2</f>
        <v>70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20</v>
      </c>
      <c r="E5" s="5" t="s">
        <v>105</v>
      </c>
      <c r="F5" s="7">
        <f>$F$2*0.7</f>
        <v>244.99999999999997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87.5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46</v>
      </c>
      <c r="E9" s="5" t="s">
        <v>121</v>
      </c>
      <c r="F9" s="7">
        <f t="shared" si="1"/>
        <v>87.5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34</v>
      </c>
      <c r="E10" s="5" t="s">
        <v>125</v>
      </c>
      <c r="F10" s="5" t="s">
        <v>25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199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200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9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201</v>
      </c>
      <c r="C20" s="5" t="s">
        <v>168</v>
      </c>
      <c r="D20" s="7">
        <v>30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30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16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65542F4-BC5C-40D5-92DB-2865B3037655}">
  <sheetPr>
    <outlinePr summaryBelow="0" summaryRight="0"/>
  </sheetPr>
  <dimension ref="A1:J32"/>
  <sheetViews>
    <sheetView workbookViewId="0">
      <selection activeCell="H7" sqref="H7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40</v>
      </c>
      <c r="E2" s="8" t="s">
        <v>93</v>
      </c>
      <c r="F2" s="10">
        <v>400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54</v>
      </c>
      <c r="E3" s="8" t="s">
        <v>97</v>
      </c>
      <c r="F3" s="10">
        <v>13</v>
      </c>
      <c r="G3" s="8" t="s">
        <v>98</v>
      </c>
      <c r="H3" s="10">
        <v>6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20</v>
      </c>
      <c r="E4" s="8" t="s">
        <v>101</v>
      </c>
      <c r="F4" s="10">
        <f>$F$2*0.2</f>
        <v>80</v>
      </c>
      <c r="G4" s="8" t="s">
        <v>102</v>
      </c>
      <c r="H4" s="10">
        <v>5</v>
      </c>
      <c r="I4" s="6"/>
      <c r="J4" s="6"/>
    </row>
    <row r="5" spans="1:10" ht="15.75" customHeight="1">
      <c r="A5" s="8" t="s">
        <v>103</v>
      </c>
      <c r="B5" s="10">
        <v>15</v>
      </c>
      <c r="C5" s="8" t="s">
        <v>104</v>
      </c>
      <c r="D5" s="10">
        <v>447</v>
      </c>
      <c r="E5" s="8" t="s">
        <v>105</v>
      </c>
      <c r="F5" s="10">
        <f>$F$2*0.7</f>
        <v>280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15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3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25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100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100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20</v>
      </c>
      <c r="C10" s="8" t="s">
        <v>124</v>
      </c>
      <c r="D10" s="10">
        <v>20</v>
      </c>
      <c r="E10" s="8" t="s">
        <v>125</v>
      </c>
      <c r="F10" s="8" t="s">
        <v>2</v>
      </c>
      <c r="G10" s="8" t="s">
        <v>126</v>
      </c>
      <c r="H10" s="10">
        <v>4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7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54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43</v>
      </c>
      <c r="E15" s="8" t="s">
        <v>148</v>
      </c>
      <c r="F15" s="8" t="s">
        <v>204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14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55</v>
      </c>
      <c r="E18" s="8" t="s">
        <v>160</v>
      </c>
      <c r="F18" s="10">
        <v>12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39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253</v>
      </c>
      <c r="C20" s="8" t="s">
        <v>168</v>
      </c>
      <c r="D20" s="10">
        <v>22</v>
      </c>
      <c r="E20" s="8" t="s">
        <v>169</v>
      </c>
      <c r="F20" s="10">
        <v>17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400</v>
      </c>
      <c r="C21" s="8" t="s">
        <v>173</v>
      </c>
      <c r="D21" s="10">
        <v>22</v>
      </c>
      <c r="E21" s="8" t="s">
        <v>174</v>
      </c>
      <c r="F21" s="10">
        <v>34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11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11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80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100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Tabelle6">
    <outlinePr summaryBelow="0" summaryRight="0"/>
  </sheetPr>
  <dimension ref="A1:J32"/>
  <sheetViews>
    <sheetView workbookViewId="0">
      <selection activeCell="B21" sqref="B21:B28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30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25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4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32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25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205</v>
      </c>
      <c r="C20" s="5" t="s">
        <v>168</v>
      </c>
      <c r="D20" s="7">
        <v>22</v>
      </c>
      <c r="E20" s="5" t="s">
        <v>169</v>
      </c>
      <c r="F20" s="7">
        <v>17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34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Tabelle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25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23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5" t="s">
        <v>206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207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38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Tabelle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35</v>
      </c>
      <c r="E2" s="5" t="s">
        <v>93</v>
      </c>
      <c r="F2" s="7">
        <v>350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20</v>
      </c>
      <c r="E4" s="5" t="s">
        <v>101</v>
      </c>
      <c r="F4" s="7">
        <f>$F$2*0.2</f>
        <v>70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15</v>
      </c>
      <c r="C5" s="5" t="s">
        <v>104</v>
      </c>
      <c r="D5" s="7">
        <v>38</v>
      </c>
      <c r="E5" s="5" t="s">
        <v>105</v>
      </c>
      <c r="F5" s="7">
        <f>$F$2*0.7</f>
        <v>244.99999999999997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70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70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25</v>
      </c>
      <c r="E8" s="5" t="s">
        <v>117</v>
      </c>
      <c r="F8" s="7">
        <f t="shared" ref="F8:F9" si="1">$F$2*0.25</f>
        <v>87.5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28</v>
      </c>
      <c r="E9" s="5" t="s">
        <v>121</v>
      </c>
      <c r="F9" s="7">
        <f t="shared" si="1"/>
        <v>87.5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209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14</v>
      </c>
      <c r="C16" s="5" t="s">
        <v>151</v>
      </c>
      <c r="D16" s="7">
        <v>26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28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210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350</v>
      </c>
      <c r="C21" s="5" t="s">
        <v>173</v>
      </c>
      <c r="D21" s="7">
        <v>27</v>
      </c>
      <c r="E21" s="5" t="s">
        <v>174</v>
      </c>
      <c r="F21" s="7">
        <v>63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70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244.99999999999997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70</v>
      </c>
      <c r="C25" s="5" t="s">
        <v>189</v>
      </c>
      <c r="D25" s="7">
        <v>28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70</v>
      </c>
      <c r="C26" s="5" t="s">
        <v>192</v>
      </c>
      <c r="D26" s="7">
        <v>25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87.5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Tabelle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24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23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213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22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27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28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26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Tabelle10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26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29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/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23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Tabelle1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26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48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20</v>
      </c>
      <c r="E17" s="5" t="s">
        <v>156</v>
      </c>
      <c r="F17" s="7">
        <v>15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217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26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25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29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Tabelle1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33</v>
      </c>
      <c r="E3" s="5" t="s">
        <v>97</v>
      </c>
      <c r="F3" s="7">
        <v>13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30</v>
      </c>
      <c r="E5" s="5" t="s">
        <v>105</v>
      </c>
      <c r="F5" s="7">
        <f>$F$2*0.7</f>
        <v>192.5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27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24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28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26</v>
      </c>
      <c r="E21" s="5" t="s">
        <v>174</v>
      </c>
      <c r="F21" s="7">
        <v>50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A52C49-28DB-46ED-9305-932DE2BB4B62}">
  <dimension ref="A1:I29"/>
  <sheetViews>
    <sheetView workbookViewId="0">
      <selection activeCell="D30" sqref="D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400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15</v>
      </c>
      <c r="C3" s="8" t="s">
        <v>96</v>
      </c>
      <c r="D3" s="10">
        <v>51</v>
      </c>
      <c r="E3" s="8" t="s">
        <v>97</v>
      </c>
      <c r="F3" s="10">
        <v>14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12</v>
      </c>
      <c r="C4" s="8" t="s">
        <v>100</v>
      </c>
      <c r="D4" s="10">
        <v>62</v>
      </c>
      <c r="E4" s="8" t="s">
        <v>101</v>
      </c>
      <c r="F4" s="10">
        <f>$F$2*0.2</f>
        <v>80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280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80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80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25</v>
      </c>
      <c r="E8" s="8" t="s">
        <v>117</v>
      </c>
      <c r="F8" s="10">
        <f t="shared" ref="F8:F9" si="1">$F$2*0.25</f>
        <v>100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45</v>
      </c>
      <c r="E9" s="8" t="s">
        <v>121</v>
      </c>
      <c r="F9" s="10">
        <f t="shared" si="1"/>
        <v>100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42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29</v>
      </c>
      <c r="E15" s="8" t="s">
        <v>148</v>
      </c>
      <c r="F15" s="8"/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14</v>
      </c>
      <c r="C18" s="8" t="s">
        <v>159</v>
      </c>
      <c r="D18" s="10">
        <v>24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400</v>
      </c>
      <c r="C21" s="8" t="s">
        <v>173</v>
      </c>
      <c r="D21" s="10">
        <v>41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14</v>
      </c>
      <c r="C22" s="8" t="s">
        <v>177</v>
      </c>
      <c r="D22" s="10">
        <v>23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80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280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80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80</v>
      </c>
      <c r="C26" s="8" t="s">
        <v>192</v>
      </c>
      <c r="D26" s="10">
        <v>51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100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100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Tabelle1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/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9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23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35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22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20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14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21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21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18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Tabelle1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24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24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22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23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23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24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23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23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Tabelle1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27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12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28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Tabelle1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0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25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27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27</v>
      </c>
      <c r="E17" s="5" t="s">
        <v>156</v>
      </c>
      <c r="F17" s="7">
        <v>30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22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Tabelle1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25</v>
      </c>
      <c r="E3" s="5" t="s">
        <v>97</v>
      </c>
      <c r="F3" s="7">
        <v>12</v>
      </c>
      <c r="G3" s="5" t="s">
        <v>98</v>
      </c>
      <c r="H3" s="7">
        <v>0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23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25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143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12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23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27</v>
      </c>
      <c r="E21" s="5" t="s">
        <v>174</v>
      </c>
      <c r="F21" s="7">
        <v>24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26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28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Tabelle1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30</v>
      </c>
      <c r="E2" s="5" t="s">
        <v>93</v>
      </c>
      <c r="F2" s="7">
        <v>300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36</v>
      </c>
      <c r="E3" s="5" t="s">
        <v>97</v>
      </c>
      <c r="F3" s="7">
        <v>14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30</v>
      </c>
      <c r="E4" s="5" t="s">
        <v>101</v>
      </c>
      <c r="F4" s="7">
        <f>$F$2*0.2</f>
        <v>60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32</v>
      </c>
      <c r="E5" s="5" t="s">
        <v>105</v>
      </c>
      <c r="F5" s="7">
        <f>$F$2*0.7</f>
        <v>210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30</v>
      </c>
      <c r="E8" s="5" t="s">
        <v>117</v>
      </c>
      <c r="F8" s="7">
        <f t="shared" ref="F8:F9" si="1">$F$2*0.25</f>
        <v>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28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7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25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25</v>
      </c>
      <c r="E14" s="5" t="s">
        <v>142</v>
      </c>
      <c r="F14" s="5" t="s">
        <v>211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13</v>
      </c>
      <c r="C18" s="5" t="s">
        <v>159</v>
      </c>
      <c r="D18" s="7">
        <v>25</v>
      </c>
      <c r="E18" s="5" t="s">
        <v>160</v>
      </c>
      <c r="F18" s="7">
        <v>24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30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30</v>
      </c>
      <c r="E21" s="5" t="s">
        <v>174</v>
      </c>
      <c r="F21" s="7">
        <v>55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Tabelle19">
    <outlinePr summaryBelow="0" summaryRight="0"/>
  </sheetPr>
  <dimension ref="A1:J32"/>
  <sheetViews>
    <sheetView workbookViewId="0">
      <selection activeCell="H14" sqref="H1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32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55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28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68.75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68.75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26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24</v>
      </c>
      <c r="E21" s="5" t="s">
        <v>174</v>
      </c>
      <c r="F21" s="7">
        <v>45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27</v>
      </c>
      <c r="E25" s="5" t="s">
        <v>190</v>
      </c>
      <c r="F25" s="7">
        <v>11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25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92815A-6105-4CEC-93C1-B8D5C806D83F}">
  <sheetPr codeName="Tabelle20">
    <outlinePr summaryBelow="0" summaryRight="0"/>
  </sheetPr>
  <dimension ref="A1:J32"/>
  <sheetViews>
    <sheetView workbookViewId="0">
      <selection activeCell="F9" sqref="F2:F9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19</v>
      </c>
      <c r="E2" s="8" t="s">
        <v>93</v>
      </c>
      <c r="F2" s="10">
        <v>450</v>
      </c>
      <c r="G2" s="8" t="s">
        <v>94</v>
      </c>
      <c r="H2" s="10">
        <v>8</v>
      </c>
      <c r="I2" s="6"/>
      <c r="J2" s="6"/>
    </row>
    <row r="3" spans="1:10" ht="15.75" customHeight="1">
      <c r="A3" s="8" t="s">
        <v>95</v>
      </c>
      <c r="B3" s="10">
        <v>11</v>
      </c>
      <c r="C3" s="8" t="s">
        <v>96</v>
      </c>
      <c r="D3" s="10">
        <v>55</v>
      </c>
      <c r="E3" s="8" t="s">
        <v>97</v>
      </c>
      <c r="F3" s="10">
        <v>13</v>
      </c>
      <c r="G3" s="8" t="s">
        <v>98</v>
      </c>
      <c r="H3" s="10">
        <v>5</v>
      </c>
      <c r="I3" s="6"/>
      <c r="J3" s="6"/>
    </row>
    <row r="4" spans="1:10" ht="15.75" customHeight="1">
      <c r="A4" s="8" t="s">
        <v>99</v>
      </c>
      <c r="B4" s="10">
        <v>8</v>
      </c>
      <c r="C4" s="8" t="s">
        <v>100</v>
      </c>
      <c r="D4" s="10">
        <v>25</v>
      </c>
      <c r="E4" s="8" t="s">
        <v>101</v>
      </c>
      <c r="F4" s="10">
        <f>$F$2*0.2</f>
        <v>90</v>
      </c>
      <c r="G4" s="8" t="s">
        <v>102</v>
      </c>
      <c r="H4" s="10">
        <v>9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65</v>
      </c>
      <c r="E5" s="8" t="s">
        <v>105</v>
      </c>
      <c r="F5" s="10">
        <f>$F$2*0.7</f>
        <v>315</v>
      </c>
      <c r="G5" s="8" t="s">
        <v>106</v>
      </c>
      <c r="H5" s="10">
        <v>8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18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20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22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18</v>
      </c>
      <c r="E10" s="8" t="s">
        <v>125</v>
      </c>
      <c r="F10" s="8" t="s">
        <v>2</v>
      </c>
      <c r="G10" s="8" t="s">
        <v>126</v>
      </c>
      <c r="H10" s="10">
        <v>6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7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17</v>
      </c>
      <c r="E12" s="8" t="s">
        <v>133</v>
      </c>
      <c r="F12" s="10">
        <v>2</v>
      </c>
      <c r="G12" s="8" t="s">
        <v>134</v>
      </c>
      <c r="H12" s="10">
        <v>6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7</v>
      </c>
      <c r="I13" s="6"/>
      <c r="J13" s="6"/>
    </row>
    <row r="14" spans="1:10" ht="15.75" customHeight="1">
      <c r="A14" s="8" t="s">
        <v>140</v>
      </c>
      <c r="B14" s="10">
        <v>60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24</v>
      </c>
      <c r="E15" s="8" t="s">
        <v>148</v>
      </c>
      <c r="F15" s="8" t="s">
        <v>203</v>
      </c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 t="s">
        <v>220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19</v>
      </c>
      <c r="E17" s="8" t="s">
        <v>156</v>
      </c>
      <c r="F17" s="10">
        <v>40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24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221</v>
      </c>
      <c r="C20" s="8" t="s">
        <v>168</v>
      </c>
      <c r="D20" s="10">
        <v>20</v>
      </c>
      <c r="E20" s="8" t="s">
        <v>169</v>
      </c>
      <c r="F20" s="10">
        <v>23</v>
      </c>
      <c r="G20" s="8" t="s">
        <v>170</v>
      </c>
      <c r="H20" s="8" t="s">
        <v>208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20</v>
      </c>
      <c r="E21" s="8" t="s">
        <v>174</v>
      </c>
      <c r="F21" s="10">
        <v>67</v>
      </c>
      <c r="G21" s="8" t="s">
        <v>175</v>
      </c>
      <c r="H21" s="8" t="s">
        <v>208</v>
      </c>
      <c r="I21" s="6"/>
      <c r="J21" s="6"/>
    </row>
    <row r="22" spans="1:10" ht="15.75" customHeight="1">
      <c r="A22" s="8" t="s">
        <v>176</v>
      </c>
      <c r="B22" s="10">
        <f t="shared" si="2"/>
        <v>13</v>
      </c>
      <c r="C22" s="8" t="s">
        <v>177</v>
      </c>
      <c r="D22" s="10">
        <v>17</v>
      </c>
      <c r="E22" s="8" t="s">
        <v>178</v>
      </c>
      <c r="F22" s="10">
        <v>15</v>
      </c>
      <c r="G22" s="8" t="s">
        <v>179</v>
      </c>
      <c r="H22" s="8" t="s">
        <v>208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18</v>
      </c>
      <c r="E23" s="8" t="s">
        <v>182</v>
      </c>
      <c r="F23" s="10">
        <v>15</v>
      </c>
      <c r="G23" s="8" t="s">
        <v>183</v>
      </c>
      <c r="H23" s="8" t="s">
        <v>208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11</v>
      </c>
      <c r="G24" s="8" t="s">
        <v>187</v>
      </c>
      <c r="H24" s="8" t="s">
        <v>208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23</v>
      </c>
      <c r="E26" s="8" t="s">
        <v>193</v>
      </c>
      <c r="F26" s="10">
        <v>11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26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Tabelle21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15</v>
      </c>
      <c r="C2" s="5" t="s">
        <v>92</v>
      </c>
      <c r="D2" s="7">
        <v>19</v>
      </c>
      <c r="E2" s="5" t="s">
        <v>93</v>
      </c>
      <c r="F2" s="7">
        <v>300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35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25</v>
      </c>
      <c r="E4" s="5" t="s">
        <v>101</v>
      </c>
      <c r="F4" s="7">
        <f>$F$2*0.2</f>
        <v>60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210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18</v>
      </c>
      <c r="E6" s="5" t="s">
        <v>109</v>
      </c>
      <c r="F6" s="7">
        <f t="shared" ref="F6:F7" si="0">$F$2*0.2</f>
        <v>60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60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75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22</v>
      </c>
      <c r="E9" s="5" t="s">
        <v>121</v>
      </c>
      <c r="F9" s="7">
        <f t="shared" si="1"/>
        <v>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18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17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219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60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7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211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220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19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24</v>
      </c>
      <c r="E19" s="5" t="s">
        <v>164</v>
      </c>
      <c r="F19" s="7">
        <v>24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221</v>
      </c>
      <c r="C20" s="5" t="s">
        <v>168</v>
      </c>
      <c r="D20" s="7">
        <v>20</v>
      </c>
      <c r="E20" s="5" t="s">
        <v>169</v>
      </c>
      <c r="F20" s="7">
        <v>23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300</v>
      </c>
      <c r="C21" s="5" t="s">
        <v>173</v>
      </c>
      <c r="D21" s="7">
        <v>20</v>
      </c>
      <c r="E21" s="5" t="s">
        <v>174</v>
      </c>
      <c r="F21" s="7">
        <v>67</v>
      </c>
      <c r="G21" s="5" t="s">
        <v>175</v>
      </c>
      <c r="H21" s="5" t="s">
        <v>208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17</v>
      </c>
      <c r="E22" s="5" t="s">
        <v>178</v>
      </c>
      <c r="F22" s="7">
        <v>15</v>
      </c>
      <c r="G22" s="5" t="s">
        <v>179</v>
      </c>
      <c r="H22" s="5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60</v>
      </c>
      <c r="C23" s="5" t="s">
        <v>181</v>
      </c>
      <c r="D23" s="7">
        <v>18</v>
      </c>
      <c r="E23" s="5" t="s">
        <v>182</v>
      </c>
      <c r="F23" s="7">
        <v>15</v>
      </c>
      <c r="G23" s="5" t="s">
        <v>183</v>
      </c>
      <c r="H23" s="5" t="s">
        <v>208</v>
      </c>
      <c r="I23" s="6"/>
      <c r="J23" s="6"/>
    </row>
    <row r="24" spans="1:10" ht="15.75" customHeight="1">
      <c r="A24" s="5" t="s">
        <v>184</v>
      </c>
      <c r="B24" s="7">
        <f t="shared" si="2"/>
        <v>210</v>
      </c>
      <c r="C24" s="5" t="s">
        <v>185</v>
      </c>
      <c r="D24" s="7">
        <v>20</v>
      </c>
      <c r="E24" s="5" t="s">
        <v>186</v>
      </c>
      <c r="F24" s="7">
        <v>11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60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60</v>
      </c>
      <c r="C26" s="5" t="s">
        <v>192</v>
      </c>
      <c r="D26" s="7">
        <v>23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75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Tabelle2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11</v>
      </c>
      <c r="C5" s="5" t="s">
        <v>104</v>
      </c>
      <c r="D5" s="7">
        <v>24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23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26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379233-3C4E-4BDA-B9D0-0CDB3E6F6202}">
  <dimension ref="A1:I29"/>
  <sheetViews>
    <sheetView workbookViewId="0">
      <selection activeCell="I27" sqref="I27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42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13</v>
      </c>
      <c r="C4" s="8" t="s">
        <v>100</v>
      </c>
      <c r="D4" s="10">
        <v>27</v>
      </c>
      <c r="E4" s="8" t="s">
        <v>101</v>
      </c>
      <c r="F4" s="10">
        <f>$F$2*0.2</f>
        <v>60</v>
      </c>
      <c r="G4" s="8" t="s">
        <v>102</v>
      </c>
      <c r="H4" s="10">
        <v>7</v>
      </c>
      <c r="I4" s="6"/>
    </row>
    <row r="5" spans="1:9" ht="15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12</v>
      </c>
      <c r="C6" s="8" t="s">
        <v>108</v>
      </c>
      <c r="D6" s="10">
        <v>34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14</v>
      </c>
      <c r="C7" s="8" t="s">
        <v>112</v>
      </c>
      <c r="D7" s="10">
        <v>36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37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31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31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24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23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22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58</v>
      </c>
      <c r="E14" s="8" t="s">
        <v>142</v>
      </c>
      <c r="F14" s="8" t="s">
        <v>143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41</v>
      </c>
      <c r="E15" s="8" t="s">
        <v>148</v>
      </c>
      <c r="F15" s="8" t="s">
        <v>264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35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13</v>
      </c>
      <c r="C17" s="8" t="s">
        <v>155</v>
      </c>
      <c r="D17" s="10">
        <v>38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13</v>
      </c>
      <c r="C18" s="8" t="s">
        <v>159</v>
      </c>
      <c r="D18" s="10">
        <v>48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32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27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300</v>
      </c>
      <c r="C21" s="8" t="s">
        <v>173</v>
      </c>
      <c r="D21" s="10">
        <v>27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27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60</v>
      </c>
      <c r="C26" s="8" t="s">
        <v>192</v>
      </c>
      <c r="D26" s="10">
        <v>41</v>
      </c>
      <c r="E26" s="8" t="s">
        <v>193</v>
      </c>
      <c r="F26" s="10">
        <v>6</v>
      </c>
      <c r="G26" s="8"/>
      <c r="H26" s="8"/>
      <c r="I26" s="6"/>
    </row>
    <row r="27" spans="1:9" ht="15">
      <c r="A27" s="8" t="s">
        <v>194</v>
      </c>
      <c r="B27" s="10">
        <f t="shared" si="2"/>
        <v>75</v>
      </c>
      <c r="C27" s="8" t="s">
        <v>195</v>
      </c>
      <c r="D27" s="10">
        <v>51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26B33A-112E-4969-91C6-90401BF5C7A9}">
  <sheetPr codeName="Tabelle52">
    <outlinePr summaryBelow="0" summaryRight="0"/>
  </sheetPr>
  <dimension ref="A1:J32"/>
  <sheetViews>
    <sheetView workbookViewId="0">
      <selection activeCell="K15" sqref="K15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14</v>
      </c>
      <c r="C2" s="8" t="s">
        <v>92</v>
      </c>
      <c r="D2" s="10">
        <v>30</v>
      </c>
      <c r="E2" s="8" t="s">
        <v>93</v>
      </c>
      <c r="F2" s="10">
        <v>325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13</v>
      </c>
      <c r="C3" s="8" t="s">
        <v>96</v>
      </c>
      <c r="D3" s="10">
        <v>45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12</v>
      </c>
      <c r="C4" s="8" t="s">
        <v>100</v>
      </c>
      <c r="D4" s="10">
        <v>27</v>
      </c>
      <c r="E4" s="8" t="s">
        <v>101</v>
      </c>
      <c r="F4" s="10">
        <f>$F$2*0.2</f>
        <v>65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14</v>
      </c>
      <c r="C5" s="8" t="s">
        <v>104</v>
      </c>
      <c r="D5" s="10">
        <v>35</v>
      </c>
      <c r="E5" s="8" t="s">
        <v>105</v>
      </c>
      <c r="F5" s="10">
        <f>$F$2*0.7</f>
        <v>227.49999999999997</v>
      </c>
      <c r="G5" s="8" t="s">
        <v>106</v>
      </c>
      <c r="H5" s="10">
        <v>6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65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12</v>
      </c>
      <c r="C7" s="8" t="s">
        <v>112</v>
      </c>
      <c r="D7" s="10">
        <v>20</v>
      </c>
      <c r="E7" s="8" t="s">
        <v>113</v>
      </c>
      <c r="F7" s="10">
        <f t="shared" si="0"/>
        <v>65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81.25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26</v>
      </c>
      <c r="E9" s="8" t="s">
        <v>121</v>
      </c>
      <c r="F9" s="10">
        <f t="shared" si="1"/>
        <v>81.25</v>
      </c>
      <c r="G9" s="8" t="s">
        <v>122</v>
      </c>
      <c r="H9" s="10">
        <v>1</v>
      </c>
      <c r="I9" s="6"/>
      <c r="J9" s="6"/>
    </row>
    <row r="10" spans="1:10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24</v>
      </c>
      <c r="E10" s="8" t="s">
        <v>125</v>
      </c>
      <c r="F10" s="8" t="s">
        <v>2</v>
      </c>
      <c r="G10" s="8" t="s">
        <v>126</v>
      </c>
      <c r="H10" s="10">
        <v>7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6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203</v>
      </c>
      <c r="G14" s="8" t="s">
        <v>144</v>
      </c>
      <c r="H14" s="10">
        <v>6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25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13</v>
      </c>
      <c r="C16" s="8" t="s">
        <v>151</v>
      </c>
      <c r="D16" s="10">
        <v>25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12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27</v>
      </c>
      <c r="E18" s="8" t="s">
        <v>160</v>
      </c>
      <c r="F18" s="10">
        <v>21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249</v>
      </c>
      <c r="C20" s="8" t="s">
        <v>168</v>
      </c>
      <c r="D20" s="10">
        <v>24</v>
      </c>
      <c r="E20" s="8" t="s">
        <v>169</v>
      </c>
      <c r="F20" s="10">
        <v>17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325</v>
      </c>
      <c r="C21" s="8" t="s">
        <v>173</v>
      </c>
      <c r="D21" s="10">
        <v>26</v>
      </c>
      <c r="E21" s="8" t="s">
        <v>174</v>
      </c>
      <c r="F21" s="10">
        <v>80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16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65</v>
      </c>
      <c r="C23" s="8" t="s">
        <v>181</v>
      </c>
      <c r="D23" s="10">
        <v>20</v>
      </c>
      <c r="E23" s="8" t="s">
        <v>182</v>
      </c>
      <c r="F23" s="10">
        <v>16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227.49999999999997</v>
      </c>
      <c r="C24" s="8" t="s">
        <v>185</v>
      </c>
      <c r="D24" s="10">
        <v>20</v>
      </c>
      <c r="E24" s="8" t="s">
        <v>186</v>
      </c>
      <c r="F24" s="10">
        <v>16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65</v>
      </c>
      <c r="C25" s="8" t="s">
        <v>189</v>
      </c>
      <c r="D25" s="10">
        <v>20</v>
      </c>
      <c r="E25" s="8" t="s">
        <v>190</v>
      </c>
      <c r="F25" s="10">
        <v>16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65</v>
      </c>
      <c r="C26" s="8" t="s">
        <v>192</v>
      </c>
      <c r="D26" s="10">
        <v>28</v>
      </c>
      <c r="E26" s="8" t="s">
        <v>193</v>
      </c>
      <c r="F26" s="10">
        <v>16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81.25</v>
      </c>
      <c r="C27" s="8" t="s">
        <v>195</v>
      </c>
      <c r="D27" s="10">
        <v>28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Tabelle23">
    <outlinePr summaryBelow="0" summaryRight="0"/>
  </sheetPr>
  <dimension ref="A1:J32"/>
  <sheetViews>
    <sheetView workbookViewId="0">
      <selection activeCell="G28" sqref="G28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30</v>
      </c>
      <c r="E2" s="5" t="s">
        <v>93</v>
      </c>
      <c r="F2" s="7">
        <v>325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45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27</v>
      </c>
      <c r="E4" s="5" t="s">
        <v>101</v>
      </c>
      <c r="F4" s="7">
        <f>$F$2*0.2</f>
        <v>65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14</v>
      </c>
      <c r="C5" s="5" t="s">
        <v>104</v>
      </c>
      <c r="D5" s="7">
        <v>35</v>
      </c>
      <c r="E5" s="5" t="s">
        <v>105</v>
      </c>
      <c r="F5" s="7">
        <f>$F$2*0.7</f>
        <v>227.49999999999997</v>
      </c>
      <c r="G5" s="5" t="s">
        <v>106</v>
      </c>
      <c r="H5" s="7">
        <v>6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65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65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26</v>
      </c>
      <c r="E8" s="5" t="s">
        <v>117</v>
      </c>
      <c r="F8" s="7">
        <f t="shared" ref="F8:F9" si="1">$F$2*0.25</f>
        <v>81.25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6</v>
      </c>
      <c r="C9" s="5" t="s">
        <v>120</v>
      </c>
      <c r="D9" s="7">
        <v>26</v>
      </c>
      <c r="E9" s="5" t="s">
        <v>121</v>
      </c>
      <c r="F9" s="7">
        <f t="shared" si="1"/>
        <v>81.25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19</v>
      </c>
      <c r="C10" s="5" t="s">
        <v>124</v>
      </c>
      <c r="D10" s="7">
        <v>24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203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25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5" t="s">
        <v>223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14</v>
      </c>
      <c r="C18" s="5" t="s">
        <v>159</v>
      </c>
      <c r="D18" s="7">
        <v>27</v>
      </c>
      <c r="E18" s="5" t="s">
        <v>160</v>
      </c>
      <c r="F18" s="7">
        <v>21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24</v>
      </c>
      <c r="E20" s="5" t="s">
        <v>169</v>
      </c>
      <c r="F20" s="7">
        <v>17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325</v>
      </c>
      <c r="C21" s="5" t="s">
        <v>173</v>
      </c>
      <c r="D21" s="7">
        <v>26</v>
      </c>
      <c r="E21" s="5" t="s">
        <v>174</v>
      </c>
      <c r="F21" s="7">
        <v>80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65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227.49999999999997</v>
      </c>
      <c r="C24" s="5" t="s">
        <v>185</v>
      </c>
      <c r="D24" s="7">
        <v>20</v>
      </c>
      <c r="E24" s="5" t="s">
        <v>186</v>
      </c>
      <c r="F24" s="7">
        <v>16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65</v>
      </c>
      <c r="C25" s="5" t="s">
        <v>189</v>
      </c>
      <c r="D25" s="7">
        <v>20</v>
      </c>
      <c r="E25" s="5" t="s">
        <v>190</v>
      </c>
      <c r="F25" s="7">
        <v>16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65</v>
      </c>
      <c r="C26" s="5" t="s">
        <v>192</v>
      </c>
      <c r="D26" s="7">
        <v>28</v>
      </c>
      <c r="E26" s="5" t="s">
        <v>193</v>
      </c>
      <c r="F26" s="7">
        <v>16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81.25</v>
      </c>
      <c r="C27" s="5" t="s">
        <v>195</v>
      </c>
      <c r="D27" s="7">
        <v>28</v>
      </c>
      <c r="E27" s="5" t="s">
        <v>196</v>
      </c>
      <c r="F27" s="5" t="s">
        <v>218</v>
      </c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81.25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Tabelle24">
    <outlinePr summaryBelow="0" summaryRight="0"/>
  </sheetPr>
  <dimension ref="A1:J32"/>
  <sheetViews>
    <sheetView workbookViewId="0">
      <selection activeCell="J22" sqref="J2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11</v>
      </c>
      <c r="C3" s="5" t="s">
        <v>96</v>
      </c>
      <c r="D3" s="7">
        <v>37</v>
      </c>
      <c r="E3" s="5" t="s">
        <v>97</v>
      </c>
      <c r="F3" s="7">
        <v>13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30</v>
      </c>
      <c r="E4" s="5" t="s">
        <v>101</v>
      </c>
      <c r="F4" s="7">
        <f>$F$2*0.2</f>
        <v>55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35</v>
      </c>
      <c r="E5" s="5" t="s">
        <v>105</v>
      </c>
      <c r="F5" s="7">
        <f>$F$2*0.7</f>
        <v>192.5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55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24</v>
      </c>
      <c r="E8" s="5" t="s">
        <v>117</v>
      </c>
      <c r="F8" s="7">
        <f t="shared" ref="F8:F9" si="1">$F$2*0.25</f>
        <v>68.75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68.75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22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24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25</v>
      </c>
      <c r="E20" s="5" t="s">
        <v>169</v>
      </c>
      <c r="F20" s="7">
        <v>16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275</v>
      </c>
      <c r="C21" s="5" t="s">
        <v>173</v>
      </c>
      <c r="D21" s="7">
        <v>25</v>
      </c>
      <c r="E21" s="5" t="s">
        <v>174</v>
      </c>
      <c r="F21" s="7">
        <v>64</v>
      </c>
      <c r="G21" s="5" t="s">
        <v>175</v>
      </c>
      <c r="H21" s="8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13</v>
      </c>
      <c r="C22" s="5" t="s">
        <v>177</v>
      </c>
      <c r="D22" s="7">
        <v>20</v>
      </c>
      <c r="E22" s="5" t="s">
        <v>178</v>
      </c>
      <c r="F22" s="7">
        <v>16</v>
      </c>
      <c r="G22" s="5" t="s">
        <v>179</v>
      </c>
      <c r="H22" s="8" t="s">
        <v>202</v>
      </c>
      <c r="I22" s="6"/>
      <c r="J22" s="6"/>
    </row>
    <row r="23" spans="1:10" ht="15.75" customHeight="1">
      <c r="A23" s="5" t="s">
        <v>180</v>
      </c>
      <c r="B23" s="7">
        <f t="shared" si="2"/>
        <v>55</v>
      </c>
      <c r="C23" s="5" t="s">
        <v>181</v>
      </c>
      <c r="D23" s="7">
        <v>20</v>
      </c>
      <c r="E23" s="5" t="s">
        <v>182</v>
      </c>
      <c r="F23" s="7">
        <v>16</v>
      </c>
      <c r="G23" s="5" t="s">
        <v>183</v>
      </c>
      <c r="H23" s="8" t="s">
        <v>202</v>
      </c>
      <c r="I23" s="6"/>
      <c r="J23" s="6"/>
    </row>
    <row r="24" spans="1:10" ht="15.75" customHeight="1">
      <c r="A24" s="5" t="s">
        <v>184</v>
      </c>
      <c r="B24" s="7">
        <f t="shared" si="2"/>
        <v>192.5</v>
      </c>
      <c r="C24" s="5" t="s">
        <v>185</v>
      </c>
      <c r="D24" s="7">
        <v>20</v>
      </c>
      <c r="E24" s="5" t="s">
        <v>186</v>
      </c>
      <c r="F24" s="7">
        <v>10.5</v>
      </c>
      <c r="G24" s="5" t="s">
        <v>187</v>
      </c>
      <c r="H24" s="8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55</v>
      </c>
      <c r="C25" s="5" t="s">
        <v>189</v>
      </c>
      <c r="D25" s="7">
        <v>20</v>
      </c>
      <c r="E25" s="5" t="s">
        <v>190</v>
      </c>
      <c r="F25" s="7">
        <v>10.5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55</v>
      </c>
      <c r="C26" s="5" t="s">
        <v>192</v>
      </c>
      <c r="D26" s="7">
        <v>26</v>
      </c>
      <c r="E26" s="5" t="s">
        <v>193</v>
      </c>
      <c r="F26" s="7">
        <v>10.5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68.75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68.75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Tabelle2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25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15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7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37</v>
      </c>
      <c r="E15" s="5" t="s">
        <v>148</v>
      </c>
      <c r="F15" s="5" t="s">
        <v>199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28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15</v>
      </c>
      <c r="C17" s="5" t="s">
        <v>155</v>
      </c>
      <c r="D17" s="7">
        <v>42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36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9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224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23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Tabelle26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13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7">
        <v>28</v>
      </c>
      <c r="E14" s="5" t="s">
        <v>142</v>
      </c>
      <c r="F14" s="5" t="s">
        <v>206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30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13</v>
      </c>
      <c r="C17" s="5" t="s">
        <v>155</v>
      </c>
      <c r="D17" s="7">
        <v>33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28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225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25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Tabelle2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28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50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30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29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35</v>
      </c>
      <c r="E10" s="5" t="s">
        <v>125</v>
      </c>
      <c r="F10" s="5" t="s">
        <v>2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41</v>
      </c>
      <c r="E13" s="5" t="s">
        <v>137</v>
      </c>
      <c r="F13" s="5" t="s">
        <v>203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35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13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27</v>
      </c>
      <c r="E17" s="5" t="s">
        <v>156</v>
      </c>
      <c r="F17" s="7">
        <v>21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202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31</v>
      </c>
      <c r="E21" s="5" t="s">
        <v>174</v>
      </c>
      <c r="F21" s="7">
        <v>23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11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28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Tabelle2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28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32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30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42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227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25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20</v>
      </c>
      <c r="E19" s="5" t="s">
        <v>164</v>
      </c>
      <c r="F19" s="7">
        <v>10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228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27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D0BA69-12E7-48D1-B140-73BE90469264}">
  <sheetPr>
    <outlinePr summaryBelow="0" summaryRight="0"/>
  </sheetPr>
  <dimension ref="A1:J32"/>
  <sheetViews>
    <sheetView workbookViewId="0">
      <selection activeCell="H24" sqref="H24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  <c r="J2" s="6"/>
    </row>
    <row r="3" spans="1:10" ht="15.75" customHeight="1">
      <c r="A3" s="8" t="s">
        <v>95</v>
      </c>
      <c r="B3" s="10">
        <v>15</v>
      </c>
      <c r="C3" s="8" t="s">
        <v>96</v>
      </c>
      <c r="D3" s="10">
        <v>40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  <c r="J4" s="6"/>
    </row>
    <row r="5" spans="1:10" ht="15.75" customHeight="1">
      <c r="A5" s="8" t="s">
        <v>103</v>
      </c>
      <c r="B5" s="10">
        <v>13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11</v>
      </c>
      <c r="C7" s="8" t="s">
        <v>112</v>
      </c>
      <c r="D7" s="10">
        <v>35</v>
      </c>
      <c r="E7" s="8" t="s">
        <v>113</v>
      </c>
      <c r="F7" s="10">
        <f t="shared" si="0"/>
        <v>50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32</v>
      </c>
      <c r="E8" s="8" t="s">
        <v>117</v>
      </c>
      <c r="F8" s="10">
        <f t="shared" ref="F8:F9" si="1">$F$2*0.25</f>
        <v>62.5</v>
      </c>
      <c r="G8" s="8" t="s">
        <v>118</v>
      </c>
      <c r="H8" s="10">
        <v>2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37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17</v>
      </c>
      <c r="C10" s="8" t="s">
        <v>124</v>
      </c>
      <c r="D10" s="10">
        <v>33</v>
      </c>
      <c r="E10" s="8" t="s">
        <v>125</v>
      </c>
      <c r="F10" s="8" t="s">
        <v>2</v>
      </c>
      <c r="G10" s="8" t="s">
        <v>126</v>
      </c>
      <c r="H10" s="10">
        <v>0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42</v>
      </c>
      <c r="E11" s="8" t="s">
        <v>129</v>
      </c>
      <c r="F11" s="10">
        <v>2</v>
      </c>
      <c r="G11" s="8" t="s">
        <v>130</v>
      </c>
      <c r="H11" s="10">
        <v>0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29</v>
      </c>
      <c r="E13" s="8" t="s">
        <v>137</v>
      </c>
      <c r="F13" s="8" t="s">
        <v>219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28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20</v>
      </c>
      <c r="E15" s="8" t="s">
        <v>148</v>
      </c>
      <c r="F15" s="8" t="s">
        <v>216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12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26</v>
      </c>
      <c r="E17" s="8" t="s">
        <v>156</v>
      </c>
      <c r="F17" s="10">
        <v>40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35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229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37</v>
      </c>
      <c r="E21" s="8" t="s">
        <v>174</v>
      </c>
      <c r="F21" s="10">
        <v>12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  <c r="I22" s="6"/>
      <c r="J22" s="6"/>
    </row>
    <row r="23" spans="1:10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  <c r="I23" s="6"/>
      <c r="J23" s="6"/>
    </row>
    <row r="24" spans="1:10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 codeName="Tabelle29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50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20</v>
      </c>
      <c r="E5" s="5" t="s">
        <v>105</v>
      </c>
      <c r="F5" s="7">
        <f>$F$2*0.7</f>
        <v>175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50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32</v>
      </c>
      <c r="E8" s="5" t="s">
        <v>117</v>
      </c>
      <c r="F8" s="7">
        <f t="shared" ref="F8:F9" si="1">$F$2*0.25</f>
        <v>62.5</v>
      </c>
      <c r="G8" s="5" t="s">
        <v>118</v>
      </c>
      <c r="H8" s="7">
        <v>2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37</v>
      </c>
      <c r="E9" s="5" t="s">
        <v>121</v>
      </c>
      <c r="F9" s="7">
        <f t="shared" si="1"/>
        <v>62.5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33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29</v>
      </c>
      <c r="E13" s="5" t="s">
        <v>137</v>
      </c>
      <c r="F13" s="5" t="s">
        <v>219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28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26</v>
      </c>
      <c r="E17" s="5" t="s">
        <v>156</v>
      </c>
      <c r="F17" s="7">
        <v>40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229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37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31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75563D-BA51-4B8E-821C-73D86C59EA45}">
  <sheetPr>
    <outlinePr summaryBelow="0" summaryRight="0"/>
  </sheetPr>
  <dimension ref="A1:J32"/>
  <sheetViews>
    <sheetView workbookViewId="0">
      <selection activeCell="H7" sqref="H7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200</v>
      </c>
      <c r="G2" s="8" t="s">
        <v>94</v>
      </c>
      <c r="H2" s="10">
        <v>7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32</v>
      </c>
      <c r="E3" s="8" t="s">
        <v>97</v>
      </c>
      <c r="F3" s="10">
        <v>12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20</v>
      </c>
      <c r="E4" s="8" t="s">
        <v>101</v>
      </c>
      <c r="F4" s="10">
        <f>$F$2*0.2</f>
        <v>40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12</v>
      </c>
      <c r="C5" s="8" t="s">
        <v>104</v>
      </c>
      <c r="D5" s="10">
        <v>20</v>
      </c>
      <c r="E5" s="8" t="s">
        <v>105</v>
      </c>
      <c r="F5" s="10">
        <f>$F$2*0.7</f>
        <v>140</v>
      </c>
      <c r="G5" s="8" t="s">
        <v>106</v>
      </c>
      <c r="H5" s="10">
        <v>0</v>
      </c>
      <c r="I5" s="6"/>
      <c r="J5" s="6"/>
    </row>
    <row r="6" spans="1:10" ht="15.75" customHeight="1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40</v>
      </c>
      <c r="G6" s="8" t="s">
        <v>110</v>
      </c>
      <c r="H6" s="10">
        <v>1</v>
      </c>
      <c r="I6" s="6"/>
      <c r="J6" s="6"/>
    </row>
    <row r="7" spans="1:10" ht="15.75" customHeight="1">
      <c r="A7" s="8" t="s">
        <v>111</v>
      </c>
      <c r="B7" s="10">
        <v>10</v>
      </c>
      <c r="C7" s="8" t="s">
        <v>112</v>
      </c>
      <c r="D7" s="10">
        <v>28</v>
      </c>
      <c r="E7" s="8" t="s">
        <v>113</v>
      </c>
      <c r="F7" s="10">
        <f t="shared" si="0"/>
        <v>40</v>
      </c>
      <c r="G7" s="8" t="s">
        <v>114</v>
      </c>
      <c r="H7" s="10">
        <v>2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28</v>
      </c>
      <c r="E8" s="8" t="s">
        <v>117</v>
      </c>
      <c r="F8" s="10">
        <f t="shared" ref="F8:F9" si="1">$F$2*0.25</f>
        <v>50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5</v>
      </c>
      <c r="C9" s="8" t="s">
        <v>120</v>
      </c>
      <c r="D9" s="10">
        <v>30</v>
      </c>
      <c r="E9" s="8" t="s">
        <v>121</v>
      </c>
      <c r="F9" s="10">
        <f t="shared" si="1"/>
        <v>50</v>
      </c>
      <c r="G9" s="8" t="s">
        <v>122</v>
      </c>
      <c r="H9" s="10">
        <v>0</v>
      </c>
      <c r="I9" s="6"/>
      <c r="J9" s="6"/>
    </row>
    <row r="10" spans="1:10" ht="15.75" customHeight="1">
      <c r="A10" s="8" t="s">
        <v>123</v>
      </c>
      <c r="B10" s="10">
        <f>ROUNDUP((B8+B5+B7+B9)/2,0)</f>
        <v>16</v>
      </c>
      <c r="C10" s="8" t="s">
        <v>124</v>
      </c>
      <c r="D10" s="10">
        <v>29</v>
      </c>
      <c r="E10" s="8" t="s">
        <v>125</v>
      </c>
      <c r="F10" s="8" t="s">
        <v>2</v>
      </c>
      <c r="G10" s="8" t="s">
        <v>126</v>
      </c>
      <c r="H10" s="10">
        <v>5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6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0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204</v>
      </c>
      <c r="G13" s="8" t="s">
        <v>139</v>
      </c>
      <c r="H13" s="10">
        <v>0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27</v>
      </c>
      <c r="E14" s="8" t="s">
        <v>142</v>
      </c>
      <c r="F14" s="8" t="s">
        <v>143</v>
      </c>
      <c r="G14" s="8" t="s">
        <v>144</v>
      </c>
      <c r="H14" s="10">
        <v>0</v>
      </c>
      <c r="I14" s="6"/>
      <c r="J14" s="6"/>
    </row>
    <row r="15" spans="1:10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230</v>
      </c>
      <c r="G15" s="8" t="s">
        <v>149</v>
      </c>
      <c r="H15" s="10">
        <v>1</v>
      </c>
      <c r="I15" s="6"/>
      <c r="J15" s="6"/>
    </row>
    <row r="16" spans="1:10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/>
      <c r="G16" s="8" t="s">
        <v>153</v>
      </c>
      <c r="H16" s="10">
        <v>1</v>
      </c>
      <c r="I16" s="6"/>
      <c r="J16" s="6"/>
    </row>
    <row r="17" spans="1:10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  <c r="J17" s="6"/>
    </row>
    <row r="18" spans="1:10" ht="15.75" customHeight="1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17</v>
      </c>
      <c r="G18" s="8" t="s">
        <v>161</v>
      </c>
      <c r="H18" s="10">
        <v>1</v>
      </c>
      <c r="I18" s="6"/>
      <c r="J18" s="6"/>
    </row>
    <row r="19" spans="1:10" ht="15.75" customHeight="1">
      <c r="A19" s="8" t="s">
        <v>162</v>
      </c>
      <c r="B19" s="10">
        <f>ROUNDUP(B8+B9,0)</f>
        <v>10</v>
      </c>
      <c r="C19" s="8" t="s">
        <v>163</v>
      </c>
      <c r="D19" s="10">
        <v>28</v>
      </c>
      <c r="E19" s="8" t="s">
        <v>164</v>
      </c>
      <c r="F19" s="10">
        <v>0</v>
      </c>
      <c r="G19" s="8" t="s">
        <v>165</v>
      </c>
      <c r="H19" s="10">
        <v>1</v>
      </c>
      <c r="I19" s="6"/>
      <c r="J19" s="6"/>
    </row>
    <row r="20" spans="1:10" ht="15.75" customHeight="1">
      <c r="A20" s="8" t="s">
        <v>166</v>
      </c>
      <c r="B20" s="8" t="s">
        <v>231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171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200</v>
      </c>
      <c r="C21" s="8" t="s">
        <v>173</v>
      </c>
      <c r="D21" s="10">
        <v>32</v>
      </c>
      <c r="E21" s="8" t="s">
        <v>174</v>
      </c>
      <c r="F21" s="10">
        <v>17</v>
      </c>
      <c r="G21" s="8" t="s">
        <v>175</v>
      </c>
      <c r="H21" s="8" t="s">
        <v>146</v>
      </c>
      <c r="I21" s="6"/>
      <c r="J21" s="6"/>
    </row>
    <row r="22" spans="1:10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6</v>
      </c>
      <c r="G22" s="8" t="s">
        <v>179</v>
      </c>
      <c r="H22" s="8" t="s">
        <v>171</v>
      </c>
      <c r="I22" s="6"/>
      <c r="J22" s="6"/>
    </row>
    <row r="23" spans="1:10" ht="15.75" customHeight="1">
      <c r="A23" s="8" t="s">
        <v>180</v>
      </c>
      <c r="B23" s="10">
        <f t="shared" si="2"/>
        <v>40</v>
      </c>
      <c r="C23" s="8" t="s">
        <v>181</v>
      </c>
      <c r="D23" s="10">
        <v>20</v>
      </c>
      <c r="E23" s="8" t="s">
        <v>182</v>
      </c>
      <c r="F23" s="10">
        <v>11</v>
      </c>
      <c r="G23" s="8" t="s">
        <v>183</v>
      </c>
      <c r="H23" s="8" t="s">
        <v>171</v>
      </c>
      <c r="I23" s="6"/>
      <c r="J23" s="6"/>
    </row>
    <row r="24" spans="1:10" ht="15.75" customHeight="1">
      <c r="A24" s="8" t="s">
        <v>184</v>
      </c>
      <c r="B24" s="10">
        <f t="shared" si="2"/>
        <v>140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  <c r="I24" s="6"/>
      <c r="J24" s="6"/>
    </row>
    <row r="25" spans="1:10" ht="15.75" customHeight="1">
      <c r="A25" s="8" t="s">
        <v>188</v>
      </c>
      <c r="B25" s="10">
        <f t="shared" si="2"/>
        <v>40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40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50</v>
      </c>
      <c r="C27" s="8" t="s">
        <v>195</v>
      </c>
      <c r="D27" s="10">
        <v>27</v>
      </c>
      <c r="E27" s="8" t="s">
        <v>196</v>
      </c>
      <c r="F27" s="8"/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501E9CF-0F1F-47BF-A2FD-BC36130A8FA2}">
  <dimension ref="A1:I29"/>
  <sheetViews>
    <sheetView workbookViewId="0">
      <selection activeCell="H4" sqref="H4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11</v>
      </c>
      <c r="C2" s="8" t="s">
        <v>92</v>
      </c>
      <c r="D2" s="10">
        <v>20</v>
      </c>
      <c r="E2" s="8" t="s">
        <v>93</v>
      </c>
      <c r="F2" s="10">
        <v>225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26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45</v>
      </c>
      <c r="G4" s="8" t="s">
        <v>102</v>
      </c>
      <c r="H4" s="10">
        <v>5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157.5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44</v>
      </c>
      <c r="E6" s="8" t="s">
        <v>109</v>
      </c>
      <c r="F6" s="10">
        <f t="shared" ref="F6:F7" si="0">$F$2*0.2</f>
        <v>45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31</v>
      </c>
      <c r="E7" s="8" t="s">
        <v>113</v>
      </c>
      <c r="F7" s="10">
        <f t="shared" si="0"/>
        <v>45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56.25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56.25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225</v>
      </c>
      <c r="C21" s="8" t="s">
        <v>173</v>
      </c>
      <c r="D21" s="10">
        <v>24</v>
      </c>
      <c r="E21" s="8" t="s">
        <v>174</v>
      </c>
      <c r="F21" s="10">
        <f>SUM(F22:F26)</f>
        <v>6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45</v>
      </c>
      <c r="C23" s="8" t="s">
        <v>181</v>
      </c>
      <c r="D23" s="10">
        <v>20</v>
      </c>
      <c r="E23" s="8" t="s">
        <v>182</v>
      </c>
      <c r="F23" s="10">
        <v>3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157.5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45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  <c r="I25" s="6"/>
    </row>
    <row r="26" spans="1:9" ht="15">
      <c r="A26" s="8" t="s">
        <v>191</v>
      </c>
      <c r="B26" s="10">
        <f t="shared" si="2"/>
        <v>45</v>
      </c>
      <c r="C26" s="8" t="s">
        <v>192</v>
      </c>
      <c r="D26" s="10">
        <v>26</v>
      </c>
      <c r="E26" s="8" t="s">
        <v>193</v>
      </c>
      <c r="F26" s="10">
        <v>0</v>
      </c>
      <c r="G26" s="8"/>
      <c r="H26" s="8"/>
      <c r="I26" s="6"/>
    </row>
    <row r="27" spans="1:9" ht="15">
      <c r="A27" s="8" t="s">
        <v>194</v>
      </c>
      <c r="B27" s="10">
        <f t="shared" si="2"/>
        <v>56.25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56.25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C00-000000000000}">
  <sheetPr codeName="Tabelle30">
    <outlinePr summaryBelow="0" summaryRight="0"/>
  </sheetPr>
  <dimension ref="A1:J32"/>
  <sheetViews>
    <sheetView workbookViewId="0">
      <selection activeCell="F32" sqref="F32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32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28</v>
      </c>
      <c r="E7" s="5" t="s">
        <v>113</v>
      </c>
      <c r="F7" s="7">
        <f t="shared" si="0"/>
        <v>40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7">
        <v>28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29</v>
      </c>
      <c r="E10" s="5" t="s">
        <v>125</v>
      </c>
      <c r="F10" s="5" t="s">
        <v>2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34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27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202</v>
      </c>
      <c r="C15" s="5" t="s">
        <v>147</v>
      </c>
      <c r="D15" s="7">
        <v>20</v>
      </c>
      <c r="E15" s="5" t="s">
        <v>148</v>
      </c>
      <c r="F15" s="5" t="s">
        <v>230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10</v>
      </c>
      <c r="C19" s="5" t="s">
        <v>163</v>
      </c>
      <c r="D19" s="7">
        <v>28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231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32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27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D00-000000000000}">
  <sheetPr codeName="Tabelle31">
    <outlinePr summaryBelow="0" summaryRight="0"/>
  </sheetPr>
  <dimension ref="A1:J32"/>
  <sheetViews>
    <sheetView workbookViewId="0">
      <selection activeCell="G31" sqref="G3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14</v>
      </c>
      <c r="C2" s="5" t="s">
        <v>92</v>
      </c>
      <c r="D2" s="7">
        <v>20</v>
      </c>
      <c r="E2" s="5" t="s">
        <v>93</v>
      </c>
      <c r="F2" s="7">
        <v>400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15</v>
      </c>
      <c r="C3" s="5" t="s">
        <v>96</v>
      </c>
      <c r="D3" s="7">
        <v>40</v>
      </c>
      <c r="E3" s="5" t="s">
        <v>97</v>
      </c>
      <c r="F3" s="7">
        <v>12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6</v>
      </c>
      <c r="C4" s="5" t="s">
        <v>100</v>
      </c>
      <c r="D4" s="7">
        <v>30</v>
      </c>
      <c r="E4" s="5" t="s">
        <v>101</v>
      </c>
      <c r="F4" s="7">
        <f>$F$2*0.2</f>
        <v>80</v>
      </c>
      <c r="G4" s="5" t="s">
        <v>102</v>
      </c>
      <c r="H4" s="7">
        <v>6</v>
      </c>
      <c r="I4" s="6"/>
      <c r="J4" s="6"/>
    </row>
    <row r="5" spans="1:10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f>$F$2*0.7</f>
        <v>280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>
        <f t="shared" ref="F6:F7" si="0">$F$2*0.2</f>
        <v>80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80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32</v>
      </c>
      <c r="E8" s="5" t="s">
        <v>117</v>
      </c>
      <c r="F8" s="7">
        <f t="shared" ref="F8:F9" si="1">$F$2*0.25</f>
        <v>100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44</v>
      </c>
      <c r="E9" s="5" t="s">
        <v>121</v>
      </c>
      <c r="F9" s="7">
        <f t="shared" si="1"/>
        <v>100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209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54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28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35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233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400</v>
      </c>
      <c r="C21" s="5" t="s">
        <v>173</v>
      </c>
      <c r="D21" s="7">
        <v>32</v>
      </c>
      <c r="E21" s="5" t="s">
        <v>174</v>
      </c>
      <c r="F21" s="7">
        <v>37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80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280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202</v>
      </c>
      <c r="I24" s="6"/>
      <c r="J24" s="6"/>
    </row>
    <row r="25" spans="1:10" ht="15.75" customHeight="1">
      <c r="A25" s="5" t="s">
        <v>188</v>
      </c>
      <c r="B25" s="7">
        <f t="shared" si="2"/>
        <v>80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80</v>
      </c>
      <c r="C26" s="5" t="s">
        <v>192</v>
      </c>
      <c r="D26" s="7">
        <v>30</v>
      </c>
      <c r="E26" s="5" t="s">
        <v>193</v>
      </c>
      <c r="F26" s="7">
        <v>11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100</v>
      </c>
      <c r="C27" s="5" t="s">
        <v>195</v>
      </c>
      <c r="D27" s="7">
        <v>30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100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E00-000000000000}">
  <sheetPr codeName="Tabelle32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17</v>
      </c>
      <c r="C3" s="5" t="s">
        <v>96</v>
      </c>
      <c r="D3" s="7">
        <v>65</v>
      </c>
      <c r="E3" s="5" t="s">
        <v>97</v>
      </c>
      <c r="F3" s="7">
        <v>14</v>
      </c>
      <c r="G3" s="5" t="s">
        <v>98</v>
      </c>
      <c r="H3" s="7">
        <v>4</v>
      </c>
      <c r="I3" s="6"/>
      <c r="J3" s="6"/>
    </row>
    <row r="4" spans="1:10" ht="15.75" customHeight="1">
      <c r="A4" s="5" t="s">
        <v>99</v>
      </c>
      <c r="B4" s="7">
        <v>10</v>
      </c>
      <c r="C4" s="5" t="s">
        <v>100</v>
      </c>
      <c r="D4" s="7">
        <v>28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45</v>
      </c>
      <c r="E5" s="5" t="s">
        <v>105</v>
      </c>
      <c r="F5" s="7">
        <f>$F$2*0.7</f>
        <v>140</v>
      </c>
      <c r="G5" s="5" t="s">
        <v>106</v>
      </c>
      <c r="H5" s="7">
        <v>4</v>
      </c>
      <c r="I5" s="6"/>
      <c r="J5" s="6"/>
    </row>
    <row r="6" spans="1:10" ht="15.75" customHeight="1">
      <c r="A6" s="5" t="s">
        <v>107</v>
      </c>
      <c r="B6" s="7">
        <v>12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2</v>
      </c>
      <c r="I6" s="6"/>
      <c r="J6" s="6"/>
    </row>
    <row r="7" spans="1:10" ht="15.75" customHeight="1">
      <c r="A7" s="5" t="s">
        <v>111</v>
      </c>
      <c r="B7" s="7">
        <v>14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41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75</v>
      </c>
      <c r="E9" s="5" t="s">
        <v>121</v>
      </c>
      <c r="F9" s="7">
        <f t="shared" si="1"/>
        <v>50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39</v>
      </c>
      <c r="E10" s="5" t="s">
        <v>125</v>
      </c>
      <c r="F10" s="5" t="s">
        <v>37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42</v>
      </c>
      <c r="E11" s="5" t="s">
        <v>129</v>
      </c>
      <c r="F11" s="7">
        <v>2</v>
      </c>
      <c r="G11" s="5" t="s">
        <v>130</v>
      </c>
      <c r="H11" s="7">
        <v>7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32</v>
      </c>
      <c r="C14" s="5" t="s">
        <v>141</v>
      </c>
      <c r="D14" s="7">
        <v>25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27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42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32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28</v>
      </c>
      <c r="E19" s="5" t="s">
        <v>164</v>
      </c>
      <c r="F19" s="7">
        <v>11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234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28</v>
      </c>
      <c r="E21" s="5" t="s">
        <v>174</v>
      </c>
      <c r="F21" s="7">
        <v>17</v>
      </c>
      <c r="G21" s="5" t="s">
        <v>175</v>
      </c>
      <c r="H21" s="5" t="s">
        <v>202</v>
      </c>
      <c r="I21" s="6"/>
      <c r="J21" s="6"/>
    </row>
    <row r="22" spans="1:10" ht="15.75" customHeight="1">
      <c r="A22" s="5" t="s">
        <v>176</v>
      </c>
      <c r="B22" s="7">
        <f t="shared" si="2"/>
        <v>14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11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38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F00-000000000000}">
  <sheetPr codeName="Tabelle3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16</v>
      </c>
      <c r="C3" s="5" t="s">
        <v>96</v>
      </c>
      <c r="D3" s="7">
        <v>49</v>
      </c>
      <c r="E3" s="5" t="s">
        <v>97</v>
      </c>
      <c r="F3" s="7">
        <v>12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23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26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45</v>
      </c>
      <c r="E7" s="5" t="s">
        <v>113</v>
      </c>
      <c r="F7" s="7">
        <f t="shared" si="0"/>
        <v>30</v>
      </c>
      <c r="G7" s="5" t="s">
        <v>114</v>
      </c>
      <c r="H7" s="7">
        <v>2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47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38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55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16</v>
      </c>
      <c r="E17" s="5" t="s">
        <v>156</v>
      </c>
      <c r="F17" s="7">
        <v>24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17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235</v>
      </c>
      <c r="C20" s="5" t="s">
        <v>168</v>
      </c>
      <c r="D20" s="7">
        <v>17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30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17</v>
      </c>
      <c r="E23" s="5" t="s">
        <v>182</v>
      </c>
      <c r="F23" s="7">
        <v>0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18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23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000-000000000000}">
  <sheetPr codeName="Tabelle34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175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20</v>
      </c>
      <c r="E4" s="5" t="s">
        <v>101</v>
      </c>
      <c r="F4" s="7">
        <f>$F$2*0.2</f>
        <v>35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20</v>
      </c>
      <c r="E5" s="5" t="s">
        <v>105</v>
      </c>
      <c r="F5" s="7">
        <f>$F$2*0.7</f>
        <v>122.49999999999999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38</v>
      </c>
      <c r="E7" s="5" t="s">
        <v>113</v>
      </c>
      <c r="F7" s="7">
        <f t="shared" si="0"/>
        <v>35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24</v>
      </c>
      <c r="E8" s="5" t="s">
        <v>117</v>
      </c>
      <c r="F8" s="7">
        <f t="shared" ref="F8:F9" si="1">$F$2*0.25</f>
        <v>43.75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27</v>
      </c>
      <c r="E9" s="5" t="s">
        <v>121</v>
      </c>
      <c r="F9" s="7">
        <f t="shared" si="1"/>
        <v>43.75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20</v>
      </c>
      <c r="E10" s="5" t="s">
        <v>125</v>
      </c>
      <c r="F10" s="5" t="s">
        <v>37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7">
        <v>31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204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236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175</v>
      </c>
      <c r="C21" s="5" t="s">
        <v>173</v>
      </c>
      <c r="D21" s="7">
        <v>24</v>
      </c>
      <c r="E21" s="5" t="s">
        <v>174</v>
      </c>
      <c r="F21" s="7">
        <v>6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35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122.49999999999999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35</v>
      </c>
      <c r="C26" s="5" t="s">
        <v>192</v>
      </c>
      <c r="D26" s="7">
        <v>24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43.75</v>
      </c>
      <c r="C27" s="5" t="s">
        <v>195</v>
      </c>
      <c r="D27" s="7">
        <v>32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43.75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100-000000000000}">
  <sheetPr codeName="Tabelle35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23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12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9</v>
      </c>
      <c r="C4" s="5" t="s">
        <v>100</v>
      </c>
      <c r="D4" s="7">
        <v>17</v>
      </c>
      <c r="E4" s="5" t="s">
        <v>101</v>
      </c>
      <c r="F4" s="7">
        <f>$F$2*0.2</f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8</v>
      </c>
      <c r="C5" s="5" t="s">
        <v>104</v>
      </c>
      <c r="D5" s="7">
        <v>19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21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24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7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24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18</v>
      </c>
      <c r="E10" s="5" t="s">
        <v>125</v>
      </c>
      <c r="F10" s="5" t="s">
        <v>37</v>
      </c>
      <c r="G10" s="5" t="s">
        <v>126</v>
      </c>
      <c r="H10" s="7">
        <v>6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23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206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19</v>
      </c>
      <c r="E14" s="5" t="s">
        <v>142</v>
      </c>
      <c r="F14" s="5" t="s">
        <v>143</v>
      </c>
      <c r="G14" s="5" t="s">
        <v>144</v>
      </c>
      <c r="H14" s="7">
        <v>4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9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10</v>
      </c>
      <c r="C17" s="5" t="s">
        <v>155</v>
      </c>
      <c r="D17" s="7">
        <v>21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9</v>
      </c>
      <c r="C18" s="5" t="s">
        <v>159</v>
      </c>
      <c r="D18" s="7">
        <v>22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12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12</v>
      </c>
      <c r="C22" s="5" t="s">
        <v>177</v>
      </c>
      <c r="D22" s="7">
        <v>22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23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26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200-000000000000}">
  <sheetPr codeName="Tabelle36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2578125" defaultRowHeight="15.75" customHeight="1"/>
  <cols>
    <col min="5" max="5" width="17.140625" customWidth="1"/>
  </cols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6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20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14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13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25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f t="shared" si="1"/>
        <v>37.5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16</v>
      </c>
      <c r="C10" s="5" t="s">
        <v>124</v>
      </c>
      <c r="D10" s="7">
        <v>35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40</v>
      </c>
      <c r="E11" s="5" t="s">
        <v>129</v>
      </c>
      <c r="F11" s="7">
        <v>2</v>
      </c>
      <c r="G11" s="5" t="s">
        <v>130</v>
      </c>
      <c r="H11" s="7">
        <v>4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44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7</v>
      </c>
      <c r="I13" s="6"/>
      <c r="J13" s="6"/>
    </row>
    <row r="14" spans="1:10" ht="15.75" customHeight="1">
      <c r="A14" s="5" t="s">
        <v>140</v>
      </c>
      <c r="B14" s="7">
        <v>28</v>
      </c>
      <c r="C14" s="5" t="s">
        <v>141</v>
      </c>
      <c r="D14" s="7">
        <v>44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43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35</v>
      </c>
      <c r="E16" s="5" t="s">
        <v>152</v>
      </c>
      <c r="F16" s="5" t="s">
        <v>222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14</v>
      </c>
      <c r="C17" s="5" t="s">
        <v>155</v>
      </c>
      <c r="D17" s="7">
        <v>26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30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238</v>
      </c>
      <c r="C20" s="5" t="s">
        <v>168</v>
      </c>
      <c r="D20" s="7">
        <v>20</v>
      </c>
      <c r="E20" s="5" t="s">
        <v>169</v>
      </c>
      <c r="F20" s="7">
        <v>11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25</v>
      </c>
      <c r="E21" s="5" t="s">
        <v>174</v>
      </c>
      <c r="F21" s="7">
        <v>18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300-000000000000}">
  <sheetPr codeName="Tabelle37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18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24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19</v>
      </c>
      <c r="E4" s="5" t="s">
        <v>101</v>
      </c>
      <c r="F4" s="7">
        <v>30</v>
      </c>
      <c r="G4" s="5" t="s">
        <v>102</v>
      </c>
      <c r="H4" s="7">
        <v>5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17</v>
      </c>
      <c r="E5" s="5" t="s">
        <v>105</v>
      </c>
      <c r="F5" s="7"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14</v>
      </c>
      <c r="E6" s="5" t="s">
        <v>109</v>
      </c>
      <c r="F6" s="7"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22</v>
      </c>
      <c r="E7" s="5" t="s">
        <v>113</v>
      </c>
      <c r="F7" s="7"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26</v>
      </c>
      <c r="E9" s="5" t="s">
        <v>121</v>
      </c>
      <c r="F9" s="7"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22</v>
      </c>
      <c r="E10" s="5" t="s">
        <v>125</v>
      </c>
      <c r="F10" s="5" t="s">
        <v>15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26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22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36</v>
      </c>
      <c r="C14" s="5" t="s">
        <v>141</v>
      </c>
      <c r="D14" s="7">
        <v>21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24</v>
      </c>
      <c r="E15" s="5" t="s">
        <v>148</v>
      </c>
      <c r="F15" s="5" t="s">
        <v>214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17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18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16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0">F2</f>
        <v>150</v>
      </c>
      <c r="C21" s="5" t="s">
        <v>173</v>
      </c>
      <c r="D21" s="7">
        <v>18</v>
      </c>
      <c r="E21" s="5" t="s">
        <v>174</v>
      </c>
      <c r="F21" s="7">
        <v>6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0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0"/>
        <v>30</v>
      </c>
      <c r="C23" s="5" t="s">
        <v>181</v>
      </c>
      <c r="D23" s="7">
        <v>17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0"/>
        <v>105</v>
      </c>
      <c r="C24" s="5" t="s">
        <v>185</v>
      </c>
      <c r="D24" s="7">
        <v>19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0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0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0"/>
        <v>37.5</v>
      </c>
      <c r="C27" s="5" t="s">
        <v>195</v>
      </c>
      <c r="D27" s="7">
        <v>22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0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400-000000000000}">
  <sheetPr codeName="Tabelle38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7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13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0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30</v>
      </c>
      <c r="G7" s="5" t="s">
        <v>114</v>
      </c>
      <c r="H7" s="7">
        <v>0</v>
      </c>
      <c r="I7" s="6"/>
      <c r="J7" s="6"/>
    </row>
    <row r="8" spans="1:10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0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0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0</v>
      </c>
      <c r="I18" s="6"/>
      <c r="J18" s="6"/>
    </row>
    <row r="19" spans="1:10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0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500-000000000000}">
  <sheetPr codeName="Tabelle39">
    <outlinePr summaryBelow="0" summaryRight="0"/>
  </sheetPr>
  <dimension ref="A1:J32"/>
  <sheetViews>
    <sheetView workbookViewId="0">
      <selection activeCell="F4" sqref="F4:F9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20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8</v>
      </c>
      <c r="C3" s="5" t="s">
        <v>96</v>
      </c>
      <c r="D3" s="7">
        <v>20</v>
      </c>
      <c r="E3" s="5" t="s">
        <v>97</v>
      </c>
      <c r="F3" s="7">
        <v>9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f>$F$2*0.2</f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20</v>
      </c>
      <c r="E5" s="5" t="s">
        <v>105</v>
      </c>
      <c r="F5" s="7">
        <f>$F$2*0.7</f>
        <v>140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14</v>
      </c>
      <c r="C6" s="5" t="s">
        <v>108</v>
      </c>
      <c r="D6" s="7">
        <v>20</v>
      </c>
      <c r="E6" s="5" t="s">
        <v>109</v>
      </c>
      <c r="F6" s="7">
        <f t="shared" ref="F6:F7" si="0">$F$2*0.2</f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>
        <f t="shared" si="0"/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f t="shared" si="1"/>
        <v>50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7">
        <v>20</v>
      </c>
      <c r="E13" s="5" t="s">
        <v>137</v>
      </c>
      <c r="F13" s="5"/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10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12</v>
      </c>
      <c r="C17" s="5" t="s">
        <v>155</v>
      </c>
      <c r="D17" s="7">
        <v>20</v>
      </c>
      <c r="E17" s="5" t="s">
        <v>156</v>
      </c>
      <c r="F17" s="7">
        <v>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0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200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9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40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140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40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40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51D53AD-1CCD-4147-8AC2-2A37F810D85E}">
  <dimension ref="A1:I29"/>
  <sheetViews>
    <sheetView workbookViewId="0">
      <selection activeCell="F3" sqref="F3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29</v>
      </c>
      <c r="E3" s="8" t="s">
        <v>97</v>
      </c>
      <c r="F3" s="10">
        <v>10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23</v>
      </c>
      <c r="E4" s="8" t="s">
        <v>101</v>
      </c>
      <c r="F4" s="10">
        <f>$F$2*0.2</f>
        <v>50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175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26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41</v>
      </c>
      <c r="E7" s="8" t="s">
        <v>113</v>
      </c>
      <c r="F7" s="10">
        <f t="shared" si="0"/>
        <v>50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62.5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25</v>
      </c>
      <c r="E9" s="8" t="s">
        <v>121</v>
      </c>
      <c r="F9" s="10">
        <f t="shared" si="1"/>
        <v>62.5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17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143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/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264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12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12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21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250</v>
      </c>
      <c r="C21" s="8" t="s">
        <v>173</v>
      </c>
      <c r="D21" s="10">
        <v>24</v>
      </c>
      <c r="E21" s="8" t="s">
        <v>174</v>
      </c>
      <c r="F21" s="10">
        <f>SUM(F22:F26)</f>
        <v>21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>F3</f>
        <v>10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50</v>
      </c>
      <c r="C26" s="8" t="s">
        <v>192</v>
      </c>
      <c r="D26" s="10">
        <v>26</v>
      </c>
      <c r="E26" s="8" t="s">
        <v>193</v>
      </c>
      <c r="F26" s="10">
        <v>3</v>
      </c>
      <c r="G26" s="8"/>
      <c r="H26" s="8"/>
      <c r="I26" s="6"/>
    </row>
    <row r="27" spans="1:9" ht="15">
      <c r="A27" s="8" t="s">
        <v>194</v>
      </c>
      <c r="B27" s="10">
        <f t="shared" si="2"/>
        <v>62.5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600-000000000000}">
  <sheetPr codeName="Tabelle40">
    <outlinePr summaryBelow="0" summaryRight="0"/>
  </sheetPr>
  <dimension ref="A1:J32"/>
  <sheetViews>
    <sheetView workbookViewId="0">
      <selection activeCell="F4" sqref="F4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225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28</v>
      </c>
      <c r="E3" s="5" t="s">
        <v>97</v>
      </c>
      <c r="F3" s="7">
        <v>11</v>
      </c>
      <c r="G3" s="5" t="s">
        <v>98</v>
      </c>
      <c r="H3" s="7">
        <v>5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45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30</v>
      </c>
      <c r="E5" s="5" t="s">
        <v>105</v>
      </c>
      <c r="F5" s="7">
        <f>$F$2*0.7</f>
        <v>157.5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45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35</v>
      </c>
      <c r="E7" s="5" t="s">
        <v>113</v>
      </c>
      <c r="F7" s="7">
        <f t="shared" si="0"/>
        <v>45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56.25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4</v>
      </c>
      <c r="C9" s="5" t="s">
        <v>120</v>
      </c>
      <c r="D9" s="7">
        <v>28</v>
      </c>
      <c r="E9" s="5" t="s">
        <v>121</v>
      </c>
      <c r="F9" s="7">
        <f t="shared" si="1"/>
        <v>56.25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8</v>
      </c>
      <c r="C19" s="5" t="s">
        <v>163</v>
      </c>
      <c r="D19" s="7">
        <v>23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146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225</v>
      </c>
      <c r="C21" s="5" t="s">
        <v>173</v>
      </c>
      <c r="D21" s="7">
        <v>25</v>
      </c>
      <c r="E21" s="5" t="s">
        <v>174</v>
      </c>
      <c r="F21" s="7">
        <v>30</v>
      </c>
      <c r="G21" s="5" t="s">
        <v>175</v>
      </c>
      <c r="H21" s="5" t="s">
        <v>146</v>
      </c>
      <c r="I21" s="6"/>
      <c r="J21" s="6"/>
    </row>
    <row r="22" spans="1:10" ht="15.75" customHeight="1">
      <c r="A22" s="5" t="s">
        <v>176</v>
      </c>
      <c r="B22" s="7">
        <f t="shared" si="2"/>
        <v>11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146</v>
      </c>
      <c r="I22" s="6"/>
      <c r="J22" s="6"/>
    </row>
    <row r="23" spans="1:10" ht="15.75" customHeight="1">
      <c r="A23" s="5" t="s">
        <v>180</v>
      </c>
      <c r="B23" s="7">
        <f t="shared" si="2"/>
        <v>45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146</v>
      </c>
      <c r="I23" s="6"/>
      <c r="J23" s="6"/>
    </row>
    <row r="24" spans="1:10" ht="15.75" customHeight="1">
      <c r="A24" s="5" t="s">
        <v>184</v>
      </c>
      <c r="B24" s="7">
        <f t="shared" si="2"/>
        <v>157.5</v>
      </c>
      <c r="C24" s="5" t="s">
        <v>185</v>
      </c>
      <c r="D24" s="7">
        <v>20</v>
      </c>
      <c r="E24" s="5" t="s">
        <v>186</v>
      </c>
      <c r="F24" s="7">
        <v>6</v>
      </c>
      <c r="G24" s="5" t="s">
        <v>187</v>
      </c>
      <c r="H24" s="5" t="s">
        <v>146</v>
      </c>
      <c r="I24" s="6"/>
      <c r="J24" s="6"/>
    </row>
    <row r="25" spans="1:10" ht="15.75" customHeight="1">
      <c r="A25" s="5" t="s">
        <v>188</v>
      </c>
      <c r="B25" s="7">
        <f t="shared" si="2"/>
        <v>45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45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56.25</v>
      </c>
      <c r="C27" s="5" t="s">
        <v>195</v>
      </c>
      <c r="D27" s="7">
        <v>24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56.25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700-000000000000}">
  <sheetPr codeName="Tabelle41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8</v>
      </c>
      <c r="C2" s="5" t="s">
        <v>92</v>
      </c>
      <c r="D2" s="7">
        <v>20</v>
      </c>
      <c r="E2" s="5" t="s">
        <v>93</v>
      </c>
      <c r="F2" s="7">
        <v>150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7">
        <v>23</v>
      </c>
      <c r="E3" s="5" t="s">
        <v>97</v>
      </c>
      <c r="F3" s="7">
        <v>15</v>
      </c>
      <c r="G3" s="5" t="s">
        <v>98</v>
      </c>
      <c r="H3" s="7">
        <v>6</v>
      </c>
      <c r="I3" s="6"/>
      <c r="J3" s="6"/>
    </row>
    <row r="4" spans="1:10" ht="15.75" customHeight="1">
      <c r="A4" s="5" t="s">
        <v>99</v>
      </c>
      <c r="B4" s="7">
        <v>11</v>
      </c>
      <c r="C4" s="5" t="s">
        <v>100</v>
      </c>
      <c r="D4" s="7">
        <v>20</v>
      </c>
      <c r="E4" s="5" t="s">
        <v>101</v>
      </c>
      <c r="F4" s="7">
        <f>$F$2*0.2</f>
        <v>30</v>
      </c>
      <c r="G4" s="5" t="s">
        <v>102</v>
      </c>
      <c r="H4" s="7">
        <v>7</v>
      </c>
      <c r="I4" s="6"/>
      <c r="J4" s="6"/>
    </row>
    <row r="5" spans="1:10" ht="15.75" customHeight="1">
      <c r="A5" s="5" t="s">
        <v>103</v>
      </c>
      <c r="B5" s="7">
        <v>9</v>
      </c>
      <c r="C5" s="5" t="s">
        <v>104</v>
      </c>
      <c r="D5" s="7">
        <v>20</v>
      </c>
      <c r="E5" s="5" t="s">
        <v>105</v>
      </c>
      <c r="F5" s="7">
        <f>$F$2*0.7</f>
        <v>105</v>
      </c>
      <c r="G5" s="5" t="s">
        <v>106</v>
      </c>
      <c r="H5" s="7">
        <v>0</v>
      </c>
      <c r="I5" s="6"/>
      <c r="J5" s="6"/>
    </row>
    <row r="6" spans="1:10" ht="15.75" customHeight="1">
      <c r="A6" s="5" t="s">
        <v>107</v>
      </c>
      <c r="B6" s="7">
        <v>11</v>
      </c>
      <c r="C6" s="5" t="s">
        <v>108</v>
      </c>
      <c r="D6" s="7">
        <v>20</v>
      </c>
      <c r="E6" s="5" t="s">
        <v>109</v>
      </c>
      <c r="F6" s="7">
        <f t="shared" ref="F6:F7" si="0">$F$2*0.2</f>
        <v>30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12</v>
      </c>
      <c r="C7" s="5" t="s">
        <v>112</v>
      </c>
      <c r="D7" s="7">
        <v>26</v>
      </c>
      <c r="E7" s="5" t="s">
        <v>113</v>
      </c>
      <c r="F7" s="7">
        <f t="shared" si="0"/>
        <v>30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37.5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25</v>
      </c>
      <c r="E9" s="5" t="s">
        <v>121</v>
      </c>
      <c r="F9" s="7">
        <f t="shared" si="1"/>
        <v>37.5</v>
      </c>
      <c r="G9" s="5" t="s">
        <v>122</v>
      </c>
      <c r="H9" s="7">
        <v>0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24</v>
      </c>
      <c r="E10" s="5" t="s">
        <v>125</v>
      </c>
      <c r="F10" s="5" t="s">
        <v>239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8</v>
      </c>
      <c r="C11" s="5" t="s">
        <v>128</v>
      </c>
      <c r="D11" s="7">
        <v>25</v>
      </c>
      <c r="E11" s="5" t="s">
        <v>129</v>
      </c>
      <c r="F11" s="7">
        <v>2</v>
      </c>
      <c r="G11" s="5" t="s">
        <v>130</v>
      </c>
      <c r="H11" s="7">
        <v>5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6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6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216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8"/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23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150</v>
      </c>
      <c r="C21" s="5" t="s">
        <v>173</v>
      </c>
      <c r="D21" s="7">
        <v>20</v>
      </c>
      <c r="E21" s="5" t="s">
        <v>174</v>
      </c>
      <c r="F21" s="7">
        <v>18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30</v>
      </c>
      <c r="C23" s="5" t="s">
        <v>181</v>
      </c>
      <c r="D23" s="7">
        <v>20</v>
      </c>
      <c r="E23" s="5" t="s">
        <v>182</v>
      </c>
      <c r="F23" s="7">
        <v>6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105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30</v>
      </c>
      <c r="C25" s="5" t="s">
        <v>189</v>
      </c>
      <c r="D25" s="7">
        <v>20</v>
      </c>
      <c r="E25" s="5" t="s">
        <v>190</v>
      </c>
      <c r="F25" s="7">
        <v>6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30</v>
      </c>
      <c r="C26" s="5" t="s">
        <v>192</v>
      </c>
      <c r="D26" s="7">
        <v>20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37.5</v>
      </c>
      <c r="C27" s="5" t="s">
        <v>195</v>
      </c>
      <c r="D27" s="7">
        <v>20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37.5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800-000000000000}">
  <sheetPr codeName="Tabelle42">
    <outlinePr summaryBelow="0" summaryRight="0"/>
  </sheetPr>
  <dimension ref="A1:J32"/>
  <sheetViews>
    <sheetView workbookViewId="0">
      <selection activeCell="F3" sqref="F3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11</v>
      </c>
      <c r="C2" s="5" t="s">
        <v>92</v>
      </c>
      <c r="D2" s="7">
        <v>25</v>
      </c>
      <c r="E2" s="5" t="s">
        <v>93</v>
      </c>
      <c r="F2" s="7">
        <v>250</v>
      </c>
      <c r="G2" s="5" t="s">
        <v>94</v>
      </c>
      <c r="H2" s="7">
        <v>5</v>
      </c>
      <c r="I2" s="6"/>
      <c r="J2" s="6"/>
    </row>
    <row r="3" spans="1:10" ht="15.75" customHeight="1">
      <c r="A3" s="5" t="s">
        <v>95</v>
      </c>
      <c r="B3" s="7">
        <v>14</v>
      </c>
      <c r="C3" s="5" t="s">
        <v>96</v>
      </c>
      <c r="D3" s="7">
        <v>38</v>
      </c>
      <c r="E3" s="5" t="s">
        <v>97</v>
      </c>
      <c r="F3" s="7">
        <v>15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12</v>
      </c>
      <c r="C4" s="5" t="s">
        <v>100</v>
      </c>
      <c r="D4" s="7">
        <v>30</v>
      </c>
      <c r="E4" s="5" t="s">
        <v>101</v>
      </c>
      <c r="F4" s="7">
        <f>$F$2*0.2</f>
        <v>50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7">
        <v>35</v>
      </c>
      <c r="E5" s="5" t="s">
        <v>105</v>
      </c>
      <c r="F5" s="7">
        <f>$F$2*0.7</f>
        <v>175</v>
      </c>
      <c r="G5" s="5" t="s">
        <v>106</v>
      </c>
      <c r="H5" s="7">
        <v>5</v>
      </c>
      <c r="I5" s="6"/>
      <c r="J5" s="6"/>
    </row>
    <row r="6" spans="1:10" ht="15.75" customHeight="1">
      <c r="A6" s="5" t="s">
        <v>107</v>
      </c>
      <c r="B6" s="7">
        <v>10</v>
      </c>
      <c r="C6" s="5" t="s">
        <v>108</v>
      </c>
      <c r="D6" s="7">
        <v>20</v>
      </c>
      <c r="E6" s="5" t="s">
        <v>109</v>
      </c>
      <c r="F6" s="7">
        <f t="shared" ref="F6:F7" si="0">$F$2*0.2</f>
        <v>50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11</v>
      </c>
      <c r="C7" s="5" t="s">
        <v>112</v>
      </c>
      <c r="D7" s="7">
        <v>43</v>
      </c>
      <c r="E7" s="5" t="s">
        <v>113</v>
      </c>
      <c r="F7" s="7">
        <f t="shared" si="0"/>
        <v>50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f t="shared" ref="F8:F9" si="1">$F$2*0.25</f>
        <v>62.5</v>
      </c>
      <c r="G8" s="5" t="s">
        <v>118</v>
      </c>
      <c r="H8" s="7">
        <v>1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7">
        <v>35</v>
      </c>
      <c r="E9" s="5" t="s">
        <v>121</v>
      </c>
      <c r="F9" s="7">
        <f t="shared" si="1"/>
        <v>62.5</v>
      </c>
      <c r="G9" s="5" t="s">
        <v>122</v>
      </c>
      <c r="H9" s="7">
        <v>1</v>
      </c>
      <c r="I9" s="6"/>
      <c r="J9" s="6"/>
    </row>
    <row r="10" spans="1:10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40</v>
      </c>
      <c r="E10" s="5" t="s">
        <v>125</v>
      </c>
      <c r="F10" s="5" t="s">
        <v>15</v>
      </c>
      <c r="G10" s="5" t="s">
        <v>126</v>
      </c>
      <c r="H10" s="7">
        <v>5</v>
      </c>
      <c r="I10" s="6"/>
      <c r="J10" s="6"/>
    </row>
    <row r="11" spans="1:10" ht="15.75" customHeight="1">
      <c r="A11" s="5" t="s">
        <v>127</v>
      </c>
      <c r="B11" s="7">
        <v>10</v>
      </c>
      <c r="C11" s="5" t="s">
        <v>128</v>
      </c>
      <c r="D11" s="7">
        <v>35</v>
      </c>
      <c r="E11" s="5" t="s">
        <v>129</v>
      </c>
      <c r="F11" s="7">
        <v>2</v>
      </c>
      <c r="G11" s="5" t="s">
        <v>130</v>
      </c>
      <c r="H11" s="7">
        <v>6</v>
      </c>
      <c r="I11" s="6"/>
      <c r="J11" s="6"/>
    </row>
    <row r="12" spans="1:10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6</v>
      </c>
      <c r="I12" s="6"/>
      <c r="J12" s="6"/>
    </row>
    <row r="13" spans="1:10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  <c r="I13" s="6"/>
      <c r="J13" s="6"/>
    </row>
    <row r="14" spans="1:10" ht="15.75" customHeight="1">
      <c r="A14" s="5" t="s">
        <v>140</v>
      </c>
      <c r="B14" s="7">
        <v>48</v>
      </c>
      <c r="C14" s="5" t="s">
        <v>141</v>
      </c>
      <c r="D14" s="7">
        <v>26</v>
      </c>
      <c r="E14" s="5" t="s">
        <v>142</v>
      </c>
      <c r="F14" s="5" t="s">
        <v>143</v>
      </c>
      <c r="G14" s="5" t="s">
        <v>144</v>
      </c>
      <c r="H14" s="7">
        <v>5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204</v>
      </c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f>ROUNDUP((B7+B5)/2,0)</f>
        <v>11</v>
      </c>
      <c r="C16" s="5" t="s">
        <v>151</v>
      </c>
      <c r="D16" s="7">
        <v>32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f>ROUNDUP((B6+B6+B4)/3,0)</f>
        <v>11</v>
      </c>
      <c r="C17" s="5" t="s">
        <v>155</v>
      </c>
      <c r="D17" s="7">
        <v>25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f>ROUNDUP((B5+B4+B5)/3,0)</f>
        <v>11</v>
      </c>
      <c r="C18" s="5" t="s">
        <v>159</v>
      </c>
      <c r="D18" s="7">
        <v>27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f>ROUNDUP(B8+B9,0)</f>
        <v>9</v>
      </c>
      <c r="C19" s="5" t="s">
        <v>163</v>
      </c>
      <c r="D19" s="7">
        <v>23</v>
      </c>
      <c r="E19" s="5" t="s">
        <v>164</v>
      </c>
      <c r="F19" s="7">
        <v>30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240</v>
      </c>
      <c r="C20" s="5" t="s">
        <v>168</v>
      </c>
      <c r="D20" s="7">
        <v>20</v>
      </c>
      <c r="E20" s="5" t="s">
        <v>169</v>
      </c>
      <c r="F20" s="7">
        <v>15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f t="shared" ref="B21:B28" si="2">F2</f>
        <v>250</v>
      </c>
      <c r="C21" s="5" t="s">
        <v>173</v>
      </c>
      <c r="D21" s="7">
        <v>25</v>
      </c>
      <c r="E21" s="5" t="s">
        <v>174</v>
      </c>
      <c r="F21" s="7">
        <v>42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f t="shared" si="2"/>
        <v>15</v>
      </c>
      <c r="C22" s="5" t="s">
        <v>177</v>
      </c>
      <c r="D22" s="7">
        <v>20</v>
      </c>
      <c r="E22" s="5" t="s">
        <v>178</v>
      </c>
      <c r="F22" s="7">
        <v>6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f t="shared" si="2"/>
        <v>50</v>
      </c>
      <c r="C23" s="5" t="s">
        <v>181</v>
      </c>
      <c r="D23" s="7">
        <v>20</v>
      </c>
      <c r="E23" s="5" t="s">
        <v>182</v>
      </c>
      <c r="F23" s="7">
        <v>10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f t="shared" si="2"/>
        <v>175</v>
      </c>
      <c r="C24" s="5" t="s">
        <v>185</v>
      </c>
      <c r="D24" s="7">
        <v>20</v>
      </c>
      <c r="E24" s="5" t="s">
        <v>186</v>
      </c>
      <c r="F24" s="7">
        <v>10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f t="shared" si="2"/>
        <v>50</v>
      </c>
      <c r="C25" s="5" t="s">
        <v>189</v>
      </c>
      <c r="D25" s="7">
        <v>20</v>
      </c>
      <c r="E25" s="5" t="s">
        <v>190</v>
      </c>
      <c r="F25" s="7">
        <v>10</v>
      </c>
      <c r="G25" s="8"/>
      <c r="H25" s="8"/>
      <c r="I25" s="6"/>
      <c r="J25" s="6"/>
    </row>
    <row r="26" spans="1:10" ht="15.75" customHeight="1">
      <c r="A26" s="5" t="s">
        <v>191</v>
      </c>
      <c r="B26" s="7">
        <f t="shared" si="2"/>
        <v>50</v>
      </c>
      <c r="C26" s="5" t="s">
        <v>192</v>
      </c>
      <c r="D26" s="7">
        <v>22</v>
      </c>
      <c r="E26" s="5" t="s">
        <v>193</v>
      </c>
      <c r="F26" s="7">
        <v>6</v>
      </c>
      <c r="G26" s="8"/>
      <c r="H26" s="8"/>
      <c r="I26" s="6"/>
      <c r="J26" s="6"/>
    </row>
    <row r="27" spans="1:10" ht="15.75" customHeight="1">
      <c r="A27" s="5" t="s">
        <v>194</v>
      </c>
      <c r="B27" s="7">
        <f t="shared" si="2"/>
        <v>62.5</v>
      </c>
      <c r="C27" s="5" t="s">
        <v>195</v>
      </c>
      <c r="D27" s="7">
        <v>35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f t="shared" si="2"/>
        <v>62.5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900-000000000000}">
  <sheetPr codeName="Tabelle43">
    <outlinePr summaryBelow="0" summaryRight="0"/>
  </sheetPr>
  <dimension ref="A1:J32"/>
  <sheetViews>
    <sheetView workbookViewId="0">
      <selection activeCell="I1" sqref="I1"/>
    </sheetView>
  </sheetViews>
  <sheetFormatPr baseColWidth="10" defaultColWidth="14.42578125" defaultRowHeight="15.75" customHeight="1"/>
  <sheetData>
    <row r="1" spans="1:10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  <c r="J1" s="6"/>
    </row>
    <row r="2" spans="1:10" ht="15.75" customHeight="1">
      <c r="A2" s="5" t="s">
        <v>91</v>
      </c>
      <c r="B2" s="7">
        <v>10</v>
      </c>
      <c r="C2" s="5" t="s">
        <v>92</v>
      </c>
      <c r="D2" s="7">
        <v>100</v>
      </c>
      <c r="E2" s="5" t="s">
        <v>93</v>
      </c>
      <c r="F2" s="7">
        <v>200</v>
      </c>
      <c r="G2" s="5" t="s">
        <v>94</v>
      </c>
      <c r="H2" s="7">
        <v>7</v>
      </c>
      <c r="I2" s="6"/>
      <c r="J2" s="6"/>
    </row>
    <row r="3" spans="1:10" ht="15.75" customHeight="1">
      <c r="A3" s="5" t="s">
        <v>95</v>
      </c>
      <c r="B3" s="7">
        <v>13</v>
      </c>
      <c r="C3" s="5" t="s">
        <v>96</v>
      </c>
      <c r="D3" s="11">
        <v>100</v>
      </c>
      <c r="E3" s="5" t="s">
        <v>97</v>
      </c>
      <c r="F3" s="7">
        <v>10</v>
      </c>
      <c r="G3" s="5" t="s">
        <v>98</v>
      </c>
      <c r="H3" s="7">
        <v>7</v>
      </c>
      <c r="I3" s="6"/>
      <c r="J3" s="6"/>
    </row>
    <row r="4" spans="1:10" ht="15.75" customHeight="1">
      <c r="A4" s="5" t="s">
        <v>99</v>
      </c>
      <c r="B4" s="7">
        <v>400</v>
      </c>
      <c r="C4" s="5" t="s">
        <v>100</v>
      </c>
      <c r="D4" s="11">
        <v>100</v>
      </c>
      <c r="E4" s="5" t="s">
        <v>101</v>
      </c>
      <c r="F4" s="7">
        <v>40</v>
      </c>
      <c r="G4" s="5" t="s">
        <v>102</v>
      </c>
      <c r="H4" s="7">
        <v>0</v>
      </c>
      <c r="I4" s="6"/>
      <c r="J4" s="6"/>
    </row>
    <row r="5" spans="1:10" ht="15.75" customHeight="1">
      <c r="A5" s="5" t="s">
        <v>103</v>
      </c>
      <c r="B5" s="7">
        <v>10</v>
      </c>
      <c r="C5" s="5" t="s">
        <v>104</v>
      </c>
      <c r="D5" s="11">
        <v>100</v>
      </c>
      <c r="E5" s="5" t="s">
        <v>105</v>
      </c>
      <c r="F5" s="7">
        <v>140</v>
      </c>
      <c r="G5" s="5" t="s">
        <v>106</v>
      </c>
      <c r="H5" s="7">
        <v>10</v>
      </c>
      <c r="I5" s="6"/>
      <c r="J5" s="6"/>
    </row>
    <row r="6" spans="1:10" ht="15.75" customHeight="1">
      <c r="A6" s="5" t="s">
        <v>107</v>
      </c>
      <c r="B6" s="7">
        <v>400</v>
      </c>
      <c r="C6" s="5" t="s">
        <v>108</v>
      </c>
      <c r="D6" s="11">
        <v>100</v>
      </c>
      <c r="E6" s="5" t="s">
        <v>109</v>
      </c>
      <c r="F6" s="7">
        <v>40</v>
      </c>
      <c r="G6" s="5" t="s">
        <v>110</v>
      </c>
      <c r="H6" s="7">
        <v>1</v>
      </c>
      <c r="I6" s="6"/>
      <c r="J6" s="6"/>
    </row>
    <row r="7" spans="1:10" ht="15.75" customHeight="1">
      <c r="A7" s="5" t="s">
        <v>111</v>
      </c>
      <c r="B7" s="7">
        <v>250</v>
      </c>
      <c r="C7" s="5" t="s">
        <v>112</v>
      </c>
      <c r="D7" s="11">
        <v>100</v>
      </c>
      <c r="E7" s="5" t="s">
        <v>113</v>
      </c>
      <c r="F7" s="7">
        <v>40</v>
      </c>
      <c r="G7" s="5" t="s">
        <v>114</v>
      </c>
      <c r="H7" s="7">
        <v>1</v>
      </c>
      <c r="I7" s="6"/>
      <c r="J7" s="6"/>
    </row>
    <row r="8" spans="1:10" ht="15.75" customHeight="1">
      <c r="A8" s="5" t="s">
        <v>115</v>
      </c>
      <c r="B8" s="7">
        <v>5</v>
      </c>
      <c r="C8" s="5" t="s">
        <v>116</v>
      </c>
      <c r="D8" s="11">
        <v>100</v>
      </c>
      <c r="E8" s="5" t="s">
        <v>117</v>
      </c>
      <c r="F8" s="7">
        <v>50</v>
      </c>
      <c r="G8" s="5" t="s">
        <v>118</v>
      </c>
      <c r="H8" s="7">
        <v>0</v>
      </c>
      <c r="I8" s="6"/>
      <c r="J8" s="6"/>
    </row>
    <row r="9" spans="1:10" ht="15.75" customHeight="1">
      <c r="A9" s="5" t="s">
        <v>119</v>
      </c>
      <c r="B9" s="7">
        <v>5</v>
      </c>
      <c r="C9" s="5" t="s">
        <v>120</v>
      </c>
      <c r="D9" s="11">
        <v>100</v>
      </c>
      <c r="E9" s="5" t="s">
        <v>121</v>
      </c>
      <c r="F9" s="7">
        <v>50</v>
      </c>
      <c r="G9" s="5" t="s">
        <v>122</v>
      </c>
      <c r="H9" s="7">
        <v>2</v>
      </c>
      <c r="I9" s="6"/>
      <c r="J9" s="6"/>
    </row>
    <row r="10" spans="1:10" ht="15.75" customHeight="1">
      <c r="A10" s="5" t="s">
        <v>123</v>
      </c>
      <c r="B10" s="7">
        <v>135</v>
      </c>
      <c r="C10" s="5" t="s">
        <v>124</v>
      </c>
      <c r="D10" s="11">
        <v>100</v>
      </c>
      <c r="E10" s="5" t="s">
        <v>125</v>
      </c>
      <c r="F10" s="5" t="s">
        <v>2</v>
      </c>
      <c r="G10" s="5" t="s">
        <v>126</v>
      </c>
      <c r="H10" s="7">
        <v>0</v>
      </c>
      <c r="I10" s="6"/>
      <c r="J10" s="6"/>
    </row>
    <row r="11" spans="1:10" ht="15.75" customHeight="1">
      <c r="A11" s="5" t="s">
        <v>127</v>
      </c>
      <c r="B11" s="7">
        <v>9</v>
      </c>
      <c r="C11" s="5" t="s">
        <v>128</v>
      </c>
      <c r="D11" s="11">
        <v>100</v>
      </c>
      <c r="E11" s="5" t="s">
        <v>129</v>
      </c>
      <c r="F11" s="7">
        <v>2</v>
      </c>
      <c r="G11" s="5" t="s">
        <v>130</v>
      </c>
      <c r="H11" s="7">
        <v>0</v>
      </c>
      <c r="I11" s="6"/>
      <c r="J11" s="6"/>
    </row>
    <row r="12" spans="1:10" ht="15.75" customHeight="1">
      <c r="A12" s="5" t="s">
        <v>131</v>
      </c>
      <c r="B12" s="7">
        <v>5</v>
      </c>
      <c r="C12" s="5" t="s">
        <v>132</v>
      </c>
      <c r="D12" s="11">
        <v>100</v>
      </c>
      <c r="E12" s="5" t="s">
        <v>133</v>
      </c>
      <c r="F12" s="7">
        <v>2</v>
      </c>
      <c r="G12" s="5" t="s">
        <v>134</v>
      </c>
      <c r="H12" s="7">
        <v>0</v>
      </c>
      <c r="I12" s="6"/>
      <c r="J12" s="6"/>
    </row>
    <row r="13" spans="1:10" ht="15.75" customHeight="1">
      <c r="A13" s="5" t="s">
        <v>135</v>
      </c>
      <c r="B13" s="7">
        <v>5</v>
      </c>
      <c r="C13" s="5" t="s">
        <v>136</v>
      </c>
      <c r="D13" s="11">
        <v>100</v>
      </c>
      <c r="E13" s="5" t="s">
        <v>137</v>
      </c>
      <c r="F13" s="5" t="s">
        <v>138</v>
      </c>
      <c r="G13" s="5" t="s">
        <v>139</v>
      </c>
      <c r="H13" s="7">
        <v>0</v>
      </c>
      <c r="I13" s="6"/>
      <c r="J13" s="6"/>
    </row>
    <row r="14" spans="1:10" ht="15.75" customHeight="1">
      <c r="A14" s="5" t="s">
        <v>140</v>
      </c>
      <c r="B14" s="7">
        <v>40</v>
      </c>
      <c r="C14" s="5" t="s">
        <v>141</v>
      </c>
      <c r="D14" s="11">
        <v>100</v>
      </c>
      <c r="E14" s="5" t="s">
        <v>142</v>
      </c>
      <c r="F14" s="5" t="s">
        <v>143</v>
      </c>
      <c r="G14" s="5" t="s">
        <v>144</v>
      </c>
      <c r="H14" s="7">
        <v>0</v>
      </c>
      <c r="I14" s="6"/>
      <c r="J14" s="6"/>
    </row>
    <row r="15" spans="1:10" ht="15.75" customHeight="1">
      <c r="A15" s="5" t="s">
        <v>145</v>
      </c>
      <c r="B15" s="5" t="s">
        <v>146</v>
      </c>
      <c r="C15" s="5" t="s">
        <v>147</v>
      </c>
      <c r="D15" s="11">
        <v>100</v>
      </c>
      <c r="E15" s="5" t="s">
        <v>148</v>
      </c>
      <c r="F15" s="8"/>
      <c r="G15" s="5" t="s">
        <v>149</v>
      </c>
      <c r="H15" s="7">
        <v>1</v>
      </c>
      <c r="I15" s="6"/>
      <c r="J15" s="6"/>
    </row>
    <row r="16" spans="1:10" ht="15.75" customHeight="1">
      <c r="A16" s="5" t="s">
        <v>150</v>
      </c>
      <c r="B16" s="7">
        <v>130</v>
      </c>
      <c r="C16" s="5" t="s">
        <v>151</v>
      </c>
      <c r="D16" s="11">
        <v>100</v>
      </c>
      <c r="E16" s="5" t="s">
        <v>152</v>
      </c>
      <c r="F16" s="5" t="s">
        <v>152</v>
      </c>
      <c r="G16" s="5" t="s">
        <v>153</v>
      </c>
      <c r="H16" s="7">
        <v>1</v>
      </c>
      <c r="I16" s="6"/>
      <c r="J16" s="6"/>
    </row>
    <row r="17" spans="1:10" ht="15.75" customHeight="1">
      <c r="A17" s="5" t="s">
        <v>154</v>
      </c>
      <c r="B17" s="7">
        <v>400</v>
      </c>
      <c r="C17" s="5" t="s">
        <v>155</v>
      </c>
      <c r="D17" s="11">
        <v>100</v>
      </c>
      <c r="E17" s="5" t="s">
        <v>156</v>
      </c>
      <c r="F17" s="7">
        <v>30</v>
      </c>
      <c r="G17" s="5" t="s">
        <v>157</v>
      </c>
      <c r="H17" s="7">
        <v>1</v>
      </c>
      <c r="I17" s="6"/>
      <c r="J17" s="6"/>
    </row>
    <row r="18" spans="1:10" ht="15.75" customHeight="1">
      <c r="A18" s="5" t="s">
        <v>158</v>
      </c>
      <c r="B18" s="7">
        <v>140</v>
      </c>
      <c r="C18" s="5" t="s">
        <v>159</v>
      </c>
      <c r="D18" s="11">
        <v>100</v>
      </c>
      <c r="E18" s="5" t="s">
        <v>160</v>
      </c>
      <c r="F18" s="7">
        <v>12</v>
      </c>
      <c r="G18" s="5" t="s">
        <v>161</v>
      </c>
      <c r="H18" s="7">
        <v>1</v>
      </c>
      <c r="I18" s="6"/>
      <c r="J18" s="6"/>
    </row>
    <row r="19" spans="1:10" ht="15.75" customHeight="1">
      <c r="A19" s="5" t="s">
        <v>162</v>
      </c>
      <c r="B19" s="7">
        <v>10</v>
      </c>
      <c r="C19" s="5" t="s">
        <v>163</v>
      </c>
      <c r="D19" s="11">
        <v>100</v>
      </c>
      <c r="E19" s="5" t="s">
        <v>164</v>
      </c>
      <c r="F19" s="7">
        <v>0</v>
      </c>
      <c r="G19" s="5" t="s">
        <v>165</v>
      </c>
      <c r="H19" s="7">
        <v>1</v>
      </c>
      <c r="I19" s="6"/>
      <c r="J19" s="6"/>
    </row>
    <row r="20" spans="1:10" ht="15.75" customHeight="1">
      <c r="A20" s="5" t="s">
        <v>166</v>
      </c>
      <c r="B20" s="5" t="s">
        <v>24</v>
      </c>
      <c r="C20" s="5" t="s">
        <v>168</v>
      </c>
      <c r="D20" s="11">
        <v>100</v>
      </c>
      <c r="E20" s="5" t="s">
        <v>169</v>
      </c>
      <c r="F20" s="7">
        <v>23</v>
      </c>
      <c r="G20" s="5" t="s">
        <v>170</v>
      </c>
      <c r="H20" s="5" t="s">
        <v>171</v>
      </c>
      <c r="I20" s="6"/>
      <c r="J20" s="6"/>
    </row>
    <row r="21" spans="1:10" ht="15.75" customHeight="1">
      <c r="A21" s="5" t="s">
        <v>172</v>
      </c>
      <c r="B21" s="7">
        <v>200</v>
      </c>
      <c r="C21" s="5" t="s">
        <v>173</v>
      </c>
      <c r="D21" s="11">
        <v>100</v>
      </c>
      <c r="E21" s="5" t="s">
        <v>174</v>
      </c>
      <c r="F21" s="7">
        <v>0</v>
      </c>
      <c r="G21" s="5" t="s">
        <v>175</v>
      </c>
      <c r="H21" s="5" t="s">
        <v>171</v>
      </c>
      <c r="I21" s="6"/>
      <c r="J21" s="6"/>
    </row>
    <row r="22" spans="1:10" ht="15.75" customHeight="1">
      <c r="A22" s="5" t="s">
        <v>176</v>
      </c>
      <c r="B22" s="7">
        <v>12</v>
      </c>
      <c r="C22" s="5" t="s">
        <v>177</v>
      </c>
      <c r="D22" s="11">
        <v>100</v>
      </c>
      <c r="E22" s="5" t="s">
        <v>178</v>
      </c>
      <c r="F22" s="7">
        <v>0</v>
      </c>
      <c r="G22" s="5" t="s">
        <v>179</v>
      </c>
      <c r="H22" s="5" t="s">
        <v>171</v>
      </c>
      <c r="I22" s="6"/>
      <c r="J22" s="6"/>
    </row>
    <row r="23" spans="1:10" ht="15.75" customHeight="1">
      <c r="A23" s="5" t="s">
        <v>180</v>
      </c>
      <c r="B23" s="7">
        <v>40</v>
      </c>
      <c r="C23" s="5" t="s">
        <v>181</v>
      </c>
      <c r="D23" s="11">
        <v>100</v>
      </c>
      <c r="E23" s="5" t="s">
        <v>182</v>
      </c>
      <c r="F23" s="7">
        <v>0</v>
      </c>
      <c r="G23" s="5" t="s">
        <v>183</v>
      </c>
      <c r="H23" s="5" t="s">
        <v>171</v>
      </c>
      <c r="I23" s="6"/>
      <c r="J23" s="6"/>
    </row>
    <row r="24" spans="1:10" ht="15.75" customHeight="1">
      <c r="A24" s="5" t="s">
        <v>184</v>
      </c>
      <c r="B24" s="7">
        <v>140</v>
      </c>
      <c r="C24" s="5" t="s">
        <v>185</v>
      </c>
      <c r="D24" s="11">
        <v>100</v>
      </c>
      <c r="E24" s="5" t="s">
        <v>186</v>
      </c>
      <c r="F24" s="7">
        <v>0</v>
      </c>
      <c r="G24" s="5" t="s">
        <v>187</v>
      </c>
      <c r="H24" s="5" t="s">
        <v>171</v>
      </c>
      <c r="I24" s="6"/>
      <c r="J24" s="6"/>
    </row>
    <row r="25" spans="1:10" ht="15.75" customHeight="1">
      <c r="A25" s="5" t="s">
        <v>188</v>
      </c>
      <c r="B25" s="7">
        <v>40</v>
      </c>
      <c r="C25" s="5" t="s">
        <v>189</v>
      </c>
      <c r="D25" s="11">
        <v>100</v>
      </c>
      <c r="E25" s="5" t="s">
        <v>190</v>
      </c>
      <c r="F25" s="7">
        <v>0</v>
      </c>
      <c r="G25" s="8"/>
      <c r="H25" s="8"/>
      <c r="I25" s="6"/>
      <c r="J25" s="6"/>
    </row>
    <row r="26" spans="1:10" ht="15.75" customHeight="1">
      <c r="A26" s="5" t="s">
        <v>191</v>
      </c>
      <c r="B26" s="7">
        <v>40</v>
      </c>
      <c r="C26" s="5" t="s">
        <v>192</v>
      </c>
      <c r="D26" s="11">
        <v>100</v>
      </c>
      <c r="E26" s="5" t="s">
        <v>193</v>
      </c>
      <c r="F26" s="7">
        <v>0</v>
      </c>
      <c r="G26" s="8"/>
      <c r="H26" s="8"/>
      <c r="I26" s="6"/>
      <c r="J26" s="6"/>
    </row>
    <row r="27" spans="1:10" ht="15.75" customHeight="1">
      <c r="A27" s="5" t="s">
        <v>194</v>
      </c>
      <c r="B27" s="7">
        <v>50</v>
      </c>
      <c r="C27" s="5" t="s">
        <v>195</v>
      </c>
      <c r="D27" s="11">
        <v>100</v>
      </c>
      <c r="E27" s="5" t="s">
        <v>196</v>
      </c>
      <c r="F27" s="8"/>
      <c r="G27" s="8"/>
      <c r="H27" s="8"/>
      <c r="I27" s="6"/>
      <c r="J27" s="6"/>
    </row>
    <row r="28" spans="1:10" ht="15.75" customHeight="1">
      <c r="A28" s="5" t="s">
        <v>197</v>
      </c>
      <c r="B28" s="7">
        <v>50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xl/worksheets/sheet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A00-000000000000}">
  <sheetPr codeName="Tabelle44">
    <outlinePr summaryBelow="0" summaryRight="0"/>
  </sheetPr>
  <dimension ref="A1:I29"/>
  <sheetViews>
    <sheetView workbookViewId="0">
      <selection activeCell="I35" sqref="I35"/>
    </sheetView>
  </sheetViews>
  <sheetFormatPr baseColWidth="10" defaultColWidth="14.42578125" defaultRowHeight="15.75" customHeight="1"/>
  <sheetData>
    <row r="1" spans="1:9" ht="15.75" customHeight="1">
      <c r="A1" s="5" t="s">
        <v>83</v>
      </c>
      <c r="B1" s="5" t="s">
        <v>84</v>
      </c>
      <c r="C1" s="5" t="s">
        <v>85</v>
      </c>
      <c r="D1" s="5" t="s">
        <v>86</v>
      </c>
      <c r="E1" s="5" t="s">
        <v>87</v>
      </c>
      <c r="F1" s="5" t="s">
        <v>88</v>
      </c>
      <c r="G1" s="5" t="s">
        <v>89</v>
      </c>
      <c r="H1" s="5" t="s">
        <v>90</v>
      </c>
      <c r="I1" s="6" t="s">
        <v>243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10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7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20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12</v>
      </c>
      <c r="C5" s="5" t="s">
        <v>104</v>
      </c>
      <c r="D5" s="7">
        <v>20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17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12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B00-000000000000}">
  <sheetPr codeName="Tabelle45">
    <outlinePr summaryBelow="0" summaryRight="0"/>
  </sheetPr>
  <dimension ref="A1:I29"/>
  <sheetViews>
    <sheetView workbookViewId="0">
      <selection activeCell="A32" sqref="A1:I32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5" t="s">
        <v>91</v>
      </c>
      <c r="B2" s="7">
        <v>15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42</v>
      </c>
      <c r="E3" s="5" t="s">
        <v>97</v>
      </c>
      <c r="F3" s="7">
        <v>10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14</v>
      </c>
      <c r="C5" s="5" t="s">
        <v>104</v>
      </c>
      <c r="D5" s="7">
        <v>42</v>
      </c>
      <c r="E5" s="5" t="s">
        <v>105</v>
      </c>
      <c r="F5" s="7">
        <v>170</v>
      </c>
      <c r="G5" s="5" t="s">
        <v>106</v>
      </c>
      <c r="H5" s="7">
        <v>6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25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1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38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45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208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13</v>
      </c>
      <c r="C16" s="5" t="s">
        <v>151</v>
      </c>
      <c r="D16" s="7">
        <v>20</v>
      </c>
      <c r="E16" s="5" t="s">
        <v>152</v>
      </c>
      <c r="F16" s="5" t="s">
        <v>152</v>
      </c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12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0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17</v>
      </c>
      <c r="G20" s="5" t="s">
        <v>170</v>
      </c>
      <c r="H20" s="5" t="s">
        <v>208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30</v>
      </c>
      <c r="E21" s="5" t="s">
        <v>174</v>
      </c>
      <c r="F21" s="7">
        <v>75</v>
      </c>
      <c r="G21" s="5" t="s">
        <v>175</v>
      </c>
      <c r="H21" s="5" t="s">
        <v>208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15</v>
      </c>
      <c r="G22" s="5" t="s">
        <v>179</v>
      </c>
      <c r="H22" s="5" t="s">
        <v>208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15</v>
      </c>
      <c r="G23" s="5" t="s">
        <v>183</v>
      </c>
      <c r="H23" s="5" t="s">
        <v>208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15</v>
      </c>
      <c r="G24" s="5" t="s">
        <v>187</v>
      </c>
      <c r="H24" s="5" t="s">
        <v>208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15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28</v>
      </c>
      <c r="E26" s="5" t="s">
        <v>193</v>
      </c>
      <c r="F26" s="7">
        <v>15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6E0564-016A-4D6C-8711-28F4C0D4E06E}">
  <sheetPr codeName="Tabelle46"/>
  <dimension ref="A1:I29"/>
  <sheetViews>
    <sheetView workbookViewId="0">
      <selection activeCell="F2" sqref="F2:F9"/>
    </sheetView>
  </sheetViews>
  <sheetFormatPr baseColWidth="10" defaultRowHeight="12.75"/>
  <cols>
    <col min="7" max="7" width="14.5703125" customWidth="1"/>
  </cols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15</v>
      </c>
      <c r="C2" s="8" t="s">
        <v>92</v>
      </c>
      <c r="D2" s="10">
        <v>20</v>
      </c>
      <c r="E2" s="8" t="s">
        <v>93</v>
      </c>
      <c r="F2" s="10">
        <v>450</v>
      </c>
      <c r="G2" s="8" t="s">
        <v>94</v>
      </c>
      <c r="H2" s="10">
        <v>7</v>
      </c>
    </row>
    <row r="3" spans="1:9" ht="15">
      <c r="A3" s="8" t="s">
        <v>95</v>
      </c>
      <c r="B3" s="10">
        <v>11</v>
      </c>
      <c r="C3" s="8" t="s">
        <v>96</v>
      </c>
      <c r="D3" s="10">
        <v>53</v>
      </c>
      <c r="E3" s="8" t="s">
        <v>97</v>
      </c>
      <c r="F3" s="10">
        <v>13</v>
      </c>
      <c r="G3" s="8" t="s">
        <v>98</v>
      </c>
      <c r="H3" s="10">
        <v>5</v>
      </c>
    </row>
    <row r="4" spans="1:9" ht="15">
      <c r="A4" s="8" t="s">
        <v>99</v>
      </c>
      <c r="B4" s="10">
        <v>6</v>
      </c>
      <c r="C4" s="8" t="s">
        <v>100</v>
      </c>
      <c r="D4" s="10">
        <v>28</v>
      </c>
      <c r="E4" s="8" t="s">
        <v>101</v>
      </c>
      <c r="F4" s="10">
        <f>$F$2*0.2</f>
        <v>90</v>
      </c>
      <c r="G4" s="8" t="s">
        <v>102</v>
      </c>
      <c r="H4" s="10">
        <v>0</v>
      </c>
    </row>
    <row r="5" spans="1:9" ht="15">
      <c r="A5" s="8" t="s">
        <v>103</v>
      </c>
      <c r="B5" s="10">
        <v>14</v>
      </c>
      <c r="C5" s="8" t="s">
        <v>104</v>
      </c>
      <c r="D5" s="10">
        <v>50</v>
      </c>
      <c r="E5" s="8" t="s">
        <v>105</v>
      </c>
      <c r="F5" s="10">
        <f>$F$2*0.7</f>
        <v>315</v>
      </c>
      <c r="G5" s="8" t="s">
        <v>106</v>
      </c>
      <c r="H5" s="10">
        <v>7</v>
      </c>
    </row>
    <row r="6" spans="1:9" ht="15">
      <c r="A6" s="8" t="s">
        <v>107</v>
      </c>
      <c r="B6" s="10">
        <v>8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</row>
    <row r="8" spans="1:9" ht="15">
      <c r="A8" s="8" t="s">
        <v>115</v>
      </c>
      <c r="B8" s="10">
        <v>6</v>
      </c>
      <c r="C8" s="8" t="s">
        <v>116</v>
      </c>
      <c r="D8" s="10">
        <v>25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</row>
    <row r="9" spans="1:9" ht="15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112.5</v>
      </c>
      <c r="G9" s="8" t="s">
        <v>122</v>
      </c>
      <c r="H9" s="10">
        <v>2</v>
      </c>
    </row>
    <row r="10" spans="1:9" ht="15">
      <c r="A10" s="8" t="s">
        <v>123</v>
      </c>
      <c r="B10" s="10">
        <f>ROUNDUP((B8+B5+B7+B9)/2,0)</f>
        <v>18</v>
      </c>
      <c r="C10" s="8" t="s">
        <v>124</v>
      </c>
      <c r="D10" s="10">
        <v>24</v>
      </c>
      <c r="E10" s="8" t="s">
        <v>125</v>
      </c>
      <c r="F10" s="8" t="s">
        <v>25</v>
      </c>
      <c r="G10" s="8" t="s">
        <v>126</v>
      </c>
      <c r="H10" s="10">
        <v>5</v>
      </c>
    </row>
    <row r="11" spans="1:9" ht="15">
      <c r="A11" s="8" t="s">
        <v>127</v>
      </c>
      <c r="B11" s="10">
        <v>9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5</v>
      </c>
    </row>
    <row r="12" spans="1:9" ht="15">
      <c r="A12" s="8" t="s">
        <v>131</v>
      </c>
      <c r="B12" s="10">
        <v>38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5</v>
      </c>
    </row>
    <row r="13" spans="1:9" ht="15">
      <c r="A13" s="8" t="s">
        <v>135</v>
      </c>
      <c r="B13" s="10">
        <v>45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5</v>
      </c>
    </row>
    <row r="14" spans="1:9" ht="15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5</v>
      </c>
    </row>
    <row r="15" spans="1:9" ht="15">
      <c r="A15" s="8" t="s">
        <v>145</v>
      </c>
      <c r="B15" s="8" t="s">
        <v>208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">
      <c r="A16" s="8" t="s">
        <v>150</v>
      </c>
      <c r="B16" s="10">
        <f>ROUNDUP((B7+B5)/2,0)</f>
        <v>13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">
      <c r="A17" s="8" t="s">
        <v>154</v>
      </c>
      <c r="B17" s="10">
        <f>ROUNDUP((B6+B6+B4)/3,0)</f>
        <v>8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</row>
    <row r="18" spans="1:8" ht="15">
      <c r="A18" s="8" t="s">
        <v>158</v>
      </c>
      <c r="B18" s="10">
        <f>ROUNDUP((B5+B4+B5)/3,0)</f>
        <v>12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">
      <c r="A19" s="8" t="s">
        <v>162</v>
      </c>
      <c r="B19" s="10">
        <f>ROUNDUP(B8+B9,0)</f>
        <v>11</v>
      </c>
      <c r="C19" s="8" t="s">
        <v>163</v>
      </c>
      <c r="D19" s="10">
        <v>25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">
      <c r="A20" s="8" t="s">
        <v>166</v>
      </c>
      <c r="B20" s="8" t="s">
        <v>244</v>
      </c>
      <c r="C20" s="8" t="s">
        <v>168</v>
      </c>
      <c r="D20" s="10">
        <v>20</v>
      </c>
      <c r="E20" s="8" t="s">
        <v>169</v>
      </c>
      <c r="F20" s="10">
        <v>17</v>
      </c>
      <c r="G20" s="8" t="s">
        <v>170</v>
      </c>
      <c r="H20" s="8" t="s">
        <v>208</v>
      </c>
    </row>
    <row r="21" spans="1:8" ht="15">
      <c r="A21" s="8" t="s">
        <v>172</v>
      </c>
      <c r="B21" s="10">
        <f t="shared" ref="B21:B28" si="2">F2</f>
        <v>450</v>
      </c>
      <c r="C21" s="8" t="s">
        <v>173</v>
      </c>
      <c r="D21" s="10">
        <v>30</v>
      </c>
      <c r="E21" s="8" t="s">
        <v>174</v>
      </c>
      <c r="F21" s="10">
        <f>SUM(F22:F26)</f>
        <v>81</v>
      </c>
      <c r="G21" s="8" t="s">
        <v>175</v>
      </c>
      <c r="H21" s="8" t="s">
        <v>208</v>
      </c>
    </row>
    <row r="22" spans="1:8" ht="15">
      <c r="A22" s="8" t="s">
        <v>176</v>
      </c>
      <c r="B22" s="10">
        <f t="shared" si="2"/>
        <v>13</v>
      </c>
      <c r="C22" s="8" t="s">
        <v>177</v>
      </c>
      <c r="D22" s="10">
        <v>20</v>
      </c>
      <c r="E22" s="8" t="s">
        <v>178</v>
      </c>
      <c r="F22" s="10">
        <v>21</v>
      </c>
      <c r="G22" s="8" t="s">
        <v>179</v>
      </c>
      <c r="H22" s="8" t="s">
        <v>208</v>
      </c>
    </row>
    <row r="23" spans="1:8" ht="15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208</v>
      </c>
    </row>
    <row r="24" spans="1:8" ht="15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208</v>
      </c>
    </row>
    <row r="25" spans="1:8" ht="15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">
      <c r="A26" s="8" t="s">
        <v>191</v>
      </c>
      <c r="B26" s="10">
        <f t="shared" si="2"/>
        <v>90</v>
      </c>
      <c r="C26" s="8" t="s">
        <v>192</v>
      </c>
      <c r="D26" s="10">
        <v>28</v>
      </c>
      <c r="E26" s="8" t="s">
        <v>193</v>
      </c>
      <c r="F26" s="10">
        <v>15</v>
      </c>
      <c r="G26" s="8"/>
      <c r="H26" s="8"/>
    </row>
    <row r="27" spans="1:8" ht="15">
      <c r="A27" s="8" t="s">
        <v>194</v>
      </c>
      <c r="B27" s="10">
        <f t="shared" si="2"/>
        <v>112.5</v>
      </c>
      <c r="C27" s="8" t="s">
        <v>195</v>
      </c>
      <c r="D27" s="10">
        <v>28</v>
      </c>
      <c r="E27" s="8" t="s">
        <v>196</v>
      </c>
      <c r="F27" s="8"/>
      <c r="G27" s="8"/>
      <c r="H27" s="8"/>
    </row>
    <row r="28" spans="1:8" ht="15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</row>
    <row r="29" spans="1:8" ht="15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C00-000000000000}">
  <sheetPr codeName="Tabelle47">
    <outlinePr summaryBelow="0" summaryRight="0"/>
  </sheetPr>
  <dimension ref="A1:I29"/>
  <sheetViews>
    <sheetView workbookViewId="0">
      <selection sqref="A1:I1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5" t="s">
        <v>91</v>
      </c>
      <c r="B2" s="7">
        <v>13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6</v>
      </c>
    </row>
    <row r="3" spans="1:9" ht="15.75" customHeight="1">
      <c r="A3" s="5" t="s">
        <v>95</v>
      </c>
      <c r="B3" s="7">
        <v>11</v>
      </c>
      <c r="C3" s="5" t="s">
        <v>96</v>
      </c>
      <c r="D3" s="7">
        <v>38</v>
      </c>
      <c r="E3" s="5" t="s">
        <v>97</v>
      </c>
      <c r="F3" s="7">
        <v>10</v>
      </c>
      <c r="G3" s="5" t="s">
        <v>98</v>
      </c>
      <c r="H3" s="7">
        <v>5</v>
      </c>
    </row>
    <row r="4" spans="1:9" ht="15.75" customHeight="1">
      <c r="A4" s="5" t="s">
        <v>99</v>
      </c>
      <c r="B4" s="7">
        <v>6</v>
      </c>
      <c r="C4" s="5" t="s">
        <v>100</v>
      </c>
      <c r="D4" s="7">
        <v>28</v>
      </c>
      <c r="E4" s="5" t="s">
        <v>101</v>
      </c>
      <c r="F4" s="7">
        <v>50</v>
      </c>
      <c r="G4" s="5" t="s">
        <v>102</v>
      </c>
      <c r="H4" s="7">
        <v>5</v>
      </c>
    </row>
    <row r="5" spans="1:9" ht="15.75" customHeight="1">
      <c r="A5" s="5" t="s">
        <v>103</v>
      </c>
      <c r="B5" s="7">
        <v>13</v>
      </c>
      <c r="C5" s="5" t="s">
        <v>104</v>
      </c>
      <c r="D5" s="7">
        <v>30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8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11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1</v>
      </c>
    </row>
    <row r="8" spans="1:9" ht="15.75" customHeight="1">
      <c r="A8" s="5" t="s">
        <v>115</v>
      </c>
      <c r="B8" s="7">
        <v>6</v>
      </c>
      <c r="C8" s="5" t="s">
        <v>116</v>
      </c>
      <c r="D8" s="7">
        <v>30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30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18</v>
      </c>
      <c r="C10" s="5" t="s">
        <v>124</v>
      </c>
      <c r="D10" s="7">
        <v>24</v>
      </c>
      <c r="E10" s="5" t="s">
        <v>125</v>
      </c>
      <c r="F10" s="5" t="s">
        <v>25</v>
      </c>
      <c r="G10" s="5" t="s">
        <v>126</v>
      </c>
      <c r="H10" s="7">
        <v>5</v>
      </c>
    </row>
    <row r="11" spans="1:9" ht="15.75" customHeight="1">
      <c r="A11" s="5" t="s">
        <v>127</v>
      </c>
      <c r="B11" s="7">
        <v>9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5</v>
      </c>
    </row>
    <row r="12" spans="1:9" ht="15.75" customHeight="1">
      <c r="A12" s="5" t="s">
        <v>131</v>
      </c>
      <c r="B12" s="7">
        <v>30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5</v>
      </c>
    </row>
    <row r="13" spans="1:9" ht="15.75" customHeight="1">
      <c r="A13" s="5" t="s">
        <v>135</v>
      </c>
      <c r="B13" s="7">
        <v>35</v>
      </c>
      <c r="C13" s="5" t="s">
        <v>136</v>
      </c>
      <c r="D13" s="7">
        <v>20</v>
      </c>
      <c r="E13" s="5" t="s">
        <v>137</v>
      </c>
      <c r="F13" s="5" t="s">
        <v>138</v>
      </c>
      <c r="G13" s="5" t="s">
        <v>139</v>
      </c>
      <c r="H13" s="7">
        <v>5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 t="s">
        <v>143</v>
      </c>
      <c r="G14" s="5" t="s">
        <v>144</v>
      </c>
      <c r="H14" s="7">
        <v>5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5" t="s">
        <v>232</v>
      </c>
      <c r="G15" s="5" t="s">
        <v>149</v>
      </c>
      <c r="H15" s="7">
        <v>1</v>
      </c>
    </row>
    <row r="16" spans="1:9" ht="15.75" customHeight="1">
      <c r="A16" s="5" t="s">
        <v>150</v>
      </c>
      <c r="B16" s="7">
        <f>ROUNDUP((B7+B5)/2,0)</f>
        <v>12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1</v>
      </c>
    </row>
    <row r="17" spans="1:8" ht="15.75" customHeight="1">
      <c r="A17" s="5" t="s">
        <v>154</v>
      </c>
      <c r="B17" s="7">
        <f>ROUNDUP((B6+B6+B4)/3,0)</f>
        <v>8</v>
      </c>
      <c r="C17" s="5" t="s">
        <v>155</v>
      </c>
      <c r="D17" s="7">
        <v>20</v>
      </c>
      <c r="E17" s="5" t="s">
        <v>156</v>
      </c>
      <c r="F17" s="7">
        <v>30</v>
      </c>
      <c r="G17" s="5" t="s">
        <v>157</v>
      </c>
      <c r="H17" s="7">
        <v>1</v>
      </c>
    </row>
    <row r="18" spans="1:8" ht="15.75" customHeight="1">
      <c r="A18" s="5" t="s">
        <v>158</v>
      </c>
      <c r="B18" s="7">
        <f>ROUNDUP((B5+B4+B5)/3,0)</f>
        <v>11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>
        <v>1</v>
      </c>
    </row>
    <row r="19" spans="1:8" ht="15.75" customHeight="1">
      <c r="A19" s="5" t="s">
        <v>162</v>
      </c>
      <c r="B19" s="7">
        <f>ROUNDUP(B8+B9,0)</f>
        <v>11</v>
      </c>
      <c r="C19" s="5" t="s">
        <v>163</v>
      </c>
      <c r="D19" s="7">
        <v>25</v>
      </c>
      <c r="E19" s="5" t="s">
        <v>164</v>
      </c>
      <c r="F19" s="7">
        <v>35</v>
      </c>
      <c r="G19" s="5" t="s">
        <v>165</v>
      </c>
      <c r="H19" s="7">
        <v>1</v>
      </c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/>
      <c r="G20" s="5" t="s">
        <v>170</v>
      </c>
      <c r="H20" s="5" t="s">
        <v>202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32</v>
      </c>
      <c r="E21" s="5" t="s">
        <v>174</v>
      </c>
      <c r="F21" s="7" t="s">
        <v>242</v>
      </c>
      <c r="G21" s="5" t="s">
        <v>175</v>
      </c>
      <c r="H21" s="5" t="s">
        <v>202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12">
        <v>44326</v>
      </c>
      <c r="G22" s="5" t="s">
        <v>179</v>
      </c>
      <c r="H22" s="5" t="s">
        <v>202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12">
        <v>44326</v>
      </c>
      <c r="G23" s="5" t="s">
        <v>183</v>
      </c>
      <c r="H23" s="5" t="s">
        <v>202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12">
        <v>44326</v>
      </c>
      <c r="G24" s="5" t="s">
        <v>187</v>
      </c>
      <c r="H24" s="5" t="s">
        <v>202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12">
        <v>44326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30</v>
      </c>
      <c r="E26" s="5" t="s">
        <v>193</v>
      </c>
      <c r="F26" s="12">
        <v>44326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28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2136F-EE95-4990-AE9E-13CB0D761702}">
  <sheetPr codeName="Tabelle48">
    <outlinePr summaryBelow="0" summaryRight="0"/>
  </sheetPr>
  <dimension ref="A1:I29"/>
  <sheetViews>
    <sheetView workbookViewId="0">
      <selection activeCell="D28" sqref="D28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8" t="s">
        <v>91</v>
      </c>
      <c r="B2" s="10">
        <v>15</v>
      </c>
      <c r="C2" s="8" t="s">
        <v>92</v>
      </c>
      <c r="D2" s="10">
        <v>40</v>
      </c>
      <c r="E2" s="8" t="s">
        <v>93</v>
      </c>
      <c r="F2" s="10">
        <v>350</v>
      </c>
      <c r="G2" s="8" t="s">
        <v>94</v>
      </c>
      <c r="H2" s="10">
        <v>10</v>
      </c>
    </row>
    <row r="3" spans="1:9" ht="15.75" customHeight="1">
      <c r="A3" s="8" t="s">
        <v>95</v>
      </c>
      <c r="B3" s="10">
        <v>16</v>
      </c>
      <c r="C3" s="8" t="s">
        <v>96</v>
      </c>
      <c r="D3" s="10">
        <v>62</v>
      </c>
      <c r="E3" s="8" t="s">
        <v>97</v>
      </c>
      <c r="F3" s="10">
        <v>16</v>
      </c>
      <c r="G3" s="8" t="s">
        <v>98</v>
      </c>
      <c r="H3" s="10">
        <v>10</v>
      </c>
    </row>
    <row r="4" spans="1:9" ht="15.75" customHeight="1">
      <c r="A4" s="8" t="s">
        <v>99</v>
      </c>
      <c r="B4" s="10">
        <v>10</v>
      </c>
      <c r="C4" s="8" t="s">
        <v>100</v>
      </c>
      <c r="D4" s="10">
        <v>45</v>
      </c>
      <c r="E4" s="8" t="s">
        <v>101</v>
      </c>
      <c r="F4" s="10">
        <f>$F$2*0.2</f>
        <v>70</v>
      </c>
      <c r="G4" s="8" t="s">
        <v>102</v>
      </c>
      <c r="H4" s="10">
        <v>10</v>
      </c>
    </row>
    <row r="5" spans="1:9" ht="15.75" customHeight="1">
      <c r="A5" s="8" t="s">
        <v>103</v>
      </c>
      <c r="B5" s="10">
        <v>16</v>
      </c>
      <c r="C5" s="8" t="s">
        <v>104</v>
      </c>
      <c r="D5" s="10">
        <v>56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10</v>
      </c>
      <c r="C6" s="8" t="s">
        <v>108</v>
      </c>
      <c r="D6" s="10">
        <v>25</v>
      </c>
      <c r="E6" s="8" t="s">
        <v>109</v>
      </c>
      <c r="F6" s="10">
        <f t="shared" ref="F6:F7" si="0">$F$2*0.2</f>
        <v>70</v>
      </c>
      <c r="G6" s="8" t="s">
        <v>110</v>
      </c>
      <c r="H6" s="10">
        <v>2</v>
      </c>
    </row>
    <row r="7" spans="1:9" ht="15.75" customHeight="1">
      <c r="A7" s="8" t="s">
        <v>111</v>
      </c>
      <c r="B7" s="10">
        <v>12</v>
      </c>
      <c r="C7" s="8" t="s">
        <v>112</v>
      </c>
      <c r="D7" s="10">
        <v>41</v>
      </c>
      <c r="E7" s="8" t="s">
        <v>113</v>
      </c>
      <c r="F7" s="10">
        <f t="shared" si="0"/>
        <v>70</v>
      </c>
      <c r="G7" s="8" t="s">
        <v>114</v>
      </c>
      <c r="H7" s="10">
        <v>2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32</v>
      </c>
      <c r="E8" s="8" t="s">
        <v>117</v>
      </c>
      <c r="F8" s="10">
        <f t="shared" ref="F8:F9" si="1">$F$2*0.25</f>
        <v>87.5</v>
      </c>
      <c r="G8" s="8" t="s">
        <v>118</v>
      </c>
      <c r="H8" s="10">
        <v>2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61</v>
      </c>
      <c r="E9" s="8" t="s">
        <v>121</v>
      </c>
      <c r="F9" s="10">
        <f t="shared" si="1"/>
        <v>87.5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19</v>
      </c>
      <c r="C10" s="8" t="s">
        <v>124</v>
      </c>
      <c r="D10" s="10">
        <v>65</v>
      </c>
      <c r="E10" s="8" t="s">
        <v>125</v>
      </c>
      <c r="F10" s="8" t="s">
        <v>32</v>
      </c>
      <c r="G10" s="8" t="s">
        <v>126</v>
      </c>
      <c r="H10" s="10">
        <v>10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34</v>
      </c>
      <c r="E11" s="8" t="s">
        <v>129</v>
      </c>
      <c r="F11" s="10">
        <v>2</v>
      </c>
      <c r="G11" s="8" t="s">
        <v>130</v>
      </c>
      <c r="H11" s="10">
        <v>10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10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10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 t="s">
        <v>143</v>
      </c>
      <c r="G14" s="8" t="s">
        <v>144</v>
      </c>
      <c r="H14" s="10">
        <v>10</v>
      </c>
    </row>
    <row r="15" spans="1:9" ht="15.75" customHeight="1">
      <c r="A15" s="8" t="s">
        <v>145</v>
      </c>
      <c r="B15" s="8" t="s">
        <v>146</v>
      </c>
      <c r="C15" s="8" t="s">
        <v>147</v>
      </c>
      <c r="D15" s="10">
        <v>35</v>
      </c>
      <c r="E15" s="8" t="s">
        <v>148</v>
      </c>
      <c r="F15" s="8" t="s">
        <v>204</v>
      </c>
      <c r="G15" s="8" t="s">
        <v>149</v>
      </c>
      <c r="H15" s="10">
        <v>2</v>
      </c>
    </row>
    <row r="16" spans="1:9" ht="15.75" customHeight="1">
      <c r="A16" s="8" t="s">
        <v>150</v>
      </c>
      <c r="B16" s="10">
        <f>ROUNDUP((B7+B5)/2,0)</f>
        <v>14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</row>
    <row r="17" spans="1:8" ht="15.75" customHeight="1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34</v>
      </c>
      <c r="G17" s="8" t="s">
        <v>157</v>
      </c>
      <c r="H17" s="10">
        <v>2</v>
      </c>
    </row>
    <row r="18" spans="1:8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31</v>
      </c>
      <c r="E18" s="8" t="s">
        <v>160</v>
      </c>
      <c r="F18" s="10">
        <v>17</v>
      </c>
      <c r="G18" s="8" t="s">
        <v>161</v>
      </c>
      <c r="H18" s="10">
        <v>2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40</v>
      </c>
      <c r="E19" s="8" t="s">
        <v>164</v>
      </c>
      <c r="F19" s="10">
        <v>28</v>
      </c>
      <c r="G19" s="8" t="s">
        <v>165</v>
      </c>
      <c r="H19" s="10">
        <v>2</v>
      </c>
    </row>
    <row r="20" spans="1:8" ht="15.75" customHeight="1">
      <c r="A20" s="8" t="s">
        <v>166</v>
      </c>
      <c r="B20" s="8" t="s">
        <v>247</v>
      </c>
      <c r="C20" s="8" t="s">
        <v>168</v>
      </c>
      <c r="D20" s="10">
        <v>32</v>
      </c>
      <c r="E20" s="8" t="s">
        <v>169</v>
      </c>
      <c r="F20" s="10">
        <v>0</v>
      </c>
      <c r="G20" s="8" t="s">
        <v>170</v>
      </c>
      <c r="H20" s="8" t="s">
        <v>202</v>
      </c>
    </row>
    <row r="21" spans="1:8" ht="15.75" customHeight="1">
      <c r="A21" s="8" t="s">
        <v>172</v>
      </c>
      <c r="B21" s="10">
        <f t="shared" ref="B21:B28" si="2">F2</f>
        <v>350</v>
      </c>
      <c r="C21" s="8" t="s">
        <v>173</v>
      </c>
      <c r="D21" s="10">
        <v>45</v>
      </c>
      <c r="E21" s="8" t="s">
        <v>174</v>
      </c>
      <c r="F21" s="10">
        <v>75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16</v>
      </c>
      <c r="C22" s="8" t="s">
        <v>177</v>
      </c>
      <c r="D22" s="10">
        <v>20</v>
      </c>
      <c r="E22" s="8" t="s">
        <v>178</v>
      </c>
      <c r="F22" s="10">
        <v>15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15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15</v>
      </c>
      <c r="G24" s="8" t="s">
        <v>187</v>
      </c>
      <c r="H24" s="8" t="s">
        <v>202</v>
      </c>
    </row>
    <row r="25" spans="1:8" ht="15.75" customHeight="1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15</v>
      </c>
      <c r="G25" s="8"/>
      <c r="H25" s="8"/>
    </row>
    <row r="26" spans="1:8" ht="15.75" customHeight="1">
      <c r="A26" s="8" t="s">
        <v>191</v>
      </c>
      <c r="B26" s="10">
        <f t="shared" si="2"/>
        <v>70</v>
      </c>
      <c r="C26" s="8" t="s">
        <v>192</v>
      </c>
      <c r="D26" s="10">
        <v>45</v>
      </c>
      <c r="E26" s="8" t="s">
        <v>193</v>
      </c>
      <c r="F26" s="10">
        <v>15</v>
      </c>
      <c r="G26" s="8"/>
      <c r="H26" s="8"/>
    </row>
    <row r="27" spans="1:8" ht="15.75" customHeight="1">
      <c r="A27" s="8" t="s">
        <v>194</v>
      </c>
      <c r="B27" s="10">
        <f t="shared" si="2"/>
        <v>87.5</v>
      </c>
      <c r="C27" s="8" t="s">
        <v>195</v>
      </c>
      <c r="D27" s="10">
        <v>25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3D7A21-A5CF-4A73-BCC6-DD30485A1C23}">
  <sheetPr>
    <outlinePr summaryBelow="0" summaryRight="0"/>
  </sheetPr>
  <dimension ref="A1:I29"/>
  <sheetViews>
    <sheetView workbookViewId="0">
      <selection activeCell="D20" sqref="D20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250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50</v>
      </c>
      <c r="G4" s="8" t="s">
        <v>102</v>
      </c>
      <c r="H4" s="10">
        <v>5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175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50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50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62.5</v>
      </c>
      <c r="G8" s="8" t="s">
        <v>118</v>
      </c>
      <c r="H8" s="10">
        <v>1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62.5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 t="s">
        <v>214</v>
      </c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248</v>
      </c>
      <c r="C20" s="8" t="s">
        <v>168</v>
      </c>
      <c r="D20" s="10">
        <v>40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250</v>
      </c>
      <c r="C21" s="8" t="s">
        <v>173</v>
      </c>
      <c r="D21" s="10">
        <v>20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146</v>
      </c>
    </row>
    <row r="23" spans="1:8" ht="15.75" customHeight="1">
      <c r="A23" s="8" t="s">
        <v>180</v>
      </c>
      <c r="B23" s="10">
        <f t="shared" si="2"/>
        <v>50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146</v>
      </c>
    </row>
    <row r="24" spans="1:8" ht="15.75" customHeight="1">
      <c r="A24" s="8" t="s">
        <v>184</v>
      </c>
      <c r="B24" s="10">
        <f t="shared" si="2"/>
        <v>175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50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50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62.5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62.5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793C1C-FDD5-43B2-84AF-A9EA31B08D0E}">
  <dimension ref="A1:I29"/>
  <sheetViews>
    <sheetView workbookViewId="0">
      <selection activeCell="A30" sqref="A1: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275</v>
      </c>
      <c r="G2" s="8" t="s">
        <v>94</v>
      </c>
      <c r="H2" s="10">
        <v>6</v>
      </c>
      <c r="I2" s="6"/>
    </row>
    <row r="3" spans="1:9" ht="15">
      <c r="A3" s="8" t="s">
        <v>95</v>
      </c>
      <c r="B3" s="10">
        <v>12</v>
      </c>
      <c r="C3" s="8" t="s">
        <v>96</v>
      </c>
      <c r="D3" s="10">
        <v>34</v>
      </c>
      <c r="E3" s="8" t="s">
        <v>97</v>
      </c>
      <c r="F3" s="10">
        <v>11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55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192.5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34</v>
      </c>
      <c r="E6" s="8" t="s">
        <v>109</v>
      </c>
      <c r="F6" s="10">
        <f t="shared" ref="F6:F7" si="0">$F$2*0.2</f>
        <v>55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28</v>
      </c>
      <c r="E7" s="8" t="s">
        <v>113</v>
      </c>
      <c r="F7" s="10">
        <f t="shared" si="0"/>
        <v>55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26</v>
      </c>
      <c r="E8" s="8" t="s">
        <v>117</v>
      </c>
      <c r="F8" s="10">
        <f t="shared" ref="F8:F9" si="1">$F$2*0.25</f>
        <v>68.75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68.75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31</v>
      </c>
      <c r="E14" s="8" t="s">
        <v>142</v>
      </c>
      <c r="F14" s="8" t="s">
        <v>143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227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20</v>
      </c>
      <c r="E19" s="8" t="s">
        <v>164</v>
      </c>
      <c r="F19" s="10">
        <v>10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275</v>
      </c>
      <c r="C21" s="8" t="s">
        <v>173</v>
      </c>
      <c r="D21" s="10">
        <v>24</v>
      </c>
      <c r="E21" s="8" t="s">
        <v>174</v>
      </c>
      <c r="F21" s="10">
        <f>SUM(F22:F26)</f>
        <v>28.5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11</v>
      </c>
      <c r="C22" s="8" t="s">
        <v>177</v>
      </c>
      <c r="D22" s="10">
        <v>31</v>
      </c>
      <c r="E22" s="8" t="s">
        <v>178</v>
      </c>
      <c r="F22" s="10">
        <v>3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55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192.5</v>
      </c>
      <c r="C24" s="8" t="s">
        <v>185</v>
      </c>
      <c r="D24" s="10">
        <v>20</v>
      </c>
      <c r="E24" s="8" t="s">
        <v>186</v>
      </c>
      <c r="F24" s="10">
        <v>3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55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55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68.75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68.75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62E66E-57BC-46E5-BDEB-09F2B19F8909}">
  <sheetPr codeName="Tabelle50">
    <outlinePr summaryBelow="0" summaryRight="0"/>
  </sheetPr>
  <dimension ref="A1:I29"/>
  <sheetViews>
    <sheetView workbookViewId="0">
      <selection activeCell="H15" sqref="H15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8" t="s">
        <v>91</v>
      </c>
      <c r="B2" s="10">
        <v>12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</row>
    <row r="3" spans="1:9" ht="15.75" customHeight="1">
      <c r="A3" s="8" t="s">
        <v>95</v>
      </c>
      <c r="B3" s="10">
        <v>12</v>
      </c>
      <c r="C3" s="8" t="s">
        <v>96</v>
      </c>
      <c r="D3" s="10">
        <v>35</v>
      </c>
      <c r="E3" s="8" t="s">
        <v>97</v>
      </c>
      <c r="F3" s="10">
        <v>12</v>
      </c>
      <c r="G3" s="8" t="s">
        <v>98</v>
      </c>
      <c r="H3" s="10">
        <v>0</v>
      </c>
    </row>
    <row r="4" spans="1:9" ht="15.75" customHeight="1">
      <c r="A4" s="8" t="s">
        <v>99</v>
      </c>
      <c r="B4" s="10">
        <v>8</v>
      </c>
      <c r="C4" s="8" t="s">
        <v>100</v>
      </c>
      <c r="D4" s="10">
        <v>20</v>
      </c>
      <c r="E4" s="8" t="s">
        <v>101</v>
      </c>
      <c r="F4" s="10">
        <f>$F$2*0.2</f>
        <v>60</v>
      </c>
      <c r="G4" s="8" t="s">
        <v>102</v>
      </c>
      <c r="H4" s="10">
        <v>0</v>
      </c>
    </row>
    <row r="5" spans="1:9" ht="15.75" customHeight="1">
      <c r="A5" s="8" t="s">
        <v>103</v>
      </c>
      <c r="B5" s="10">
        <v>11</v>
      </c>
      <c r="C5" s="8" t="s">
        <v>104</v>
      </c>
      <c r="D5" s="10">
        <v>34</v>
      </c>
      <c r="E5" s="8" t="s">
        <v>105</v>
      </c>
      <c r="F5" s="10">
        <f>$F$2*0.7</f>
        <v>210</v>
      </c>
      <c r="G5" s="8" t="s">
        <v>106</v>
      </c>
      <c r="H5" s="10">
        <v>0</v>
      </c>
    </row>
    <row r="6" spans="1:9" ht="15.75" customHeight="1">
      <c r="A6" s="8" t="s">
        <v>107</v>
      </c>
      <c r="B6" s="10">
        <v>9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</row>
    <row r="7" spans="1:9" ht="15.75" customHeight="1">
      <c r="A7" s="8" t="s">
        <v>111</v>
      </c>
      <c r="B7" s="10">
        <v>10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0</v>
      </c>
    </row>
    <row r="8" spans="1:9" ht="15.75" customHeight="1">
      <c r="A8" s="8" t="s">
        <v>115</v>
      </c>
      <c r="B8" s="10">
        <v>4</v>
      </c>
      <c r="C8" s="8" t="s">
        <v>116</v>
      </c>
      <c r="D8" s="10">
        <v>20</v>
      </c>
      <c r="E8" s="8" t="s">
        <v>117</v>
      </c>
      <c r="F8" s="10">
        <f t="shared" ref="F8:F9" si="1">$F$2*0.25</f>
        <v>75</v>
      </c>
      <c r="G8" s="8" t="s">
        <v>118</v>
      </c>
      <c r="H8" s="10">
        <v>0</v>
      </c>
    </row>
    <row r="9" spans="1:9" ht="15.75" customHeight="1">
      <c r="A9" s="8" t="s">
        <v>119</v>
      </c>
      <c r="B9" s="10">
        <v>5</v>
      </c>
      <c r="C9" s="8" t="s">
        <v>120</v>
      </c>
      <c r="D9" s="10">
        <v>20</v>
      </c>
      <c r="E9" s="8" t="s">
        <v>121</v>
      </c>
      <c r="F9" s="10">
        <f t="shared" si="1"/>
        <v>75</v>
      </c>
      <c r="G9" s="8" t="s">
        <v>122</v>
      </c>
      <c r="H9" s="10">
        <v>0</v>
      </c>
    </row>
    <row r="10" spans="1:9" ht="15.75" customHeight="1">
      <c r="A10" s="8" t="s">
        <v>123</v>
      </c>
      <c r="B10" s="10">
        <f>ROUNDUP((B8+B5+B7+B9)/2,0)</f>
        <v>15</v>
      </c>
      <c r="C10" s="8" t="s">
        <v>124</v>
      </c>
      <c r="D10" s="10">
        <v>20</v>
      </c>
      <c r="E10" s="8" t="s">
        <v>125</v>
      </c>
      <c r="F10" s="8" t="s">
        <v>32</v>
      </c>
      <c r="G10" s="8" t="s">
        <v>126</v>
      </c>
      <c r="H10" s="10">
        <v>4</v>
      </c>
    </row>
    <row r="11" spans="1:9" ht="15.75" customHeight="1">
      <c r="A11" s="8" t="s">
        <v>127</v>
      </c>
      <c r="B11" s="10">
        <v>11</v>
      </c>
      <c r="C11" s="8" t="s">
        <v>128</v>
      </c>
      <c r="D11" s="10">
        <v>20</v>
      </c>
      <c r="E11" s="8" t="s">
        <v>129</v>
      </c>
      <c r="F11" s="10">
        <v>2</v>
      </c>
      <c r="G11" s="8" t="s">
        <v>130</v>
      </c>
      <c r="H11" s="10">
        <v>6</v>
      </c>
    </row>
    <row r="12" spans="1:9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3</v>
      </c>
    </row>
    <row r="13" spans="1:9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211</v>
      </c>
      <c r="G13" s="8" t="s">
        <v>139</v>
      </c>
      <c r="H13" s="10">
        <v>5</v>
      </c>
    </row>
    <row r="14" spans="1:9" ht="15.75" customHeight="1">
      <c r="A14" s="8" t="s">
        <v>140</v>
      </c>
      <c r="B14" s="10">
        <v>48</v>
      </c>
      <c r="C14" s="8" t="s">
        <v>141</v>
      </c>
      <c r="D14" s="10">
        <v>20</v>
      </c>
      <c r="E14" s="8" t="s">
        <v>142</v>
      </c>
      <c r="F14" s="8"/>
      <c r="G14" s="8" t="s">
        <v>144</v>
      </c>
      <c r="H14" s="10">
        <v>6</v>
      </c>
    </row>
    <row r="15" spans="1:9" ht="15.75" customHeight="1">
      <c r="A15" s="8" t="s">
        <v>145</v>
      </c>
      <c r="B15" s="8" t="s">
        <v>202</v>
      </c>
      <c r="C15" s="8" t="s">
        <v>147</v>
      </c>
      <c r="D15" s="10">
        <v>20</v>
      </c>
      <c r="E15" s="8" t="s">
        <v>148</v>
      </c>
      <c r="F15" s="8"/>
      <c r="G15" s="8" t="s">
        <v>149</v>
      </c>
      <c r="H15" s="10">
        <v>1</v>
      </c>
    </row>
    <row r="16" spans="1:9" ht="15.75" customHeight="1">
      <c r="A16" s="8" t="s">
        <v>150</v>
      </c>
      <c r="B16" s="10">
        <f>ROUNDUP((B7+B5)/2,0)</f>
        <v>11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1</v>
      </c>
    </row>
    <row r="17" spans="1:8" ht="15.75" customHeight="1">
      <c r="A17" s="8" t="s">
        <v>154</v>
      </c>
      <c r="B17" s="10">
        <f>ROUNDUP((B6+B6+B4)/3,0)</f>
        <v>9</v>
      </c>
      <c r="C17" s="8" t="s">
        <v>155</v>
      </c>
      <c r="D17" s="10">
        <v>20</v>
      </c>
      <c r="E17" s="8" t="s">
        <v>156</v>
      </c>
      <c r="F17" s="10">
        <v>24</v>
      </c>
      <c r="G17" s="8" t="s">
        <v>157</v>
      </c>
      <c r="H17" s="10">
        <v>1</v>
      </c>
    </row>
    <row r="18" spans="1:8" ht="15.75" customHeight="1">
      <c r="A18" s="8" t="s">
        <v>158</v>
      </c>
      <c r="B18" s="10">
        <f>ROUNDUP((B5+B4+B5)/3,0)</f>
        <v>10</v>
      </c>
      <c r="C18" s="8" t="s">
        <v>159</v>
      </c>
      <c r="D18" s="10">
        <v>20</v>
      </c>
      <c r="E18" s="8" t="s">
        <v>160</v>
      </c>
      <c r="F18" s="10">
        <v>12</v>
      </c>
      <c r="G18" s="8" t="s">
        <v>161</v>
      </c>
      <c r="H18" s="10">
        <v>1</v>
      </c>
    </row>
    <row r="19" spans="1:8" ht="15.75" customHeight="1">
      <c r="A19" s="8" t="s">
        <v>162</v>
      </c>
      <c r="B19" s="10">
        <f>ROUNDUP(B8+B9,0)</f>
        <v>9</v>
      </c>
      <c r="C19" s="8" t="s">
        <v>163</v>
      </c>
      <c r="D19" s="10">
        <v>20</v>
      </c>
      <c r="E19" s="8" t="s">
        <v>164</v>
      </c>
      <c r="F19" s="10">
        <v>0</v>
      </c>
      <c r="G19" s="8" t="s">
        <v>165</v>
      </c>
      <c r="H19" s="10">
        <v>1</v>
      </c>
    </row>
    <row r="20" spans="1:8" ht="15.75" customHeight="1">
      <c r="A20" s="8" t="s">
        <v>166</v>
      </c>
      <c r="B20" s="8" t="s">
        <v>248</v>
      </c>
      <c r="C20" s="8" t="s">
        <v>168</v>
      </c>
      <c r="D20" s="10">
        <v>20</v>
      </c>
      <c r="E20" s="8" t="s">
        <v>169</v>
      </c>
      <c r="F20" s="10">
        <v>0</v>
      </c>
      <c r="G20" s="8" t="s">
        <v>170</v>
      </c>
      <c r="H20" s="8" t="s">
        <v>146</v>
      </c>
    </row>
    <row r="21" spans="1:8" ht="15.75" customHeight="1">
      <c r="A21" s="8" t="s">
        <v>172</v>
      </c>
      <c r="B21" s="10">
        <f t="shared" ref="B21:B28" si="2">F2</f>
        <v>300</v>
      </c>
      <c r="C21" s="8" t="s">
        <v>173</v>
      </c>
      <c r="D21" s="10">
        <v>40</v>
      </c>
      <c r="E21" s="8" t="s">
        <v>174</v>
      </c>
      <c r="F21" s="10">
        <v>0</v>
      </c>
      <c r="G21" s="8" t="s">
        <v>175</v>
      </c>
      <c r="H21" s="8" t="s">
        <v>202</v>
      </c>
    </row>
    <row r="22" spans="1:8" ht="15.75" customHeight="1">
      <c r="A22" s="8" t="s">
        <v>176</v>
      </c>
      <c r="B22" s="10">
        <f t="shared" si="2"/>
        <v>12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</row>
    <row r="23" spans="1:8" ht="15.75" customHeight="1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0</v>
      </c>
      <c r="G23" s="8" t="s">
        <v>183</v>
      </c>
      <c r="H23" s="8" t="s">
        <v>202</v>
      </c>
    </row>
    <row r="24" spans="1:8" ht="15.75" customHeight="1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0</v>
      </c>
      <c r="G24" s="8" t="s">
        <v>187</v>
      </c>
      <c r="H24" s="8" t="s">
        <v>146</v>
      </c>
    </row>
    <row r="25" spans="1:8" ht="15.75" customHeight="1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0</v>
      </c>
      <c r="G25" s="8"/>
      <c r="H25" s="8"/>
    </row>
    <row r="26" spans="1:8" ht="15.75" customHeight="1">
      <c r="A26" s="8" t="s">
        <v>191</v>
      </c>
      <c r="B26" s="10">
        <f t="shared" si="2"/>
        <v>60</v>
      </c>
      <c r="C26" s="8" t="s">
        <v>192</v>
      </c>
      <c r="D26" s="10">
        <v>20</v>
      </c>
      <c r="E26" s="8" t="s">
        <v>193</v>
      </c>
      <c r="F26" s="10">
        <v>0</v>
      </c>
      <c r="G26" s="8"/>
      <c r="H26" s="8"/>
    </row>
    <row r="27" spans="1:8" ht="15.75" customHeight="1">
      <c r="A27" s="8" t="s">
        <v>194</v>
      </c>
      <c r="B27" s="10">
        <f t="shared" si="2"/>
        <v>75</v>
      </c>
      <c r="C27" s="8" t="s">
        <v>195</v>
      </c>
      <c r="D27" s="10">
        <v>20</v>
      </c>
      <c r="E27" s="8" t="s">
        <v>196</v>
      </c>
      <c r="F27" s="8"/>
      <c r="G27" s="8"/>
      <c r="H27" s="8"/>
    </row>
    <row r="28" spans="1:8" ht="15.75" customHeight="1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</row>
    <row r="29" spans="1:8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2D00-000000000000}">
  <sheetPr codeName="Tabelle51">
    <outlinePr summaryBelow="0" summaryRight="0"/>
  </sheetPr>
  <dimension ref="A1:I29"/>
  <sheetViews>
    <sheetView workbookViewId="0">
      <selection activeCell="F2" sqref="F2"/>
    </sheetView>
  </sheetViews>
  <sheetFormatPr baseColWidth="10" defaultColWidth="14.42578125" defaultRowHeight="15.75" customHeight="1"/>
  <sheetData>
    <row r="1" spans="1:9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.75" customHeight="1">
      <c r="A2" s="5" t="s">
        <v>91</v>
      </c>
      <c r="B2" s="7">
        <v>12</v>
      </c>
      <c r="C2" s="5" t="s">
        <v>92</v>
      </c>
      <c r="D2" s="7">
        <v>20</v>
      </c>
      <c r="E2" s="5" t="s">
        <v>93</v>
      </c>
      <c r="F2" s="7">
        <v>250</v>
      </c>
      <c r="G2" s="5" t="s">
        <v>94</v>
      </c>
      <c r="H2" s="7">
        <v>7</v>
      </c>
    </row>
    <row r="3" spans="1:9" ht="15.75" customHeight="1">
      <c r="A3" s="5" t="s">
        <v>95</v>
      </c>
      <c r="B3" s="7">
        <v>12</v>
      </c>
      <c r="C3" s="5" t="s">
        <v>96</v>
      </c>
      <c r="D3" s="7">
        <v>20</v>
      </c>
      <c r="E3" s="5" t="s">
        <v>97</v>
      </c>
      <c r="F3" s="7">
        <v>10</v>
      </c>
      <c r="G3" s="5" t="s">
        <v>98</v>
      </c>
      <c r="H3" s="7">
        <v>0</v>
      </c>
    </row>
    <row r="4" spans="1:9" ht="15.75" customHeight="1">
      <c r="A4" s="5" t="s">
        <v>99</v>
      </c>
      <c r="B4" s="7">
        <v>8</v>
      </c>
      <c r="C4" s="5" t="s">
        <v>100</v>
      </c>
      <c r="D4" s="7">
        <v>20</v>
      </c>
      <c r="E4" s="5" t="s">
        <v>101</v>
      </c>
      <c r="F4" s="7">
        <v>50</v>
      </c>
      <c r="G4" s="5" t="s">
        <v>102</v>
      </c>
      <c r="H4" s="7">
        <v>0</v>
      </c>
    </row>
    <row r="5" spans="1:9" ht="15.75" customHeight="1">
      <c r="A5" s="5" t="s">
        <v>103</v>
      </c>
      <c r="B5" s="7">
        <v>11</v>
      </c>
      <c r="C5" s="5" t="s">
        <v>104</v>
      </c>
      <c r="D5" s="7">
        <v>20</v>
      </c>
      <c r="E5" s="5" t="s">
        <v>105</v>
      </c>
      <c r="F5" s="7">
        <v>170</v>
      </c>
      <c r="G5" s="5" t="s">
        <v>106</v>
      </c>
      <c r="H5" s="7">
        <v>0</v>
      </c>
    </row>
    <row r="6" spans="1:9" ht="15.75" customHeight="1">
      <c r="A6" s="5" t="s">
        <v>107</v>
      </c>
      <c r="B6" s="7">
        <v>9</v>
      </c>
      <c r="C6" s="5" t="s">
        <v>108</v>
      </c>
      <c r="D6" s="7">
        <v>20</v>
      </c>
      <c r="E6" s="5" t="s">
        <v>109</v>
      </c>
      <c r="F6" s="7" t="s">
        <v>241</v>
      </c>
      <c r="G6" s="5" t="s">
        <v>110</v>
      </c>
      <c r="H6" s="7">
        <v>1</v>
      </c>
    </row>
    <row r="7" spans="1:9" ht="15.75" customHeight="1">
      <c r="A7" s="5" t="s">
        <v>111</v>
      </c>
      <c r="B7" s="7">
        <v>10</v>
      </c>
      <c r="C7" s="5" t="s">
        <v>112</v>
      </c>
      <c r="D7" s="7">
        <v>20</v>
      </c>
      <c r="E7" s="5" t="s">
        <v>113</v>
      </c>
      <c r="F7" s="7" t="s">
        <v>241</v>
      </c>
      <c r="G7" s="5" t="s">
        <v>114</v>
      </c>
      <c r="H7" s="7">
        <v>0</v>
      </c>
    </row>
    <row r="8" spans="1:9" ht="15.75" customHeight="1">
      <c r="A8" s="5" t="s">
        <v>115</v>
      </c>
      <c r="B8" s="7">
        <v>4</v>
      </c>
      <c r="C8" s="5" t="s">
        <v>116</v>
      </c>
      <c r="D8" s="7">
        <v>20</v>
      </c>
      <c r="E8" s="5" t="s">
        <v>117</v>
      </c>
      <c r="F8" s="7">
        <v>50</v>
      </c>
      <c r="G8" s="5" t="s">
        <v>118</v>
      </c>
      <c r="H8" s="7">
        <v>0</v>
      </c>
    </row>
    <row r="9" spans="1:9" ht="15.75" customHeight="1">
      <c r="A9" s="5" t="s">
        <v>119</v>
      </c>
      <c r="B9" s="7">
        <v>5</v>
      </c>
      <c r="C9" s="5" t="s">
        <v>120</v>
      </c>
      <c r="D9" s="7">
        <v>20</v>
      </c>
      <c r="E9" s="5" t="s">
        <v>121</v>
      </c>
      <c r="F9" s="7">
        <v>50</v>
      </c>
      <c r="G9" s="5" t="s">
        <v>122</v>
      </c>
      <c r="H9" s="7">
        <v>0</v>
      </c>
    </row>
    <row r="10" spans="1:9" ht="15.75" customHeight="1">
      <c r="A10" s="5" t="s">
        <v>123</v>
      </c>
      <c r="B10" s="7">
        <f>ROUNDUP((B8+B5+B7+B9)/2,0)</f>
        <v>15</v>
      </c>
      <c r="C10" s="5" t="s">
        <v>124</v>
      </c>
      <c r="D10" s="7">
        <v>20</v>
      </c>
      <c r="E10" s="5" t="s">
        <v>125</v>
      </c>
      <c r="F10" s="5" t="s">
        <v>25</v>
      </c>
      <c r="G10" s="5" t="s">
        <v>126</v>
      </c>
      <c r="H10" s="7">
        <v>0</v>
      </c>
    </row>
    <row r="11" spans="1:9" ht="15.75" customHeight="1">
      <c r="A11" s="5" t="s">
        <v>127</v>
      </c>
      <c r="B11" s="7">
        <v>11</v>
      </c>
      <c r="C11" s="5" t="s">
        <v>128</v>
      </c>
      <c r="D11" s="7">
        <v>20</v>
      </c>
      <c r="E11" s="5" t="s">
        <v>129</v>
      </c>
      <c r="F11" s="7">
        <v>2</v>
      </c>
      <c r="G11" s="5" t="s">
        <v>130</v>
      </c>
      <c r="H11" s="7">
        <v>0</v>
      </c>
    </row>
    <row r="12" spans="1:9" ht="15.75" customHeight="1">
      <c r="A12" s="5" t="s">
        <v>131</v>
      </c>
      <c r="B12" s="7">
        <v>20</v>
      </c>
      <c r="C12" s="5" t="s">
        <v>132</v>
      </c>
      <c r="D12" s="7">
        <v>20</v>
      </c>
      <c r="E12" s="5" t="s">
        <v>133</v>
      </c>
      <c r="F12" s="7">
        <v>2</v>
      </c>
      <c r="G12" s="5" t="s">
        <v>134</v>
      </c>
      <c r="H12" s="7">
        <v>0</v>
      </c>
    </row>
    <row r="13" spans="1:9" ht="15.75" customHeight="1">
      <c r="A13" s="5" t="s">
        <v>135</v>
      </c>
      <c r="B13" s="7">
        <v>20</v>
      </c>
      <c r="C13" s="5" t="s">
        <v>136</v>
      </c>
      <c r="D13" s="7">
        <v>20</v>
      </c>
      <c r="E13" s="5" t="s">
        <v>137</v>
      </c>
      <c r="F13" s="5" t="s">
        <v>211</v>
      </c>
      <c r="G13" s="5" t="s">
        <v>139</v>
      </c>
      <c r="H13" s="7">
        <v>0</v>
      </c>
    </row>
    <row r="14" spans="1:9" ht="15.75" customHeight="1">
      <c r="A14" s="5" t="s">
        <v>140</v>
      </c>
      <c r="B14" s="7">
        <v>48</v>
      </c>
      <c r="C14" s="5" t="s">
        <v>141</v>
      </c>
      <c r="D14" s="7">
        <v>20</v>
      </c>
      <c r="E14" s="5" t="s">
        <v>142</v>
      </c>
      <c r="F14" s="5"/>
      <c r="G14" s="5" t="s">
        <v>144</v>
      </c>
      <c r="H14" s="7">
        <v>0</v>
      </c>
    </row>
    <row r="15" spans="1:9" ht="15.75" customHeight="1">
      <c r="A15" s="5" t="s">
        <v>145</v>
      </c>
      <c r="B15" s="5" t="s">
        <v>146</v>
      </c>
      <c r="C15" s="5" t="s">
        <v>147</v>
      </c>
      <c r="D15" s="7">
        <v>20</v>
      </c>
      <c r="E15" s="5" t="s">
        <v>148</v>
      </c>
      <c r="F15" s="8"/>
      <c r="G15" s="5" t="s">
        <v>149</v>
      </c>
      <c r="H15" s="7">
        <v>0</v>
      </c>
    </row>
    <row r="16" spans="1:9" ht="15.75" customHeight="1">
      <c r="A16" s="5" t="s">
        <v>150</v>
      </c>
      <c r="B16" s="7">
        <f>ROUNDUP((B7+B5)/2,0)</f>
        <v>11</v>
      </c>
      <c r="C16" s="5" t="s">
        <v>151</v>
      </c>
      <c r="D16" s="7">
        <v>20</v>
      </c>
      <c r="E16" s="5" t="s">
        <v>152</v>
      </c>
      <c r="F16" s="5"/>
      <c r="G16" s="5" t="s">
        <v>153</v>
      </c>
      <c r="H16" s="7">
        <v>0</v>
      </c>
    </row>
    <row r="17" spans="1:8" ht="15.75" customHeight="1">
      <c r="A17" s="5" t="s">
        <v>154</v>
      </c>
      <c r="B17" s="7">
        <f>ROUNDUP((B6+B6+B4)/3,0)</f>
        <v>9</v>
      </c>
      <c r="C17" s="5" t="s">
        <v>155</v>
      </c>
      <c r="D17" s="7">
        <v>20</v>
      </c>
      <c r="E17" s="5" t="s">
        <v>156</v>
      </c>
      <c r="F17" s="7">
        <v>24</v>
      </c>
      <c r="G17" s="5" t="s">
        <v>157</v>
      </c>
      <c r="H17" s="7"/>
    </row>
    <row r="18" spans="1:8" ht="15.75" customHeight="1">
      <c r="A18" s="5" t="s">
        <v>158</v>
      </c>
      <c r="B18" s="7">
        <f>ROUNDUP((B5+B4+B5)/3,0)</f>
        <v>10</v>
      </c>
      <c r="C18" s="5" t="s">
        <v>159</v>
      </c>
      <c r="D18" s="7">
        <v>20</v>
      </c>
      <c r="E18" s="5" t="s">
        <v>160</v>
      </c>
      <c r="F18" s="7">
        <v>12</v>
      </c>
      <c r="G18" s="5" t="s">
        <v>161</v>
      </c>
      <c r="H18" s="7"/>
    </row>
    <row r="19" spans="1:8" ht="15.75" customHeight="1">
      <c r="A19" s="5" t="s">
        <v>162</v>
      </c>
      <c r="B19" s="7">
        <f>ROUNDUP(B8+B9,0)</f>
        <v>9</v>
      </c>
      <c r="C19" s="5" t="s">
        <v>163</v>
      </c>
      <c r="D19" s="7">
        <v>20</v>
      </c>
      <c r="E19" s="5" t="s">
        <v>164</v>
      </c>
      <c r="F19" s="7">
        <v>0</v>
      </c>
      <c r="G19" s="5" t="s">
        <v>165</v>
      </c>
      <c r="H19" s="7"/>
    </row>
    <row r="20" spans="1:8" ht="15.75" customHeight="1">
      <c r="A20" s="5" t="s">
        <v>166</v>
      </c>
      <c r="B20" s="5" t="s">
        <v>167</v>
      </c>
      <c r="C20" s="5" t="s">
        <v>168</v>
      </c>
      <c r="D20" s="7">
        <v>20</v>
      </c>
      <c r="E20" s="5" t="s">
        <v>169</v>
      </c>
      <c r="F20" s="7">
        <v>0</v>
      </c>
      <c r="G20" s="5" t="s">
        <v>170</v>
      </c>
      <c r="H20" s="5" t="s">
        <v>171</v>
      </c>
    </row>
    <row r="21" spans="1:8" ht="15.75" customHeight="1">
      <c r="A21" s="5" t="s">
        <v>172</v>
      </c>
      <c r="B21" s="7">
        <f t="shared" ref="B21:B28" si="0">F2</f>
        <v>250</v>
      </c>
      <c r="C21" s="5" t="s">
        <v>173</v>
      </c>
      <c r="D21" s="7">
        <v>20</v>
      </c>
      <c r="E21" s="5" t="s">
        <v>174</v>
      </c>
      <c r="F21" s="7">
        <v>0</v>
      </c>
      <c r="G21" s="5" t="s">
        <v>175</v>
      </c>
      <c r="H21" s="5" t="s">
        <v>171</v>
      </c>
    </row>
    <row r="22" spans="1:8" ht="15.75" customHeight="1">
      <c r="A22" s="5" t="s">
        <v>176</v>
      </c>
      <c r="B22" s="7">
        <f t="shared" si="0"/>
        <v>10</v>
      </c>
      <c r="C22" s="5" t="s">
        <v>177</v>
      </c>
      <c r="D22" s="7">
        <v>20</v>
      </c>
      <c r="E22" s="5" t="s">
        <v>178</v>
      </c>
      <c r="F22" s="7">
        <v>0</v>
      </c>
      <c r="G22" s="5" t="s">
        <v>179</v>
      </c>
      <c r="H22" s="5" t="s">
        <v>171</v>
      </c>
    </row>
    <row r="23" spans="1:8" ht="15.75" customHeight="1">
      <c r="A23" s="5" t="s">
        <v>180</v>
      </c>
      <c r="B23" s="7">
        <f t="shared" si="0"/>
        <v>50</v>
      </c>
      <c r="C23" s="5" t="s">
        <v>181</v>
      </c>
      <c r="D23" s="7">
        <v>20</v>
      </c>
      <c r="E23" s="5" t="s">
        <v>182</v>
      </c>
      <c r="F23" s="7">
        <v>0</v>
      </c>
      <c r="G23" s="5" t="s">
        <v>183</v>
      </c>
      <c r="H23" s="5" t="s">
        <v>171</v>
      </c>
    </row>
    <row r="24" spans="1:8" ht="15.75" customHeight="1">
      <c r="A24" s="5" t="s">
        <v>184</v>
      </c>
      <c r="B24" s="7">
        <f t="shared" si="0"/>
        <v>170</v>
      </c>
      <c r="C24" s="5" t="s">
        <v>185</v>
      </c>
      <c r="D24" s="7">
        <v>20</v>
      </c>
      <c r="E24" s="5" t="s">
        <v>186</v>
      </c>
      <c r="F24" s="7">
        <v>0</v>
      </c>
      <c r="G24" s="5" t="s">
        <v>187</v>
      </c>
      <c r="H24" s="5" t="s">
        <v>171</v>
      </c>
    </row>
    <row r="25" spans="1:8" ht="15.75" customHeight="1">
      <c r="A25" s="5" t="s">
        <v>188</v>
      </c>
      <c r="B25" s="7" t="str">
        <f t="shared" si="0"/>
        <v>62.5</v>
      </c>
      <c r="C25" s="5" t="s">
        <v>189</v>
      </c>
      <c r="D25" s="7">
        <v>20</v>
      </c>
      <c r="E25" s="5" t="s">
        <v>190</v>
      </c>
      <c r="F25" s="7">
        <v>0</v>
      </c>
      <c r="G25" s="8"/>
      <c r="H25" s="8"/>
    </row>
    <row r="26" spans="1:8" ht="15.75" customHeight="1">
      <c r="A26" s="5" t="s">
        <v>191</v>
      </c>
      <c r="B26" s="7" t="str">
        <f t="shared" si="0"/>
        <v>62.5</v>
      </c>
      <c r="C26" s="5" t="s">
        <v>192</v>
      </c>
      <c r="D26" s="7">
        <v>20</v>
      </c>
      <c r="E26" s="5" t="s">
        <v>193</v>
      </c>
      <c r="F26" s="7">
        <v>0</v>
      </c>
      <c r="G26" s="8"/>
      <c r="H26" s="8"/>
    </row>
    <row r="27" spans="1:8" ht="15.75" customHeight="1">
      <c r="A27" s="5" t="s">
        <v>194</v>
      </c>
      <c r="B27" s="7">
        <f t="shared" si="0"/>
        <v>50</v>
      </c>
      <c r="C27" s="5" t="s">
        <v>195</v>
      </c>
      <c r="D27" s="7">
        <v>20</v>
      </c>
      <c r="E27" s="5" t="s">
        <v>196</v>
      </c>
      <c r="F27" s="8"/>
      <c r="G27" s="8"/>
      <c r="H27" s="8"/>
    </row>
    <row r="28" spans="1:8" ht="15.75" customHeight="1">
      <c r="A28" s="5" t="s">
        <v>197</v>
      </c>
      <c r="B28" s="7">
        <f t="shared" si="0"/>
        <v>50</v>
      </c>
      <c r="C28" s="8"/>
      <c r="D28" s="8"/>
      <c r="E28" s="8"/>
      <c r="F28" s="8"/>
      <c r="G28" s="8"/>
      <c r="H28" s="8"/>
    </row>
    <row r="29" spans="1:8" ht="15.75" customHeight="1">
      <c r="A29" s="5" t="s">
        <v>198</v>
      </c>
      <c r="B29" s="7">
        <v>0</v>
      </c>
      <c r="C29" s="8"/>
      <c r="D29" s="8"/>
      <c r="E29" s="8"/>
      <c r="F29" s="8"/>
      <c r="G29" s="8"/>
      <c r="H29" s="8"/>
    </row>
  </sheetData>
  <pageMargins left="0.7" right="0.7" top="0.78740157499999996" bottom="0.78740157499999996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326F63-07D9-4460-8D16-9E90AD691042}">
  <dimension ref="A1:I29"/>
  <sheetViews>
    <sheetView workbookViewId="0">
      <selection activeCell="A30" sqref="A1:I30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300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13</v>
      </c>
      <c r="C3" s="8" t="s">
        <v>96</v>
      </c>
      <c r="D3" s="10">
        <v>41</v>
      </c>
      <c r="E3" s="8" t="s">
        <v>97</v>
      </c>
      <c r="F3" s="10">
        <v>12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10</v>
      </c>
      <c r="C4" s="8" t="s">
        <v>100</v>
      </c>
      <c r="D4" s="10">
        <v>28</v>
      </c>
      <c r="E4" s="8" t="s">
        <v>101</v>
      </c>
      <c r="F4" s="10">
        <f>$F$2*0.2</f>
        <v>60</v>
      </c>
      <c r="G4" s="8" t="s">
        <v>102</v>
      </c>
      <c r="H4" s="10">
        <v>6</v>
      </c>
      <c r="I4" s="6"/>
    </row>
    <row r="5" spans="1:9" ht="15">
      <c r="A5" s="8" t="s">
        <v>103</v>
      </c>
      <c r="B5" s="10">
        <v>10</v>
      </c>
      <c r="C5" s="8" t="s">
        <v>104</v>
      </c>
      <c r="D5" s="10">
        <v>20</v>
      </c>
      <c r="E5" s="8" t="s">
        <v>105</v>
      </c>
      <c r="F5" s="10">
        <f>$F$2*0.7</f>
        <v>210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10</v>
      </c>
      <c r="C6" s="8" t="s">
        <v>108</v>
      </c>
      <c r="D6" s="10">
        <v>20</v>
      </c>
      <c r="E6" s="8" t="s">
        <v>109</v>
      </c>
      <c r="F6" s="10">
        <f t="shared" ref="F6:F7" si="0">$F$2*0.2</f>
        <v>60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11</v>
      </c>
      <c r="C7" s="8" t="s">
        <v>112</v>
      </c>
      <c r="D7" s="10">
        <v>20</v>
      </c>
      <c r="E7" s="8" t="s">
        <v>113</v>
      </c>
      <c r="F7" s="10">
        <f t="shared" si="0"/>
        <v>60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31</v>
      </c>
      <c r="E8" s="8" t="s">
        <v>117</v>
      </c>
      <c r="F8" s="10">
        <f t="shared" ref="F8:F9" si="1">$F$2*0.25</f>
        <v>75</v>
      </c>
      <c r="G8" s="8" t="s">
        <v>118</v>
      </c>
      <c r="H8" s="10">
        <v>1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32</v>
      </c>
      <c r="E9" s="8" t="s">
        <v>121</v>
      </c>
      <c r="F9" s="10">
        <f t="shared" si="1"/>
        <v>75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16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6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22</v>
      </c>
      <c r="E11" s="8" t="s">
        <v>129</v>
      </c>
      <c r="F11" s="10">
        <v>2</v>
      </c>
      <c r="G11" s="8" t="s">
        <v>130</v>
      </c>
      <c r="H11" s="10">
        <v>5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6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5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24</v>
      </c>
      <c r="E14" s="8" t="s">
        <v>142</v>
      </c>
      <c r="F14" s="8" t="s">
        <v>138</v>
      </c>
      <c r="G14" s="8" t="s">
        <v>144</v>
      </c>
      <c r="H14" s="10">
        <v>6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26</v>
      </c>
      <c r="E15" s="8" t="s">
        <v>148</v>
      </c>
      <c r="F15" s="8" t="s">
        <v>230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11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10</v>
      </c>
      <c r="C17" s="8" t="s">
        <v>155</v>
      </c>
      <c r="D17" s="10">
        <v>20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10</v>
      </c>
      <c r="C18" s="8" t="s">
        <v>159</v>
      </c>
      <c r="D18" s="10">
        <v>26</v>
      </c>
      <c r="E18" s="8" t="s">
        <v>160</v>
      </c>
      <c r="F18" s="10">
        <v>30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24</v>
      </c>
      <c r="E19" s="8" t="s">
        <v>164</v>
      </c>
      <c r="F19" s="10">
        <v>0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300</v>
      </c>
      <c r="C21" s="8" t="s">
        <v>173</v>
      </c>
      <c r="D21" s="10">
        <v>31</v>
      </c>
      <c r="E21" s="8" t="s">
        <v>174</v>
      </c>
      <c r="F21" s="10">
        <f>SUM(F22:F26)</f>
        <v>37.5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12</v>
      </c>
      <c r="C22" s="8" t="s">
        <v>177</v>
      </c>
      <c r="D22" s="10">
        <v>31</v>
      </c>
      <c r="E22" s="8" t="s">
        <v>178</v>
      </c>
      <c r="F22" s="10">
        <v>7.5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60</v>
      </c>
      <c r="C23" s="8" t="s">
        <v>181</v>
      </c>
      <c r="D23" s="10">
        <v>20</v>
      </c>
      <c r="E23" s="8" t="s">
        <v>182</v>
      </c>
      <c r="F23" s="10">
        <v>7.5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210</v>
      </c>
      <c r="C24" s="8" t="s">
        <v>185</v>
      </c>
      <c r="D24" s="10">
        <v>20</v>
      </c>
      <c r="E24" s="8" t="s">
        <v>186</v>
      </c>
      <c r="F24" s="10">
        <v>7.5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60</v>
      </c>
      <c r="C25" s="8" t="s">
        <v>189</v>
      </c>
      <c r="D25" s="10">
        <v>20</v>
      </c>
      <c r="E25" s="8" t="s">
        <v>190</v>
      </c>
      <c r="F25" s="10">
        <v>7.5</v>
      </c>
      <c r="G25" s="8"/>
      <c r="H25" s="8"/>
      <c r="I25" s="6"/>
    </row>
    <row r="26" spans="1:9" ht="15">
      <c r="A26" s="8" t="s">
        <v>191</v>
      </c>
      <c r="B26" s="10">
        <f t="shared" si="2"/>
        <v>60</v>
      </c>
      <c r="C26" s="8" t="s">
        <v>192</v>
      </c>
      <c r="D26" s="10">
        <v>26</v>
      </c>
      <c r="E26" s="8" t="s">
        <v>193</v>
      </c>
      <c r="F26" s="10">
        <v>7.5</v>
      </c>
      <c r="G26" s="8"/>
      <c r="H26" s="8"/>
      <c r="I26" s="6"/>
    </row>
    <row r="27" spans="1:9" ht="15">
      <c r="A27" s="8" t="s">
        <v>194</v>
      </c>
      <c r="B27" s="10">
        <f t="shared" si="2"/>
        <v>75</v>
      </c>
      <c r="C27" s="8" t="s">
        <v>195</v>
      </c>
      <c r="D27" s="10">
        <v>31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75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D3EC5A-2EE8-4A94-9432-690EF46EC311}">
  <dimension ref="A1:I29"/>
  <sheetViews>
    <sheetView workbookViewId="0">
      <selection activeCell="A29" sqref="A1:I29"/>
    </sheetView>
  </sheetViews>
  <sheetFormatPr baseColWidth="10" defaultRowHeight="12.75"/>
  <sheetData>
    <row r="1" spans="1:9" ht="15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</row>
    <row r="2" spans="1:9" ht="15">
      <c r="A2" s="8" t="s">
        <v>91</v>
      </c>
      <c r="B2" s="10">
        <v>13</v>
      </c>
      <c r="C2" s="8" t="s">
        <v>92</v>
      </c>
      <c r="D2" s="10">
        <v>20</v>
      </c>
      <c r="E2" s="8" t="s">
        <v>93</v>
      </c>
      <c r="F2" s="10">
        <v>350</v>
      </c>
      <c r="G2" s="8" t="s">
        <v>94</v>
      </c>
      <c r="H2" s="10">
        <v>7</v>
      </c>
      <c r="I2" s="6"/>
    </row>
    <row r="3" spans="1:9" ht="15">
      <c r="A3" s="8" t="s">
        <v>95</v>
      </c>
      <c r="B3" s="10">
        <v>13</v>
      </c>
      <c r="C3" s="8" t="s">
        <v>96</v>
      </c>
      <c r="D3" s="10">
        <v>52</v>
      </c>
      <c r="E3" s="8" t="s">
        <v>97</v>
      </c>
      <c r="F3" s="10">
        <v>13</v>
      </c>
      <c r="G3" s="8" t="s">
        <v>98</v>
      </c>
      <c r="H3" s="10">
        <v>7</v>
      </c>
      <c r="I3" s="6"/>
    </row>
    <row r="4" spans="1:9" ht="15">
      <c r="A4" s="8" t="s">
        <v>99</v>
      </c>
      <c r="B4" s="10">
        <v>12</v>
      </c>
      <c r="C4" s="8" t="s">
        <v>100</v>
      </c>
      <c r="D4" s="10">
        <v>34</v>
      </c>
      <c r="E4" s="8" t="s">
        <v>101</v>
      </c>
      <c r="F4" s="10">
        <f>$F$2*0.2</f>
        <v>70</v>
      </c>
      <c r="G4" s="8" t="s">
        <v>102</v>
      </c>
      <c r="H4" s="10">
        <v>7</v>
      </c>
      <c r="I4" s="6"/>
    </row>
    <row r="5" spans="1:9" ht="15">
      <c r="A5" s="8" t="s">
        <v>103</v>
      </c>
      <c r="B5" s="10">
        <v>14</v>
      </c>
      <c r="C5" s="8" t="s">
        <v>104</v>
      </c>
      <c r="D5" s="10">
        <v>20</v>
      </c>
      <c r="E5" s="8" t="s">
        <v>105</v>
      </c>
      <c r="F5" s="10">
        <f>$F$2*0.7</f>
        <v>244.99999999999997</v>
      </c>
      <c r="G5" s="8" t="s">
        <v>106</v>
      </c>
      <c r="H5" s="10">
        <v>0</v>
      </c>
      <c r="I5" s="6"/>
    </row>
    <row r="6" spans="1:9" ht="15">
      <c r="A6" s="8" t="s">
        <v>107</v>
      </c>
      <c r="B6" s="10">
        <v>11</v>
      </c>
      <c r="C6" s="8" t="s">
        <v>108</v>
      </c>
      <c r="D6" s="10">
        <v>28</v>
      </c>
      <c r="E6" s="8" t="s">
        <v>109</v>
      </c>
      <c r="F6" s="10">
        <f t="shared" ref="F6:F7" si="0">$F$2*0.2</f>
        <v>70</v>
      </c>
      <c r="G6" s="8" t="s">
        <v>110</v>
      </c>
      <c r="H6" s="10">
        <v>1</v>
      </c>
      <c r="I6" s="6"/>
    </row>
    <row r="7" spans="1:9" ht="15">
      <c r="A7" s="8" t="s">
        <v>111</v>
      </c>
      <c r="B7" s="10">
        <v>13</v>
      </c>
      <c r="C7" s="8" t="s">
        <v>112</v>
      </c>
      <c r="D7" s="10">
        <v>32</v>
      </c>
      <c r="E7" s="8" t="s">
        <v>113</v>
      </c>
      <c r="F7" s="10">
        <f t="shared" si="0"/>
        <v>70</v>
      </c>
      <c r="G7" s="8" t="s">
        <v>114</v>
      </c>
      <c r="H7" s="10">
        <v>1</v>
      </c>
      <c r="I7" s="6"/>
    </row>
    <row r="8" spans="1:9" ht="15">
      <c r="A8" s="8" t="s">
        <v>115</v>
      </c>
      <c r="B8" s="10">
        <v>5</v>
      </c>
      <c r="C8" s="8" t="s">
        <v>116</v>
      </c>
      <c r="D8" s="10">
        <v>41</v>
      </c>
      <c r="E8" s="8" t="s">
        <v>117</v>
      </c>
      <c r="F8" s="10">
        <f t="shared" ref="F8:F9" si="1">$F$2*0.25</f>
        <v>87.5</v>
      </c>
      <c r="G8" s="8" t="s">
        <v>118</v>
      </c>
      <c r="H8" s="10">
        <v>0</v>
      </c>
      <c r="I8" s="6"/>
    </row>
    <row r="9" spans="1:9" ht="15">
      <c r="A9" s="8" t="s">
        <v>119</v>
      </c>
      <c r="B9" s="10">
        <v>5</v>
      </c>
      <c r="C9" s="8" t="s">
        <v>120</v>
      </c>
      <c r="D9" s="10">
        <v>47</v>
      </c>
      <c r="E9" s="8" t="s">
        <v>121</v>
      </c>
      <c r="F9" s="10">
        <f t="shared" si="1"/>
        <v>87.5</v>
      </c>
      <c r="G9" s="8" t="s">
        <v>122</v>
      </c>
      <c r="H9" s="10">
        <v>0</v>
      </c>
      <c r="I9" s="6"/>
    </row>
    <row r="10" spans="1:9" ht="15">
      <c r="A10" s="8" t="s">
        <v>123</v>
      </c>
      <c r="B10" s="10">
        <f>ROUNDUP((B8+B5+B7+B9)/2,0)</f>
        <v>19</v>
      </c>
      <c r="C10" s="8" t="s">
        <v>124</v>
      </c>
      <c r="D10" s="10">
        <v>34</v>
      </c>
      <c r="E10" s="8" t="s">
        <v>125</v>
      </c>
      <c r="F10" s="8" t="s">
        <v>2</v>
      </c>
      <c r="G10" s="8" t="s">
        <v>126</v>
      </c>
      <c r="H10" s="10">
        <v>7</v>
      </c>
      <c r="I10" s="6"/>
    </row>
    <row r="11" spans="1:9" ht="15">
      <c r="A11" s="8" t="s">
        <v>127</v>
      </c>
      <c r="B11" s="10">
        <v>8</v>
      </c>
      <c r="C11" s="8" t="s">
        <v>128</v>
      </c>
      <c r="D11" s="10">
        <v>27</v>
      </c>
      <c r="E11" s="8" t="s">
        <v>129</v>
      </c>
      <c r="F11" s="10">
        <v>2</v>
      </c>
      <c r="G11" s="8" t="s">
        <v>130</v>
      </c>
      <c r="H11" s="10">
        <v>7</v>
      </c>
      <c r="I11" s="6"/>
    </row>
    <row r="12" spans="1:9" ht="15">
      <c r="A12" s="8" t="s">
        <v>131</v>
      </c>
      <c r="B12" s="10">
        <v>20</v>
      </c>
      <c r="C12" s="8" t="s">
        <v>132</v>
      </c>
      <c r="D12" s="10">
        <v>25</v>
      </c>
      <c r="E12" s="8" t="s">
        <v>133</v>
      </c>
      <c r="F12" s="10">
        <v>2</v>
      </c>
      <c r="G12" s="8" t="s">
        <v>134</v>
      </c>
      <c r="H12" s="10">
        <v>7</v>
      </c>
      <c r="I12" s="6"/>
    </row>
    <row r="13" spans="1:9" ht="15">
      <c r="A13" s="8" t="s">
        <v>135</v>
      </c>
      <c r="B13" s="10">
        <v>20</v>
      </c>
      <c r="C13" s="8" t="s">
        <v>136</v>
      </c>
      <c r="D13" s="10">
        <v>27</v>
      </c>
      <c r="E13" s="8" t="s">
        <v>137</v>
      </c>
      <c r="F13" s="8" t="s">
        <v>138</v>
      </c>
      <c r="G13" s="8" t="s">
        <v>139</v>
      </c>
      <c r="H13" s="10">
        <v>7</v>
      </c>
      <c r="I13" s="6"/>
    </row>
    <row r="14" spans="1:9" ht="15">
      <c r="A14" s="8" t="s">
        <v>140</v>
      </c>
      <c r="B14" s="10">
        <v>48</v>
      </c>
      <c r="C14" s="8" t="s">
        <v>141</v>
      </c>
      <c r="D14" s="10">
        <v>41</v>
      </c>
      <c r="E14" s="8" t="s">
        <v>142</v>
      </c>
      <c r="F14" s="8" t="s">
        <v>138</v>
      </c>
      <c r="G14" s="8" t="s">
        <v>144</v>
      </c>
      <c r="H14" s="10">
        <v>7</v>
      </c>
      <c r="I14" s="6"/>
    </row>
    <row r="15" spans="1:9" ht="15">
      <c r="A15" s="8" t="s">
        <v>145</v>
      </c>
      <c r="B15" s="8" t="s">
        <v>146</v>
      </c>
      <c r="C15" s="8" t="s">
        <v>147</v>
      </c>
      <c r="D15" s="10">
        <v>31</v>
      </c>
      <c r="E15" s="8" t="s">
        <v>148</v>
      </c>
      <c r="F15" s="8" t="s">
        <v>264</v>
      </c>
      <c r="G15" s="8" t="s">
        <v>149</v>
      </c>
      <c r="H15" s="10">
        <v>1</v>
      </c>
      <c r="I15" s="6"/>
    </row>
    <row r="16" spans="1:9" ht="15">
      <c r="A16" s="8" t="s">
        <v>150</v>
      </c>
      <c r="B16" s="10">
        <f>ROUNDUP((B7+B5)/2,0)</f>
        <v>14</v>
      </c>
      <c r="C16" s="8" t="s">
        <v>151</v>
      </c>
      <c r="D16" s="10">
        <v>23</v>
      </c>
      <c r="E16" s="8" t="s">
        <v>152</v>
      </c>
      <c r="F16" s="8"/>
      <c r="G16" s="8" t="s">
        <v>153</v>
      </c>
      <c r="H16" s="10">
        <v>1</v>
      </c>
      <c r="I16" s="6"/>
    </row>
    <row r="17" spans="1:9" ht="15">
      <c r="A17" s="8" t="s">
        <v>154</v>
      </c>
      <c r="B17" s="10">
        <f>ROUNDUP((B6+B6+B4)/3,0)</f>
        <v>12</v>
      </c>
      <c r="C17" s="8" t="s">
        <v>155</v>
      </c>
      <c r="D17" s="10">
        <v>26</v>
      </c>
      <c r="E17" s="8" t="s">
        <v>156</v>
      </c>
      <c r="F17" s="10">
        <v>30</v>
      </c>
      <c r="G17" s="8" t="s">
        <v>157</v>
      </c>
      <c r="H17" s="10">
        <v>1</v>
      </c>
      <c r="I17" s="6"/>
    </row>
    <row r="18" spans="1:9" ht="15">
      <c r="A18" s="8" t="s">
        <v>158</v>
      </c>
      <c r="B18" s="10">
        <f>ROUNDUP((B5+B4+B5)/3,0)</f>
        <v>14</v>
      </c>
      <c r="C18" s="8" t="s">
        <v>159</v>
      </c>
      <c r="D18" s="10">
        <v>34</v>
      </c>
      <c r="E18" s="8" t="s">
        <v>160</v>
      </c>
      <c r="F18" s="10">
        <v>12</v>
      </c>
      <c r="G18" s="8" t="s">
        <v>161</v>
      </c>
      <c r="H18" s="10">
        <v>1</v>
      </c>
      <c r="I18" s="6"/>
    </row>
    <row r="19" spans="1:9" ht="15">
      <c r="A19" s="8" t="s">
        <v>162</v>
      </c>
      <c r="B19" s="10">
        <f>ROUNDUP(B8+B9,0)</f>
        <v>10</v>
      </c>
      <c r="C19" s="8" t="s">
        <v>163</v>
      </c>
      <c r="D19" s="10">
        <v>30</v>
      </c>
      <c r="E19" s="8" t="s">
        <v>164</v>
      </c>
      <c r="F19" s="10">
        <v>69</v>
      </c>
      <c r="G19" s="8" t="s">
        <v>165</v>
      </c>
      <c r="H19" s="10">
        <v>1</v>
      </c>
      <c r="I19" s="6"/>
    </row>
    <row r="20" spans="1:9" ht="15">
      <c r="A20" s="8" t="s">
        <v>166</v>
      </c>
      <c r="B20" s="8" t="s">
        <v>167</v>
      </c>
      <c r="C20" s="8" t="s">
        <v>168</v>
      </c>
      <c r="D20" s="10">
        <v>31</v>
      </c>
      <c r="E20" s="8" t="s">
        <v>169</v>
      </c>
      <c r="F20" s="10">
        <v>0</v>
      </c>
      <c r="G20" s="8" t="s">
        <v>170</v>
      </c>
      <c r="H20" s="8" t="s">
        <v>171</v>
      </c>
      <c r="I20" s="6"/>
    </row>
    <row r="21" spans="1:9" ht="15">
      <c r="A21" s="8" t="s">
        <v>172</v>
      </c>
      <c r="B21" s="10">
        <f t="shared" ref="B21:B28" si="2">F2</f>
        <v>350</v>
      </c>
      <c r="C21" s="8" t="s">
        <v>173</v>
      </c>
      <c r="D21" s="10">
        <v>34</v>
      </c>
      <c r="E21" s="8" t="s">
        <v>174</v>
      </c>
      <c r="F21" s="10">
        <f>SUM(F22:F26)</f>
        <v>30</v>
      </c>
      <c r="G21" s="8" t="s">
        <v>175</v>
      </c>
      <c r="H21" s="8" t="s">
        <v>171</v>
      </c>
      <c r="I21" s="6"/>
    </row>
    <row r="22" spans="1:9" ht="15">
      <c r="A22" s="8" t="s">
        <v>176</v>
      </c>
      <c r="B22" s="10">
        <f t="shared" si="2"/>
        <v>13</v>
      </c>
      <c r="C22" s="8" t="s">
        <v>177</v>
      </c>
      <c r="D22" s="10">
        <v>21</v>
      </c>
      <c r="E22" s="8" t="s">
        <v>178</v>
      </c>
      <c r="F22" s="10">
        <v>6</v>
      </c>
      <c r="G22" s="8" t="s">
        <v>179</v>
      </c>
      <c r="H22" s="8" t="s">
        <v>171</v>
      </c>
      <c r="I22" s="6"/>
    </row>
    <row r="23" spans="1:9" ht="15">
      <c r="A23" s="8" t="s">
        <v>180</v>
      </c>
      <c r="B23" s="10">
        <f t="shared" si="2"/>
        <v>70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171</v>
      </c>
      <c r="I23" s="6"/>
    </row>
    <row r="24" spans="1:9" ht="15">
      <c r="A24" s="8" t="s">
        <v>184</v>
      </c>
      <c r="B24" s="10">
        <f t="shared" si="2"/>
        <v>244.99999999999997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171</v>
      </c>
      <c r="I24" s="6"/>
    </row>
    <row r="25" spans="1:9" ht="15">
      <c r="A25" s="8" t="s">
        <v>188</v>
      </c>
      <c r="B25" s="10">
        <f t="shared" si="2"/>
        <v>70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</row>
    <row r="26" spans="1:9" ht="15">
      <c r="A26" s="8" t="s">
        <v>191</v>
      </c>
      <c r="B26" s="10">
        <f t="shared" si="2"/>
        <v>70</v>
      </c>
      <c r="C26" s="8" t="s">
        <v>192</v>
      </c>
      <c r="D26" s="10">
        <v>36</v>
      </c>
      <c r="E26" s="8" t="s">
        <v>193</v>
      </c>
      <c r="F26" s="10">
        <v>6</v>
      </c>
      <c r="G26" s="8"/>
      <c r="H26" s="8"/>
      <c r="I26" s="6"/>
    </row>
    <row r="27" spans="1:9" ht="15">
      <c r="A27" s="8" t="s">
        <v>194</v>
      </c>
      <c r="B27" s="10">
        <f t="shared" si="2"/>
        <v>87.5</v>
      </c>
      <c r="C27" s="8" t="s">
        <v>195</v>
      </c>
      <c r="D27" s="10">
        <v>41</v>
      </c>
      <c r="E27" s="8" t="s">
        <v>196</v>
      </c>
      <c r="F27" s="8"/>
      <c r="G27" s="8"/>
      <c r="H27" s="8"/>
      <c r="I27" s="6"/>
    </row>
    <row r="28" spans="1:9" ht="15">
      <c r="A28" s="8" t="s">
        <v>197</v>
      </c>
      <c r="B28" s="10">
        <f t="shared" si="2"/>
        <v>87.5</v>
      </c>
      <c r="C28" s="8"/>
      <c r="D28" s="8"/>
      <c r="E28" s="8"/>
      <c r="F28" s="8"/>
      <c r="G28" s="8"/>
      <c r="H28" s="8"/>
      <c r="I28" s="6"/>
    </row>
    <row r="29" spans="1:9" ht="15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</row>
  </sheetData>
  <pageMargins left="0.7" right="0.7" top="0.78740157499999996" bottom="0.78740157499999996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AD6CA0-4068-46A4-B819-0F9D257FFBC8}">
  <sheetPr>
    <outlinePr summaryBelow="0" summaryRight="0"/>
  </sheetPr>
  <dimension ref="A1:J32"/>
  <sheetViews>
    <sheetView workbookViewId="0">
      <selection activeCell="B2" sqref="B2"/>
    </sheetView>
  </sheetViews>
  <sheetFormatPr baseColWidth="10" defaultColWidth="14.42578125" defaultRowHeight="15.75" customHeight="1"/>
  <sheetData>
    <row r="1" spans="1:10" ht="15.75" customHeight="1">
      <c r="A1" s="8" t="s">
        <v>83</v>
      </c>
      <c r="B1" s="8" t="s">
        <v>84</v>
      </c>
      <c r="C1" s="8" t="s">
        <v>85</v>
      </c>
      <c r="D1" s="8" t="s">
        <v>86</v>
      </c>
      <c r="E1" s="8" t="s">
        <v>87</v>
      </c>
      <c r="F1" s="8" t="s">
        <v>88</v>
      </c>
      <c r="G1" s="8" t="s">
        <v>89</v>
      </c>
      <c r="H1" s="8" t="s">
        <v>90</v>
      </c>
      <c r="I1" s="6" t="s">
        <v>243</v>
      </c>
      <c r="J1" s="6"/>
    </row>
    <row r="2" spans="1:10" ht="15.75" customHeight="1">
      <c r="A2" s="8" t="s">
        <v>91</v>
      </c>
      <c r="B2" s="10">
        <v>15</v>
      </c>
      <c r="C2" s="8" t="s">
        <v>92</v>
      </c>
      <c r="D2" s="10">
        <v>45</v>
      </c>
      <c r="E2" s="8" t="s">
        <v>93</v>
      </c>
      <c r="F2" s="10">
        <v>450</v>
      </c>
      <c r="G2" s="8" t="s">
        <v>94</v>
      </c>
      <c r="H2" s="10">
        <v>10</v>
      </c>
      <c r="I2" s="6"/>
      <c r="J2" s="6"/>
    </row>
    <row r="3" spans="1:10" ht="15.75" customHeight="1">
      <c r="A3" s="8" t="s">
        <v>95</v>
      </c>
      <c r="B3" s="10">
        <v>14</v>
      </c>
      <c r="C3" s="8" t="s">
        <v>96</v>
      </c>
      <c r="D3" s="10">
        <v>72</v>
      </c>
      <c r="E3" s="8" t="s">
        <v>97</v>
      </c>
      <c r="F3" s="10">
        <v>15</v>
      </c>
      <c r="G3" s="8" t="s">
        <v>98</v>
      </c>
      <c r="H3" s="10">
        <v>7</v>
      </c>
      <c r="I3" s="6"/>
      <c r="J3" s="6"/>
    </row>
    <row r="4" spans="1:10" ht="15.75" customHeight="1">
      <c r="A4" s="8" t="s">
        <v>99</v>
      </c>
      <c r="B4" s="10">
        <v>10</v>
      </c>
      <c r="C4" s="8" t="s">
        <v>100</v>
      </c>
      <c r="D4" s="10">
        <v>60</v>
      </c>
      <c r="E4" s="8" t="s">
        <v>101</v>
      </c>
      <c r="F4" s="10">
        <f>$F$2*0.2</f>
        <v>90</v>
      </c>
      <c r="G4" s="8" t="s">
        <v>102</v>
      </c>
      <c r="H4" s="10">
        <v>0</v>
      </c>
      <c r="I4" s="6"/>
      <c r="J4" s="6"/>
    </row>
    <row r="5" spans="1:10" ht="15.75" customHeight="1">
      <c r="A5" s="8" t="s">
        <v>103</v>
      </c>
      <c r="B5" s="10">
        <v>16</v>
      </c>
      <c r="C5" s="8" t="s">
        <v>104</v>
      </c>
      <c r="D5" s="10">
        <v>75</v>
      </c>
      <c r="E5" s="8" t="s">
        <v>105</v>
      </c>
      <c r="F5" s="10">
        <f>$F$2*0.7</f>
        <v>315</v>
      </c>
      <c r="G5" s="8" t="s">
        <v>106</v>
      </c>
      <c r="H5" s="10">
        <v>10</v>
      </c>
      <c r="I5" s="6"/>
      <c r="J5" s="6"/>
    </row>
    <row r="6" spans="1:10" ht="15.75" customHeight="1">
      <c r="A6" s="8" t="s">
        <v>107</v>
      </c>
      <c r="B6" s="10">
        <v>11</v>
      </c>
      <c r="C6" s="8" t="s">
        <v>108</v>
      </c>
      <c r="D6" s="10">
        <v>20</v>
      </c>
      <c r="E6" s="8" t="s">
        <v>109</v>
      </c>
      <c r="F6" s="10">
        <f t="shared" ref="F6:F7" si="0">$F$2*0.2</f>
        <v>90</v>
      </c>
      <c r="G6" s="8" t="s">
        <v>110</v>
      </c>
      <c r="H6" s="10">
        <v>2</v>
      </c>
      <c r="I6" s="6"/>
      <c r="J6" s="6"/>
    </row>
    <row r="7" spans="1:10" ht="15.75" customHeight="1">
      <c r="A7" s="8" t="s">
        <v>111</v>
      </c>
      <c r="B7" s="10">
        <v>14</v>
      </c>
      <c r="C7" s="8" t="s">
        <v>112</v>
      </c>
      <c r="D7" s="10">
        <v>20</v>
      </c>
      <c r="E7" s="8" t="s">
        <v>113</v>
      </c>
      <c r="F7" s="10">
        <f t="shared" si="0"/>
        <v>90</v>
      </c>
      <c r="G7" s="8" t="s">
        <v>114</v>
      </c>
      <c r="H7" s="10">
        <v>1</v>
      </c>
      <c r="I7" s="6"/>
      <c r="J7" s="6"/>
    </row>
    <row r="8" spans="1:10" ht="15.75" customHeight="1">
      <c r="A8" s="8" t="s">
        <v>115</v>
      </c>
      <c r="B8" s="10">
        <v>5</v>
      </c>
      <c r="C8" s="8" t="s">
        <v>116</v>
      </c>
      <c r="D8" s="10">
        <v>24</v>
      </c>
      <c r="E8" s="8" t="s">
        <v>117</v>
      </c>
      <c r="F8" s="10">
        <f t="shared" ref="F8:F9" si="1">$F$2*0.25</f>
        <v>112.5</v>
      </c>
      <c r="G8" s="8" t="s">
        <v>118</v>
      </c>
      <c r="H8" s="10">
        <v>0</v>
      </c>
      <c r="I8" s="6"/>
      <c r="J8" s="6"/>
    </row>
    <row r="9" spans="1:10" ht="15.75" customHeight="1">
      <c r="A9" s="8" t="s">
        <v>119</v>
      </c>
      <c r="B9" s="10">
        <v>6</v>
      </c>
      <c r="C9" s="8" t="s">
        <v>120</v>
      </c>
      <c r="D9" s="10">
        <v>71</v>
      </c>
      <c r="E9" s="8" t="s">
        <v>121</v>
      </c>
      <c r="F9" s="10">
        <f t="shared" si="1"/>
        <v>112.5</v>
      </c>
      <c r="G9" s="8" t="s">
        <v>122</v>
      </c>
      <c r="H9" s="10">
        <v>2</v>
      </c>
      <c r="I9" s="6"/>
      <c r="J9" s="6"/>
    </row>
    <row r="10" spans="1:10" ht="15.75" customHeight="1">
      <c r="A10" s="8" t="s">
        <v>123</v>
      </c>
      <c r="B10" s="10">
        <f>ROUNDUP((B8+B5+B7+B9)/2,0)</f>
        <v>21</v>
      </c>
      <c r="C10" s="8" t="s">
        <v>124</v>
      </c>
      <c r="D10" s="10">
        <v>66</v>
      </c>
      <c r="E10" s="8" t="s">
        <v>125</v>
      </c>
      <c r="F10" s="8" t="s">
        <v>2</v>
      </c>
      <c r="G10" s="8" t="s">
        <v>126</v>
      </c>
      <c r="H10" s="10">
        <v>8</v>
      </c>
      <c r="I10" s="6"/>
      <c r="J10" s="6"/>
    </row>
    <row r="11" spans="1:10" ht="15.75" customHeight="1">
      <c r="A11" s="8" t="s">
        <v>127</v>
      </c>
      <c r="B11" s="10">
        <v>8</v>
      </c>
      <c r="C11" s="8" t="s">
        <v>128</v>
      </c>
      <c r="D11" s="10">
        <v>53</v>
      </c>
      <c r="E11" s="8" t="s">
        <v>129</v>
      </c>
      <c r="F11" s="10">
        <v>2</v>
      </c>
      <c r="G11" s="8" t="s">
        <v>130</v>
      </c>
      <c r="H11" s="10">
        <v>8</v>
      </c>
      <c r="I11" s="6"/>
      <c r="J11" s="6"/>
    </row>
    <row r="12" spans="1:10" ht="15.75" customHeight="1">
      <c r="A12" s="8" t="s">
        <v>131</v>
      </c>
      <c r="B12" s="10">
        <v>20</v>
      </c>
      <c r="C12" s="8" t="s">
        <v>132</v>
      </c>
      <c r="D12" s="10">
        <v>20</v>
      </c>
      <c r="E12" s="8" t="s">
        <v>133</v>
      </c>
      <c r="F12" s="10">
        <v>2</v>
      </c>
      <c r="G12" s="8" t="s">
        <v>134</v>
      </c>
      <c r="H12" s="10">
        <v>8</v>
      </c>
      <c r="I12" s="6"/>
      <c r="J12" s="6"/>
    </row>
    <row r="13" spans="1:10" ht="15.75" customHeight="1">
      <c r="A13" s="8" t="s">
        <v>135</v>
      </c>
      <c r="B13" s="10">
        <v>20</v>
      </c>
      <c r="C13" s="8" t="s">
        <v>136</v>
      </c>
      <c r="D13" s="10">
        <v>20</v>
      </c>
      <c r="E13" s="8" t="s">
        <v>137</v>
      </c>
      <c r="F13" s="8" t="s">
        <v>138</v>
      </c>
      <c r="G13" s="8" t="s">
        <v>139</v>
      </c>
      <c r="H13" s="10">
        <v>8</v>
      </c>
      <c r="I13" s="6"/>
      <c r="J13" s="6"/>
    </row>
    <row r="14" spans="1:10" ht="15.75" customHeight="1">
      <c r="A14" s="8" t="s">
        <v>140</v>
      </c>
      <c r="B14" s="10">
        <v>48</v>
      </c>
      <c r="C14" s="8" t="s">
        <v>141</v>
      </c>
      <c r="D14" s="10">
        <v>22</v>
      </c>
      <c r="E14" s="8" t="s">
        <v>142</v>
      </c>
      <c r="F14" s="8" t="s">
        <v>143</v>
      </c>
      <c r="G14" s="8" t="s">
        <v>144</v>
      </c>
      <c r="H14" s="10">
        <v>8</v>
      </c>
      <c r="I14" s="6"/>
      <c r="J14" s="6"/>
    </row>
    <row r="15" spans="1:10" ht="15.75" customHeight="1">
      <c r="A15" s="8" t="s">
        <v>145</v>
      </c>
      <c r="B15" s="8" t="s">
        <v>146</v>
      </c>
      <c r="C15" s="8" t="s">
        <v>147</v>
      </c>
      <c r="D15" s="10">
        <v>23</v>
      </c>
      <c r="E15" s="8" t="s">
        <v>148</v>
      </c>
      <c r="F15" s="8"/>
      <c r="G15" s="8" t="s">
        <v>149</v>
      </c>
      <c r="H15" s="10">
        <v>2</v>
      </c>
      <c r="I15" s="6"/>
      <c r="J15" s="6"/>
    </row>
    <row r="16" spans="1:10" ht="15.75" customHeight="1">
      <c r="A16" s="8" t="s">
        <v>150</v>
      </c>
      <c r="B16" s="10">
        <f>ROUNDUP((B7+B5)/2,0)</f>
        <v>15</v>
      </c>
      <c r="C16" s="8" t="s">
        <v>151</v>
      </c>
      <c r="D16" s="10">
        <v>20</v>
      </c>
      <c r="E16" s="8" t="s">
        <v>152</v>
      </c>
      <c r="F16" s="8" t="s">
        <v>152</v>
      </c>
      <c r="G16" s="8" t="s">
        <v>153</v>
      </c>
      <c r="H16" s="10">
        <v>2</v>
      </c>
      <c r="I16" s="6"/>
      <c r="J16" s="6"/>
    </row>
    <row r="17" spans="1:10" ht="15.75" customHeight="1">
      <c r="A17" s="8" t="s">
        <v>154</v>
      </c>
      <c r="B17" s="10">
        <f>ROUNDUP((B6+B6+B4)/3,0)</f>
        <v>11</v>
      </c>
      <c r="C17" s="8" t="s">
        <v>155</v>
      </c>
      <c r="D17" s="10">
        <v>20</v>
      </c>
      <c r="E17" s="8" t="s">
        <v>156</v>
      </c>
      <c r="F17" s="10">
        <v>42</v>
      </c>
      <c r="G17" s="8" t="s">
        <v>157</v>
      </c>
      <c r="H17" s="10">
        <v>2</v>
      </c>
      <c r="I17" s="6"/>
      <c r="J17" s="6"/>
    </row>
    <row r="18" spans="1:10" ht="15.75" customHeight="1">
      <c r="A18" s="8" t="s">
        <v>158</v>
      </c>
      <c r="B18" s="10">
        <f>ROUNDUP((B5+B4+B5)/3,0)</f>
        <v>14</v>
      </c>
      <c r="C18" s="8" t="s">
        <v>159</v>
      </c>
      <c r="D18" s="10">
        <v>78</v>
      </c>
      <c r="E18" s="8" t="s">
        <v>160</v>
      </c>
      <c r="F18" s="10">
        <v>12</v>
      </c>
      <c r="G18" s="8" t="s">
        <v>161</v>
      </c>
      <c r="H18" s="10">
        <v>2</v>
      </c>
      <c r="I18" s="6"/>
      <c r="J18" s="6"/>
    </row>
    <row r="19" spans="1:10" ht="15.75" customHeight="1">
      <c r="A19" s="8" t="s">
        <v>162</v>
      </c>
      <c r="B19" s="10">
        <f>ROUNDUP(B8+B9,0)</f>
        <v>11</v>
      </c>
      <c r="C19" s="8" t="s">
        <v>163</v>
      </c>
      <c r="D19" s="10">
        <v>54</v>
      </c>
      <c r="E19" s="8" t="s">
        <v>164</v>
      </c>
      <c r="F19" s="10">
        <v>0</v>
      </c>
      <c r="G19" s="8" t="s">
        <v>165</v>
      </c>
      <c r="H19" s="10">
        <v>2</v>
      </c>
      <c r="I19" s="6"/>
      <c r="J19" s="6"/>
    </row>
    <row r="20" spans="1:10" ht="15.75" customHeight="1">
      <c r="A20" s="8" t="s">
        <v>166</v>
      </c>
      <c r="B20" s="8" t="s">
        <v>254</v>
      </c>
      <c r="C20" s="8" t="s">
        <v>168</v>
      </c>
      <c r="D20" s="10">
        <v>23</v>
      </c>
      <c r="E20" s="8" t="s">
        <v>169</v>
      </c>
      <c r="F20" s="10">
        <v>30</v>
      </c>
      <c r="G20" s="8" t="s">
        <v>170</v>
      </c>
      <c r="H20" s="8" t="s">
        <v>202</v>
      </c>
      <c r="I20" s="6"/>
      <c r="J20" s="6"/>
    </row>
    <row r="21" spans="1:10" ht="15.75" customHeight="1">
      <c r="A21" s="8" t="s">
        <v>172</v>
      </c>
      <c r="B21" s="10">
        <f t="shared" ref="B21:B28" si="2">F2</f>
        <v>450</v>
      </c>
      <c r="C21" s="8" t="s">
        <v>173</v>
      </c>
      <c r="D21" s="10">
        <v>66</v>
      </c>
      <c r="E21" s="8" t="s">
        <v>174</v>
      </c>
      <c r="F21" s="10">
        <v>24</v>
      </c>
      <c r="G21" s="8" t="s">
        <v>175</v>
      </c>
      <c r="H21" s="8" t="s">
        <v>202</v>
      </c>
      <c r="I21" s="6"/>
      <c r="J21" s="6"/>
    </row>
    <row r="22" spans="1:10" ht="15.75" customHeight="1">
      <c r="A22" s="8" t="s">
        <v>176</v>
      </c>
      <c r="B22" s="10">
        <f t="shared" si="2"/>
        <v>15</v>
      </c>
      <c r="C22" s="8" t="s">
        <v>177</v>
      </c>
      <c r="D22" s="10">
        <v>20</v>
      </c>
      <c r="E22" s="8" t="s">
        <v>178</v>
      </c>
      <c r="F22" s="10">
        <v>0</v>
      </c>
      <c r="G22" s="8" t="s">
        <v>179</v>
      </c>
      <c r="H22" s="8" t="s">
        <v>202</v>
      </c>
      <c r="I22" s="6"/>
      <c r="J22" s="6"/>
    </row>
    <row r="23" spans="1:10" ht="15.75" customHeight="1">
      <c r="A23" s="8" t="s">
        <v>180</v>
      </c>
      <c r="B23" s="10">
        <f t="shared" si="2"/>
        <v>90</v>
      </c>
      <c r="C23" s="8" t="s">
        <v>181</v>
      </c>
      <c r="D23" s="10">
        <v>20</v>
      </c>
      <c r="E23" s="8" t="s">
        <v>182</v>
      </c>
      <c r="F23" s="10">
        <v>6</v>
      </c>
      <c r="G23" s="8" t="s">
        <v>183</v>
      </c>
      <c r="H23" s="8" t="s">
        <v>202</v>
      </c>
      <c r="I23" s="6"/>
      <c r="J23" s="6"/>
    </row>
    <row r="24" spans="1:10" ht="15.75" customHeight="1">
      <c r="A24" s="8" t="s">
        <v>184</v>
      </c>
      <c r="B24" s="10">
        <f t="shared" si="2"/>
        <v>315</v>
      </c>
      <c r="C24" s="8" t="s">
        <v>185</v>
      </c>
      <c r="D24" s="10">
        <v>20</v>
      </c>
      <c r="E24" s="8" t="s">
        <v>186</v>
      </c>
      <c r="F24" s="10">
        <v>6</v>
      </c>
      <c r="G24" s="8" t="s">
        <v>187</v>
      </c>
      <c r="H24" s="8" t="s">
        <v>202</v>
      </c>
      <c r="I24" s="6"/>
      <c r="J24" s="6"/>
    </row>
    <row r="25" spans="1:10" ht="15.75" customHeight="1">
      <c r="A25" s="8" t="s">
        <v>188</v>
      </c>
      <c r="B25" s="10">
        <f t="shared" si="2"/>
        <v>90</v>
      </c>
      <c r="C25" s="8" t="s">
        <v>189</v>
      </c>
      <c r="D25" s="10">
        <v>20</v>
      </c>
      <c r="E25" s="8" t="s">
        <v>190</v>
      </c>
      <c r="F25" s="10">
        <v>6</v>
      </c>
      <c r="G25" s="8"/>
      <c r="H25" s="8"/>
      <c r="I25" s="6"/>
      <c r="J25" s="6"/>
    </row>
    <row r="26" spans="1:10" ht="15.75" customHeight="1">
      <c r="A26" s="8" t="s">
        <v>191</v>
      </c>
      <c r="B26" s="10">
        <f t="shared" si="2"/>
        <v>90</v>
      </c>
      <c r="C26" s="8" t="s">
        <v>192</v>
      </c>
      <c r="D26" s="10">
        <v>66</v>
      </c>
      <c r="E26" s="8" t="s">
        <v>193</v>
      </c>
      <c r="F26" s="10">
        <v>6</v>
      </c>
      <c r="G26" s="8"/>
      <c r="H26" s="8"/>
      <c r="I26" s="6"/>
      <c r="J26" s="6"/>
    </row>
    <row r="27" spans="1:10" ht="15.75" customHeight="1">
      <c r="A27" s="8" t="s">
        <v>194</v>
      </c>
      <c r="B27" s="10">
        <f t="shared" si="2"/>
        <v>112.5</v>
      </c>
      <c r="C27" s="8" t="s">
        <v>195</v>
      </c>
      <c r="D27" s="10">
        <v>57</v>
      </c>
      <c r="E27" s="8" t="s">
        <v>196</v>
      </c>
      <c r="F27" s="8" t="s">
        <v>218</v>
      </c>
      <c r="G27" s="8"/>
      <c r="H27" s="8"/>
      <c r="I27" s="6"/>
      <c r="J27" s="6"/>
    </row>
    <row r="28" spans="1:10" ht="15.75" customHeight="1">
      <c r="A28" s="8" t="s">
        <v>197</v>
      </c>
      <c r="B28" s="10">
        <f t="shared" si="2"/>
        <v>112.5</v>
      </c>
      <c r="C28" s="8"/>
      <c r="D28" s="8"/>
      <c r="E28" s="8"/>
      <c r="F28" s="8"/>
      <c r="G28" s="8"/>
      <c r="H28" s="8"/>
      <c r="I28" s="6"/>
      <c r="J28" s="6"/>
    </row>
    <row r="29" spans="1:10" ht="15.75" customHeight="1">
      <c r="A29" s="8" t="s">
        <v>198</v>
      </c>
      <c r="B29" s="10">
        <v>0</v>
      </c>
      <c r="C29" s="8"/>
      <c r="D29" s="8"/>
      <c r="E29" s="8"/>
      <c r="F29" s="8"/>
      <c r="G29" s="8"/>
      <c r="H29" s="8"/>
      <c r="I29" s="6"/>
      <c r="J29" s="6"/>
    </row>
    <row r="30" spans="1:10" ht="15.75" customHeight="1">
      <c r="A30" s="8"/>
      <c r="B30" s="8"/>
      <c r="C30" s="8"/>
      <c r="D30" s="8"/>
      <c r="E30" s="8"/>
      <c r="F30" s="8"/>
      <c r="G30" s="8"/>
      <c r="H30" s="8"/>
      <c r="I30" s="6"/>
      <c r="J30" s="6"/>
    </row>
    <row r="31" spans="1:10" ht="15.75" customHeight="1">
      <c r="A31" s="9"/>
      <c r="B31" s="9"/>
      <c r="C31" s="9"/>
      <c r="D31" s="9"/>
      <c r="E31" s="9"/>
      <c r="F31" s="9"/>
      <c r="G31" s="9"/>
      <c r="H31" s="9"/>
    </row>
    <row r="32" spans="1:10" ht="15.75" customHeight="1">
      <c r="A32" s="9"/>
      <c r="B32" s="9"/>
      <c r="C32" s="9"/>
      <c r="D32" s="9"/>
      <c r="E32" s="9"/>
      <c r="F32" s="9"/>
      <c r="G32" s="9"/>
      <c r="H32" s="9"/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61</vt:i4>
      </vt:variant>
    </vt:vector>
  </HeadingPairs>
  <TitlesOfParts>
    <vt:vector size="61" baseType="lpstr">
      <vt:lpstr>Index</vt:lpstr>
      <vt:lpstr>Piraten Leutnant</vt:lpstr>
      <vt:lpstr>Kommandant Piratenschiff</vt:lpstr>
      <vt:lpstr>Kanonier Pirat</vt:lpstr>
      <vt:lpstr>Musketier Pirat</vt:lpstr>
      <vt:lpstr>Freibeuter</vt:lpstr>
      <vt:lpstr>Freischärler</vt:lpstr>
      <vt:lpstr>Erster Maat</vt:lpstr>
      <vt:lpstr>Eliteoffizier</vt:lpstr>
      <vt:lpstr>Muster</vt:lpstr>
      <vt:lpstr>Ork Schläger</vt:lpstr>
      <vt:lpstr>Metellus</vt:lpstr>
      <vt:lpstr>Adliger</vt:lpstr>
      <vt:lpstr>Schmid</vt:lpstr>
      <vt:lpstr>Ritter</vt:lpstr>
      <vt:lpstr>Bauer</vt:lpstr>
      <vt:lpstr>Straßenkind</vt:lpstr>
      <vt:lpstr>Renomierter Performer</vt:lpstr>
      <vt:lpstr>BanditChief</vt:lpstr>
      <vt:lpstr>StarvingBandit</vt:lpstr>
      <vt:lpstr>Bandit</vt:lpstr>
      <vt:lpstr>Gastwirt</vt:lpstr>
      <vt:lpstr>Diener</vt:lpstr>
      <vt:lpstr>Jäger</vt:lpstr>
      <vt:lpstr>KompanieSoldat</vt:lpstr>
      <vt:lpstr>Kavallerist</vt:lpstr>
      <vt:lpstr>StarkerKriegerTank</vt:lpstr>
      <vt:lpstr>SchwererSoldat</vt:lpstr>
      <vt:lpstr>RahSoldat</vt:lpstr>
      <vt:lpstr>PiratMittel</vt:lpstr>
      <vt:lpstr>KaiserKapitän</vt:lpstr>
      <vt:lpstr>KaiserSoldat</vt:lpstr>
      <vt:lpstr>Meister-Händler</vt:lpstr>
      <vt:lpstr>Händler</vt:lpstr>
      <vt:lpstr>Meister-Dieb</vt:lpstr>
      <vt:lpstr>Dieb</vt:lpstr>
      <vt:lpstr>Kultistenführer</vt:lpstr>
      <vt:lpstr>Meister-Attentäter</vt:lpstr>
      <vt:lpstr>Kultist</vt:lpstr>
      <vt:lpstr>Attentäter</vt:lpstr>
      <vt:lpstr>Barbar</vt:lpstr>
      <vt:lpstr>Goblin Stammeshäuptling Wandia</vt:lpstr>
      <vt:lpstr>Goblin Attentäter</vt:lpstr>
      <vt:lpstr>Goblin Schütze</vt:lpstr>
      <vt:lpstr>Goblin</vt:lpstr>
      <vt:lpstr>Betrügerin</vt:lpstr>
      <vt:lpstr>Stadtelf</vt:lpstr>
      <vt:lpstr>Halbling</vt:lpstr>
      <vt:lpstr>Zwerg</vt:lpstr>
      <vt:lpstr>GangElf</vt:lpstr>
      <vt:lpstr>Waldelf</vt:lpstr>
      <vt:lpstr>GangElfElite</vt:lpstr>
      <vt:lpstr>Vorreiter</vt:lpstr>
      <vt:lpstr>Ork</vt:lpstr>
      <vt:lpstr>Ork Schwer</vt:lpstr>
      <vt:lpstr>OrkSehrStarkSchwer</vt:lpstr>
      <vt:lpstr>Ork Mittel</vt:lpstr>
      <vt:lpstr>Thorius</vt:lpstr>
      <vt:lpstr>SeevolkEinfach</vt:lpstr>
      <vt:lpstr>Unwerter</vt:lpstr>
      <vt:lpstr>Animalus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Xufe</cp:lastModifiedBy>
  <dcterms:modified xsi:type="dcterms:W3CDTF">2021-08-14T18:27:47Z</dcterms:modified>
</cp:coreProperties>
</file>