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ilm\Dropbox\Rpg\Container\Data\"/>
    </mc:Choice>
  </mc:AlternateContent>
  <xr:revisionPtr revIDLastSave="0" documentId="13_ncr:1_{A5948925-7EC1-4C0C-950B-827559BB584D}" xr6:coauthVersionLast="47" xr6:coauthVersionMax="47" xr10:uidLastSave="{00000000-0000-0000-0000-000000000000}"/>
  <bookViews>
    <workbookView xWindow="240" yWindow="435" windowWidth="25860" windowHeight="14625" firstSheet="40" activeTab="42" xr2:uid="{00000000-000D-0000-FFFF-FFFF00000000}"/>
  </bookViews>
  <sheets>
    <sheet name="Index" sheetId="46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mittel Klauenpfad" sheetId="47" r:id="rId23"/>
    <sheet name="Reitspinne groß Klauenpfad" sheetId="53" r:id="rId24"/>
    <sheet name="Reitspinne mittel Blickpfad" sheetId="48" r:id="rId25"/>
    <sheet name="Reitspinne groß Blickpfad" sheetId="54" r:id="rId26"/>
    <sheet name="Reitspinne mittel Pfotenpfad" sheetId="49" r:id="rId27"/>
    <sheet name="Reitspinne groß Pfotenpfad" sheetId="55" r:id="rId28"/>
    <sheet name="Reitspinne mittel Kopfpfad" sheetId="50" r:id="rId29"/>
    <sheet name="Reitspinne groß Kopfpfad" sheetId="56" r:id="rId30"/>
    <sheet name="Reitspinne mittel Holzpfad" sheetId="51" r:id="rId31"/>
    <sheet name="Reitspinne groß Holzpfad" sheetId="57" r:id="rId32"/>
    <sheet name="Reitspinne mittel Blütenpfad" sheetId="52" r:id="rId33"/>
    <sheet name="Reitspinne groß Blütenpfad" sheetId="58" r:id="rId34"/>
    <sheet name="Reitspinne groß" sheetId="45" r:id="rId35"/>
    <sheet name="Reitspinne riesig" sheetId="44" r:id="rId36"/>
    <sheet name="Greif" sheetId="5" r:id="rId37"/>
    <sheet name="Wolf" sheetId="8" r:id="rId38"/>
    <sheet name="Pferd" sheetId="1" r:id="rId39"/>
    <sheet name="RahKariPferd" sheetId="3" r:id="rId40"/>
    <sheet name="Skorpion" sheetId="19" r:id="rId41"/>
    <sheet name="Kuh" sheetId="15" r:id="rId42"/>
    <sheet name="Braunbär" sheetId="18" r:id="rId43"/>
    <sheet name="Ochse" sheetId="17" r:id="rId44"/>
    <sheet name="Tiger" sheetId="16" r:id="rId45"/>
    <sheet name="Elefant" sheetId="25" r:id="rId46"/>
    <sheet name="Nashorn" sheetId="20" r:id="rId47"/>
    <sheet name="Katze" sheetId="21" r:id="rId48"/>
    <sheet name="Falke" sheetId="23" r:id="rId49"/>
    <sheet name="Phoenix" sheetId="22" r:id="rId50"/>
    <sheet name="Strauß" sheetId="26" r:id="rId51"/>
    <sheet name="Erwachtes Ross" sheetId="40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46" l="1"/>
  <c r="H5" i="46"/>
  <c r="G6" i="46"/>
  <c r="G7" i="46"/>
  <c r="H7" i="46"/>
  <c r="H8" i="46"/>
  <c r="G10" i="46"/>
  <c r="H10" i="46"/>
  <c r="G12" i="46"/>
  <c r="H12" i="46"/>
  <c r="G13" i="46"/>
  <c r="H13" i="46"/>
  <c r="G14" i="46"/>
  <c r="H14" i="46"/>
  <c r="G15" i="46"/>
  <c r="H15" i="46"/>
  <c r="G16" i="46"/>
  <c r="H16" i="46"/>
  <c r="G17" i="46"/>
  <c r="H17" i="46"/>
  <c r="G18" i="46"/>
  <c r="H18" i="46"/>
  <c r="G19" i="46"/>
  <c r="H19" i="46"/>
  <c r="G20" i="46"/>
  <c r="H20" i="46"/>
  <c r="G21" i="46"/>
  <c r="H21" i="46"/>
  <c r="G22" i="46"/>
  <c r="H22" i="46"/>
  <c r="G23" i="46"/>
  <c r="H23" i="46"/>
  <c r="G24" i="46"/>
  <c r="H24" i="46"/>
  <c r="G27" i="46"/>
  <c r="H27" i="46"/>
  <c r="G29" i="46"/>
  <c r="H29" i="46"/>
  <c r="H31" i="46"/>
  <c r="G35" i="46"/>
  <c r="H35" i="46"/>
  <c r="G36" i="46"/>
  <c r="H36" i="46"/>
  <c r="G37" i="46"/>
  <c r="H37" i="46"/>
  <c r="G38" i="46"/>
  <c r="H38" i="46"/>
  <c r="G39" i="46"/>
  <c r="H39" i="46"/>
  <c r="G40" i="46"/>
  <c r="H40" i="46"/>
  <c r="H2" i="46"/>
  <c r="G2" i="46"/>
  <c r="B24" i="58"/>
  <c r="B23" i="58"/>
  <c r="B22" i="58"/>
  <c r="B21" i="58"/>
  <c r="B20" i="58"/>
  <c r="B19" i="58"/>
  <c r="B16" i="58"/>
  <c r="B15" i="58"/>
  <c r="B14" i="58"/>
  <c r="B13" i="58"/>
  <c r="B10" i="58"/>
  <c r="B24" i="57"/>
  <c r="B23" i="57"/>
  <c r="B22" i="57"/>
  <c r="B21" i="57"/>
  <c r="B20" i="57"/>
  <c r="B19" i="57"/>
  <c r="B16" i="57"/>
  <c r="B15" i="57"/>
  <c r="B14" i="57"/>
  <c r="B13" i="57"/>
  <c r="B10" i="57"/>
  <c r="B24" i="56"/>
  <c r="B23" i="56"/>
  <c r="B22" i="56"/>
  <c r="B21" i="56"/>
  <c r="B20" i="56"/>
  <c r="B19" i="56"/>
  <c r="B16" i="56"/>
  <c r="B15" i="56"/>
  <c r="B14" i="56"/>
  <c r="B13" i="56"/>
  <c r="B10" i="56"/>
  <c r="B24" i="55"/>
  <c r="B23" i="55"/>
  <c r="B22" i="55"/>
  <c r="B21" i="55"/>
  <c r="B20" i="55"/>
  <c r="B19" i="55"/>
  <c r="B16" i="55"/>
  <c r="B15" i="55"/>
  <c r="B14" i="55"/>
  <c r="B13" i="55"/>
  <c r="B10" i="55"/>
  <c r="B24" i="54"/>
  <c r="B23" i="54"/>
  <c r="B22" i="54"/>
  <c r="B21" i="54"/>
  <c r="B20" i="54"/>
  <c r="B19" i="54"/>
  <c r="B16" i="54"/>
  <c r="B15" i="54"/>
  <c r="B14" i="54"/>
  <c r="B13" i="54"/>
  <c r="B10" i="54"/>
  <c r="B24" i="53"/>
  <c r="B23" i="53"/>
  <c r="B22" i="53"/>
  <c r="B21" i="53"/>
  <c r="B20" i="53"/>
  <c r="B19" i="53"/>
  <c r="B16" i="53"/>
  <c r="B15" i="53"/>
  <c r="B14" i="53"/>
  <c r="B13" i="53"/>
  <c r="B10" i="53"/>
  <c r="B24" i="52"/>
  <c r="B23" i="52"/>
  <c r="B22" i="52"/>
  <c r="B21" i="52"/>
  <c r="B20" i="52"/>
  <c r="B19" i="52"/>
  <c r="B16" i="52"/>
  <c r="B15" i="52"/>
  <c r="B14" i="52"/>
  <c r="B13" i="52"/>
  <c r="B10" i="52"/>
  <c r="B24" i="51"/>
  <c r="B23" i="51"/>
  <c r="B22" i="51"/>
  <c r="B21" i="51"/>
  <c r="B20" i="51"/>
  <c r="B19" i="51"/>
  <c r="B16" i="51"/>
  <c r="B15" i="51"/>
  <c r="B14" i="51"/>
  <c r="B13" i="51"/>
  <c r="B10" i="51"/>
  <c r="B24" i="50"/>
  <c r="B23" i="50"/>
  <c r="B22" i="50"/>
  <c r="B21" i="50"/>
  <c r="B20" i="50"/>
  <c r="B19" i="50"/>
  <c r="B16" i="50"/>
  <c r="B15" i="50"/>
  <c r="B14" i="50"/>
  <c r="B13" i="50"/>
  <c r="B10" i="50"/>
  <c r="B24" i="49"/>
  <c r="B23" i="49"/>
  <c r="B22" i="49"/>
  <c r="B21" i="49"/>
  <c r="B20" i="49"/>
  <c r="B19" i="49"/>
  <c r="B16" i="49"/>
  <c r="B15" i="49"/>
  <c r="B14" i="49"/>
  <c r="B13" i="49"/>
  <c r="B10" i="49"/>
  <c r="B24" i="48"/>
  <c r="B23" i="48"/>
  <c r="B22" i="48"/>
  <c r="B21" i="48"/>
  <c r="B20" i="48"/>
  <c r="B19" i="48"/>
  <c r="B16" i="48"/>
  <c r="B15" i="48"/>
  <c r="B14" i="48"/>
  <c r="B13" i="48"/>
  <c r="B10" i="48"/>
  <c r="B24" i="47"/>
  <c r="B23" i="47"/>
  <c r="B22" i="47"/>
  <c r="B21" i="47"/>
  <c r="B20" i="47"/>
  <c r="B19" i="47"/>
  <c r="B16" i="47"/>
  <c r="B15" i="47"/>
  <c r="B14" i="47"/>
  <c r="B13" i="47"/>
  <c r="B10" i="47"/>
  <c r="F30" i="40"/>
  <c r="B24" i="45"/>
  <c r="B23" i="45"/>
  <c r="B22" i="45"/>
  <c r="B21" i="45"/>
  <c r="B20" i="45"/>
  <c r="B19" i="45"/>
  <c r="B16" i="45"/>
  <c r="B15" i="45"/>
  <c r="B14" i="45"/>
  <c r="B13" i="45"/>
  <c r="B10" i="45"/>
  <c r="B24" i="44"/>
  <c r="B23" i="44"/>
  <c r="B22" i="44"/>
  <c r="B21" i="44"/>
  <c r="B20" i="44"/>
  <c r="B19" i="44"/>
  <c r="B16" i="44"/>
  <c r="B15" i="44"/>
  <c r="B14" i="44"/>
  <c r="B13" i="44"/>
  <c r="B10" i="44"/>
  <c r="B24" i="43"/>
  <c r="B23" i="43"/>
  <c r="B22" i="43"/>
  <c r="B21" i="43"/>
  <c r="B20" i="43"/>
  <c r="B19" i="43"/>
  <c r="B16" i="43"/>
  <c r="B15" i="43"/>
  <c r="B14" i="43"/>
  <c r="B13" i="43"/>
  <c r="B10" i="43"/>
  <c r="B24" i="42"/>
  <c r="B23" i="42"/>
  <c r="B22" i="42"/>
  <c r="B21" i="42"/>
  <c r="B20" i="42"/>
  <c r="B19" i="42"/>
  <c r="B16" i="42"/>
  <c r="B15" i="42"/>
  <c r="B14" i="42"/>
  <c r="B13" i="42"/>
  <c r="B10" i="42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<sst xmlns="http://schemas.openxmlformats.org/spreadsheetml/2006/main" count="6657" uniqueCount="209">
  <si>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</si>
  <si>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</si>
  <si>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</si>
  <si>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</si>
  <si>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</si>
  <si>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</si>
  <si>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</si>
  <si>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</si>
  <si>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</si>
  <si>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</si>
  <si>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</si>
  <si>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</si>
  <si>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</si>
  <si>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</si>
  <si>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</si>
  <si>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</si>
  <si>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</si>
  <si>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</si>
  <si>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</si>
  <si>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</si>
  <si>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</si>
  <si>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</si>
  <si>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</si>
  <si>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</si>
  <si>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</si>
  <si>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</si>
  <si>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</si>
  <si>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</si>
  <si>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</si>
  <si>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</si>
  <si>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</si>
  <si>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</si>
  <si>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</si>
  <si>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</si>
  <si>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</si>
  <si>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</si>
  <si>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</si>
  <si>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</si>
  <si>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</si>
  <si>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</si>
  <si>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</si>
  <si>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</si>
  <si>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</si>
  <si>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</si>
  <si>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</si>
  <si>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</si>
  <si>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</si>
  <si>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</si>
  <si>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</si>
  <si>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</si>
  <si>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</si>
  <si>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</si>
  <si>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</si>
  <si>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</si>
  <si>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</si>
  <si>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</si>
  <si>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</si>
  <si>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</si>
  <si>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</si>
  <si>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</si>
  <si>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</si>
  <si>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</si>
  <si>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</si>
  <si>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</si>
  <si>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</si>
  <si>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</si>
  <si>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</si>
  <si>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</si>
  <si>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</si>
  <si>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</si>
  <si>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</si>
  <si>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</si>
  <si>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</si>
  <si>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</si>
  <si>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</si>
  <si>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</si>
  <si>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</si>
  <si>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</si>
  <si>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</si>
  <si>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</si>
  <si>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</si>
  <si>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</si>
  <si>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</si>
  <si>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</si>
  <si>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</si>
  <si>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</si>
  <si>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</si>
  <si>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</si>
  <si>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</si>
  <si>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</si>
  <si>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</si>
  <si>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</si>
  <si>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</si>
  <si>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</si>
  <si>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</si>
  <si>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</si>
  <si>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</si>
  <si>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</si>
  <si>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</si>
  <si>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</si>
  <si>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</si>
  <si>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</si>
  <si>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</si>
  <si>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</si>
  <si>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</si>
  <si>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</si>
  <si>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</si>
  <si>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</si>
  <si>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</si>
  <si>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</si>
  <si>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</si>
  <si>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</si>
  <si>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</si>
  <si>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</si>
  <si>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</si>
  <si>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</si>
  <si>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</si>
  <si>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</si>
  <si>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</si>
  <si>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</si>
  <si>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</si>
  <si>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</si>
  <si>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</si>
  <si>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</si>
  <si>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</si>
  <si>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</si>
  <si>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</si>
  <si>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</si>
  <si>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</si>
  <si>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</si>
  <si>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Esel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</si>
  <si>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</si>
  <si>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</si>
  <si>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</si>
  <si>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</si>
  <si>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</si>
  <si>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</si>
  <si>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</si>
  <si>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</si>
  <si>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</si>
  <si>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</si>
  <si>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</si>
  <si>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</si>
  <si>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</si>
  <si>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</si>
  <si>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</si>
  <si>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</si>
  <si>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</si>
  <si>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</si>
  <si>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</si>
  <si>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</si>
  <si>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</si>
  <si>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</si>
  <si>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</si>
  <si>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</si>
  <si>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</si>
  <si>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</si>
  <si>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</si>
  <si>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Krake</t>
  </si>
  <si>
    <t>Ratte</t>
  </si>
  <si>
    <t>Huhn</t>
  </si>
  <si>
    <t>Krokodil</t>
  </si>
  <si>
    <t>Seeschlange</t>
  </si>
  <si>
    <t>Schlange</t>
  </si>
  <si>
    <t>Natürlich</t>
  </si>
  <si>
    <t>Scheren</t>
  </si>
  <si>
    <t>Giftstich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</si>
  <si>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</si>
  <si>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</si>
  <si>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</si>
  <si>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</si>
  <si>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</si>
  <si>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</si>
  <si>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</si>
  <si>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</si>
  <si>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Kralle</t>
  </si>
  <si>
    <t>Pflegeintensität</t>
  </si>
  <si>
    <t>Giraffe</t>
  </si>
  <si>
    <t>Strauß</t>
  </si>
  <si>
    <t>Lootprofil</t>
  </si>
  <si>
    <t>Grundloyalty</t>
  </si>
  <si>
    <t>Fingerfertigkeit</t>
  </si>
  <si>
    <t>Primat</t>
  </si>
  <si>
    <t>Stein</t>
  </si>
  <si>
    <t>Taube</t>
  </si>
  <si>
    <t>Normal</t>
  </si>
  <si>
    <t>Monsterschlag</t>
  </si>
  <si>
    <t>SpinnenGiftbiss</t>
  </si>
  <si>
    <t>Fußkick</t>
  </si>
  <si>
    <t>-brennen</t>
  </si>
  <si>
    <t>- Brennen</t>
  </si>
  <si>
    <t>Preis Kaiserreich</t>
  </si>
  <si>
    <t>Preis Rah Kari</t>
  </si>
  <si>
    <t>Reitspinne riesig</t>
  </si>
  <si>
    <t>Reitspinne groß</t>
  </si>
  <si>
    <t>Reitspinne mittel</t>
  </si>
  <si>
    <t>Reitspinne klein</t>
  </si>
  <si>
    <t>Erwachtes Ross</t>
  </si>
  <si>
    <t>Starker Wolf</t>
  </si>
  <si>
    <t>RahKari Pferd</t>
  </si>
  <si>
    <t>Delfin</t>
  </si>
  <si>
    <t>Wal</t>
  </si>
  <si>
    <t>Schildkröte</t>
  </si>
  <si>
    <t>Pinguin</t>
  </si>
  <si>
    <t>(Giftfrösche)</t>
  </si>
  <si>
    <t>Frosch</t>
  </si>
  <si>
    <t>Chamäleon</t>
  </si>
  <si>
    <t>Ideen</t>
  </si>
  <si>
    <t>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</si>
</sst>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ont="1"/>
    <xf numFmtId="0" fontId="1" fillId="0" borderId="0" xfId="0" applyFont="1"/>
    <xf numFmtId="0" fontId="3" fillId="0" borderId="0" xfId="0" applyFont="1"/>
    <xf numFmtId="49" fontId="1" fillId="0" borderId="0" xfId="1" applyNumberFormat="1" applyFont="1"/>
    <xf numFmtId="0" fontId="6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A328-208A-41C8-B7C1-6840D1498FAF}">
  <dimension ref="A1:H40"/>
  <sheetViews>
    <sheetView topLeftCell="A4" workbookViewId="0">
      <selection activeCell="A26" sqref="A26"/>
    </sheetView>
  </sheetViews>
  <sheetFormatPr defaultColWidth="11.42578125" defaultRowHeight="15" x14ac:dyDescent="0.25"/>
  <cols>
    <col min="1" max="1" width="16" customWidth="1"/>
    <col min="2" max="2" width="15" customWidth="1"/>
    <col min="3" max="3" width="13.85546875" customWidth="1"/>
  </cols>
  <sheetData>
    <row r="1" spans="1:8" x14ac:dyDescent="0.25">
      <c r="B1" t="s">
        <v>191</v>
      </c>
      <c r="C1" t="s">
        <v>192</v>
      </c>
    </row>
    <row r="2" spans="1:8" x14ac:dyDescent="0.25">
      <c r="A2" t="s">
        <v>208</v>
      </c>
      <c r="B2">
        <v>12000</v>
      </c>
      <c r="C2">
        <v>9000</v>
      </c>
      <c r="D2" t="s">
        <v>207</v>
      </c>
      <c r="G2">
        <f>B2/2</f>
        <v>6000</v>
      </c>
      <c r="H2">
        <f>C2/2</f>
        <v>4500</v>
      </c>
    </row>
    <row r="3" spans="1:8" x14ac:dyDescent="0.25">
      <c r="A3" t="s">
        <v>136</v>
      </c>
      <c r="B3">
        <v>35000</v>
      </c>
      <c r="C3">
        <v>40000</v>
      </c>
      <c r="D3" t="s">
        <v>206</v>
      </c>
      <c r="G3">
        <v>23000</v>
      </c>
      <c r="H3">
        <v>30000</v>
      </c>
    </row>
    <row r="4" spans="1:8" x14ac:dyDescent="0.25">
      <c r="A4" t="s">
        <v>152</v>
      </c>
      <c r="B4">
        <v>75000</v>
      </c>
      <c r="C4">
        <v>55000</v>
      </c>
      <c r="D4" t="s">
        <v>205</v>
      </c>
      <c r="E4" t="s">
        <v>204</v>
      </c>
      <c r="G4">
        <v>60000</v>
      </c>
      <c r="H4">
        <v>47500</v>
      </c>
    </row>
    <row r="5" spans="1:8" x14ac:dyDescent="0.25">
      <c r="A5" t="s">
        <v>130</v>
      </c>
      <c r="B5">
        <v>8000</v>
      </c>
      <c r="C5">
        <v>8000</v>
      </c>
      <c r="D5" t="s">
        <v>203</v>
      </c>
      <c r="G5">
        <f t="shared" ref="G5:G40" si="0">B5/2</f>
        <v>4000</v>
      </c>
      <c r="H5">
        <f t="shared" ref="H5:H40" si="1">C5/2</f>
        <v>4000</v>
      </c>
    </row>
    <row r="6" spans="1:8" x14ac:dyDescent="0.25">
      <c r="A6" t="s">
        <v>145</v>
      </c>
      <c r="B6">
        <v>4500</v>
      </c>
      <c r="C6">
        <v>5500</v>
      </c>
      <c r="D6" t="s">
        <v>202</v>
      </c>
      <c r="G6">
        <f t="shared" si="0"/>
        <v>2250</v>
      </c>
      <c r="H6">
        <v>2250</v>
      </c>
    </row>
    <row r="7" spans="1:8" x14ac:dyDescent="0.25">
      <c r="A7" t="s">
        <v>156</v>
      </c>
      <c r="B7">
        <v>900</v>
      </c>
      <c r="C7">
        <v>900</v>
      </c>
      <c r="D7" t="s">
        <v>201</v>
      </c>
      <c r="G7">
        <f t="shared" si="0"/>
        <v>450</v>
      </c>
      <c r="H7">
        <f t="shared" si="1"/>
        <v>450</v>
      </c>
    </row>
    <row r="8" spans="1:8" x14ac:dyDescent="0.25">
      <c r="A8" t="s">
        <v>177</v>
      </c>
      <c r="B8">
        <v>32000</v>
      </c>
      <c r="C8">
        <v>12000</v>
      </c>
      <c r="D8" t="s">
        <v>200</v>
      </c>
      <c r="G8">
        <v>20000</v>
      </c>
      <c r="H8">
        <f t="shared" si="1"/>
        <v>6000</v>
      </c>
    </row>
    <row r="9" spans="1:8" x14ac:dyDescent="0.25">
      <c r="A9" t="s">
        <v>115</v>
      </c>
      <c r="B9">
        <v>94000</v>
      </c>
      <c r="C9">
        <v>94000</v>
      </c>
      <c r="G9">
        <v>75000</v>
      </c>
      <c r="H9">
        <v>75000</v>
      </c>
    </row>
    <row r="10" spans="1:8" x14ac:dyDescent="0.25">
      <c r="A10" t="s">
        <v>160</v>
      </c>
      <c r="B10">
        <v>250</v>
      </c>
      <c r="C10">
        <v>250</v>
      </c>
      <c r="D10" s="5"/>
      <c r="G10">
        <f t="shared" si="0"/>
        <v>125</v>
      </c>
      <c r="H10">
        <f t="shared" si="1"/>
        <v>125</v>
      </c>
    </row>
    <row r="11" spans="1:8" x14ac:dyDescent="0.25">
      <c r="A11" t="s">
        <v>128</v>
      </c>
      <c r="B11">
        <v>4000</v>
      </c>
      <c r="C11">
        <v>4000</v>
      </c>
      <c r="D11" s="5"/>
      <c r="G11">
        <v>3000</v>
      </c>
      <c r="H11">
        <v>3000</v>
      </c>
    </row>
    <row r="12" spans="1:8" x14ac:dyDescent="0.25">
      <c r="A12" t="s">
        <v>144</v>
      </c>
      <c r="B12">
        <v>1500</v>
      </c>
      <c r="C12">
        <v>1500</v>
      </c>
      <c r="G12">
        <f t="shared" si="0"/>
        <v>750</v>
      </c>
      <c r="H12">
        <f t="shared" si="1"/>
        <v>750</v>
      </c>
    </row>
    <row r="13" spans="1:8" x14ac:dyDescent="0.25">
      <c r="A13" t="s">
        <v>158</v>
      </c>
      <c r="B13">
        <v>6000</v>
      </c>
      <c r="C13">
        <v>6000</v>
      </c>
      <c r="D13" s="5"/>
      <c r="G13">
        <f t="shared" si="0"/>
        <v>3000</v>
      </c>
      <c r="H13">
        <f t="shared" si="1"/>
        <v>3000</v>
      </c>
    </row>
    <row r="14" spans="1:8" x14ac:dyDescent="0.25">
      <c r="A14" t="s">
        <v>161</v>
      </c>
      <c r="B14">
        <v>25000</v>
      </c>
      <c r="C14">
        <v>22000</v>
      </c>
      <c r="D14" s="5"/>
      <c r="G14">
        <f t="shared" si="0"/>
        <v>12500</v>
      </c>
      <c r="H14">
        <f t="shared" si="1"/>
        <v>11000</v>
      </c>
    </row>
    <row r="15" spans="1:8" x14ac:dyDescent="0.25">
      <c r="A15" t="s">
        <v>132</v>
      </c>
      <c r="B15">
        <v>9000</v>
      </c>
      <c r="C15">
        <v>12000</v>
      </c>
      <c r="G15">
        <f t="shared" si="0"/>
        <v>4500</v>
      </c>
      <c r="H15">
        <f t="shared" si="1"/>
        <v>6000</v>
      </c>
    </row>
    <row r="16" spans="1:8" x14ac:dyDescent="0.25">
      <c r="A16" t="s">
        <v>142</v>
      </c>
      <c r="B16">
        <v>50000</v>
      </c>
      <c r="C16">
        <v>42000</v>
      </c>
      <c r="G16">
        <f t="shared" si="0"/>
        <v>25000</v>
      </c>
      <c r="H16">
        <f t="shared" si="1"/>
        <v>21000</v>
      </c>
    </row>
    <row r="17" spans="1:8" x14ac:dyDescent="0.25">
      <c r="A17" t="s">
        <v>134</v>
      </c>
      <c r="B17">
        <v>8500</v>
      </c>
      <c r="C17">
        <v>10000</v>
      </c>
      <c r="D17" s="5"/>
      <c r="G17">
        <f t="shared" si="0"/>
        <v>4250</v>
      </c>
      <c r="H17">
        <f t="shared" si="1"/>
        <v>5000</v>
      </c>
    </row>
    <row r="18" spans="1:8" x14ac:dyDescent="0.25">
      <c r="A18" t="s">
        <v>157</v>
      </c>
      <c r="B18">
        <v>4500</v>
      </c>
      <c r="C18">
        <v>3200</v>
      </c>
      <c r="D18" s="5"/>
      <c r="G18">
        <f t="shared" si="0"/>
        <v>2250</v>
      </c>
      <c r="H18">
        <f t="shared" si="1"/>
        <v>1600</v>
      </c>
    </row>
    <row r="19" spans="1:8" x14ac:dyDescent="0.25">
      <c r="A19" t="s">
        <v>153</v>
      </c>
      <c r="B19">
        <v>80000</v>
      </c>
      <c r="C19">
        <v>80000</v>
      </c>
      <c r="G19">
        <f t="shared" si="0"/>
        <v>40000</v>
      </c>
      <c r="H19">
        <f t="shared" si="1"/>
        <v>40000</v>
      </c>
    </row>
    <row r="20" spans="1:8" x14ac:dyDescent="0.25">
      <c r="A20" t="s">
        <v>121</v>
      </c>
      <c r="B20">
        <v>4500</v>
      </c>
      <c r="C20">
        <v>6000</v>
      </c>
      <c r="G20">
        <f t="shared" si="0"/>
        <v>2250</v>
      </c>
      <c r="H20">
        <f t="shared" si="1"/>
        <v>3000</v>
      </c>
    </row>
    <row r="21" spans="1:8" x14ac:dyDescent="0.25">
      <c r="A21" t="s">
        <v>199</v>
      </c>
      <c r="B21">
        <v>15000</v>
      </c>
      <c r="C21">
        <v>13000</v>
      </c>
      <c r="D21" s="5"/>
      <c r="G21">
        <f t="shared" si="0"/>
        <v>7500</v>
      </c>
      <c r="H21">
        <f t="shared" si="1"/>
        <v>6500</v>
      </c>
    </row>
    <row r="22" spans="1:8" x14ac:dyDescent="0.25">
      <c r="A22" t="s">
        <v>159</v>
      </c>
      <c r="B22">
        <v>200</v>
      </c>
      <c r="C22">
        <v>250</v>
      </c>
      <c r="G22">
        <f t="shared" si="0"/>
        <v>100</v>
      </c>
      <c r="H22">
        <f t="shared" si="1"/>
        <v>125</v>
      </c>
    </row>
    <row r="23" spans="1:8" x14ac:dyDescent="0.25">
      <c r="A23" t="s">
        <v>155</v>
      </c>
      <c r="B23">
        <v>1300</v>
      </c>
      <c r="C23">
        <v>1800</v>
      </c>
      <c r="G23">
        <f t="shared" si="0"/>
        <v>650</v>
      </c>
      <c r="H23">
        <f t="shared" si="1"/>
        <v>900</v>
      </c>
    </row>
    <row r="24" spans="1:8" x14ac:dyDescent="0.25">
      <c r="A24" t="s">
        <v>163</v>
      </c>
      <c r="B24">
        <v>2500</v>
      </c>
      <c r="C24">
        <v>2500</v>
      </c>
      <c r="G24">
        <f t="shared" si="0"/>
        <v>1250</v>
      </c>
      <c r="H24">
        <f t="shared" si="1"/>
        <v>1250</v>
      </c>
    </row>
    <row r="25" spans="1:8" x14ac:dyDescent="0.25">
      <c r="A25" t="s">
        <v>162</v>
      </c>
      <c r="B25">
        <v>2200</v>
      </c>
      <c r="C25">
        <v>2200</v>
      </c>
      <c r="G25">
        <v>2000</v>
      </c>
      <c r="H25">
        <v>1500</v>
      </c>
    </row>
    <row r="26" spans="1:8" x14ac:dyDescent="0.25">
      <c r="A26" t="s">
        <v>131</v>
      </c>
      <c r="B26">
        <v>900</v>
      </c>
      <c r="C26">
        <v>500</v>
      </c>
      <c r="G26">
        <v>500</v>
      </c>
      <c r="H26">
        <v>300</v>
      </c>
    </row>
    <row r="27" spans="1:8" x14ac:dyDescent="0.25">
      <c r="A27" t="s">
        <v>116</v>
      </c>
      <c r="B27">
        <v>500</v>
      </c>
      <c r="C27">
        <v>900</v>
      </c>
      <c r="G27">
        <f t="shared" si="0"/>
        <v>250</v>
      </c>
      <c r="H27">
        <f t="shared" si="1"/>
        <v>450</v>
      </c>
    </row>
    <row r="28" spans="1:8" x14ac:dyDescent="0.25">
      <c r="A28" t="s">
        <v>198</v>
      </c>
      <c r="B28">
        <v>5500</v>
      </c>
      <c r="C28">
        <v>8000</v>
      </c>
      <c r="G28">
        <v>5000</v>
      </c>
      <c r="H28">
        <v>5000</v>
      </c>
    </row>
    <row r="29" spans="1:8" x14ac:dyDescent="0.25">
      <c r="A29" t="s">
        <v>178</v>
      </c>
      <c r="B29">
        <v>11000</v>
      </c>
      <c r="C29">
        <v>8000</v>
      </c>
      <c r="G29">
        <f t="shared" si="0"/>
        <v>5500</v>
      </c>
      <c r="H29">
        <f t="shared" si="1"/>
        <v>4000</v>
      </c>
    </row>
    <row r="30" spans="1:8" x14ac:dyDescent="0.25">
      <c r="A30" t="s">
        <v>133</v>
      </c>
      <c r="B30">
        <v>35000</v>
      </c>
      <c r="C30">
        <v>32000</v>
      </c>
      <c r="G30">
        <v>25000</v>
      </c>
      <c r="H30">
        <v>20000</v>
      </c>
    </row>
    <row r="31" spans="1:8" x14ac:dyDescent="0.25">
      <c r="A31" t="s">
        <v>154</v>
      </c>
      <c r="B31">
        <v>18000</v>
      </c>
      <c r="C31">
        <v>22000</v>
      </c>
      <c r="G31">
        <v>10000</v>
      </c>
      <c r="H31">
        <f t="shared" si="1"/>
        <v>11000</v>
      </c>
    </row>
    <row r="32" spans="1:8" x14ac:dyDescent="0.25">
      <c r="A32" t="s">
        <v>114</v>
      </c>
      <c r="B32">
        <v>10000</v>
      </c>
      <c r="C32">
        <v>10000</v>
      </c>
      <c r="G32">
        <v>8000</v>
      </c>
      <c r="H32">
        <v>8000</v>
      </c>
    </row>
    <row r="33" spans="1:8" x14ac:dyDescent="0.25">
      <c r="A33" t="s">
        <v>137</v>
      </c>
      <c r="B33">
        <v>3000</v>
      </c>
      <c r="C33">
        <v>5000</v>
      </c>
      <c r="G33">
        <v>3000</v>
      </c>
      <c r="H33">
        <v>5000</v>
      </c>
    </row>
    <row r="34" spans="1:8" x14ac:dyDescent="0.25">
      <c r="A34" t="s">
        <v>118</v>
      </c>
      <c r="B34">
        <v>3200</v>
      </c>
      <c r="C34">
        <v>6000</v>
      </c>
      <c r="G34">
        <v>3200</v>
      </c>
      <c r="H34">
        <v>6000</v>
      </c>
    </row>
    <row r="35" spans="1:8" x14ac:dyDescent="0.25">
      <c r="A35" t="s">
        <v>197</v>
      </c>
      <c r="G35">
        <f t="shared" si="0"/>
        <v>0</v>
      </c>
      <c r="H35">
        <f t="shared" si="1"/>
        <v>0</v>
      </c>
    </row>
    <row r="36" spans="1:8" x14ac:dyDescent="0.25">
      <c r="A36" t="s">
        <v>184</v>
      </c>
      <c r="B36">
        <v>400</v>
      </c>
      <c r="C36">
        <v>800</v>
      </c>
      <c r="G36">
        <f t="shared" si="0"/>
        <v>200</v>
      </c>
      <c r="H36">
        <f t="shared" si="1"/>
        <v>400</v>
      </c>
    </row>
    <row r="37" spans="1:8" x14ac:dyDescent="0.25">
      <c r="A37" t="s">
        <v>196</v>
      </c>
      <c r="B37">
        <v>5000</v>
      </c>
      <c r="C37">
        <v>10000</v>
      </c>
      <c r="G37">
        <f t="shared" si="0"/>
        <v>2500</v>
      </c>
      <c r="H37">
        <f t="shared" si="1"/>
        <v>5000</v>
      </c>
    </row>
    <row r="38" spans="1:8" x14ac:dyDescent="0.25">
      <c r="A38" t="s">
        <v>195</v>
      </c>
      <c r="B38">
        <v>16000</v>
      </c>
      <c r="C38">
        <v>22000</v>
      </c>
      <c r="G38">
        <f t="shared" si="0"/>
        <v>8000</v>
      </c>
      <c r="H38">
        <f t="shared" si="1"/>
        <v>11000</v>
      </c>
    </row>
    <row r="39" spans="1:8" x14ac:dyDescent="0.25">
      <c r="A39" t="s">
        <v>194</v>
      </c>
      <c r="B39">
        <v>30000</v>
      </c>
      <c r="C39">
        <v>50000</v>
      </c>
      <c r="G39">
        <f t="shared" si="0"/>
        <v>15000</v>
      </c>
      <c r="H39">
        <f t="shared" si="1"/>
        <v>25000</v>
      </c>
    </row>
    <row r="40" spans="1:8" x14ac:dyDescent="0.25">
      <c r="A40" t="s">
        <v>193</v>
      </c>
      <c r="B40">
        <v>90000</v>
      </c>
      <c r="C40">
        <v>140000</v>
      </c>
      <c r="G40">
        <f t="shared" si="0"/>
        <v>45000</v>
      </c>
      <c r="H40">
        <f t="shared" si="1"/>
        <v>70000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160</v>
      </c>
    </row>
    <row r="26" spans="1:8" x14ac:dyDescent="0.2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>
        <v>5</v>
      </c>
      <c r="E28" t="s">
        <v>122</v>
      </c>
      <c r="F28" t="s">
        <v>123</v>
      </c>
    </row>
    <row r="29" spans="1:8" x14ac:dyDescent="0.25">
      <c r="A29" t="s">
        <v>6</v>
      </c>
      <c r="B29">
        <v>2</v>
      </c>
      <c r="E29" t="s">
        <v>129</v>
      </c>
      <c r="F29">
        <v>1.5</v>
      </c>
    </row>
    <row r="30" spans="1:8" x14ac:dyDescent="0.25">
      <c r="A30" t="s">
        <v>7</v>
      </c>
      <c r="B30">
        <v>0</v>
      </c>
      <c r="E30" t="s">
        <v>176</v>
      </c>
      <c r="F30">
        <v>13</v>
      </c>
    </row>
    <row r="31" spans="1:8" x14ac:dyDescent="0.25">
      <c r="E31" t="s">
        <v>191</v>
      </c>
      <c r="F31">
        <v>250</v>
      </c>
    </row>
    <row r="32" spans="1:8" x14ac:dyDescent="0.2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 t="s">
        <v>159</v>
      </c>
    </row>
    <row r="26" spans="1:8" x14ac:dyDescent="0.2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25">
      <c r="A28" t="s">
        <v>5</v>
      </c>
      <c r="B28">
        <v>50</v>
      </c>
      <c r="E28" t="s">
        <v>122</v>
      </c>
      <c r="F28" t="s">
        <v>123</v>
      </c>
    </row>
    <row r="29" spans="1:8" x14ac:dyDescent="0.25">
      <c r="A29" t="s">
        <v>6</v>
      </c>
      <c r="B29">
        <v>4</v>
      </c>
      <c r="E29" t="s">
        <v>129</v>
      </c>
      <c r="F29">
        <v>1</v>
      </c>
    </row>
    <row r="30" spans="1:8" x14ac:dyDescent="0.25">
      <c r="A30" t="s">
        <v>7</v>
      </c>
      <c r="B30">
        <v>0</v>
      </c>
      <c r="E30" t="s">
        <v>176</v>
      </c>
      <c r="F30">
        <v>13</v>
      </c>
    </row>
    <row r="31" spans="1:8" x14ac:dyDescent="0.25">
      <c r="E31" t="s">
        <v>191</v>
      </c>
      <c r="F31">
        <v>200</v>
      </c>
    </row>
    <row r="32" spans="1:8" x14ac:dyDescent="0.2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E31" sqref="E31:E32"/>
    </sheetView>
  </sheetViews>
  <sheetFormatPr defaultColWidth="11.42578125" defaultRowHeight="15" x14ac:dyDescent="0.25"/>
  <cols>
    <col min="1" max="1" width="19.710937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3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3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158</v>
      </c>
    </row>
    <row r="26" spans="1:8" x14ac:dyDescent="0.2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3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>
        <v>7</v>
      </c>
      <c r="C28" s="3"/>
      <c r="E28" t="s">
        <v>122</v>
      </c>
      <c r="F28" t="s">
        <v>125</v>
      </c>
    </row>
    <row r="29" spans="1:8" x14ac:dyDescent="0.25">
      <c r="A29" t="s">
        <v>6</v>
      </c>
      <c r="B29">
        <v>5</v>
      </c>
      <c r="E29" t="s">
        <v>129</v>
      </c>
      <c r="F29">
        <v>4</v>
      </c>
    </row>
    <row r="30" spans="1:8" x14ac:dyDescent="0.25">
      <c r="A30" t="s">
        <v>7</v>
      </c>
      <c r="B30">
        <v>0</v>
      </c>
      <c r="E30" t="s">
        <v>176</v>
      </c>
      <c r="F30">
        <v>45</v>
      </c>
    </row>
    <row r="31" spans="1:8" x14ac:dyDescent="0.25">
      <c r="E31" t="s">
        <v>191</v>
      </c>
      <c r="F31">
        <v>6000</v>
      </c>
    </row>
    <row r="32" spans="1:8" x14ac:dyDescent="0.2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171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26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3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177</v>
      </c>
    </row>
    <row r="26" spans="1:8" x14ac:dyDescent="0.25">
      <c r="A26" t="s">
        <v>1</v>
      </c>
      <c r="B26" s="2">
        <v>0</v>
      </c>
      <c r="C26" s="3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3" t="s">
        <v>33</v>
      </c>
      <c r="E27" t="s">
        <v>112</v>
      </c>
      <c r="F27" s="1">
        <v>8</v>
      </c>
      <c r="G27" s="1"/>
      <c r="H27" s="1"/>
    </row>
    <row r="28" spans="1:8" x14ac:dyDescent="0.25">
      <c r="A28" t="s">
        <v>5</v>
      </c>
      <c r="B28">
        <v>250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4</v>
      </c>
      <c r="E29" t="s">
        <v>129</v>
      </c>
      <c r="F29">
        <v>6</v>
      </c>
    </row>
    <row r="30" spans="1:8" x14ac:dyDescent="0.25">
      <c r="A30" t="s">
        <v>7</v>
      </c>
      <c r="B30">
        <v>50</v>
      </c>
      <c r="E30" t="s">
        <v>176</v>
      </c>
      <c r="F30">
        <v>48</v>
      </c>
    </row>
    <row r="31" spans="1:8" x14ac:dyDescent="0.25">
      <c r="E31" t="s">
        <v>191</v>
      </c>
      <c r="F31">
        <v>32000</v>
      </c>
    </row>
    <row r="32" spans="1:8" x14ac:dyDescent="0.2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3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3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105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30</v>
      </c>
      <c r="C21" s="3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37.5</v>
      </c>
      <c r="C24" s="3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157</v>
      </c>
    </row>
    <row r="26" spans="1:8" x14ac:dyDescent="0.2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3" t="s">
        <v>33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25">
      <c r="A29" t="s">
        <v>6</v>
      </c>
      <c r="B29">
        <v>12</v>
      </c>
      <c r="E29" t="s">
        <v>129</v>
      </c>
      <c r="F29">
        <v>3.5</v>
      </c>
    </row>
    <row r="30" spans="1:8" x14ac:dyDescent="0.25">
      <c r="A30" t="s">
        <v>7</v>
      </c>
      <c r="B30">
        <v>0</v>
      </c>
      <c r="E30" t="s">
        <v>176</v>
      </c>
      <c r="F30">
        <v>35</v>
      </c>
    </row>
    <row r="31" spans="1:8" x14ac:dyDescent="0.25">
      <c r="E31" t="s">
        <v>191</v>
      </c>
      <c r="F31">
        <v>4500</v>
      </c>
    </row>
    <row r="32" spans="1:8" x14ac:dyDescent="0.25">
      <c r="E32" t="s">
        <v>192</v>
      </c>
      <c r="F32">
        <v>3200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170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17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190</v>
      </c>
      <c r="C19" s="3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665</v>
      </c>
      <c r="C20" s="3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169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154</v>
      </c>
    </row>
    <row r="26" spans="1:8" x14ac:dyDescent="0.25">
      <c r="A26" t="s">
        <v>1</v>
      </c>
      <c r="B26" s="2">
        <v>0</v>
      </c>
      <c r="C26" s="3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1.2</v>
      </c>
      <c r="C27" s="3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>
        <v>40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2</v>
      </c>
      <c r="E29" t="s">
        <v>129</v>
      </c>
      <c r="F29">
        <v>4</v>
      </c>
    </row>
    <row r="30" spans="1:8" x14ac:dyDescent="0.25">
      <c r="A30" t="s">
        <v>7</v>
      </c>
      <c r="B30">
        <v>40</v>
      </c>
      <c r="E30" t="s">
        <v>176</v>
      </c>
      <c r="F30">
        <v>55</v>
      </c>
    </row>
    <row r="31" spans="1:8" x14ac:dyDescent="0.25">
      <c r="E31" t="s">
        <v>191</v>
      </c>
      <c r="F31">
        <v>18000</v>
      </c>
    </row>
    <row r="32" spans="1:8" x14ac:dyDescent="0.2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190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13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38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133</v>
      </c>
      <c r="C20" s="3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38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38</v>
      </c>
      <c r="C22" s="3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47.5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47.5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155</v>
      </c>
    </row>
    <row r="26" spans="1:8" x14ac:dyDescent="0.2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1.5</v>
      </c>
      <c r="C27" s="3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>
        <v>50</v>
      </c>
      <c r="C28" s="3"/>
      <c r="E28" t="s">
        <v>122</v>
      </c>
      <c r="F28" t="s">
        <v>125</v>
      </c>
    </row>
    <row r="29" spans="1:8" x14ac:dyDescent="0.25">
      <c r="A29" t="s">
        <v>6</v>
      </c>
      <c r="B29">
        <v>3.5</v>
      </c>
      <c r="E29" t="s">
        <v>129</v>
      </c>
      <c r="F29">
        <v>2</v>
      </c>
    </row>
    <row r="30" spans="1:8" x14ac:dyDescent="0.25">
      <c r="A30" t="s">
        <v>7</v>
      </c>
      <c r="B30">
        <v>35</v>
      </c>
      <c r="E30" t="s">
        <v>176</v>
      </c>
      <c r="F30">
        <v>22</v>
      </c>
    </row>
    <row r="31" spans="1:8" x14ac:dyDescent="0.25">
      <c r="E31" t="s">
        <v>191</v>
      </c>
      <c r="F31">
        <v>1300</v>
      </c>
    </row>
    <row r="32" spans="1:8" x14ac:dyDescent="0.25">
      <c r="E32" t="s">
        <v>192</v>
      </c>
      <c r="F32">
        <v>1800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168</v>
      </c>
      <c r="G8" s="1" t="s">
        <v>59</v>
      </c>
      <c r="H8">
        <v>0</v>
      </c>
    </row>
    <row r="9" spans="1:9" x14ac:dyDescent="0.2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130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3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26</v>
      </c>
      <c r="C19" s="3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91</v>
      </c>
      <c r="C20" s="3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26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26</v>
      </c>
      <c r="C22" s="3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32.5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32.5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156</v>
      </c>
    </row>
    <row r="26" spans="1:8" x14ac:dyDescent="0.25">
      <c r="A26" t="s">
        <v>1</v>
      </c>
      <c r="B26" s="2">
        <v>0</v>
      </c>
      <c r="C26" s="3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</row>
    <row r="28" spans="1:8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8" x14ac:dyDescent="0.25">
      <c r="A29" t="s">
        <v>6</v>
      </c>
      <c r="B29">
        <v>6</v>
      </c>
      <c r="E29" t="s">
        <v>129</v>
      </c>
      <c r="F29">
        <v>2</v>
      </c>
    </row>
    <row r="30" spans="1:8" x14ac:dyDescent="0.25">
      <c r="A30" t="s">
        <v>7</v>
      </c>
      <c r="B30">
        <v>0</v>
      </c>
      <c r="E30" t="s">
        <v>176</v>
      </c>
      <c r="F30">
        <v>18</v>
      </c>
    </row>
    <row r="31" spans="1:8" x14ac:dyDescent="0.25">
      <c r="E31" t="s">
        <v>191</v>
      </c>
      <c r="F31">
        <v>900</v>
      </c>
    </row>
    <row r="32" spans="1:8" x14ac:dyDescent="0.25">
      <c r="E32" t="s">
        <v>192</v>
      </c>
      <c r="F32">
        <v>900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3" max="3" width="15" bestFit="1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3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200</v>
      </c>
      <c r="C17" s="3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3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40</v>
      </c>
      <c r="C19" s="3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140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3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45</v>
      </c>
      <c r="C28" s="3"/>
      <c r="E28" t="s">
        <v>122</v>
      </c>
      <c r="F28" t="s">
        <v>125</v>
      </c>
    </row>
    <row r="29" spans="1:11" x14ac:dyDescent="0.25">
      <c r="A29" t="s">
        <v>6</v>
      </c>
      <c r="B29">
        <v>5</v>
      </c>
      <c r="E29" t="s">
        <v>129</v>
      </c>
      <c r="F29">
        <v>1</v>
      </c>
    </row>
    <row r="30" spans="1:11" x14ac:dyDescent="0.25">
      <c r="A30" t="s">
        <v>7</v>
      </c>
      <c r="B30">
        <v>30</v>
      </c>
      <c r="E30" t="s">
        <v>176</v>
      </c>
      <c r="F30">
        <v>18</v>
      </c>
    </row>
    <row r="31" spans="1:11" x14ac:dyDescent="0.25">
      <c r="E31" t="s">
        <v>191</v>
      </c>
      <c r="F31">
        <v>4000</v>
      </c>
    </row>
    <row r="32" spans="1:11" x14ac:dyDescent="0.25">
      <c r="E32" t="s">
        <v>192</v>
      </c>
      <c r="F32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12</v>
      </c>
      <c r="C15" s="3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121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25">
      <c r="A29" t="s">
        <v>6</v>
      </c>
      <c r="B29">
        <v>15</v>
      </c>
      <c r="E29" t="s">
        <v>129</v>
      </c>
      <c r="F29">
        <v>3</v>
      </c>
    </row>
    <row r="30" spans="1:9" x14ac:dyDescent="0.25">
      <c r="A30" t="s">
        <v>7</v>
      </c>
      <c r="B30">
        <v>0</v>
      </c>
      <c r="E30" t="s">
        <v>176</v>
      </c>
      <c r="F30">
        <v>26</v>
      </c>
    </row>
    <row r="31" spans="1:9" x14ac:dyDescent="0.25">
      <c r="E31" t="s">
        <v>191</v>
      </c>
      <c r="F31">
        <v>4500</v>
      </c>
    </row>
    <row r="32" spans="1:9" x14ac:dyDescent="0.2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25">
      <c r="A28" t="s">
        <v>5</v>
      </c>
      <c r="B28">
        <v>0</v>
      </c>
      <c r="E28" t="s">
        <v>122</v>
      </c>
      <c r="F28" t="s">
        <v>124</v>
      </c>
    </row>
    <row r="29" spans="1:8" x14ac:dyDescent="0.25">
      <c r="A29" t="s">
        <v>6</v>
      </c>
      <c r="B29">
        <v>0</v>
      </c>
      <c r="E29" t="s">
        <v>129</v>
      </c>
      <c r="F29">
        <v>0</v>
      </c>
    </row>
    <row r="30" spans="1:8" x14ac:dyDescent="0.25">
      <c r="A30" t="s">
        <v>7</v>
      </c>
      <c r="B30">
        <v>0</v>
      </c>
      <c r="E30" t="s">
        <v>176</v>
      </c>
      <c r="F30">
        <v>30</v>
      </c>
    </row>
    <row r="31" spans="1:8" x14ac:dyDescent="0.25">
      <c r="E31" t="s">
        <v>191</v>
      </c>
      <c r="F31">
        <f>SUM(B2:B7)*75*(IF(F28="Groß",1.75,IF(F28="Mittel",1,IF(F28="Klein",0.3,1))))</f>
        <v>0</v>
      </c>
    </row>
    <row r="32" spans="1:8" x14ac:dyDescent="0.2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65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227.49999999999997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130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1.5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200</v>
      </c>
      <c r="C28" s="3"/>
      <c r="E28" t="s">
        <v>122</v>
      </c>
      <c r="F28" t="s">
        <v>125</v>
      </c>
    </row>
    <row r="29" spans="1:11" x14ac:dyDescent="0.25">
      <c r="A29" t="s">
        <v>6</v>
      </c>
      <c r="B29">
        <v>5</v>
      </c>
      <c r="E29" t="s">
        <v>129</v>
      </c>
      <c r="F29">
        <v>2.5</v>
      </c>
    </row>
    <row r="30" spans="1:11" x14ac:dyDescent="0.25">
      <c r="A30" t="s">
        <v>7</v>
      </c>
      <c r="B30">
        <v>15</v>
      </c>
      <c r="E30" t="s">
        <v>176</v>
      </c>
      <c r="F30">
        <v>26</v>
      </c>
    </row>
    <row r="31" spans="1:11" x14ac:dyDescent="0.25">
      <c r="E31" t="s">
        <v>191</v>
      </c>
      <c r="F31">
        <v>8000</v>
      </c>
    </row>
    <row r="32" spans="1:11" x14ac:dyDescent="0.2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3"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50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175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50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50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1.1000000000000001</v>
      </c>
      <c r="C27" s="3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65</v>
      </c>
      <c r="C28" s="3"/>
      <c r="E28" t="s">
        <v>122</v>
      </c>
      <c r="F28" t="s">
        <v>125</v>
      </c>
    </row>
    <row r="29" spans="1:11" x14ac:dyDescent="0.25">
      <c r="A29" t="s">
        <v>6</v>
      </c>
      <c r="B29">
        <v>3</v>
      </c>
      <c r="E29" t="s">
        <v>129</v>
      </c>
      <c r="F29">
        <v>5</v>
      </c>
    </row>
    <row r="30" spans="1:11" x14ac:dyDescent="0.25">
      <c r="A30" t="s">
        <v>7</v>
      </c>
      <c r="B30">
        <v>30</v>
      </c>
      <c r="E30" t="s">
        <v>176</v>
      </c>
      <c r="F30">
        <v>23</v>
      </c>
    </row>
    <row r="31" spans="1:11" x14ac:dyDescent="0.25">
      <c r="E31" t="s">
        <v>191</v>
      </c>
      <c r="F31">
        <v>5000</v>
      </c>
    </row>
    <row r="32" spans="1:11" x14ac:dyDescent="0.25">
      <c r="E32" t="s">
        <v>192</v>
      </c>
      <c r="F32">
        <v>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18" sqref="F18"/>
    </sheetView>
  </sheetViews>
  <sheetFormatPr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3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5</v>
      </c>
      <c r="E29" t="s">
        <v>129</v>
      </c>
      <c r="F29">
        <v>5</v>
      </c>
    </row>
    <row r="30" spans="1:11" x14ac:dyDescent="0.25">
      <c r="A30" t="s">
        <v>7</v>
      </c>
      <c r="B30">
        <v>50</v>
      </c>
      <c r="E30" t="s">
        <v>176</v>
      </c>
      <c r="F30">
        <v>32</v>
      </c>
    </row>
    <row r="31" spans="1:11" x14ac:dyDescent="0.25">
      <c r="E31" t="s">
        <v>191</v>
      </c>
      <c r="F31">
        <v>16000</v>
      </c>
    </row>
    <row r="32" spans="1:11" x14ac:dyDescent="0.25">
      <c r="E32" t="s">
        <v>192</v>
      </c>
      <c r="F32">
        <v>22000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D2-B6BF-4973-B276-FE5C4AF14379}">
  <dimension ref="A1:J32"/>
  <sheetViews>
    <sheetView workbookViewId="0">
      <selection sqref="A1:XFD1048576"/>
    </sheetView>
  </sheetViews>
  <sheetFormatPr defaultColWidth="11.42578125" defaultRowHeight="15" x14ac:dyDescent="0.25"/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</row>
    <row r="3" spans="1:10" x14ac:dyDescent="0.25">
      <c r="A3" s="1" t="s">
        <v>43</v>
      </c>
      <c r="B3" s="1">
        <v>14</v>
      </c>
      <c r="C3" s="1" t="s">
        <v>11</v>
      </c>
      <c r="D3" s="1">
        <v>49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</row>
    <row r="4" spans="1:10" x14ac:dyDescent="0.25">
      <c r="A4" s="1" t="s">
        <v>46</v>
      </c>
      <c r="B4" s="1">
        <v>5</v>
      </c>
      <c r="C4" s="1" t="s">
        <v>12</v>
      </c>
      <c r="D4" s="1">
        <v>49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</row>
    <row r="5" spans="1:10" x14ac:dyDescent="0.2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</row>
    <row r="6" spans="1:10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</row>
    <row r="7" spans="1:10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</row>
    <row r="8" spans="1:10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2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25">
      <c r="A11" s="1" t="s">
        <v>67</v>
      </c>
      <c r="B11" s="1">
        <v>9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2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2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25">
      <c r="A18" s="1" t="s">
        <v>4</v>
      </c>
      <c r="B18" s="1">
        <v>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2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2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2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2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2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2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25">
      <c r="A27" t="s">
        <v>2</v>
      </c>
      <c r="B27" s="2">
        <v>1.5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25">
      <c r="A28" t="s">
        <v>5</v>
      </c>
      <c r="B28">
        <v>120</v>
      </c>
      <c r="C28" s="3"/>
      <c r="E28" t="s">
        <v>122</v>
      </c>
      <c r="F28" t="s">
        <v>124</v>
      </c>
    </row>
    <row r="29" spans="1:10" x14ac:dyDescent="0.25">
      <c r="A29" t="s">
        <v>6</v>
      </c>
      <c r="B29">
        <v>6</v>
      </c>
      <c r="E29" t="s">
        <v>129</v>
      </c>
      <c r="F29">
        <v>6</v>
      </c>
    </row>
    <row r="30" spans="1:10" x14ac:dyDescent="0.25">
      <c r="A30" t="s">
        <v>7</v>
      </c>
      <c r="B30">
        <v>40</v>
      </c>
      <c r="E30" t="s">
        <v>176</v>
      </c>
      <c r="F30">
        <v>37</v>
      </c>
    </row>
    <row r="31" spans="1:10" x14ac:dyDescent="0.25">
      <c r="E31" t="s">
        <v>191</v>
      </c>
      <c r="F31">
        <v>16000</v>
      </c>
    </row>
    <row r="32" spans="1:10" x14ac:dyDescent="0.25">
      <c r="E32" t="s">
        <v>192</v>
      </c>
      <c r="F32">
        <v>20000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139B-A050-4949-A35B-FB5C0CD37C4E}">
  <dimension ref="A1:J32"/>
  <sheetViews>
    <sheetView workbookViewId="0">
      <selection activeCell="E15" sqref="E15"/>
    </sheetView>
  </sheetViews>
  <sheetFormatPr defaultColWidth="11.42578125" defaultRowHeight="15" x14ac:dyDescent="0.25"/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</row>
    <row r="2" spans="1:10" x14ac:dyDescent="0.25">
      <c r="A2" s="1" t="s">
        <v>40</v>
      </c>
      <c r="B2" s="1">
        <v>32</v>
      </c>
      <c r="C2" s="1" t="s">
        <v>10</v>
      </c>
      <c r="D2" s="1">
        <v>0</v>
      </c>
      <c r="E2" s="2" t="s">
        <v>41</v>
      </c>
      <c r="F2" s="1">
        <v>70</v>
      </c>
      <c r="G2" s="1" t="s">
        <v>42</v>
      </c>
      <c r="H2">
        <v>0</v>
      </c>
      <c r="I2" s="1"/>
      <c r="J2" s="1"/>
    </row>
    <row r="3" spans="1:10" x14ac:dyDescent="0.25">
      <c r="A3" s="1" t="s">
        <v>43</v>
      </c>
      <c r="B3" s="1">
        <v>19</v>
      </c>
      <c r="C3" s="1" t="s">
        <v>11</v>
      </c>
      <c r="D3" s="1">
        <v>59</v>
      </c>
      <c r="E3" s="2" t="s">
        <v>44</v>
      </c>
      <c r="F3" s="1">
        <v>20</v>
      </c>
      <c r="G3" s="1" t="s">
        <v>45</v>
      </c>
      <c r="H3">
        <v>0</v>
      </c>
      <c r="I3" s="1"/>
      <c r="J3" s="1"/>
    </row>
    <row r="4" spans="1:10" x14ac:dyDescent="0.25">
      <c r="A4" s="1" t="s">
        <v>46</v>
      </c>
      <c r="B4" s="1">
        <v>5</v>
      </c>
      <c r="C4" s="1" t="s">
        <v>12</v>
      </c>
      <c r="D4" s="1">
        <v>59</v>
      </c>
      <c r="E4" s="2" t="s">
        <v>47</v>
      </c>
      <c r="F4" s="1">
        <v>20</v>
      </c>
      <c r="G4" s="1" t="s">
        <v>48</v>
      </c>
      <c r="H4">
        <v>0</v>
      </c>
      <c r="I4" s="1"/>
      <c r="J4" s="1"/>
    </row>
    <row r="5" spans="1:10" x14ac:dyDescent="0.2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10</v>
      </c>
      <c r="G5" s="1" t="s">
        <v>51</v>
      </c>
      <c r="H5">
        <v>0</v>
      </c>
      <c r="I5" s="1"/>
      <c r="J5" s="1"/>
    </row>
    <row r="6" spans="1:10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10</v>
      </c>
      <c r="G6" s="1" t="s">
        <v>54</v>
      </c>
      <c r="H6">
        <v>0</v>
      </c>
      <c r="I6" s="1"/>
      <c r="J6" s="1"/>
    </row>
    <row r="7" spans="1:10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10</v>
      </c>
      <c r="G7" s="1" t="s">
        <v>57</v>
      </c>
      <c r="H7">
        <v>0</v>
      </c>
      <c r="I7" s="1"/>
      <c r="J7" s="1"/>
    </row>
    <row r="8" spans="1:10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</row>
    <row r="9" spans="1:10" x14ac:dyDescent="0.25">
      <c r="A9" s="1" t="s">
        <v>60</v>
      </c>
      <c r="B9" s="1">
        <v>5</v>
      </c>
      <c r="C9" s="1" t="s">
        <v>17</v>
      </c>
      <c r="D9" s="1">
        <v>37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</row>
    <row r="10" spans="1:10" x14ac:dyDescent="0.25">
      <c r="A10" s="1" t="s">
        <v>64</v>
      </c>
      <c r="B10" s="1">
        <f>ROUNDUP((B8+B5+B7+B9)/2,0)</f>
        <v>21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</row>
    <row r="11" spans="1:10" x14ac:dyDescent="0.25">
      <c r="A11" s="1" t="s">
        <v>67</v>
      </c>
      <c r="B11" s="1">
        <v>9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</row>
    <row r="12" spans="1:10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</row>
    <row r="13" spans="1:10" x14ac:dyDescent="0.2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</row>
    <row r="14" spans="1:10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</row>
    <row r="15" spans="1:10" x14ac:dyDescent="0.25">
      <c r="A15" s="1" t="s">
        <v>80</v>
      </c>
      <c r="B15" s="1">
        <f>ROUNDUP((B5+B4+B5)/3,0)</f>
        <v>13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</row>
    <row r="16" spans="1:10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</row>
    <row r="17" spans="1:10" x14ac:dyDescent="0.2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</row>
    <row r="18" spans="1:10" x14ac:dyDescent="0.2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</row>
    <row r="19" spans="1:10" x14ac:dyDescent="0.2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</row>
    <row r="20" spans="1:10" x14ac:dyDescent="0.25">
      <c r="A20" s="1" t="s">
        <v>93</v>
      </c>
      <c r="B20" s="1">
        <f>$B$17*0.7</f>
        <v>595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</row>
    <row r="21" spans="1:10" x14ac:dyDescent="0.2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</row>
    <row r="22" spans="1:10" x14ac:dyDescent="0.2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</row>
    <row r="23" spans="1:10" x14ac:dyDescent="0.2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</row>
    <row r="24" spans="1:10" x14ac:dyDescent="0.2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</row>
    <row r="25" spans="1:10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</row>
    <row r="26" spans="1:10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</row>
    <row r="27" spans="1:10" x14ac:dyDescent="0.25">
      <c r="A27" t="s">
        <v>2</v>
      </c>
      <c r="B27" s="2">
        <v>1.6</v>
      </c>
      <c r="C27" s="3"/>
      <c r="E27" t="s">
        <v>112</v>
      </c>
      <c r="F27" s="1">
        <v>7</v>
      </c>
      <c r="G27" s="1"/>
      <c r="H27" s="1"/>
      <c r="I27" s="1"/>
      <c r="J27" s="1"/>
    </row>
    <row r="28" spans="1:10" x14ac:dyDescent="0.25">
      <c r="A28" t="s">
        <v>5</v>
      </c>
      <c r="B28">
        <v>160</v>
      </c>
      <c r="C28" s="3"/>
      <c r="E28" t="s">
        <v>122</v>
      </c>
      <c r="F28" t="s">
        <v>124</v>
      </c>
    </row>
    <row r="29" spans="1:10" x14ac:dyDescent="0.25">
      <c r="A29" t="s">
        <v>6</v>
      </c>
      <c r="B29">
        <v>7</v>
      </c>
      <c r="E29" t="s">
        <v>129</v>
      </c>
      <c r="F29">
        <v>6</v>
      </c>
    </row>
    <row r="30" spans="1:10" x14ac:dyDescent="0.25">
      <c r="A30" t="s">
        <v>7</v>
      </c>
      <c r="B30">
        <v>60</v>
      </c>
      <c r="E30" t="s">
        <v>176</v>
      </c>
      <c r="F30">
        <v>55</v>
      </c>
    </row>
    <row r="31" spans="1:10" x14ac:dyDescent="0.25">
      <c r="E31" t="s">
        <v>191</v>
      </c>
      <c r="F31">
        <v>32000</v>
      </c>
    </row>
    <row r="32" spans="1:10" x14ac:dyDescent="0.25">
      <c r="E32" t="s">
        <v>192</v>
      </c>
      <c r="F32">
        <v>46000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8E5-B966-4357-9D45-536C94A70700}">
  <dimension ref="A1:I32"/>
  <sheetViews>
    <sheetView workbookViewId="0">
      <selection sqref="A1:I34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16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17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110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8</v>
      </c>
      <c r="E29" t="s">
        <v>129</v>
      </c>
      <c r="F29">
        <v>6</v>
      </c>
    </row>
    <row r="30" spans="1:9" x14ac:dyDescent="0.25">
      <c r="A30" t="s">
        <v>7</v>
      </c>
      <c r="B30">
        <v>50</v>
      </c>
      <c r="E30" t="s">
        <v>176</v>
      </c>
      <c r="F30">
        <v>36</v>
      </c>
    </row>
    <row r="31" spans="1:9" x14ac:dyDescent="0.25">
      <c r="E31" t="s">
        <v>191</v>
      </c>
      <c r="F31">
        <v>12000</v>
      </c>
    </row>
    <row r="32" spans="1:9" x14ac:dyDescent="0.25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87A0-4DAB-480A-A011-F58A37FA3A28}">
  <dimension ref="A1:I32"/>
  <sheetViews>
    <sheetView workbookViewId="0">
      <selection activeCell="B2" sqref="B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19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18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70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454.99999999999994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160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10</v>
      </c>
      <c r="E29" t="s">
        <v>129</v>
      </c>
      <c r="F29">
        <v>6</v>
      </c>
    </row>
    <row r="30" spans="1:9" x14ac:dyDescent="0.25">
      <c r="A30" t="s">
        <v>7</v>
      </c>
      <c r="B30">
        <v>65</v>
      </c>
      <c r="E30" t="s">
        <v>176</v>
      </c>
      <c r="F30">
        <v>56</v>
      </c>
    </row>
    <row r="31" spans="1:9" x14ac:dyDescent="0.25">
      <c r="E31" t="s">
        <v>191</v>
      </c>
      <c r="F31">
        <v>33000</v>
      </c>
    </row>
    <row r="32" spans="1:9" x14ac:dyDescent="0.25">
      <c r="E32" t="s">
        <v>192</v>
      </c>
      <c r="F32">
        <v>44000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EC7E-587E-454F-92B6-9DB848EF8977}">
  <dimension ref="A1:I32"/>
  <sheetViews>
    <sheetView workbookViewId="0">
      <selection sqref="A1:J35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14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315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100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6</v>
      </c>
      <c r="E29" t="s">
        <v>129</v>
      </c>
      <c r="F29">
        <v>4</v>
      </c>
    </row>
    <row r="30" spans="1:9" x14ac:dyDescent="0.25">
      <c r="A30" t="s">
        <v>7</v>
      </c>
      <c r="B30">
        <v>60</v>
      </c>
      <c r="E30" t="s">
        <v>176</v>
      </c>
      <c r="F30">
        <v>28</v>
      </c>
    </row>
    <row r="31" spans="1:9" x14ac:dyDescent="0.25">
      <c r="E31" t="s">
        <v>191</v>
      </c>
      <c r="F31">
        <v>11000</v>
      </c>
    </row>
    <row r="32" spans="1:9" x14ac:dyDescent="0.25">
      <c r="E32" t="s">
        <v>192</v>
      </c>
      <c r="F32">
        <v>16000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8B22-BBE4-476F-BEA5-C7571BD686E0}">
  <dimension ref="A1:I32"/>
  <sheetViews>
    <sheetView workbookViewId="0">
      <selection activeCell="B2" sqref="B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15</v>
      </c>
      <c r="C3" s="1" t="s">
        <v>11</v>
      </c>
      <c r="D3" s="1">
        <v>32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130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454.99999999999994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55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1.3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7</v>
      </c>
      <c r="E29" t="s">
        <v>129</v>
      </c>
      <c r="F29">
        <v>4.5</v>
      </c>
    </row>
    <row r="30" spans="1:9" x14ac:dyDescent="0.25">
      <c r="A30" t="s">
        <v>7</v>
      </c>
      <c r="B30">
        <v>70</v>
      </c>
      <c r="E30" t="s">
        <v>176</v>
      </c>
      <c r="F30">
        <v>35</v>
      </c>
    </row>
    <row r="31" spans="1:9" x14ac:dyDescent="0.25">
      <c r="E31" t="s">
        <v>191</v>
      </c>
      <c r="F31">
        <v>28000</v>
      </c>
    </row>
    <row r="32" spans="1:9" x14ac:dyDescent="0.25">
      <c r="E32" t="s">
        <v>192</v>
      </c>
      <c r="F32">
        <v>43000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B46-40E9-4CEB-89CD-140B7FFC9B1B}">
  <dimension ref="A1:I32"/>
  <sheetViews>
    <sheetView workbookViewId="0">
      <selection sqref="A1:I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17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325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65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227.49999999999997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65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65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81.25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81.25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6</v>
      </c>
      <c r="E29" t="s">
        <v>129</v>
      </c>
      <c r="F29">
        <v>7</v>
      </c>
    </row>
    <row r="30" spans="1:9" x14ac:dyDescent="0.25">
      <c r="A30" t="s">
        <v>7</v>
      </c>
      <c r="B30">
        <v>40</v>
      </c>
      <c r="E30" t="s">
        <v>176</v>
      </c>
      <c r="F30">
        <v>35</v>
      </c>
    </row>
    <row r="31" spans="1:9" x14ac:dyDescent="0.25">
      <c r="E31" t="s">
        <v>191</v>
      </c>
      <c r="F31">
        <v>12000</v>
      </c>
    </row>
    <row r="32" spans="1:9" x14ac:dyDescent="0.25">
      <c r="E32" t="s">
        <v>192</v>
      </c>
      <c r="F32">
        <v>14000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workbookViewId="0">
      <selection activeCell="D29" sqref="D29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184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3"/>
      <c r="E27" t="s">
        <v>112</v>
      </c>
      <c r="F27" s="1">
        <v>2.5</v>
      </c>
      <c r="G27" s="1"/>
      <c r="H27" s="1"/>
      <c r="I27" s="1"/>
    </row>
    <row r="28" spans="1:9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25">
      <c r="A29" t="s">
        <v>6</v>
      </c>
      <c r="B29">
        <v>20</v>
      </c>
      <c r="E29" t="s">
        <v>129</v>
      </c>
      <c r="F29">
        <v>3</v>
      </c>
    </row>
    <row r="30" spans="1:9" x14ac:dyDescent="0.25">
      <c r="A30" t="s">
        <v>7</v>
      </c>
      <c r="B30">
        <v>0</v>
      </c>
      <c r="E30" t="s">
        <v>176</v>
      </c>
      <c r="F30">
        <v>34</v>
      </c>
    </row>
    <row r="31" spans="1:9" x14ac:dyDescent="0.25">
      <c r="E31" t="s">
        <v>191</v>
      </c>
      <c r="F31">
        <v>400</v>
      </c>
    </row>
    <row r="32" spans="1:9" x14ac:dyDescent="0.25">
      <c r="E32" t="s">
        <v>192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5DC5-EA16-4C32-90F9-756D19C3D49D}">
  <dimension ref="A1:I32"/>
  <sheetViews>
    <sheetView workbookViewId="0">
      <selection activeCell="B2" sqref="B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22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22</v>
      </c>
      <c r="C3" s="1" t="s">
        <v>11</v>
      </c>
      <c r="D3" s="1">
        <v>42</v>
      </c>
      <c r="E3" s="2" t="s">
        <v>44</v>
      </c>
      <c r="F3" s="1">
        <v>10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12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25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23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18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10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455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11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91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318.5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91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91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113.75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113.75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7</v>
      </c>
      <c r="E29" t="s">
        <v>129</v>
      </c>
      <c r="F29">
        <v>8</v>
      </c>
    </row>
    <row r="30" spans="1:9" x14ac:dyDescent="0.25">
      <c r="A30" t="s">
        <v>7</v>
      </c>
      <c r="B30">
        <v>60</v>
      </c>
      <c r="E30" t="s">
        <v>176</v>
      </c>
      <c r="F30">
        <v>70</v>
      </c>
    </row>
    <row r="31" spans="1:9" x14ac:dyDescent="0.25">
      <c r="E31" t="s">
        <v>191</v>
      </c>
      <c r="F31">
        <v>27000</v>
      </c>
    </row>
    <row r="32" spans="1:9" x14ac:dyDescent="0.25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670D-2F15-4187-9965-0F9A22A1BDC3}">
  <dimension ref="A1:I32"/>
  <sheetViews>
    <sheetView workbookViewId="0">
      <selection sqref="A1:I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23</v>
      </c>
      <c r="C2" s="1" t="s">
        <v>10</v>
      </c>
      <c r="D2" s="1">
        <v>0</v>
      </c>
      <c r="E2" s="2" t="s">
        <v>41</v>
      </c>
      <c r="F2" s="1">
        <v>60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13</v>
      </c>
      <c r="C3" s="1" t="s">
        <v>11</v>
      </c>
      <c r="D3" s="1">
        <v>42</v>
      </c>
      <c r="E3" s="2" t="s">
        <v>44</v>
      </c>
      <c r="F3" s="1">
        <v>25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25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5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5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550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110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385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110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110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137.5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137.5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0.7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200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4</v>
      </c>
      <c r="E29" t="s">
        <v>129</v>
      </c>
      <c r="F29">
        <v>6</v>
      </c>
    </row>
    <row r="30" spans="1:9" x14ac:dyDescent="0.25">
      <c r="A30" t="s">
        <v>7</v>
      </c>
      <c r="B30">
        <v>70</v>
      </c>
      <c r="E30" t="s">
        <v>176</v>
      </c>
      <c r="F30">
        <v>30</v>
      </c>
    </row>
    <row r="31" spans="1:9" x14ac:dyDescent="0.25">
      <c r="E31" t="s">
        <v>191</v>
      </c>
      <c r="F31">
        <v>10000</v>
      </c>
    </row>
    <row r="32" spans="1:9" x14ac:dyDescent="0.25">
      <c r="E32" t="s">
        <v>192</v>
      </c>
      <c r="F32">
        <v>15000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37D0-F048-4DEE-A1AF-8B6D24F7A9E9}">
  <dimension ref="A1:I32"/>
  <sheetViews>
    <sheetView workbookViewId="0">
      <selection activeCell="I15" sqref="I15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43</v>
      </c>
      <c r="C2" s="1" t="s">
        <v>10</v>
      </c>
      <c r="D2" s="1">
        <v>0</v>
      </c>
      <c r="E2" s="2" t="s">
        <v>41</v>
      </c>
      <c r="F2" s="1">
        <v>90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11</v>
      </c>
      <c r="C3" s="1" t="s">
        <v>11</v>
      </c>
      <c r="D3" s="1">
        <v>42</v>
      </c>
      <c r="E3" s="2" t="s">
        <v>44</v>
      </c>
      <c r="F3" s="1">
        <v>30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30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11</v>
      </c>
      <c r="C7" s="1" t="s">
        <v>15</v>
      </c>
      <c r="D7" s="1">
        <v>45</v>
      </c>
      <c r="E7" s="2" t="s">
        <v>56</v>
      </c>
      <c r="F7" s="1">
        <v>15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21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35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40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210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735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210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210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262.5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262.5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0.5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400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4</v>
      </c>
      <c r="E29" t="s">
        <v>129</v>
      </c>
      <c r="F29">
        <v>7</v>
      </c>
    </row>
    <row r="30" spans="1:9" x14ac:dyDescent="0.25">
      <c r="A30" t="s">
        <v>7</v>
      </c>
      <c r="B30">
        <v>75</v>
      </c>
      <c r="E30" t="s">
        <v>176</v>
      </c>
      <c r="F30">
        <v>50</v>
      </c>
    </row>
    <row r="31" spans="1:9" x14ac:dyDescent="0.25">
      <c r="E31" t="s">
        <v>191</v>
      </c>
      <c r="F31">
        <v>29000</v>
      </c>
    </row>
    <row r="32" spans="1:9" x14ac:dyDescent="0.25">
      <c r="E32" t="s">
        <v>192</v>
      </c>
      <c r="F32">
        <v>50000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8224-C46E-4D25-A54D-6426E891C5D4}">
  <dimension ref="A1:I32"/>
  <sheetViews>
    <sheetView workbookViewId="0">
      <selection sqref="A1:J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12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244.99999999999997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240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6</v>
      </c>
      <c r="E29" t="s">
        <v>129</v>
      </c>
      <c r="F29">
        <v>6</v>
      </c>
    </row>
    <row r="30" spans="1:9" x14ac:dyDescent="0.25">
      <c r="A30" t="s">
        <v>7</v>
      </c>
      <c r="B30">
        <v>55</v>
      </c>
      <c r="E30" t="s">
        <v>176</v>
      </c>
      <c r="F30">
        <v>27</v>
      </c>
    </row>
    <row r="31" spans="1:9" x14ac:dyDescent="0.25">
      <c r="E31" t="s">
        <v>191</v>
      </c>
      <c r="F31">
        <v>9000</v>
      </c>
    </row>
    <row r="32" spans="1:9" x14ac:dyDescent="0.25">
      <c r="E32" t="s">
        <v>192</v>
      </c>
      <c r="F32">
        <v>17000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6082-53EE-405E-8E2A-E2538E6794DC}">
  <dimension ref="A1:I32"/>
  <sheetViews>
    <sheetView workbookViewId="0">
      <selection activeCell="B2" sqref="B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20</v>
      </c>
      <c r="C3" s="1" t="s">
        <v>11</v>
      </c>
      <c r="D3" s="1">
        <v>52</v>
      </c>
      <c r="E3" s="2" t="s">
        <v>44</v>
      </c>
      <c r="F3" s="1">
        <v>15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16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7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850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170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595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</row>
    <row r="21" spans="1:9" x14ac:dyDescent="0.25">
      <c r="A21" s="1" t="s">
        <v>97</v>
      </c>
      <c r="B21" s="1">
        <f t="shared" ref="B21:B22" si="0">$B$17*0.2</f>
        <v>170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</row>
    <row r="22" spans="1:9" x14ac:dyDescent="0.25">
      <c r="A22" s="1" t="s">
        <v>100</v>
      </c>
      <c r="B22" s="1">
        <f t="shared" si="0"/>
        <v>170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212.5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212.5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35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1.1000000000000001</v>
      </c>
      <c r="C27" s="3"/>
      <c r="E27" t="s">
        <v>112</v>
      </c>
      <c r="F27" s="1">
        <v>7</v>
      </c>
      <c r="G27" s="1"/>
      <c r="H27" s="1"/>
      <c r="I27" s="1"/>
    </row>
    <row r="28" spans="1:9" x14ac:dyDescent="0.25">
      <c r="A28" t="s">
        <v>5</v>
      </c>
      <c r="B28">
        <v>540</v>
      </c>
      <c r="C28" s="3"/>
      <c r="E28" t="s">
        <v>122</v>
      </c>
      <c r="F28" t="s">
        <v>124</v>
      </c>
    </row>
    <row r="29" spans="1:9" x14ac:dyDescent="0.25">
      <c r="A29" t="s">
        <v>6</v>
      </c>
      <c r="B29">
        <v>7</v>
      </c>
      <c r="E29" t="s">
        <v>129</v>
      </c>
      <c r="F29">
        <v>7</v>
      </c>
    </row>
    <row r="30" spans="1:9" x14ac:dyDescent="0.25">
      <c r="A30" t="s">
        <v>7</v>
      </c>
      <c r="B30">
        <v>65</v>
      </c>
      <c r="E30" t="s">
        <v>176</v>
      </c>
      <c r="F30">
        <v>39</v>
      </c>
    </row>
    <row r="31" spans="1:9" x14ac:dyDescent="0.25">
      <c r="E31" t="s">
        <v>191</v>
      </c>
      <c r="F31">
        <v>19000</v>
      </c>
    </row>
    <row r="32" spans="1:9" x14ac:dyDescent="0.25">
      <c r="E32" t="s">
        <v>192</v>
      </c>
      <c r="F32">
        <v>35000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G31" sqref="G31"/>
    </sheetView>
  </sheetViews>
  <sheetFormatPr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4" t="s">
        <v>190</v>
      </c>
      <c r="J2" s="1"/>
      <c r="K2" s="1"/>
    </row>
    <row r="3" spans="1:11" x14ac:dyDescent="0.2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950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14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190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665</v>
      </c>
      <c r="C20" s="3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190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25">
      <c r="A23" s="1" t="s">
        <v>103</v>
      </c>
      <c r="B23" s="1">
        <f>$B$17*0.25</f>
        <v>237.5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237.5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8</v>
      </c>
      <c r="E29" t="s">
        <v>129</v>
      </c>
      <c r="F29">
        <v>5</v>
      </c>
    </row>
    <row r="30" spans="1:11" x14ac:dyDescent="0.25">
      <c r="A30" t="s">
        <v>7</v>
      </c>
      <c r="B30">
        <v>50</v>
      </c>
      <c r="E30" t="s">
        <v>176</v>
      </c>
      <c r="F30">
        <v>49</v>
      </c>
    </row>
    <row r="31" spans="1:11" x14ac:dyDescent="0.25">
      <c r="E31" t="s">
        <v>191</v>
      </c>
      <c r="F31">
        <v>30000</v>
      </c>
    </row>
    <row r="32" spans="1:11" x14ac:dyDescent="0.25">
      <c r="E32" t="s">
        <v>192</v>
      </c>
      <c r="F32">
        <v>50000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D12" sqref="D12"/>
    </sheetView>
  </sheetViews>
  <sheetFormatPr defaultColWidth="8.7109375" defaultRowHeight="15" x14ac:dyDescent="0.25"/>
  <cols>
    <col min="1" max="1" width="14.28515625" customWidth="1"/>
    <col min="2" max="2" width="9.7109375" customWidth="1"/>
    <col min="4" max="4" width="11.28515625" customWidth="1"/>
    <col min="5" max="5" width="12.42578125" customWidth="1"/>
    <col min="6" max="6" width="16.140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4" t="s">
        <v>189</v>
      </c>
      <c r="J2" s="1"/>
      <c r="K2" s="1"/>
    </row>
    <row r="3" spans="1:11" x14ac:dyDescent="0.2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8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2500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24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500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1750</v>
      </c>
      <c r="C20" s="3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500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500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25">
      <c r="A23" s="1" t="s">
        <v>103</v>
      </c>
      <c r="B23" s="1">
        <f>$B$17*0.25</f>
        <v>625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25">
      <c r="A24" s="1" t="s">
        <v>106</v>
      </c>
      <c r="B24" s="1">
        <f>$B$17*0.25</f>
        <v>625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0.7</v>
      </c>
      <c r="C27" s="3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540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14</v>
      </c>
      <c r="E29" t="s">
        <v>129</v>
      </c>
      <c r="F29">
        <v>5</v>
      </c>
    </row>
    <row r="30" spans="1:11" x14ac:dyDescent="0.25">
      <c r="A30" t="s">
        <v>7</v>
      </c>
      <c r="B30">
        <v>60</v>
      </c>
      <c r="E30" t="s">
        <v>176</v>
      </c>
      <c r="F30">
        <v>60</v>
      </c>
    </row>
    <row r="31" spans="1:11" x14ac:dyDescent="0.25">
      <c r="E31" t="s">
        <v>191</v>
      </c>
      <c r="F31">
        <v>90000</v>
      </c>
    </row>
    <row r="32" spans="1:11" x14ac:dyDescent="0.25">
      <c r="E32" t="s">
        <v>192</v>
      </c>
      <c r="F32">
        <v>140000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E31" sqref="E31:E32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23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23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475</v>
      </c>
      <c r="C17" s="3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95</v>
      </c>
      <c r="C19" s="3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332.5</v>
      </c>
      <c r="C20" s="3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95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95</v>
      </c>
      <c r="C22" s="3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118.75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118.75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115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3</v>
      </c>
      <c r="C27" s="3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13</v>
      </c>
      <c r="E29" t="s">
        <v>129</v>
      </c>
      <c r="F29">
        <v>7</v>
      </c>
    </row>
    <row r="30" spans="1:11" x14ac:dyDescent="0.25">
      <c r="A30" t="s">
        <v>7</v>
      </c>
      <c r="B30">
        <v>85</v>
      </c>
      <c r="E30" t="s">
        <v>176</v>
      </c>
      <c r="F30">
        <v>67</v>
      </c>
    </row>
    <row r="31" spans="1:11" x14ac:dyDescent="0.25">
      <c r="E31" t="s">
        <v>191</v>
      </c>
      <c r="F31">
        <v>94000</v>
      </c>
    </row>
    <row r="32" spans="1:11" x14ac:dyDescent="0.25">
      <c r="E32" t="s">
        <v>192</v>
      </c>
      <c r="F32">
        <v>94000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10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30</v>
      </c>
      <c r="C19" s="3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105</v>
      </c>
      <c r="C20" s="3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1.2</v>
      </c>
      <c r="C27" s="3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50</v>
      </c>
      <c r="C28" s="3"/>
      <c r="E28" t="s">
        <v>122</v>
      </c>
      <c r="F28" t="s">
        <v>125</v>
      </c>
    </row>
    <row r="29" spans="1:11" x14ac:dyDescent="0.25">
      <c r="A29" t="s">
        <v>6</v>
      </c>
      <c r="B29">
        <v>5</v>
      </c>
      <c r="E29" t="s">
        <v>129</v>
      </c>
      <c r="F29">
        <v>3</v>
      </c>
    </row>
    <row r="30" spans="1:11" x14ac:dyDescent="0.25">
      <c r="A30" t="s">
        <v>7</v>
      </c>
      <c r="B30">
        <v>30</v>
      </c>
      <c r="E30" t="s">
        <v>176</v>
      </c>
      <c r="F30">
        <v>35</v>
      </c>
    </row>
    <row r="31" spans="1:11" x14ac:dyDescent="0.25">
      <c r="E31" t="s">
        <v>191</v>
      </c>
      <c r="F31">
        <v>3200</v>
      </c>
    </row>
    <row r="32" spans="1:11" x14ac:dyDescent="0.25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F31" sqref="F31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28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280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151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3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180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8</v>
      </c>
      <c r="E29" t="s">
        <v>129</v>
      </c>
      <c r="F29">
        <v>2.5</v>
      </c>
    </row>
    <row r="30" spans="1:11" x14ac:dyDescent="0.25">
      <c r="A30" t="s">
        <v>7</v>
      </c>
      <c r="B30">
        <v>25</v>
      </c>
      <c r="E30" t="s">
        <v>176</v>
      </c>
      <c r="F30">
        <v>33</v>
      </c>
    </row>
    <row r="31" spans="1:11" x14ac:dyDescent="0.25">
      <c r="E31" t="s">
        <v>191</v>
      </c>
      <c r="F31">
        <v>10000</v>
      </c>
    </row>
    <row r="32" spans="1:11" x14ac:dyDescent="0.25">
      <c r="E32" t="s">
        <v>192</v>
      </c>
      <c r="F32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183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182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185</v>
      </c>
      <c r="G25" s="1"/>
      <c r="H25" s="1"/>
    </row>
    <row r="26" spans="1:8" x14ac:dyDescent="0.2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>
        <v>7</v>
      </c>
      <c r="E28" t="s">
        <v>122</v>
      </c>
      <c r="F28" t="s">
        <v>125</v>
      </c>
    </row>
    <row r="29" spans="1:8" x14ac:dyDescent="0.25">
      <c r="A29" t="s">
        <v>6</v>
      </c>
      <c r="B29">
        <v>5</v>
      </c>
      <c r="E29" t="s">
        <v>129</v>
      </c>
      <c r="F29">
        <v>0</v>
      </c>
    </row>
    <row r="30" spans="1:8" x14ac:dyDescent="0.25">
      <c r="A30" t="s">
        <v>7</v>
      </c>
      <c r="B30">
        <v>0</v>
      </c>
      <c r="E30" t="s">
        <v>176</v>
      </c>
      <c r="F30">
        <v>30</v>
      </c>
    </row>
    <row r="31" spans="1:8" x14ac:dyDescent="0.25">
      <c r="E31" t="s">
        <v>191</v>
      </c>
      <c r="F31">
        <v>12000</v>
      </c>
    </row>
    <row r="32" spans="1:8" x14ac:dyDescent="0.25">
      <c r="E32" t="s">
        <v>192</v>
      </c>
      <c r="F32">
        <v>9000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  <col min="9" max="9" width="10.710937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14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425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85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297.5</v>
      </c>
      <c r="C20" s="3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85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85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106.25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106.25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114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2.5</v>
      </c>
      <c r="C27" s="3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210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9</v>
      </c>
      <c r="E29" t="s">
        <v>129</v>
      </c>
      <c r="F29">
        <v>3.5</v>
      </c>
    </row>
    <row r="30" spans="1:11" x14ac:dyDescent="0.25">
      <c r="A30" t="s">
        <v>7</v>
      </c>
      <c r="B30">
        <v>32</v>
      </c>
      <c r="E30" t="s">
        <v>176</v>
      </c>
      <c r="F30">
        <v>33</v>
      </c>
    </row>
    <row r="31" spans="1:11" x14ac:dyDescent="0.25">
      <c r="E31" t="s">
        <v>191</v>
      </c>
      <c r="F31">
        <v>15000</v>
      </c>
    </row>
    <row r="32" spans="1:11" x14ac:dyDescent="0.25">
      <c r="E32" t="s">
        <v>192</v>
      </c>
      <c r="F32">
        <v>13000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H14" sqref="H14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166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165</v>
      </c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3</v>
      </c>
      <c r="C14" s="3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9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8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25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120</v>
      </c>
      <c r="C19" s="3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420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131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1.9</v>
      </c>
      <c r="C27" s="3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140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3</v>
      </c>
      <c r="E29" t="s">
        <v>129</v>
      </c>
      <c r="F29">
        <v>6</v>
      </c>
    </row>
    <row r="30" spans="1:11" x14ac:dyDescent="0.25">
      <c r="A30" t="s">
        <v>7</v>
      </c>
      <c r="B30">
        <v>30</v>
      </c>
      <c r="E30" t="s">
        <v>176</v>
      </c>
      <c r="F30">
        <v>46</v>
      </c>
    </row>
    <row r="31" spans="1:11" x14ac:dyDescent="0.25">
      <c r="E31" t="s">
        <v>191</v>
      </c>
      <c r="F31">
        <v>18000</v>
      </c>
    </row>
    <row r="32" spans="1:11" x14ac:dyDescent="0.25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F33" sqref="F33"/>
    </sheetView>
  </sheetViews>
  <sheetFormatPr defaultColWidth="11.42578125" defaultRowHeight="15" x14ac:dyDescent="0.25"/>
  <cols>
    <col min="5" max="5" width="14.42578125" customWidth="1"/>
  </cols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450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90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315</v>
      </c>
      <c r="C20" s="3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90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112.5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112.5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132</v>
      </c>
    </row>
    <row r="26" spans="1:8" x14ac:dyDescent="0.2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3"/>
      <c r="E27" t="s">
        <v>112</v>
      </c>
      <c r="F27" s="1">
        <v>5</v>
      </c>
      <c r="G27" s="1"/>
      <c r="H27" s="1"/>
    </row>
    <row r="28" spans="1:8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2</v>
      </c>
      <c r="E29" t="s">
        <v>129</v>
      </c>
      <c r="F29">
        <v>3</v>
      </c>
    </row>
    <row r="30" spans="1:8" x14ac:dyDescent="0.25">
      <c r="A30" t="s">
        <v>7</v>
      </c>
      <c r="B30">
        <v>0</v>
      </c>
      <c r="E30" t="s">
        <v>176</v>
      </c>
      <c r="F30">
        <v>34</v>
      </c>
    </row>
    <row r="31" spans="1:8" x14ac:dyDescent="0.25">
      <c r="E31" t="s">
        <v>191</v>
      </c>
      <c r="F31">
        <v>9000</v>
      </c>
    </row>
    <row r="32" spans="1:8" x14ac:dyDescent="0.2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tabSelected="1" workbookViewId="0">
      <selection activeCell="L15" sqref="L15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>
        <v>0</v>
      </c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>
        <v>0</v>
      </c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14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15</v>
      </c>
      <c r="C18" s="3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3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120</v>
      </c>
      <c r="C22" s="3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136</v>
      </c>
    </row>
    <row r="26" spans="1:8" x14ac:dyDescent="0.25">
      <c r="A26" t="s">
        <v>1</v>
      </c>
      <c r="B26" s="2">
        <v>0</v>
      </c>
      <c r="C26" s="3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1.6</v>
      </c>
      <c r="C27" s="3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>
        <v>150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4</v>
      </c>
      <c r="E29" t="s">
        <v>129</v>
      </c>
      <c r="F29">
        <v>4.5</v>
      </c>
    </row>
    <row r="30" spans="1:8" x14ac:dyDescent="0.25">
      <c r="A30" t="s">
        <v>7</v>
      </c>
      <c r="B30">
        <v>0</v>
      </c>
      <c r="E30" t="s">
        <v>176</v>
      </c>
      <c r="F30">
        <v>55</v>
      </c>
    </row>
    <row r="31" spans="1:8" x14ac:dyDescent="0.25">
      <c r="E31" t="s">
        <v>191</v>
      </c>
      <c r="F31">
        <v>35000</v>
      </c>
    </row>
    <row r="32" spans="1:8" x14ac:dyDescent="0.25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160</v>
      </c>
      <c r="C19" s="3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560</v>
      </c>
      <c r="C20" s="3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160</v>
      </c>
      <c r="C22" s="3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200</v>
      </c>
      <c r="C23" s="3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134</v>
      </c>
    </row>
    <row r="26" spans="1:8" x14ac:dyDescent="0.2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</v>
      </c>
      <c r="C27" s="3"/>
      <c r="E27" t="s">
        <v>112</v>
      </c>
      <c r="F27" s="1">
        <v>4.5</v>
      </c>
      <c r="G27" s="1"/>
      <c r="H27" s="1"/>
    </row>
    <row r="28" spans="1:8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3</v>
      </c>
      <c r="E29" t="s">
        <v>129</v>
      </c>
      <c r="F29">
        <v>2.5</v>
      </c>
    </row>
    <row r="30" spans="1:8" x14ac:dyDescent="0.25">
      <c r="A30" t="s">
        <v>7</v>
      </c>
      <c r="B30">
        <v>0</v>
      </c>
      <c r="E30" t="s">
        <v>176</v>
      </c>
      <c r="F30">
        <v>46</v>
      </c>
    </row>
    <row r="31" spans="1:8" x14ac:dyDescent="0.25">
      <c r="E31" t="s">
        <v>191</v>
      </c>
      <c r="F31">
        <v>8500</v>
      </c>
    </row>
    <row r="32" spans="1:8" x14ac:dyDescent="0.25">
      <c r="E32" t="s">
        <v>192</v>
      </c>
      <c r="F32">
        <v>10000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15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7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15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130</v>
      </c>
      <c r="C19" s="3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454.99999999999994</v>
      </c>
      <c r="C20" s="3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130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162.5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162.5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133</v>
      </c>
    </row>
    <row r="26" spans="1:8" x14ac:dyDescent="0.25">
      <c r="A26" t="s">
        <v>1</v>
      </c>
      <c r="B26" s="2">
        <v>0</v>
      </c>
      <c r="C26" s="3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2.5</v>
      </c>
      <c r="C27" s="3"/>
      <c r="E27" t="s">
        <v>112</v>
      </c>
      <c r="F27" s="1">
        <v>7.5</v>
      </c>
      <c r="G27" s="1"/>
      <c r="H27" s="1"/>
    </row>
    <row r="28" spans="1:8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6</v>
      </c>
      <c r="E29" t="s">
        <v>129</v>
      </c>
      <c r="F29">
        <v>5.5</v>
      </c>
    </row>
    <row r="30" spans="1:8" x14ac:dyDescent="0.25">
      <c r="A30" t="s">
        <v>7</v>
      </c>
      <c r="B30">
        <v>0</v>
      </c>
      <c r="E30" t="s">
        <v>176</v>
      </c>
      <c r="F30">
        <v>62</v>
      </c>
    </row>
    <row r="31" spans="1:8" x14ac:dyDescent="0.25">
      <c r="E31" t="s">
        <v>191</v>
      </c>
      <c r="F31">
        <v>35000</v>
      </c>
    </row>
    <row r="32" spans="1:8" x14ac:dyDescent="0.25">
      <c r="E32" t="s">
        <v>192</v>
      </c>
      <c r="F32">
        <v>32000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27</v>
      </c>
      <c r="C13" s="3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32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5000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3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1000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3500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1000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1000</v>
      </c>
      <c r="C22" s="3" t="s">
        <v>29</v>
      </c>
      <c r="D22" s="1">
        <v>0</v>
      </c>
      <c r="E22" s="1" t="s">
        <v>101</v>
      </c>
      <c r="F22" s="1" t="s">
        <v>152</v>
      </c>
      <c r="G22" t="s">
        <v>102</v>
      </c>
      <c r="H22" t="s">
        <v>164</v>
      </c>
      <c r="I22" s="1"/>
      <c r="J22" s="1"/>
      <c r="K22" s="1"/>
    </row>
    <row r="23" spans="1:11" x14ac:dyDescent="0.25">
      <c r="A23" s="1" t="s">
        <v>103</v>
      </c>
      <c r="B23" s="1">
        <f>$B$17*0.25</f>
        <v>1250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25">
      <c r="A24" s="1" t="s">
        <v>106</v>
      </c>
      <c r="B24" s="1">
        <f>$B$17*0.25</f>
        <v>1250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152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1.4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1</v>
      </c>
      <c r="E29" t="s">
        <v>129</v>
      </c>
      <c r="F29">
        <v>5.5</v>
      </c>
    </row>
    <row r="30" spans="1:11" x14ac:dyDescent="0.25">
      <c r="A30" t="s">
        <v>7</v>
      </c>
      <c r="B30">
        <v>60</v>
      </c>
      <c r="E30" t="s">
        <v>176</v>
      </c>
      <c r="F30">
        <v>50</v>
      </c>
    </row>
    <row r="31" spans="1:11" x14ac:dyDescent="0.25">
      <c r="E31" t="s">
        <v>191</v>
      </c>
      <c r="F31">
        <v>75000</v>
      </c>
    </row>
    <row r="32" spans="1:11" x14ac:dyDescent="0.25">
      <c r="E32" t="s">
        <v>192</v>
      </c>
      <c r="F32">
        <v>55000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F33" sqref="F33"/>
    </sheetView>
  </sheetViews>
  <sheetFormatPr defaultColWidth="8.7109375" defaultRowHeight="15" x14ac:dyDescent="0.25"/>
  <cols>
    <col min="1" max="1" width="14.28515625" customWidth="1"/>
    <col min="5" max="5" width="12.42578125" customWidth="1"/>
    <col min="6" max="6" width="11.285156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4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16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12</v>
      </c>
      <c r="C16" s="3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1950</v>
      </c>
      <c r="C17" s="3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30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390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1365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390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390</v>
      </c>
      <c r="C22" s="3" t="s">
        <v>29</v>
      </c>
      <c r="D22" s="1">
        <v>0</v>
      </c>
      <c r="E22" s="1" t="s">
        <v>101</v>
      </c>
      <c r="F22" s="1" t="s">
        <v>142</v>
      </c>
      <c r="G22" t="s">
        <v>102</v>
      </c>
      <c r="H22" t="s">
        <v>164</v>
      </c>
      <c r="I22" s="1"/>
      <c r="J22" s="1"/>
      <c r="K22" s="1"/>
    </row>
    <row r="23" spans="1:11" x14ac:dyDescent="0.25">
      <c r="A23" s="1" t="s">
        <v>103</v>
      </c>
      <c r="B23" s="1">
        <f>$B$17*0.25</f>
        <v>487.5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25">
      <c r="A24" s="1" t="s">
        <v>106</v>
      </c>
      <c r="B24" s="1">
        <f>$B$17*0.25</f>
        <v>487.5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142</v>
      </c>
      <c r="I25" s="1"/>
      <c r="J25" s="1"/>
      <c r="K25" s="1"/>
    </row>
    <row r="26" spans="1:11" x14ac:dyDescent="0.25">
      <c r="A26" t="s">
        <v>1</v>
      </c>
      <c r="B26" s="2">
        <v>0</v>
      </c>
      <c r="C26" s="3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2.2000000000000002</v>
      </c>
      <c r="C27" s="3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11" x14ac:dyDescent="0.25">
      <c r="A29" t="s">
        <v>6</v>
      </c>
      <c r="B29">
        <v>4</v>
      </c>
      <c r="E29" t="s">
        <v>129</v>
      </c>
      <c r="F29">
        <v>5.5</v>
      </c>
    </row>
    <row r="30" spans="1:11" x14ac:dyDescent="0.25">
      <c r="A30" t="s">
        <v>7</v>
      </c>
      <c r="B30">
        <v>60</v>
      </c>
      <c r="E30" t="s">
        <v>176</v>
      </c>
      <c r="F30">
        <v>59</v>
      </c>
    </row>
    <row r="31" spans="1:11" x14ac:dyDescent="0.25">
      <c r="E31" t="s">
        <v>191</v>
      </c>
      <c r="F31">
        <v>50000</v>
      </c>
    </row>
    <row r="32" spans="1:11" x14ac:dyDescent="0.25">
      <c r="E32" t="s">
        <v>192</v>
      </c>
      <c r="F32">
        <v>42000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11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7</v>
      </c>
      <c r="C14" s="3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9</v>
      </c>
      <c r="C15" s="3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20</v>
      </c>
      <c r="C18" s="3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3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/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3"/>
      <c r="E27" t="s">
        <v>112</v>
      </c>
      <c r="F27" s="1">
        <v>4</v>
      </c>
      <c r="G27" s="1"/>
      <c r="H27" s="1"/>
      <c r="I27" s="1"/>
    </row>
    <row r="28" spans="1:9" x14ac:dyDescent="0.25">
      <c r="A28" t="s">
        <v>5</v>
      </c>
      <c r="B28">
        <v>50</v>
      </c>
      <c r="C28" s="3"/>
      <c r="E28" t="s">
        <v>122</v>
      </c>
      <c r="F28" t="s">
        <v>123</v>
      </c>
    </row>
    <row r="29" spans="1:9" x14ac:dyDescent="0.25">
      <c r="A29" t="s">
        <v>6</v>
      </c>
      <c r="B29">
        <v>4</v>
      </c>
      <c r="C29" s="3"/>
      <c r="E29" t="s">
        <v>129</v>
      </c>
      <c r="F29">
        <v>2</v>
      </c>
    </row>
    <row r="30" spans="1:9" x14ac:dyDescent="0.25">
      <c r="A30" t="s">
        <v>7</v>
      </c>
      <c r="B30">
        <v>30</v>
      </c>
      <c r="E30" t="s">
        <v>176</v>
      </c>
      <c r="F30">
        <v>20</v>
      </c>
    </row>
    <row r="31" spans="1:9" x14ac:dyDescent="0.25">
      <c r="E31" t="s">
        <v>191</v>
      </c>
      <c r="F31">
        <v>1500</v>
      </c>
    </row>
    <row r="32" spans="1:9" x14ac:dyDescent="0.25">
      <c r="E32" t="s">
        <v>192</v>
      </c>
      <c r="F32">
        <v>1500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F33" sqref="F33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2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2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2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2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2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2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2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25">
      <c r="A12" s="1" t="s">
        <v>70</v>
      </c>
      <c r="B12" s="1" t="s">
        <v>71</v>
      </c>
      <c r="C12" s="3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25">
      <c r="A13" s="1" t="s">
        <v>74</v>
      </c>
      <c r="B13" s="1">
        <f>ROUNDUP((B7+B5)/2,0)</f>
        <v>17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25">
      <c r="A14" s="1" t="s">
        <v>77</v>
      </c>
      <c r="B14" s="1">
        <f>ROUNDUP((B6+B6+B4)/3,0)</f>
        <v>5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25">
      <c r="A15" s="1" t="s">
        <v>80</v>
      </c>
      <c r="B15" s="1">
        <f>ROUNDUP((B5+B4+B5)/3,0)</f>
        <v>13</v>
      </c>
      <c r="C15" s="3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25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20</v>
      </c>
      <c r="C19" s="3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70</v>
      </c>
      <c r="C20" s="3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20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20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25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25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3"/>
      <c r="E27" t="s">
        <v>112</v>
      </c>
      <c r="F27" s="1">
        <v>5</v>
      </c>
      <c r="G27" s="1"/>
      <c r="H27" s="1"/>
      <c r="I27" s="1"/>
    </row>
    <row r="28" spans="1:9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25">
      <c r="A29" t="s">
        <v>6</v>
      </c>
      <c r="B29">
        <v>20</v>
      </c>
      <c r="E29" t="s">
        <v>129</v>
      </c>
      <c r="F29">
        <v>3</v>
      </c>
    </row>
    <row r="30" spans="1:9" x14ac:dyDescent="0.25">
      <c r="A30" t="s">
        <v>7</v>
      </c>
      <c r="B30">
        <v>0</v>
      </c>
      <c r="E30" t="s">
        <v>176</v>
      </c>
      <c r="F30">
        <v>34</v>
      </c>
    </row>
    <row r="31" spans="1:9" x14ac:dyDescent="0.25">
      <c r="E31" t="s">
        <v>191</v>
      </c>
      <c r="F31">
        <v>4500</v>
      </c>
    </row>
    <row r="32" spans="1:9" x14ac:dyDescent="0.25">
      <c r="E32" t="s">
        <v>192</v>
      </c>
      <c r="F32">
        <v>5500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179</v>
      </c>
      <c r="H25" s="1" t="s">
        <v>137</v>
      </c>
    </row>
    <row r="26" spans="1:8" x14ac:dyDescent="0.2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25">
      <c r="A28" t="s">
        <v>5</v>
      </c>
      <c r="B28">
        <v>25</v>
      </c>
      <c r="E28" t="s">
        <v>122</v>
      </c>
      <c r="F28" t="s">
        <v>125</v>
      </c>
    </row>
    <row r="29" spans="1:8" x14ac:dyDescent="0.25">
      <c r="A29" t="s">
        <v>6</v>
      </c>
      <c r="B29">
        <v>4</v>
      </c>
      <c r="E29" t="s">
        <v>129</v>
      </c>
      <c r="F29">
        <v>3.5</v>
      </c>
    </row>
    <row r="30" spans="1:8" x14ac:dyDescent="0.25">
      <c r="A30" t="s">
        <v>7</v>
      </c>
      <c r="B30">
        <v>35</v>
      </c>
      <c r="E30" t="s">
        <v>176</v>
      </c>
      <c r="F30">
        <v>25</v>
      </c>
    </row>
    <row r="31" spans="1:8" x14ac:dyDescent="0.25">
      <c r="E31" t="s">
        <v>191</v>
      </c>
      <c r="F31">
        <v>3000</v>
      </c>
    </row>
    <row r="32" spans="1:8" x14ac:dyDescent="0.25">
      <c r="E32" t="s">
        <v>192</v>
      </c>
      <c r="F32">
        <v>5000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F33" sqref="F33"/>
    </sheetView>
  </sheetViews>
  <sheetFormatPr defaultColWidth="11.42578125" defaultRowHeight="15" x14ac:dyDescent="0.25"/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 t="s">
        <v>148</v>
      </c>
    </row>
    <row r="2" spans="1:10" x14ac:dyDescent="0.2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147</v>
      </c>
      <c r="J2" s="1" t="s">
        <v>149</v>
      </c>
    </row>
    <row r="3" spans="1:10" x14ac:dyDescent="0.2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150</v>
      </c>
    </row>
    <row r="4" spans="1:10" x14ac:dyDescent="0.2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2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2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2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2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2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2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146</v>
      </c>
      <c r="G10" s="1" t="s">
        <v>66</v>
      </c>
      <c r="H10">
        <v>0</v>
      </c>
      <c r="I10" s="1"/>
    </row>
    <row r="11" spans="1:10" x14ac:dyDescent="0.2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25">
      <c r="A12" s="1" t="s">
        <v>70</v>
      </c>
      <c r="B12" s="1" t="s">
        <v>71</v>
      </c>
      <c r="C12" s="3" t="s">
        <v>181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25">
      <c r="A13" s="1" t="s">
        <v>74</v>
      </c>
      <c r="B13" s="1">
        <f>ROUNDUP((B7+B5)/2,0)</f>
        <v>19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2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25">
      <c r="A15" s="1" t="s">
        <v>80</v>
      </c>
      <c r="B15" s="1">
        <f>ROUNDUP((B5+B4+B5)/3,0)</f>
        <v>18</v>
      </c>
      <c r="C15" s="3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25">
      <c r="A17" s="1" t="s">
        <v>3</v>
      </c>
      <c r="B17" s="1">
        <v>150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25">
      <c r="A18" s="1" t="s">
        <v>4</v>
      </c>
      <c r="B18" s="1">
        <v>40</v>
      </c>
      <c r="C18" s="3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25">
      <c r="A19" s="1" t="s">
        <v>90</v>
      </c>
      <c r="B19" s="1">
        <f>$B$17*0.2</f>
        <v>30</v>
      </c>
      <c r="C19" s="3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25">
      <c r="A20" s="1" t="s">
        <v>93</v>
      </c>
      <c r="B20" s="1">
        <f>$B$17*0.7</f>
        <v>105</v>
      </c>
      <c r="C20" s="3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25">
      <c r="A21" s="1" t="s">
        <v>97</v>
      </c>
      <c r="B21" s="1">
        <f t="shared" ref="B21:B22" si="0">$B$17*0.2</f>
        <v>30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25">
      <c r="A22" s="1" t="s">
        <v>100</v>
      </c>
      <c r="B22" s="1">
        <f t="shared" si="0"/>
        <v>30</v>
      </c>
      <c r="C22" s="3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25">
      <c r="A23" s="1" t="s">
        <v>103</v>
      </c>
      <c r="B23" s="1">
        <f>$B$17*0.25</f>
        <v>37.5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25">
      <c r="A24" s="1" t="s">
        <v>106</v>
      </c>
      <c r="B24" s="1">
        <f>$B$17*0.25</f>
        <v>37.5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25">
      <c r="A25" s="1" t="s">
        <v>109</v>
      </c>
      <c r="B25" s="1">
        <v>0</v>
      </c>
      <c r="C25" s="3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153</v>
      </c>
      <c r="I25" s="1"/>
    </row>
    <row r="26" spans="1:9" x14ac:dyDescent="0.25">
      <c r="A26" t="s">
        <v>1</v>
      </c>
      <c r="B26" s="2">
        <v>0</v>
      </c>
      <c r="C26" s="3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25">
      <c r="A27" t="s">
        <v>2</v>
      </c>
      <c r="B27" s="2">
        <v>1</v>
      </c>
      <c r="C27" s="3"/>
      <c r="E27" t="s">
        <v>112</v>
      </c>
      <c r="F27" s="1">
        <v>10</v>
      </c>
      <c r="G27" s="1"/>
      <c r="H27" s="1"/>
      <c r="I27" s="1"/>
    </row>
    <row r="28" spans="1:9" x14ac:dyDescent="0.25">
      <c r="A28" t="s">
        <v>5</v>
      </c>
      <c r="B28">
        <v>5</v>
      </c>
      <c r="C28" s="3"/>
      <c r="E28" t="s">
        <v>122</v>
      </c>
      <c r="F28" t="s">
        <v>123</v>
      </c>
    </row>
    <row r="29" spans="1:9" x14ac:dyDescent="0.25">
      <c r="A29" t="s">
        <v>6</v>
      </c>
      <c r="B29">
        <v>12</v>
      </c>
      <c r="E29" t="s">
        <v>129</v>
      </c>
      <c r="F29">
        <v>8</v>
      </c>
    </row>
    <row r="30" spans="1:9" x14ac:dyDescent="0.25">
      <c r="A30" t="s">
        <v>7</v>
      </c>
      <c r="B30">
        <v>0</v>
      </c>
      <c r="E30" t="s">
        <v>176</v>
      </c>
      <c r="F30">
        <v>76</v>
      </c>
    </row>
    <row r="31" spans="1:9" x14ac:dyDescent="0.25">
      <c r="E31" t="s">
        <v>191</v>
      </c>
      <c r="F31">
        <v>80000</v>
      </c>
    </row>
    <row r="32" spans="1:9" x14ac:dyDescent="0.25">
      <c r="E32" t="s">
        <v>192</v>
      </c>
      <c r="F32">
        <v>80000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workbookViewId="0">
      <selection activeCell="E31" sqref="E31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188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13</v>
      </c>
      <c r="C13" s="3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6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12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9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200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10</v>
      </c>
      <c r="C18" s="3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40</v>
      </c>
      <c r="C19" s="3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140</v>
      </c>
      <c r="C20" s="3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40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40</v>
      </c>
      <c r="C22" s="3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50</v>
      </c>
      <c r="C23" s="3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50</v>
      </c>
      <c r="C24" s="3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178</v>
      </c>
    </row>
    <row r="26" spans="1:8" x14ac:dyDescent="0.25">
      <c r="A26" t="s">
        <v>1</v>
      </c>
      <c r="B26" s="2">
        <v>1.9</v>
      </c>
      <c r="C26" s="3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0</v>
      </c>
      <c r="C27" s="3"/>
      <c r="E27" t="s">
        <v>112</v>
      </c>
      <c r="F27" s="1">
        <v>6.5</v>
      </c>
      <c r="G27" s="1"/>
      <c r="H27" s="1"/>
    </row>
    <row r="28" spans="1:8" x14ac:dyDescent="0.25">
      <c r="A28" t="s">
        <v>5</v>
      </c>
      <c r="B28">
        <v>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8</v>
      </c>
      <c r="E29" t="s">
        <v>129</v>
      </c>
      <c r="F29">
        <v>4.5</v>
      </c>
    </row>
    <row r="30" spans="1:8" x14ac:dyDescent="0.25">
      <c r="A30" t="s">
        <v>7</v>
      </c>
      <c r="B30">
        <v>0</v>
      </c>
      <c r="E30" t="s">
        <v>176</v>
      </c>
      <c r="F30">
        <v>36</v>
      </c>
    </row>
    <row r="31" spans="1:8" x14ac:dyDescent="0.25">
      <c r="E31" t="s">
        <v>191</v>
      </c>
      <c r="F31">
        <v>11000</v>
      </c>
    </row>
    <row r="32" spans="1:8" x14ac:dyDescent="0.25">
      <c r="E32" t="s">
        <v>192</v>
      </c>
      <c r="F32">
        <v>8000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1"/>
  <sheetViews>
    <sheetView topLeftCell="A7" workbookViewId="0">
      <selection activeCell="I30" sqref="I30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2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2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2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16</v>
      </c>
      <c r="C13" s="3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9</v>
      </c>
      <c r="C14" s="3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16</v>
      </c>
      <c r="C15" s="3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10</v>
      </c>
      <c r="C16" s="3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350</v>
      </c>
      <c r="C17" s="3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50</v>
      </c>
      <c r="C18" s="3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70</v>
      </c>
      <c r="C19" s="3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244.99999999999997</v>
      </c>
      <c r="C20" s="3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>$B$17*0.2</f>
        <v>70</v>
      </c>
      <c r="C21" s="3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>$B$17*0.2</f>
        <v>70</v>
      </c>
      <c r="C22" s="3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87.5</v>
      </c>
      <c r="C23" s="3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87.5</v>
      </c>
      <c r="C24" s="3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3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25">
      <c r="A26" t="s">
        <v>180</v>
      </c>
      <c r="B26" s="2">
        <v>1</v>
      </c>
      <c r="C26" s="3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1.35</v>
      </c>
      <c r="C27" s="3"/>
      <c r="E27" t="s">
        <v>112</v>
      </c>
      <c r="F27" s="1">
        <v>3.5</v>
      </c>
      <c r="G27" s="1"/>
      <c r="H27" s="1"/>
    </row>
    <row r="28" spans="1:8" x14ac:dyDescent="0.25">
      <c r="A28" t="s">
        <v>5</v>
      </c>
      <c r="B28">
        <v>200</v>
      </c>
      <c r="C28" s="3"/>
      <c r="E28" t="s">
        <v>122</v>
      </c>
      <c r="F28" t="s">
        <v>124</v>
      </c>
    </row>
    <row r="29" spans="1:8" x14ac:dyDescent="0.25">
      <c r="A29" t="s">
        <v>6</v>
      </c>
      <c r="B29">
        <v>8</v>
      </c>
      <c r="E29" t="s">
        <v>129</v>
      </c>
    </row>
    <row r="30" spans="1:8" x14ac:dyDescent="0.25">
      <c r="A30" t="s">
        <v>7</v>
      </c>
      <c r="B30">
        <v>20</v>
      </c>
      <c r="E30" t="s">
        <v>191</v>
      </c>
      <c r="F30">
        <f>SUM(B1:B6)*75*(IF(F27="Groß",1.75,IF(F27="Mittel",1,IF(F27="Klein",0.3,1))))+F31</f>
        <v>4575</v>
      </c>
    </row>
    <row r="31" spans="1:8" x14ac:dyDescent="0.25">
      <c r="E31" t="s">
        <v>192</v>
      </c>
      <c r="F31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9" x14ac:dyDescent="0.2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9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>
        <v>0</v>
      </c>
      <c r="E28" t="s">
        <v>122</v>
      </c>
      <c r="F28" t="s">
        <v>124</v>
      </c>
    </row>
    <row r="29" spans="1:8" x14ac:dyDescent="0.25">
      <c r="A29" t="s">
        <v>6</v>
      </c>
      <c r="B29">
        <v>2</v>
      </c>
      <c r="E29" t="s">
        <v>129</v>
      </c>
      <c r="F29">
        <v>5</v>
      </c>
    </row>
    <row r="30" spans="1:8" x14ac:dyDescent="0.25">
      <c r="A30" t="s">
        <v>7</v>
      </c>
      <c r="B30">
        <v>0</v>
      </c>
      <c r="E30" t="s">
        <v>176</v>
      </c>
      <c r="F30">
        <v>34</v>
      </c>
    </row>
    <row r="31" spans="1:8" x14ac:dyDescent="0.25">
      <c r="E31" t="s">
        <v>191</v>
      </c>
      <c r="F31">
        <v>2500</v>
      </c>
    </row>
    <row r="32" spans="1:8" x14ac:dyDescent="0.25">
      <c r="E32" t="s">
        <v>192</v>
      </c>
      <c r="F32">
        <v>2500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E31" sqref="E31:E32"/>
    </sheetView>
  </sheetViews>
  <sheetFormatPr defaultColWidth="8.7109375" defaultRowHeight="15" x14ac:dyDescent="0.25"/>
  <cols>
    <col min="1" max="1" width="14.28515625" customWidth="1"/>
    <col min="5" max="5" width="12.42578125" customWidth="1"/>
    <col min="7" max="7" width="13.28515625" customWidth="1"/>
  </cols>
  <sheetData>
    <row r="1" spans="1:11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2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2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2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2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2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2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2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2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175</v>
      </c>
      <c r="G9" s="1" t="s">
        <v>63</v>
      </c>
      <c r="H9">
        <v>0</v>
      </c>
      <c r="I9" s="1"/>
      <c r="J9" s="1"/>
      <c r="K9" s="1"/>
    </row>
    <row r="10" spans="1:11" x14ac:dyDescent="0.2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2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2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2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2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2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2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2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2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2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2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2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2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2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2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2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25">
      <c r="A28" t="s">
        <v>5</v>
      </c>
      <c r="B28">
        <v>50</v>
      </c>
      <c r="E28" t="s">
        <v>122</v>
      </c>
      <c r="F28" t="s">
        <v>125</v>
      </c>
    </row>
    <row r="29" spans="1:11" x14ac:dyDescent="0.25">
      <c r="A29" t="s">
        <v>6</v>
      </c>
      <c r="B29">
        <v>5</v>
      </c>
      <c r="E29" t="s">
        <v>129</v>
      </c>
      <c r="F29">
        <v>4</v>
      </c>
    </row>
    <row r="30" spans="1:11" x14ac:dyDescent="0.25">
      <c r="A30" t="s">
        <v>7</v>
      </c>
      <c r="B30">
        <v>45</v>
      </c>
      <c r="E30" t="s">
        <v>176</v>
      </c>
      <c r="F30">
        <v>42</v>
      </c>
    </row>
    <row r="31" spans="1:11" x14ac:dyDescent="0.25">
      <c r="E31" t="s">
        <v>191</v>
      </c>
      <c r="F31">
        <v>5500</v>
      </c>
    </row>
    <row r="32" spans="1:11" x14ac:dyDescent="0.2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E31" sqref="E31:E32"/>
    </sheetView>
  </sheetViews>
  <sheetFormatPr defaultColWidth="11.42578125" defaultRowHeight="15" x14ac:dyDescent="0.25"/>
  <cols>
    <col min="5" max="5" width="15.42578125" customWidth="1"/>
  </cols>
  <sheetData>
    <row r="1" spans="1:10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2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10" x14ac:dyDescent="0.2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10" x14ac:dyDescent="0.2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174</v>
      </c>
    </row>
    <row r="5" spans="1:10" x14ac:dyDescent="0.2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2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2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2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2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2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2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2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2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2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2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2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2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2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2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25">
      <c r="A28" t="s">
        <v>5</v>
      </c>
      <c r="B28">
        <v>0</v>
      </c>
      <c r="E28" t="s">
        <v>122</v>
      </c>
      <c r="F28" t="s">
        <v>124</v>
      </c>
    </row>
    <row r="29" spans="1:8" x14ac:dyDescent="0.25">
      <c r="A29" t="s">
        <v>6</v>
      </c>
      <c r="B29">
        <v>4</v>
      </c>
      <c r="E29" t="s">
        <v>129</v>
      </c>
      <c r="F29">
        <v>5</v>
      </c>
    </row>
    <row r="30" spans="1:8" x14ac:dyDescent="0.25">
      <c r="A30" t="s">
        <v>7</v>
      </c>
      <c r="B30">
        <v>0</v>
      </c>
      <c r="E30" t="s">
        <v>176</v>
      </c>
      <c r="F30">
        <v>45</v>
      </c>
    </row>
    <row r="31" spans="1:8" x14ac:dyDescent="0.25">
      <c r="E31" t="s">
        <v>191</v>
      </c>
      <c r="F31">
        <v>2200</v>
      </c>
    </row>
    <row r="32" spans="1:8" x14ac:dyDescent="0.25">
      <c r="E32" t="s">
        <v>192</v>
      </c>
      <c r="F32">
        <v>2200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E31" sqref="E31:E32"/>
    </sheetView>
  </sheetViews>
  <sheetFormatPr defaultColWidth="11.42578125" defaultRowHeight="15" x14ac:dyDescent="0.25"/>
  <sheetData>
    <row r="1" spans="1:9" x14ac:dyDescent="0.2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2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2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2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2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2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2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2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2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2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2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25">
      <c r="A12" s="1" t="s">
        <v>70</v>
      </c>
      <c r="B12" s="1" t="s">
        <v>71</v>
      </c>
      <c r="C12" s="3" t="s">
        <v>181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2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2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2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2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2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2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2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2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164</v>
      </c>
    </row>
    <row r="21" spans="1:8" x14ac:dyDescent="0.2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</row>
    <row r="22" spans="1:8" x14ac:dyDescent="0.2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161</v>
      </c>
      <c r="G22" t="s">
        <v>102</v>
      </c>
      <c r="H22" t="s">
        <v>164</v>
      </c>
    </row>
    <row r="23" spans="1:8" x14ac:dyDescent="0.2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164</v>
      </c>
    </row>
    <row r="24" spans="1:8" x14ac:dyDescent="0.2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164</v>
      </c>
    </row>
    <row r="25" spans="1:8" x14ac:dyDescent="0.2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161</v>
      </c>
    </row>
    <row r="26" spans="1:8" x14ac:dyDescent="0.2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2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25">
      <c r="A28" t="s">
        <v>5</v>
      </c>
      <c r="B28">
        <v>100</v>
      </c>
      <c r="E28" t="s">
        <v>122</v>
      </c>
      <c r="F28" t="s">
        <v>124</v>
      </c>
    </row>
    <row r="29" spans="1:8" x14ac:dyDescent="0.25">
      <c r="A29" t="s">
        <v>6</v>
      </c>
      <c r="B29">
        <v>1</v>
      </c>
      <c r="E29" t="s">
        <v>129</v>
      </c>
      <c r="F29">
        <v>4</v>
      </c>
    </row>
    <row r="30" spans="1:8" x14ac:dyDescent="0.25">
      <c r="A30" t="s">
        <v>7</v>
      </c>
      <c r="B30">
        <v>0</v>
      </c>
      <c r="E30" t="s">
        <v>176</v>
      </c>
      <c r="F30">
        <v>52</v>
      </c>
    </row>
    <row r="31" spans="1:8" x14ac:dyDescent="0.25">
      <c r="E31" t="s">
        <v>191</v>
      </c>
      <c r="F31">
        <v>25000</v>
      </c>
    </row>
    <row r="32" spans="1:8" x14ac:dyDescent="0.2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mittel Klauenpfad</vt:lpstr>
      <vt:lpstr>Reitspinne groß Klauenpfad</vt:lpstr>
      <vt:lpstr>Reitspinne mittel Blickpfad</vt:lpstr>
      <vt:lpstr>Reitspinne groß Blickpfad</vt:lpstr>
      <vt:lpstr>Reitspinne mittel Pfotenpfad</vt:lpstr>
      <vt:lpstr>Reitspinne groß Pfotenpfad</vt:lpstr>
      <vt:lpstr>Reitspinne mittel Kopfpfad</vt:lpstr>
      <vt:lpstr>Reitspinne groß Kopfpfad</vt:lpstr>
      <vt:lpstr>Reitspinne mittel Holzpfad</vt:lpstr>
      <vt:lpstr>Reitspinne groß Holzpfad</vt:lpstr>
      <vt:lpstr>Reitspinne mittel Blütenpfad</vt:lpstr>
      <vt:lpstr>Reitspinne groß Blütenpfad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Emil Mortensen</cp:lastModifiedBy>
  <dcterms:created xsi:type="dcterms:W3CDTF">2015-06-05T18:19:34Z</dcterms:created>
  <dcterms:modified xsi:type="dcterms:W3CDTF">2023-01-11T18:41:52Z</dcterms:modified>
</cp:coreProperties>
</file>