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Kasper\Dropbox\Rpg\Container\Data\"/>
    </mc:Choice>
  </mc:AlternateContent>
  <xr:revisionPtr revIDLastSave="0" documentId="13_ncr:1_{63E08FE5-CB88-44C5-944D-DABD51E6FF59}" xr6:coauthVersionLast="47" xr6:coauthVersionMax="47" xr10:uidLastSave="{00000000-0000-0000-0000-000000000000}"/>
  <bookViews>
    <workbookView xWindow="-110" yWindow="-110" windowWidth="19420" windowHeight="10420" firstSheet="30" activeTab="30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Hirsch von Strain" sheetId="121" r:id="rId91"/>
    <sheet name="Militärmusikant" sheetId="122" r:id="rId92"/>
    <sheet name="SilberknechtRanger" sheetId="123" r:id="rId93"/>
    <sheet name="SilberknechtSoldat" sheetId="124" r:id="rId94"/>
    <sheet name="Cetrus" sheetId="128" r:id="rId95"/>
    <sheet name="WaldelfKrieger" sheetId="126" r:id="rId96"/>
    <sheet name="WaldelfEliteKrieger" sheetId="127" r:id="rId9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8" l="1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<sst xmlns="http://schemas.openxmlformats.org/spreadsheetml/2006/main" count="11936" uniqueCount="421">
  <si>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</si>
  <si>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</si>
  <si>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</si>
  <si>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</si>
  <si>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</si>
  <si>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</si>
  <si>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</si>
  <si>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</si>
  <si>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</si>
  <si>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</si>
  <si>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</si>
  <si>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</si>
  <si>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</si>
  <si>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</si>
  <si>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</si>
  <si>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</si>
  <si>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</si>
  <si>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</si>
  <si>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</si>
  <si>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</si>
  <si>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</si>
  <si>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</si>
  <si>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</si>
  <si>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</si>
  <si>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</si>
  <si>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</si>
  <si>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</si>
  <si>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</si>
  <si>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</si>
  <si>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</si>
  <si>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</si>
  <si>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</si>
  <si>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</si>
  <si>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</si>
  <si>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</si>
  <si>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</si>
  <si>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</si>
  <si>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</si>
  <si>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</si>
  <si>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</si>
  <si>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</si>
  <si>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</si>
  <si>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</si>
  <si>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</si>
  <si>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</si>
  <si>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</si>
  <si>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</si>
  <si>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</si>
  <si>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</si>
  <si>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</si>
  <si>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</si>
  <si>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</si>
  <si>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</si>
  <si>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</si>
  <si>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</si>
  <si>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</si>
  <si>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</si>
  <si>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</si>
  <si>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</si>
  <si>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</si>
  <si>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</si>
  <si>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</si>
  <si>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</si>
  <si>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</si>
  <si>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</si>
  <si>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</si>
  <si>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</si>
  <si>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</si>
  <si>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</si>
  <si>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</si>
  <si>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</si>
  <si>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</si>
  <si>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</si>
  <si>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</si>
  <si>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</si>
  <si>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</si>
  <si>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</si>
  <si>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</si>
  <si>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</si>
  <si>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</si>
  <si>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</si>
  <si>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</si>
  <si>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</si>
  <si>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</si>
  <si>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</si>
  <si>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</si>
  <si>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</si>
  <si>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</si>
  <si>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</si>
  <si>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</si>
  <si>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</si>
  <si>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</si>
  <si>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</si>
  <si>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</si>
  <si>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</si>
  <si>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</si>
  <si>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</si>
  <si>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</si>
  <si>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</si>
  <si>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</si>
  <si>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</si>
  <si>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</si>
  <si>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</si>
  <si>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</si>
  <si>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</si>
  <si>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</si>
  <si>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</si>
  <si>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</si>
  <si>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</si>
  <si>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</si>
  <si>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</si>
  <si>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</si>
  <si>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</si>
  <si>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</si>
  <si>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</si>
  <si>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</si>
  <si>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</si>
  <si>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</si>
  <si>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</si>
  <si>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</si>
  <si>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</si>
  <si>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</si>
  <si>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</si>
  <si>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</si>
  <si>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</si>
  <si>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</si>
  <si>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</si>
  <si>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</si>
  <si>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</si>
  <si>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</si>
  <si>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</si>
  <si>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</si>
  <si>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</si>
  <si>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</si>
  <si>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</si>
  <si>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</si>
  <si>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</si>
  <si>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</si>
  <si>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</si>
  <si>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</si>
  <si>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</si>
  <si>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</si>
  <si>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</si>
  <si>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</si>
  <si>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</si>
  <si>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</si>
  <si>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</si>
  <si>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</si>
  <si>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</si>
  <si>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</si>
  <si>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</si>
  <si>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</si>
  <si>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</si>
  <si>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</si>
  <si>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</si>
  <si>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</si>
  <si>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</si>
  <si>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</si>
  <si>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</si>
  <si>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</si>
  <si>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</si>
  <si>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</si>
  <si>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</si>
  <si>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</si>
  <si>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</si>
  <si>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</si>
  <si>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</si>
  <si>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</si>
  <si>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</si>
  <si>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</si>
  <si>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</si>
  <si>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</si>
  <si>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</si>
  <si>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</si>
  <si>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</si>
  <si>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</si>
  <si>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</si>
  <si>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</si>
  <si>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</si>
  <si>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</si>
  <si>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</si>
  <si>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</si>
  <si>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</si>
  <si>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</si>
  <si>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</si>
  <si>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</si>
  <si>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</si>
  <si>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</si>
  <si>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</si>
  <si>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</si>
  <si>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</si>
  <si>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</si>
  <si>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</si>
  <si>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</si>
  <si>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</si>
  <si>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</si>
  <si>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</si>
  <si>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</si>
  <si>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</si>
  <si>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</si>
  <si>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</si>
  <si>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</si>
  <si>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</si>
  <si>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</si>
  <si>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</si>
  <si>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</si>
  <si>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</si>
  <si>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</si>
  <si>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</si>
  <si>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</si>
  <si>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</si>
  <si>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</si>
  <si>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</si>
  <si>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</si>
  <si>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</si>
  <si>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</si>
  <si>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</si>
  <si>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</si>
  <si>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</si>
  <si>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</si>
  <si>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</si>
  <si>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</si>
  <si>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</si>
  <si>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</si>
  <si>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</si>
  <si>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</si>
  <si>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</si>
  <si>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</si>
  <si>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</si>
  <si>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</si>
  <si>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</si>
  <si>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</si>
  <si>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</si>
  <si>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</si>
  <si>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</si>
  <si>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</si>
  <si>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</si>
  <si>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</si>
  <si>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</si>
  <si>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</si>
  <si>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</si>
  <si>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</si>
  <si>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Hellebarde</t>
  </si>
  <si>
    <t>Schwer</t>
  </si>
  <si>
    <t>Ser Aren</t>
  </si>
  <si>
    <t>Greif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</si>
  <si>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</si>
  <si>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</si>
  <si>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</si>
  <si>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</si>
  <si>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</si>
  <si>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</si>
  <si>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</si>
  <si>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</si>
  <si>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</si>
  <si>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</si>
  <si>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</si>
  <si>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</si>
  <si>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</si>
  <si>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</t>
  </si>
  <si>
    <t>Schwert, Axt, Streitkolben, Großschwert, Kriegshammer, Großaxt, Pike</t>
  </si>
  <si>
    <t>Bogen, Armbrust, Hellebarde, Faust</t>
  </si>
  <si>
    <t>Faust, Leichter Schild, Schild</t>
  </si>
  <si>
    <t>Keine, Leicht, Mittel</t>
  </si>
  <si>
    <t>Schwert, Axt, Knüppel, Armbrust, Bogen</t>
  </si>
  <si>
    <t>Keine, Leicht,Mittel</t>
  </si>
  <si>
    <t>Speer, Pike, Armbrust, Großaxt</t>
  </si>
  <si>
    <t>Schwert, Axt,Knüppel, Bogen, Einhandarmbrust</t>
  </si>
  <si>
    <t>Armbrust, Bola, Schwere Bola</t>
  </si>
  <si>
    <t>Schild, LeichterSchild</t>
  </si>
  <si>
    <t>Leicht,Mittel,Schwer</t>
  </si>
  <si>
    <t>Fredan</t>
  </si>
  <si>
    <t>Pferd</t>
  </si>
  <si>
    <t>Menschlich</t>
  </si>
  <si>
    <t>Großschwert</t>
  </si>
  <si>
    <t>Turmschild</t>
  </si>
  <si>
    <t>Banditloot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</si>
  <si>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</si>
  <si>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</si>
  <si>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</si>
  <si>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</si>
  <si>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</si>
  <si>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</si>
  <si>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Bogen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</si>
  <si>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</si>
  <si>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</si>
  <si>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</si>
  <si>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</si>
  <si>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</si>
  <si>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</si>
  <si>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</si>
  <si>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</si>
  <si>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</si>
  <si>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</si>
  <si>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</si>
  <si>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</si>
  <si>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</si>
  <si>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</si>
  <si>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</si>
  <si>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</si>
  <si>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</si>
  <si>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</si>
  <si>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</si>
  <si>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</si>
  <si>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</si>
  <si>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Bogen,Armbrust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</si>
  <si>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</si>
  <si>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</si>
  <si>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</si>
  <si>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</si>
  <si>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</si>
  <si>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</si>
  <si>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</si>
  <si>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</si>
  <si>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</si>
  <si>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</si>
  <si>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</si>
  <si>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</si>
  <si>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</si>
  <si>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</si>
  <si>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</si>
  <si>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</si>
  <si>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</si>
  <si>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</si>
  <si>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</si>
  <si>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</si>
  <si>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</si>
  <si>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</si>
  <si>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</si>
  <si>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</si>
  <si>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</si>
  <si>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</si>
  <si>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</si>
  <si>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</si>
  <si>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</si>
  <si>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</si>
  <si>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</si>
  <si>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</si>
  <si>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</si>
  <si>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</si>
  <si>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</si>
  <si>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</si>
  <si>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</si>
  <si>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</si>
  <si>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</si>
  <si>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</si>
  <si>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Armbrust,Bogen,Einhandarmbrust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</si>
  <si>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</si>
  <si>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</si>
  <si>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</si>
  <si>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</si>
  <si>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</si>
  <si>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</si>
  <si>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</si>
  <si>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</si>
  <si>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</si>
  <si>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</si>
  <si>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</si>
  <si>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</si>
  <si>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</si>
  <si>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</si>
  <si>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</si>
  <si>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</si>
  <si>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</si>
  <si>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</si>
  <si>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</si>
  <si>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</si>
  <si>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Armbrust,Bogen</t>
  </si>
  <si>
    <t>Schwert,Axt,Knüppel,Streitkolben, Speer,Faust,Faust</t>
  </si>
  <si>
    <t>Dolch, Axt,Faust</t>
  </si>
  <si>
    <t>Armbrust,Bogen, Faust,Faust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</si>
  <si>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</si>
  <si>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</si>
  <si>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</si>
  <si>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</si>
  <si>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</si>
  <si>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</si>
  <si>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</si>
  <si>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Slerok</t>
  </si>
  <si>
    <t>Axt,Speer</t>
  </si>
  <si>
    <t>Bola,SchwereBola</t>
  </si>
  <si>
    <t>Mittel,Mittel,Leicht</t>
  </si>
  <si>
    <t>Animalus Jäger</t>
  </si>
  <si>
    <t>Pike</t>
  </si>
  <si>
    <t>OleGalwey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</si>
  <si>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</si>
  <si>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</si>
  <si>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</si>
  <si>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</si>
  <si>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</si>
  <si>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</si>
  <si>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</si>
  <si>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</si>
  <si>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</si>
  <si>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Faustmesser</t>
  </si>
  <si>
    <t>Axt</t>
  </si>
  <si>
    <t>Leichter Schild</t>
  </si>
  <si>
    <t>Streitkolben, Schwert,Axt</t>
  </si>
  <si>
    <t>Mittel,Mittel,Leicht,Schwer</t>
  </si>
  <si>
    <t>Priester</t>
  </si>
  <si>
    <t>Schild,Faust</t>
  </si>
  <si>
    <t>Leicht,Leicht,Mittel</t>
  </si>
  <si>
    <t>Vangilden</t>
  </si>
  <si>
    <t>Random</t>
  </si>
  <si>
    <t>Animalus Ziegemann</t>
  </si>
  <si>
    <t>Speer</t>
  </si>
  <si>
    <t>Kriegshammer</t>
  </si>
  <si>
    <t>Kamilla</t>
  </si>
  <si>
    <t>Hellebarde,Pike,Speer</t>
  </si>
  <si>
    <t>Leichter Schild,Schild, Faust</t>
  </si>
  <si>
    <t>Streitkolben</t>
  </si>
  <si>
    <t>Horn</t>
  </si>
  <si>
    <t>Hirsch von Strain</t>
  </si>
  <si>
    <t>Laute, Trompete, Trommel,Dudelsack</t>
  </si>
  <si>
    <t>Leicht,Leicht,Mittel,Keine</t>
  </si>
  <si>
    <t>Cetrus</t>
  </si>
  <si>
    <t>Reitspinne groß</t>
  </si>
  <si>
    <t>Schwert,Axt,Knüppel,Streitkolben,Speer</t>
  </si>
  <si>
    <t>Faust,Leichter Schild,Schild</t>
  </si>
  <si>
    <t>Reitspinne mittel</t>
  </si>
  <si>
    <t>Schwert,Axt,Knüppel,Streitkolben, Speer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</si>
</sst>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defaultColWidth="14.42578125" defaultRowHeight="15.75" customHeight="1"/>
  <cols>
    <col min="1" max="1" width="22.57031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6">
      <c r="A36" s="3" t="s">
        <v>67</v>
      </c>
      <c r="B36" s="3" t="s">
        <v>68</v>
      </c>
    </row>
    <row r="37" spans="1:2" ht="12.6">
      <c r="A37" s="3" t="s">
        <v>69</v>
      </c>
      <c r="B37" s="3" t="s">
        <v>70</v>
      </c>
    </row>
    <row r="38" spans="1:2" ht="12.6">
      <c r="A38" s="3" t="s">
        <v>71</v>
      </c>
      <c r="B38" s="3" t="s">
        <v>72</v>
      </c>
    </row>
    <row r="39" spans="1:2" ht="12.6">
      <c r="A39" s="3" t="s">
        <v>73</v>
      </c>
      <c r="B39" s="3" t="s">
        <v>74</v>
      </c>
    </row>
    <row r="40" spans="1:2" ht="12.6">
      <c r="A40" s="3" t="s">
        <v>75</v>
      </c>
      <c r="B40" s="3" t="s">
        <v>76</v>
      </c>
    </row>
    <row r="41" spans="1:2" ht="12.6">
      <c r="A41" s="3" t="s">
        <v>77</v>
      </c>
      <c r="B41" s="3" t="s">
        <v>78</v>
      </c>
    </row>
    <row r="42" spans="1:2" ht="12.6">
      <c r="A42" s="3" t="s">
        <v>79</v>
      </c>
      <c r="B42" s="3" t="s">
        <v>80</v>
      </c>
    </row>
    <row r="43" spans="1:2" ht="12.6">
      <c r="A43" s="3" t="s">
        <v>81</v>
      </c>
      <c r="B43" s="3" t="s">
        <v>82</v>
      </c>
    </row>
    <row r="44" spans="1:2" ht="12.6">
      <c r="A44" s="3" t="s">
        <v>83</v>
      </c>
      <c r="B44" s="3" t="s">
        <v>84</v>
      </c>
    </row>
    <row r="45" spans="1:2" ht="12.6">
      <c r="A45" s="3" t="s">
        <v>85</v>
      </c>
      <c r="B45" s="3" t="s">
        <v>86</v>
      </c>
    </row>
    <row r="46" spans="1:2" ht="12.6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</row>
    <row r="3" spans="1:9" ht="14.45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70</v>
      </c>
      <c r="G4" s="5" t="s">
        <v>140</v>
      </c>
      <c r="H4" s="7">
        <v>7</v>
      </c>
      <c r="I4" s="4"/>
    </row>
    <row r="5" spans="1:9" ht="14.4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264</v>
      </c>
      <c r="G13" s="5" t="s">
        <v>177</v>
      </c>
      <c r="H13" s="7">
        <v>7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264</v>
      </c>
      <c r="G14" s="5" t="s">
        <v>182</v>
      </c>
      <c r="H14" s="7">
        <v>7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265</v>
      </c>
      <c r="I20" s="4"/>
    </row>
    <row r="21" spans="1:9" ht="14.45">
      <c r="A21" s="5" t="s">
        <v>210</v>
      </c>
      <c r="B21" s="7">
        <f t="shared" ref="B21:B28" si="2">F2</f>
        <v>350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265</v>
      </c>
      <c r="I21" s="4"/>
    </row>
    <row r="22" spans="1:9" ht="14.4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265</v>
      </c>
      <c r="I22" s="4"/>
    </row>
    <row r="23" spans="1:9" ht="14.4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265</v>
      </c>
      <c r="I23" s="4"/>
    </row>
    <row r="24" spans="1:9" ht="14.45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265</v>
      </c>
      <c r="I24" s="4"/>
    </row>
    <row r="25" spans="1:9" ht="14.45">
      <c r="A25" s="5" t="s">
        <v>229</v>
      </c>
      <c r="B25" s="7">
        <f t="shared" si="2"/>
        <v>70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4.45">
      <c r="A26" s="5" t="s">
        <v>234</v>
      </c>
      <c r="B26" s="7">
        <f t="shared" si="2"/>
        <v>70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4.45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87.5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266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267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268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269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271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25</v>
      </c>
      <c r="C2" s="5" t="s">
        <v>130</v>
      </c>
      <c r="D2" s="7">
        <v>60</v>
      </c>
      <c r="E2" s="5" t="s">
        <v>131</v>
      </c>
      <c r="F2" s="7">
        <v>700</v>
      </c>
      <c r="G2" s="5" t="s">
        <v>132</v>
      </c>
      <c r="H2" s="7">
        <v>20</v>
      </c>
      <c r="I2" s="4"/>
      <c r="J2" s="4"/>
    </row>
    <row r="3" spans="1:10" ht="15.75" customHeight="1">
      <c r="A3" s="5" t="s">
        <v>133</v>
      </c>
      <c r="B3" s="7">
        <v>19</v>
      </c>
      <c r="C3" s="5" t="s">
        <v>134</v>
      </c>
      <c r="D3" s="7">
        <v>95</v>
      </c>
      <c r="E3" s="5" t="s">
        <v>135</v>
      </c>
      <c r="F3" s="7">
        <v>30</v>
      </c>
      <c r="G3" s="5" t="s">
        <v>136</v>
      </c>
      <c r="H3" s="7">
        <v>20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90</v>
      </c>
      <c r="E4" s="5" t="s">
        <v>139</v>
      </c>
      <c r="F4" s="7">
        <f>$F$2*0.2</f>
        <v>140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21</v>
      </c>
      <c r="C5" s="5" t="s">
        <v>142</v>
      </c>
      <c r="D5" s="7">
        <v>75</v>
      </c>
      <c r="E5" s="5" t="s">
        <v>143</v>
      </c>
      <c r="F5" s="7">
        <f>$F$2*0.7</f>
        <v>489.99999999999994</v>
      </c>
      <c r="G5" s="5" t="s">
        <v>144</v>
      </c>
      <c r="H5" s="7">
        <v>20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30</v>
      </c>
      <c r="E6" s="5" t="s">
        <v>147</v>
      </c>
      <c r="F6" s="7">
        <f t="shared" ref="F6:F7" si="0">$F$2*0.2</f>
        <v>140</v>
      </c>
      <c r="G6" s="5" t="s">
        <v>148</v>
      </c>
      <c r="H6" s="7">
        <v>4</v>
      </c>
      <c r="I6" s="4"/>
      <c r="J6" s="4"/>
    </row>
    <row r="7" spans="1:10" ht="15.75" customHeight="1">
      <c r="A7" s="5" t="s">
        <v>149</v>
      </c>
      <c r="B7" s="7">
        <v>16</v>
      </c>
      <c r="C7" s="5" t="s">
        <v>150</v>
      </c>
      <c r="D7" s="7">
        <v>20</v>
      </c>
      <c r="E7" s="5" t="s">
        <v>151</v>
      </c>
      <c r="F7" s="7">
        <f t="shared" si="0"/>
        <v>140</v>
      </c>
      <c r="G7" s="5" t="s">
        <v>152</v>
      </c>
      <c r="H7" s="7">
        <v>4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71</v>
      </c>
      <c r="E8" s="5" t="s">
        <v>155</v>
      </c>
      <c r="F8" s="7">
        <f t="shared" ref="F8:F9" si="1">$F$2*0.25</f>
        <v>175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8</v>
      </c>
      <c r="C9" s="5" t="s">
        <v>158</v>
      </c>
      <c r="D9" s="7">
        <v>71</v>
      </c>
      <c r="E9" s="5" t="s">
        <v>159</v>
      </c>
      <c r="F9" s="7">
        <f t="shared" si="1"/>
        <v>175</v>
      </c>
      <c r="G9" s="5" t="s">
        <v>160</v>
      </c>
      <c r="H9" s="7">
        <v>4</v>
      </c>
      <c r="I9" s="4"/>
      <c r="J9" s="4"/>
    </row>
    <row r="10" spans="1:10" ht="15.75" customHeight="1">
      <c r="A10" s="5" t="s">
        <v>161</v>
      </c>
      <c r="B10" s="7">
        <f>ROUNDUP((B8+B5+B7+B9)/2,0)</f>
        <v>25</v>
      </c>
      <c r="C10" s="5" t="s">
        <v>162</v>
      </c>
      <c r="D10" s="7">
        <v>80</v>
      </c>
      <c r="E10" s="5" t="s">
        <v>163</v>
      </c>
      <c r="F10" s="5" t="s">
        <v>273</v>
      </c>
      <c r="G10" s="5" t="s">
        <v>164</v>
      </c>
      <c r="H10" s="7">
        <v>20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3</v>
      </c>
      <c r="G11" s="5" t="s">
        <v>168</v>
      </c>
      <c r="H11" s="7">
        <v>20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274</v>
      </c>
      <c r="G13" s="5" t="s">
        <v>177</v>
      </c>
      <c r="H13" s="7">
        <v>20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252</v>
      </c>
      <c r="G14" s="5" t="s">
        <v>182</v>
      </c>
      <c r="H14" s="7">
        <v>20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4</v>
      </c>
      <c r="I15" s="4"/>
      <c r="J15" s="4"/>
    </row>
    <row r="16" spans="1:10" ht="15.75" customHeight="1">
      <c r="A16" s="5" t="s">
        <v>188</v>
      </c>
      <c r="B16" s="7">
        <f>ROUNDUP((B7+B5)/2,0)</f>
        <v>19</v>
      </c>
      <c r="C16" s="5" t="s">
        <v>189</v>
      </c>
      <c r="D16" s="7">
        <v>20</v>
      </c>
      <c r="E16" s="5" t="s">
        <v>190</v>
      </c>
      <c r="F16" s="5" t="s">
        <v>275</v>
      </c>
      <c r="G16" s="5" t="s">
        <v>192</v>
      </c>
      <c r="H16" s="7">
        <v>4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30</v>
      </c>
      <c r="E17" s="5" t="s">
        <v>195</v>
      </c>
      <c r="F17" s="7">
        <v>42</v>
      </c>
      <c r="G17" s="5" t="s">
        <v>196</v>
      </c>
      <c r="H17" s="7">
        <v>4</v>
      </c>
      <c r="I17" s="4"/>
      <c r="J17" s="4"/>
    </row>
    <row r="18" spans="1:10" ht="15.75" customHeight="1">
      <c r="A18" s="5" t="s">
        <v>197</v>
      </c>
      <c r="B18" s="7">
        <f>ROUNDUP((B5+B4+B5)/3,0)</f>
        <v>17</v>
      </c>
      <c r="C18" s="5" t="s">
        <v>198</v>
      </c>
      <c r="D18" s="7">
        <v>100</v>
      </c>
      <c r="E18" s="5" t="s">
        <v>199</v>
      </c>
      <c r="F18" s="7">
        <v>12</v>
      </c>
      <c r="G18" s="5" t="s">
        <v>200</v>
      </c>
      <c r="H18" s="7">
        <v>4</v>
      </c>
      <c r="I18" s="4"/>
      <c r="J18" s="4"/>
    </row>
    <row r="19" spans="1:10" ht="15.75" customHeight="1">
      <c r="A19" s="5" t="s">
        <v>201</v>
      </c>
      <c r="B19" s="7">
        <f>ROUNDUP(B8+B9,0)</f>
        <v>13</v>
      </c>
      <c r="C19" s="5" t="s">
        <v>202</v>
      </c>
      <c r="D19" s="7">
        <v>96</v>
      </c>
      <c r="E19" s="5" t="s">
        <v>203</v>
      </c>
      <c r="F19" s="7">
        <v>0</v>
      </c>
      <c r="G19" s="5" t="s">
        <v>204</v>
      </c>
      <c r="H19" s="7">
        <v>4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>
        <v>30</v>
      </c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700</v>
      </c>
      <c r="C21" s="5" t="s">
        <v>211</v>
      </c>
      <c r="D21" s="7">
        <v>20</v>
      </c>
      <c r="E21" s="5" t="s">
        <v>212</v>
      </c>
      <c r="F21" s="7">
        <v>24</v>
      </c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140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489.99999999999994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140</v>
      </c>
      <c r="C25" s="5" t="s">
        <v>230</v>
      </c>
      <c r="D25" s="7">
        <v>66</v>
      </c>
      <c r="E25" s="5" t="s">
        <v>231</v>
      </c>
      <c r="F25" s="7">
        <v>6</v>
      </c>
      <c r="G25" s="5" t="s">
        <v>232</v>
      </c>
      <c r="H25" s="5" t="s">
        <v>276</v>
      </c>
      <c r="I25" s="4"/>
      <c r="J25" s="4"/>
    </row>
    <row r="26" spans="1:10" ht="15.75" customHeight="1">
      <c r="A26" s="5" t="s">
        <v>234</v>
      </c>
      <c r="B26" s="7">
        <f t="shared" si="2"/>
        <v>140</v>
      </c>
      <c r="C26" s="5" t="s">
        <v>235</v>
      </c>
      <c r="D26" s="7">
        <v>57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175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v>450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v>24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90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315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277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278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279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v>25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282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25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283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284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285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285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defaultColWidth="10.5703125" defaultRowHeight="12.6"/>
  <cols>
    <col min="2" max="2" width="13" customWidth="1"/>
  </cols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7</v>
      </c>
      <c r="I2" s="4"/>
    </row>
    <row r="3" spans="1:9" ht="14.4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16</v>
      </c>
      <c r="G3" s="5" t="s">
        <v>136</v>
      </c>
      <c r="H3" s="7">
        <v>0</v>
      </c>
      <c r="I3" s="4"/>
    </row>
    <row r="4" spans="1:9" ht="14.4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7</v>
      </c>
      <c r="I4" s="4"/>
    </row>
    <row r="5" spans="1:9" ht="14.45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0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286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</row>
    <row r="21" spans="1:9" ht="14.45">
      <c r="A21" s="5" t="s">
        <v>210</v>
      </c>
      <c r="B21" s="7">
        <v>225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5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</row>
    <row r="23" spans="1:9" ht="14.45">
      <c r="A23" s="5" t="s">
        <v>220</v>
      </c>
      <c r="B23" s="7">
        <f t="shared" ref="B23:B28" si="2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5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5">
      <c r="A25" s="5" t="s">
        <v>229</v>
      </c>
      <c r="B25" s="7">
        <f t="shared" si="2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5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5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defaultColWidth="10.5703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</row>
    <row r="3" spans="1:9" ht="14.4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4.45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50</v>
      </c>
      <c r="G4" s="5" t="s">
        <v>140</v>
      </c>
      <c r="H4" s="7">
        <v>7</v>
      </c>
      <c r="I4" s="4"/>
    </row>
    <row r="5" spans="1:9" ht="14.4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286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</row>
    <row r="21" spans="1:9" ht="14.45">
      <c r="A21" s="5" t="s">
        <v>210</v>
      </c>
      <c r="B21" s="7">
        <v>250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</row>
    <row r="23" spans="1:9" ht="14.45">
      <c r="A23" s="5" t="s">
        <v>220</v>
      </c>
      <c r="B23" s="7">
        <f t="shared" ref="B23:B28" si="2">F4</f>
        <v>50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5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5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5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cols>
    <col min="6" max="6" width="23.5703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v>250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ref="B22:B28" si="2">F3</f>
        <v>12</v>
      </c>
      <c r="C22" s="5" t="s">
        <v>216</v>
      </c>
      <c r="D22" s="7">
        <v>46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defaultColWidth="10.7109375" defaultRowHeight="12.6"/>
  <cols>
    <col min="6" max="7" width="15.42578125" customWidth="1"/>
  </cols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10</v>
      </c>
      <c r="I2" s="4"/>
    </row>
    <row r="3" spans="1:9" ht="14.45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v>18</v>
      </c>
      <c r="G3" s="5" t="s">
        <v>136</v>
      </c>
      <c r="H3" s="7">
        <v>0</v>
      </c>
      <c r="I3" s="4"/>
    </row>
    <row r="4" spans="1:9" ht="14.45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</row>
    <row r="5" spans="1:9" ht="14.45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</row>
    <row r="21" spans="1:9" ht="14.45">
      <c r="A21" s="5" t="s">
        <v>210</v>
      </c>
      <c r="B21" s="7">
        <v>300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</row>
    <row r="23" spans="1:9" ht="14.45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5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5">
      <c r="A26" s="5" t="s">
        <v>234</v>
      </c>
      <c r="B26" s="7">
        <f t="shared" si="2"/>
        <v>60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B16" sqref="B16"/>
    </sheetView>
  </sheetViews>
  <sheetFormatPr defaultColWidth="14.425781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v>400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280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 t="shared" ref="F8:F9" si="1">$F$2*0.25</f>
        <v>100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 t="shared" si="1"/>
        <v>100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287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277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26</v>
      </c>
      <c r="E15" s="5" t="s">
        <v>186</v>
      </c>
      <c r="F15" s="5" t="s">
        <v>252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288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289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289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289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289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259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291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293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18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294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295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259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296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192.5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298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284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defaultColWidth="14.425781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v>8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35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300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cols>
    <col min="6" max="6" width="34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301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302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259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259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259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259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286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304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89</v>
      </c>
      <c r="E2" s="5" t="s">
        <v>131</v>
      </c>
      <c r="F2" s="7">
        <v>425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16</v>
      </c>
      <c r="C3" s="5" t="s">
        <v>134</v>
      </c>
      <c r="D3" s="7">
        <v>98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85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17</v>
      </c>
      <c r="C5" s="5" t="s">
        <v>142</v>
      </c>
      <c r="D5" s="7">
        <v>45</v>
      </c>
      <c r="E5" s="5" t="s">
        <v>143</v>
      </c>
      <c r="F5" s="7">
        <f>$F$2*0.7</f>
        <v>297.5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85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85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106.25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95</v>
      </c>
      <c r="E9" s="5" t="s">
        <v>159</v>
      </c>
      <c r="F9" s="7">
        <f t="shared" si="1"/>
        <v>106.25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242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3</v>
      </c>
    </row>
    <row r="16" spans="1:9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3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/>
      <c r="G17" s="5" t="s">
        <v>196</v>
      </c>
      <c r="H17" s="7">
        <v>3</v>
      </c>
    </row>
    <row r="18" spans="1:8" ht="15.75" customHeight="1">
      <c r="A18" s="5" t="s">
        <v>197</v>
      </c>
      <c r="B18" s="7">
        <f>ROUNDUP((B5+B4+B5)/3,0)</f>
        <v>15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3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52</v>
      </c>
      <c r="E19" s="5" t="s">
        <v>203</v>
      </c>
      <c r="F19" s="7"/>
      <c r="G19" s="5" t="s">
        <v>204</v>
      </c>
      <c r="H19" s="7">
        <v>3</v>
      </c>
    </row>
    <row r="20" spans="1:8" ht="15.75" customHeight="1">
      <c r="A20" s="5" t="s">
        <v>205</v>
      </c>
      <c r="B20" s="5" t="s">
        <v>244</v>
      </c>
      <c r="C20" s="5" t="s">
        <v>206</v>
      </c>
      <c r="D20" s="7">
        <v>44</v>
      </c>
      <c r="E20" s="5" t="s">
        <v>207</v>
      </c>
      <c r="F20" s="7"/>
      <c r="G20" s="5" t="s">
        <v>208</v>
      </c>
      <c r="H20" s="5" t="s">
        <v>243</v>
      </c>
    </row>
    <row r="21" spans="1:8" ht="15.75" customHeight="1">
      <c r="A21" s="5" t="s">
        <v>210</v>
      </c>
      <c r="B21" s="7">
        <f t="shared" ref="B21:B28" si="2">F2</f>
        <v>425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243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243</v>
      </c>
    </row>
    <row r="23" spans="1:8" ht="15.75" customHeight="1">
      <c r="A23" s="5" t="s">
        <v>220</v>
      </c>
      <c r="B23" s="7">
        <f t="shared" si="2"/>
        <v>85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243</v>
      </c>
    </row>
    <row r="24" spans="1:8" ht="15.75" customHeight="1">
      <c r="A24" s="5" t="s">
        <v>225</v>
      </c>
      <c r="B24" s="7">
        <f t="shared" si="2"/>
        <v>297.5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243</v>
      </c>
    </row>
    <row r="25" spans="1:8" ht="15.75" customHeight="1">
      <c r="A25" s="5" t="s">
        <v>229</v>
      </c>
      <c r="B25" s="7">
        <f t="shared" si="2"/>
        <v>85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85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106.25</v>
      </c>
      <c r="E27" s="5" t="s">
        <v>238</v>
      </c>
      <c r="F27" s="5" t="s">
        <v>245</v>
      </c>
      <c r="G27" s="5"/>
      <c r="H27" s="5"/>
    </row>
    <row r="28" spans="1:8" ht="15.75" customHeight="1">
      <c r="A28" s="5" t="s">
        <v>239</v>
      </c>
      <c r="B28" s="7">
        <f t="shared" si="2"/>
        <v>106.25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v>17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tabSelected="1"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v>300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36</v>
      </c>
      <c r="E3" s="5" t="s">
        <v>135</v>
      </c>
      <c r="F3" s="7">
        <v>19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210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307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308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312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313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275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314</v>
      </c>
      <c r="I25" s="4"/>
      <c r="J25" s="4"/>
    </row>
    <row r="26" spans="1:10" ht="15.75" customHeight="1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112.5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450</v>
      </c>
      <c r="G2" s="5" t="s">
        <v>132</v>
      </c>
      <c r="H2" s="7">
        <v>8</v>
      </c>
      <c r="I2" s="4"/>
    </row>
    <row r="3" spans="1:9" ht="14.45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v>25</v>
      </c>
      <c r="G3" s="5" t="s">
        <v>136</v>
      </c>
      <c r="H3" s="7">
        <v>5</v>
      </c>
      <c r="I3" s="4"/>
    </row>
    <row r="4" spans="1:9" ht="14.45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90</v>
      </c>
      <c r="G4" s="5" t="s">
        <v>140</v>
      </c>
      <c r="H4" s="7">
        <v>9</v>
      </c>
      <c r="I4" s="4"/>
    </row>
    <row r="5" spans="1:9" ht="14.45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315</v>
      </c>
      <c r="G5" s="5" t="s">
        <v>144</v>
      </c>
      <c r="H5" s="7">
        <v>8</v>
      </c>
      <c r="I5" s="4"/>
    </row>
    <row r="6" spans="1:9" ht="14.45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90</v>
      </c>
      <c r="G6" s="5" t="s">
        <v>148</v>
      </c>
      <c r="H6" s="7">
        <v>3</v>
      </c>
      <c r="I6" s="4"/>
    </row>
    <row r="7" spans="1:9" ht="14.45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112.5</v>
      </c>
      <c r="G8" s="5" t="s">
        <v>156</v>
      </c>
      <c r="H8" s="7">
        <v>3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112.5</v>
      </c>
      <c r="G9" s="5" t="s">
        <v>160</v>
      </c>
      <c r="H9" s="7">
        <v>2</v>
      </c>
      <c r="I9" s="4"/>
    </row>
    <row r="10" spans="1:9" ht="14.45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315</v>
      </c>
      <c r="G13" s="5" t="s">
        <v>177</v>
      </c>
      <c r="H13" s="7">
        <v>7</v>
      </c>
      <c r="I13" s="4"/>
    </row>
    <row r="14" spans="1:9" ht="14.45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315</v>
      </c>
      <c r="G14" s="5" t="s">
        <v>182</v>
      </c>
      <c r="H14" s="7">
        <v>5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3</v>
      </c>
      <c r="I15" s="4"/>
    </row>
    <row r="16" spans="1:9" ht="14.45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316</v>
      </c>
      <c r="G16" s="5" t="s">
        <v>192</v>
      </c>
      <c r="H16" s="7">
        <v>3</v>
      </c>
      <c r="I16" s="4"/>
    </row>
    <row r="17" spans="1:9" ht="14.45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4.45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4.45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</row>
    <row r="21" spans="1:9" ht="14.45">
      <c r="A21" s="5" t="s">
        <v>210</v>
      </c>
      <c r="B21" s="7">
        <f t="shared" ref="B21:B28" si="2">F2</f>
        <v>450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</row>
    <row r="22" spans="1:9" ht="14.45">
      <c r="A22" s="5" t="s">
        <v>215</v>
      </c>
      <c r="B22" s="7">
        <v>25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</row>
    <row r="23" spans="1:9" ht="14.45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</row>
    <row r="24" spans="1:9" ht="14.4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</row>
    <row r="25" spans="1:9" ht="14.45">
      <c r="A25" s="5" t="s">
        <v>229</v>
      </c>
      <c r="B25" s="7">
        <f t="shared" si="2"/>
        <v>90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4.45">
      <c r="A26" s="5" t="s">
        <v>234</v>
      </c>
      <c r="B26" s="7">
        <f t="shared" si="2"/>
        <v>90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4.45">
      <c r="A27" s="5" t="s">
        <v>237</v>
      </c>
      <c r="B27" s="7">
        <f t="shared" si="2"/>
        <v>112.5</v>
      </c>
      <c r="E27" s="5" t="s">
        <v>238</v>
      </c>
      <c r="F27" s="5" t="s">
        <v>272</v>
      </c>
      <c r="G27" s="5"/>
      <c r="H27" s="5"/>
      <c r="I27" s="4"/>
    </row>
    <row r="28" spans="1:9" ht="14.4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5">
      <c r="A30" s="5"/>
      <c r="B30" s="5"/>
      <c r="C30" s="5"/>
      <c r="D30" s="5"/>
      <c r="E30" s="5"/>
      <c r="F30" s="5"/>
      <c r="G30" s="5"/>
      <c r="H30" s="5"/>
      <c r="I30" s="4"/>
    </row>
    <row r="31" spans="1:9" ht="12.95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v>300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318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 t="s">
        <v>252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243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243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243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175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62.5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320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322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309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v>325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65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227.49999999999997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 t="shared" si="1"/>
        <v>81.25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324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326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2"/>
        <v>65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81.25</v>
      </c>
      <c r="E27" s="5" t="s">
        <v>238</v>
      </c>
      <c r="F27" s="5" t="s">
        <v>272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 t="shared" ref="F8:F9" si="1">$F$2*0.25</f>
        <v>68.75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68.75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323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328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329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330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330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330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330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331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defaultColWidth="11.42578125" defaultRowHeight="12.6"/>
  <cols>
    <col min="6" max="6" width="21.5703125" customWidth="1"/>
  </cols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</row>
    <row r="3" spans="1:9" ht="14.45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v>20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</row>
    <row r="5" spans="1:9" ht="14.45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246</v>
      </c>
      <c r="G13" s="5" t="s">
        <v>177</v>
      </c>
      <c r="H13" s="7">
        <v>7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246</v>
      </c>
      <c r="G14" s="5" t="s">
        <v>182</v>
      </c>
      <c r="H14" s="7">
        <v>7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247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4.45">
      <c r="A21" s="5" t="s">
        <v>210</v>
      </c>
      <c r="B21" s="7">
        <f t="shared" ref="B21:B28" si="2">F2</f>
        <v>400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4.45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4.45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4.45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4.45">
      <c r="A25" s="5" t="s">
        <v>229</v>
      </c>
      <c r="B25" s="7">
        <f t="shared" si="2"/>
        <v>80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4.45">
      <c r="A26" s="5" t="s">
        <v>234</v>
      </c>
      <c r="B26" s="7">
        <f t="shared" si="2"/>
        <v>80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5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332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333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334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286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333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 t="shared" si="2"/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306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335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337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338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339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340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 t="shared" ref="F8:F9" si="1">$F$2*0.25</f>
        <v>62.5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342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343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345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345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345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345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345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v>19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 t="shared" si="0"/>
        <v>40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346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347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306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16" sqref="F16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400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v>19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350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351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351</v>
      </c>
      <c r="I21" s="4"/>
      <c r="J21" s="4"/>
    </row>
    <row r="22" spans="1:10" ht="15.75" customHeight="1">
      <c r="A22" s="5" t="s">
        <v>215</v>
      </c>
      <c r="B22" s="7">
        <v>19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351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351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351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v>22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140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 t="shared" si="1"/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315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352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353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4.45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v>22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</row>
    <row r="5" spans="1:9" ht="14.45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</row>
    <row r="7" spans="1:9" ht="14.45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246</v>
      </c>
      <c r="G13" s="5" t="s">
        <v>177</v>
      </c>
      <c r="H13" s="7">
        <v>7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248</v>
      </c>
      <c r="G14" s="5" t="s">
        <v>182</v>
      </c>
      <c r="H14" s="7">
        <v>7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4.45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250</v>
      </c>
      <c r="I20" s="4"/>
    </row>
    <row r="21" spans="1:9" ht="14.45">
      <c r="A21" s="5" t="s">
        <v>210</v>
      </c>
      <c r="B21" s="7">
        <f t="shared" ref="B21:B28" si="2">F2</f>
        <v>300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250</v>
      </c>
      <c r="I21" s="4"/>
    </row>
    <row r="22" spans="1:9" ht="14.4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250</v>
      </c>
      <c r="I22" s="4"/>
    </row>
    <row r="23" spans="1:9" ht="14.45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250</v>
      </c>
      <c r="I23" s="4"/>
    </row>
    <row r="24" spans="1:9" ht="14.4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250</v>
      </c>
      <c r="I24" s="4"/>
    </row>
    <row r="25" spans="1:9" ht="14.45">
      <c r="A25" s="5" t="s">
        <v>229</v>
      </c>
      <c r="B25" s="7">
        <f t="shared" si="2"/>
        <v>60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4.45">
      <c r="A26" s="5" t="s">
        <v>234</v>
      </c>
      <c r="B26" s="7">
        <f t="shared" si="2"/>
        <v>60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4.4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v>250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50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 t="shared" si="0"/>
        <v>50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 t="shared" ref="F8:F9" si="1">$F$2*0.25</f>
        <v>62.5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354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355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250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250</v>
      </c>
      <c r="I21" s="4"/>
      <c r="J21" s="4"/>
    </row>
    <row r="22" spans="1:10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250</v>
      </c>
      <c r="I22" s="4"/>
      <c r="J22" s="4"/>
    </row>
    <row r="23" spans="1:10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250</v>
      </c>
      <c r="I23" s="4"/>
      <c r="J23" s="4"/>
    </row>
    <row r="24" spans="1:10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250</v>
      </c>
      <c r="I24" s="4"/>
      <c r="J24" s="4"/>
    </row>
    <row r="25" spans="1:10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356</v>
      </c>
      <c r="I25" s="4"/>
      <c r="J25" s="4"/>
    </row>
    <row r="26" spans="1:10" ht="15.75" customHeight="1">
      <c r="A26" s="5" t="s">
        <v>234</v>
      </c>
      <c r="B26" s="7">
        <f t="shared" si="2"/>
        <v>50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 t="shared" si="0"/>
        <v>30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357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358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359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 t="shared" si="0"/>
        <v>35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 t="shared" ref="F8:F9" si="1">$F$2*0.25</f>
        <v>43.75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 t="shared" si="1"/>
        <v>43.75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292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si="2"/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2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2"/>
        <v>35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2"/>
        <v>35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43.75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43.75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v>14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cols>
    <col min="5" max="5" width="17.425781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v>15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361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362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363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0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0"/>
        <v>30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30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f t="shared" si="2"/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v>10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 t="shared" ref="F6:F7" si="0"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50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200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10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f t="shared" si="2"/>
        <v>40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f t="shared" si="2"/>
        <v>140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f t="shared" si="2"/>
        <v>40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2"/>
        <v>40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225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v>17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56.25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364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365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348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  <c r="I21" s="4"/>
      <c r="J21" s="4"/>
    </row>
    <row r="22" spans="1:10" ht="15.75" customHeight="1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  <c r="I22" s="4"/>
      <c r="J22" s="4"/>
    </row>
    <row r="23" spans="1:10" ht="15.75" customHeight="1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  <c r="I23" s="4"/>
      <c r="J23" s="4"/>
    </row>
    <row r="24" spans="1:10" ht="15.75" customHeight="1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  <c r="I24" s="4"/>
      <c r="J24" s="4"/>
    </row>
    <row r="25" spans="1:10" ht="15.75" customHeight="1">
      <c r="A25" s="5" t="s">
        <v>229</v>
      </c>
      <c r="B25" s="7">
        <f t="shared" si="2"/>
        <v>45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2"/>
        <v>45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K4" sqref="K4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v>16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 t="shared" ref="F6:F7" si="0"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 t="shared" si="0"/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364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368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370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371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372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372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372</v>
      </c>
      <c r="I22" s="4"/>
      <c r="J22" s="4"/>
    </row>
    <row r="23" spans="1:10" ht="15.75" customHeight="1">
      <c r="A23" s="5" t="s">
        <v>220</v>
      </c>
      <c r="B23" s="7">
        <f t="shared" si="2"/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372</v>
      </c>
      <c r="I23" s="4"/>
      <c r="J23" s="4"/>
    </row>
    <row r="24" spans="1:10" ht="15.75" customHeight="1">
      <c r="A24" s="5" t="s">
        <v>225</v>
      </c>
      <c r="B24" s="7">
        <f t="shared" si="2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372</v>
      </c>
      <c r="I24" s="4"/>
      <c r="J24" s="4"/>
    </row>
    <row r="25" spans="1:10" ht="15.75" customHeight="1">
      <c r="A25" s="5" t="s">
        <v>229</v>
      </c>
      <c r="B25" s="7">
        <f t="shared" si="2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2"/>
        <v>30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37.5</v>
      </c>
      <c r="E27" s="5" t="s">
        <v>238</v>
      </c>
      <c r="F27" s="5" t="s">
        <v>373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v>225</v>
      </c>
      <c r="G2" s="5" t="s">
        <v>132</v>
      </c>
      <c r="H2" s="7">
        <v>6</v>
      </c>
      <c r="I2" s="4"/>
    </row>
    <row r="3" spans="1:9" ht="14.45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45</v>
      </c>
      <c r="G4" s="5" t="s">
        <v>140</v>
      </c>
      <c r="H4" s="7">
        <v>5</v>
      </c>
      <c r="I4" s="4"/>
    </row>
    <row r="5" spans="1:9" ht="14.4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 t="shared" ref="F6:F7" si="0">$F$2*0.2</f>
        <v>45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 t="shared" si="0"/>
        <v>45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56.25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56.25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253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5">
      <c r="A21" s="5" t="s">
        <v>210</v>
      </c>
      <c r="B21" s="7">
        <f t="shared" ref="B21:B28" si="2">F2</f>
        <v>225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4.4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5">
      <c r="A23" s="5" t="s">
        <v>220</v>
      </c>
      <c r="B23" s="7">
        <f t="shared" si="2"/>
        <v>45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4.45">
      <c r="A24" s="5" t="s">
        <v>225</v>
      </c>
      <c r="B24" s="7">
        <f t="shared" si="2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4.45">
      <c r="A25" s="5" t="s">
        <v>229</v>
      </c>
      <c r="B25" s="7">
        <f t="shared" si="2"/>
        <v>45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4.45">
      <c r="A26" s="5" t="s">
        <v>234</v>
      </c>
      <c r="B26" s="7">
        <f t="shared" si="2"/>
        <v>45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4.45">
      <c r="A27" s="5" t="s">
        <v>237</v>
      </c>
      <c r="B27" s="7">
        <f t="shared" si="2"/>
        <v>56.25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56.25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v>525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105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367.5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105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 t="shared" si="0"/>
        <v>105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131.25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131.25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365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374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375</v>
      </c>
      <c r="I22" s="4"/>
      <c r="J22" s="4"/>
    </row>
    <row r="23" spans="1:10" ht="15.75" customHeight="1">
      <c r="A23" s="5" t="s">
        <v>220</v>
      </c>
      <c r="B23" s="7">
        <f t="shared" si="2"/>
        <v>105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375</v>
      </c>
      <c r="I23" s="4"/>
      <c r="J23" s="4"/>
    </row>
    <row r="24" spans="1:10" ht="15.75" customHeight="1">
      <c r="A24" s="5" t="s">
        <v>225</v>
      </c>
      <c r="B24" s="7">
        <f t="shared" si="2"/>
        <v>367.5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375</v>
      </c>
      <c r="I24" s="4"/>
      <c r="J24" s="4"/>
    </row>
    <row r="25" spans="1:10" ht="15.75" customHeight="1">
      <c r="A25" s="5" t="s">
        <v>229</v>
      </c>
      <c r="B25" s="7">
        <f t="shared" si="2"/>
        <v>105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105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v>200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v>99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v>140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v>50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252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280</v>
      </c>
      <c r="I20" s="4"/>
      <c r="J20" s="4"/>
    </row>
    <row r="21" spans="1:10" ht="15.75" customHeight="1">
      <c r="A21" s="5" t="s">
        <v>210</v>
      </c>
      <c r="B21" s="7">
        <v>200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280</v>
      </c>
      <c r="I21" s="4"/>
      <c r="J21" s="4"/>
    </row>
    <row r="22" spans="1:10" ht="15.75" customHeight="1">
      <c r="A22" s="5" t="s">
        <v>215</v>
      </c>
      <c r="B22" s="7">
        <v>99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280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280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280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v>12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</row>
    <row r="22" spans="1:8" ht="15.75" customHeight="1">
      <c r="A22" s="5" t="s">
        <v>215</v>
      </c>
      <c r="B22" s="7">
        <v>12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350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v>170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v>62.5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v>50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376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377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243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defaultColWidth="11.42578125" defaultRowHeight="12.6"/>
  <cols>
    <col min="7" max="7" width="14.42578125" customWidth="1"/>
  </cols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7</v>
      </c>
    </row>
    <row r="3" spans="1:9" ht="14.45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v>21</v>
      </c>
      <c r="G3" s="5" t="s">
        <v>136</v>
      </c>
      <c r="H3" s="7">
        <v>5</v>
      </c>
    </row>
    <row r="4" spans="1:9" ht="14.45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90</v>
      </c>
      <c r="G4" s="5" t="s">
        <v>140</v>
      </c>
      <c r="H4" s="7">
        <v>0</v>
      </c>
    </row>
    <row r="5" spans="1:9" ht="14.45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315</v>
      </c>
      <c r="G5" s="5" t="s">
        <v>144</v>
      </c>
      <c r="H5" s="7">
        <v>7</v>
      </c>
    </row>
    <row r="6" spans="1:9" ht="14.45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4.4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1</v>
      </c>
    </row>
    <row r="8" spans="1:9" ht="14.45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4.45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112.5</v>
      </c>
      <c r="G9" s="5" t="s">
        <v>160</v>
      </c>
      <c r="H9" s="7">
        <v>2</v>
      </c>
    </row>
    <row r="10" spans="1:9" ht="14.45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4.45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4.45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45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376</v>
      </c>
      <c r="G13" s="5" t="s">
        <v>177</v>
      </c>
      <c r="H13" s="7">
        <v>5</v>
      </c>
    </row>
    <row r="14" spans="1:9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4.45">
      <c r="A15" s="5" t="s">
        <v>183</v>
      </c>
      <c r="B15" s="5" t="s">
        <v>243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4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377</v>
      </c>
      <c r="G16" s="5" t="s">
        <v>192</v>
      </c>
      <c r="H16" s="7">
        <v>1</v>
      </c>
    </row>
    <row r="17" spans="1:8" ht="14.4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4.45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4.45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4.45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243</v>
      </c>
    </row>
    <row r="21" spans="1:8" ht="14.45">
      <c r="A21" s="5" t="s">
        <v>210</v>
      </c>
      <c r="B21" s="7">
        <f t="shared" ref="B21:B28" si="2">F2</f>
        <v>450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243</v>
      </c>
    </row>
    <row r="22" spans="1:8" ht="14.45">
      <c r="A22" s="5" t="s">
        <v>215</v>
      </c>
      <c r="B22" s="7">
        <v>21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243</v>
      </c>
    </row>
    <row r="23" spans="1:8" ht="14.45">
      <c r="A23" s="5" t="s">
        <v>220</v>
      </c>
      <c r="B23" s="7">
        <f t="shared" si="2"/>
        <v>90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243</v>
      </c>
    </row>
    <row r="24" spans="1:8" ht="14.4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243</v>
      </c>
    </row>
    <row r="25" spans="1:8" ht="14.45">
      <c r="A25" s="5" t="s">
        <v>229</v>
      </c>
      <c r="B25" s="7">
        <f t="shared" si="2"/>
        <v>90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4.45">
      <c r="A26" s="5" t="s">
        <v>234</v>
      </c>
      <c r="B26" s="7">
        <f t="shared" si="2"/>
        <v>90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4.45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4.4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325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v>18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65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227.49999999999997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 t="shared" ref="F6:F7" si="0">$F$2*0.2</f>
        <v>65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65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 t="shared" ref="F8:F9" si="1">$F$2*0.25</f>
        <v>81.25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 t="shared" si="1"/>
        <v>81.25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376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254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377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65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227.49999999999997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65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2"/>
        <v>65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2"/>
        <v>81.25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40</v>
      </c>
      <c r="E2" s="5" t="s">
        <v>131</v>
      </c>
      <c r="F2" s="7">
        <v>350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16</v>
      </c>
      <c r="C3" s="5" t="s">
        <v>134</v>
      </c>
      <c r="D3" s="7">
        <v>62</v>
      </c>
      <c r="E3" s="5" t="s">
        <v>135</v>
      </c>
      <c r="F3" s="7">
        <v>22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45</v>
      </c>
      <c r="E4" s="5" t="s">
        <v>139</v>
      </c>
      <c r="F4" s="7">
        <f>$F$2*0.2</f>
        <v>70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41</v>
      </c>
      <c r="E7" s="5" t="s">
        <v>151</v>
      </c>
      <c r="F7" s="7">
        <f t="shared" si="0"/>
        <v>70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61</v>
      </c>
      <c r="E9" s="5" t="s">
        <v>159</v>
      </c>
      <c r="F9" s="7">
        <f t="shared" si="1"/>
        <v>87.5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65</v>
      </c>
      <c r="E10" s="5" t="s">
        <v>163</v>
      </c>
      <c r="F10" s="5" t="s">
        <v>32</v>
      </c>
      <c r="G10" s="5" t="s">
        <v>164</v>
      </c>
      <c r="H10" s="7">
        <v>10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10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35</v>
      </c>
      <c r="E14" s="5" t="s">
        <v>180</v>
      </c>
      <c r="F14" s="5" t="s">
        <v>252</v>
      </c>
      <c r="G14" s="5" t="s">
        <v>182</v>
      </c>
      <c r="H14" s="7">
        <v>10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335</v>
      </c>
      <c r="G15" s="5" t="s">
        <v>187</v>
      </c>
      <c r="H15" s="7">
        <v>2</v>
      </c>
    </row>
    <row r="16" spans="1:9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/>
      <c r="G17" s="5" t="s">
        <v>196</v>
      </c>
      <c r="H17" s="7">
        <v>2</v>
      </c>
    </row>
    <row r="18" spans="1:8" ht="15.75" customHeight="1">
      <c r="A18" s="5" t="s">
        <v>197</v>
      </c>
      <c r="B18" s="7">
        <f>ROUNDUP((B5+B4+B5)/3,0)</f>
        <v>14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32</v>
      </c>
      <c r="E19" s="5" t="s">
        <v>203</v>
      </c>
      <c r="F19" s="7"/>
      <c r="G19" s="5" t="s">
        <v>204</v>
      </c>
      <c r="H19" s="7">
        <v>2</v>
      </c>
    </row>
    <row r="20" spans="1:8" ht="15.75" customHeight="1">
      <c r="A20" s="5" t="s">
        <v>205</v>
      </c>
      <c r="B20" s="5" t="s">
        <v>378</v>
      </c>
      <c r="C20" s="5" t="s">
        <v>206</v>
      </c>
      <c r="D20" s="7">
        <v>45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70</v>
      </c>
      <c r="C25" s="5" t="s">
        <v>230</v>
      </c>
      <c r="D25" s="7">
        <v>45</v>
      </c>
      <c r="E25" s="5" t="s">
        <v>231</v>
      </c>
      <c r="F25" s="7"/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70</v>
      </c>
      <c r="C26" s="5" t="s">
        <v>235</v>
      </c>
      <c r="D26" s="7">
        <v>25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13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50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175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50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62.5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302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 t="shared" ref="B21:B28" si="2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v>13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2"/>
        <v>50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2"/>
        <v>50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60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210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302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348</v>
      </c>
    </row>
    <row r="21" spans="1:8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348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348</v>
      </c>
    </row>
    <row r="23" spans="1:8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348</v>
      </c>
    </row>
    <row r="24" spans="1:8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348</v>
      </c>
    </row>
    <row r="25" spans="1:8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2"/>
        <v>60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v>350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v>18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F2*0.2</f>
        <v>70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F2*0.7</f>
        <v>244.99999999999997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F2*0.2</f>
        <v>70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F2*0.2</f>
        <v>70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F2*0.25</f>
        <v>87.5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F2*0.25</f>
        <v>87.5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379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305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380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381</v>
      </c>
    </row>
    <row r="21" spans="1:8" ht="15.75" customHeight="1">
      <c r="A21" s="5" t="s">
        <v>210</v>
      </c>
      <c r="B21" s="7">
        <f t="shared" ref="B21:B28" si="0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381</v>
      </c>
    </row>
    <row r="22" spans="1:8" ht="15.75" customHeight="1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381</v>
      </c>
    </row>
    <row r="23" spans="1:8" ht="15.75" customHeight="1">
      <c r="A23" s="5" t="s">
        <v>220</v>
      </c>
      <c r="B23" s="7">
        <f t="shared" si="0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381</v>
      </c>
    </row>
    <row r="24" spans="1:8" ht="15.75" customHeight="1">
      <c r="A24" s="5" t="s">
        <v>225</v>
      </c>
      <c r="B24" s="7">
        <f t="shared" si="0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381</v>
      </c>
    </row>
    <row r="25" spans="1:8" ht="15.75" customHeight="1">
      <c r="A25" s="5" t="s">
        <v>229</v>
      </c>
      <c r="B25" s="7">
        <f t="shared" si="0"/>
        <v>70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382</v>
      </c>
    </row>
    <row r="26" spans="1:8" ht="15.75" customHeight="1">
      <c r="A26" s="5" t="s">
        <v>234</v>
      </c>
      <c r="B26" s="7">
        <f t="shared" si="0"/>
        <v>70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87.5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87.5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250</v>
      </c>
      <c r="G2" s="5" t="s">
        <v>132</v>
      </c>
      <c r="H2" s="7">
        <v>6</v>
      </c>
      <c r="I2" s="4"/>
    </row>
    <row r="3" spans="1:9" ht="14.45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50</v>
      </c>
      <c r="G4" s="5" t="s">
        <v>140</v>
      </c>
      <c r="H4" s="7">
        <v>6</v>
      </c>
      <c r="I4" s="4"/>
    </row>
    <row r="5" spans="1:9" ht="14.4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175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 t="shared" ref="F6:F7" si="0">$F$2*0.2</f>
        <v>50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 t="shared" si="0"/>
        <v>50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62.5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 t="shared" si="1"/>
        <v>62.5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254</v>
      </c>
      <c r="G13" s="5" t="s">
        <v>177</v>
      </c>
      <c r="H13" s="7">
        <v>5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255</v>
      </c>
      <c r="G14" s="5" t="s">
        <v>182</v>
      </c>
      <c r="H14" s="7">
        <v>6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5">
      <c r="A21" s="5" t="s">
        <v>210</v>
      </c>
      <c r="B21" s="7">
        <f t="shared" ref="B21:B28" si="2">F2</f>
        <v>250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4.4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5">
      <c r="A23" s="5" t="s">
        <v>220</v>
      </c>
      <c r="B23" s="7">
        <f t="shared" si="2"/>
        <v>50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4.45">
      <c r="A24" s="5" t="s">
        <v>225</v>
      </c>
      <c r="B24" s="7">
        <f t="shared" si="2"/>
        <v>175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4.45">
      <c r="A25" s="5" t="s">
        <v>229</v>
      </c>
      <c r="B25" s="7">
        <f t="shared" si="2"/>
        <v>50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4.45">
      <c r="A26" s="5" t="s">
        <v>234</v>
      </c>
      <c r="B26" s="7">
        <f t="shared" si="2"/>
        <v>50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4.45">
      <c r="A27" s="5" t="s">
        <v>237</v>
      </c>
      <c r="B27" s="7">
        <f t="shared" si="2"/>
        <v>62.5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62.5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v>250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v>14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v>50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v>170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v>62.5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v>62.5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v>50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v>50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280</v>
      </c>
    </row>
    <row r="21" spans="1:8" ht="15.75" customHeight="1">
      <c r="A21" s="5" t="s">
        <v>210</v>
      </c>
      <c r="B21" s="7">
        <f t="shared" ref="B21:B28" si="0">F2</f>
        <v>250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280</v>
      </c>
    </row>
    <row r="22" spans="1:8" ht="15.75" customHeight="1">
      <c r="A22" s="5" t="s">
        <v>215</v>
      </c>
      <c r="B22" s="7">
        <v>14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280</v>
      </c>
    </row>
    <row r="23" spans="1:8" ht="15.75" customHeight="1">
      <c r="A23" s="5" t="s">
        <v>220</v>
      </c>
      <c r="B23" s="7">
        <f t="shared" si="0"/>
        <v>50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280</v>
      </c>
    </row>
    <row r="24" spans="1:8" ht="15.75" customHeight="1">
      <c r="A24" s="5" t="s">
        <v>225</v>
      </c>
      <c r="B24" s="7">
        <f t="shared" si="0"/>
        <v>170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280</v>
      </c>
    </row>
    <row r="25" spans="1:8" ht="15.75" customHeight="1">
      <c r="A25" s="5" t="s">
        <v>229</v>
      </c>
      <c r="B25" s="7">
        <f t="shared" si="0"/>
        <v>62.5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62.5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35</v>
      </c>
      <c r="E2" s="5" t="s">
        <v>131</v>
      </c>
      <c r="F2" s="7">
        <v>350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v>16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32</v>
      </c>
      <c r="E4" s="5" t="s">
        <v>139</v>
      </c>
      <c r="F4" s="7">
        <f>$F$2*0.2</f>
        <v>70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244.99999999999997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25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3</v>
      </c>
      <c r="C8" s="5" t="s">
        <v>154</v>
      </c>
      <c r="D8" s="7">
        <v>30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7</v>
      </c>
      <c r="C9" s="5" t="s">
        <v>158</v>
      </c>
      <c r="D9" s="7">
        <v>50</v>
      </c>
      <c r="E9" s="5" t="s">
        <v>159</v>
      </c>
      <c r="F9" s="7">
        <f t="shared" si="1"/>
        <v>87.5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46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241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383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60</v>
      </c>
      <c r="E15" s="5" t="s">
        <v>186</v>
      </c>
      <c r="F15" s="5" t="s">
        <v>283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50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 t="s">
        <v>384</v>
      </c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35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16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45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30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60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43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defaultColWidth="8.5703125" defaultRowHeight="14.1"/>
  <cols>
    <col min="1" max="4" width="8.5703125" style="12"/>
    <col min="5" max="5" width="15.42578125" style="12" customWidth="1"/>
    <col min="6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13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4.4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4.4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385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386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387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4.4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4.45">
      <c r="A22" s="10" t="s">
        <v>215</v>
      </c>
      <c r="B22" s="13">
        <v>13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4.4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4.4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4.45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4.45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4.4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defaultColWidth="8.5703125" defaultRowHeight="14.1"/>
  <cols>
    <col min="1" max="5" width="8.5703125" style="12"/>
    <col min="6" max="6" width="12.7109375" style="12" customWidth="1"/>
    <col min="7" max="7" width="15.5703125" style="12" customWidth="1"/>
    <col min="8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4.45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4.4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388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389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390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326</v>
      </c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391</v>
      </c>
      <c r="I20" s="11"/>
    </row>
    <row r="21" spans="1:9" ht="14.45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391</v>
      </c>
      <c r="I21" s="11"/>
    </row>
    <row r="22" spans="1:9" ht="14.45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391</v>
      </c>
      <c r="I22" s="11"/>
    </row>
    <row r="23" spans="1:9" ht="14.45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391</v>
      </c>
      <c r="I23" s="11"/>
    </row>
    <row r="24" spans="1:9" ht="14.45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391</v>
      </c>
      <c r="I24" s="11"/>
    </row>
    <row r="25" spans="1:9" ht="14.45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4.45">
      <c r="A26" s="10" t="s">
        <v>234</v>
      </c>
      <c r="B26" s="13">
        <f t="shared" si="2"/>
        <v>70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4.45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v>100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v>10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20</v>
      </c>
      <c r="G4" s="10" t="s">
        <v>140</v>
      </c>
      <c r="H4" s="13">
        <v>0</v>
      </c>
      <c r="I4" s="11"/>
    </row>
    <row r="5" spans="1:9" ht="14.45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70</v>
      </c>
      <c r="G5" s="10" t="s">
        <v>144</v>
      </c>
      <c r="H5" s="13">
        <v>0</v>
      </c>
      <c r="I5" s="11"/>
    </row>
    <row r="6" spans="1:9" ht="14.45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 t="shared" ref="F6:F7" si="0">$F$2*0.2</f>
        <v>20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 t="shared" si="0"/>
        <v>20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25</v>
      </c>
      <c r="G8" s="10" t="s">
        <v>156</v>
      </c>
      <c r="H8" s="13">
        <v>0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25</v>
      </c>
      <c r="G9" s="10" t="s">
        <v>160</v>
      </c>
      <c r="H9" s="13">
        <v>0</v>
      </c>
      <c r="I9" s="11"/>
    </row>
    <row r="10" spans="1:9" ht="14.45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392</v>
      </c>
      <c r="G13" s="10" t="s">
        <v>177</v>
      </c>
      <c r="H13" s="13">
        <v>0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280</v>
      </c>
      <c r="I20" s="11"/>
    </row>
    <row r="21" spans="1:9" ht="14.45">
      <c r="A21" s="10" t="s">
        <v>210</v>
      </c>
      <c r="B21" s="13">
        <v>100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280</v>
      </c>
      <c r="I21" s="11"/>
    </row>
    <row r="22" spans="1:9" ht="14.45">
      <c r="A22" s="10" t="s">
        <v>215</v>
      </c>
      <c r="B22" s="13">
        <f t="shared" ref="B22:B28" si="2">F3</f>
        <v>10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280</v>
      </c>
      <c r="I22" s="11"/>
    </row>
    <row r="23" spans="1:9" ht="14.45">
      <c r="A23" s="10" t="s">
        <v>220</v>
      </c>
      <c r="B23" s="13">
        <f t="shared" si="2"/>
        <v>20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280</v>
      </c>
      <c r="I23" s="11"/>
    </row>
    <row r="24" spans="1:9" ht="14.45">
      <c r="A24" s="10" t="s">
        <v>225</v>
      </c>
      <c r="B24" s="13">
        <f t="shared" si="2"/>
        <v>70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280</v>
      </c>
      <c r="I24" s="11"/>
    </row>
    <row r="25" spans="1:9" ht="14.45">
      <c r="A25" s="10" t="s">
        <v>229</v>
      </c>
      <c r="B25" s="13">
        <f t="shared" si="2"/>
        <v>20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393</v>
      </c>
      <c r="I25" s="11"/>
    </row>
    <row r="26" spans="1:9" ht="14.45">
      <c r="A26" s="10" t="s">
        <v>234</v>
      </c>
      <c r="B26" s="13">
        <f t="shared" si="2"/>
        <v>20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5">
      <c r="A27" s="10" t="s">
        <v>237</v>
      </c>
      <c r="B27" s="13">
        <f t="shared" si="2"/>
        <v>25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25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v>200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v>12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40</v>
      </c>
      <c r="G4" s="10" t="s">
        <v>140</v>
      </c>
      <c r="H4" s="13">
        <v>0</v>
      </c>
      <c r="I4" s="11"/>
    </row>
    <row r="5" spans="1:9" ht="14.45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140</v>
      </c>
      <c r="G5" s="10" t="s">
        <v>144</v>
      </c>
      <c r="H5" s="13">
        <v>1</v>
      </c>
      <c r="I5" s="11"/>
    </row>
    <row r="6" spans="1:9" ht="14.4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 t="shared" si="0"/>
        <v>40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50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50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252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4.45">
      <c r="A21" s="10" t="s">
        <v>210</v>
      </c>
      <c r="B21" s="13">
        <f t="shared" ref="B21:B28" si="2">F2</f>
        <v>200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4.45">
      <c r="A22" s="10" t="s">
        <v>215</v>
      </c>
      <c r="B22" s="13">
        <v>12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4.45">
      <c r="A23" s="10" t="s">
        <v>220</v>
      </c>
      <c r="B23" s="13">
        <f t="shared" si="2"/>
        <v>40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4.45">
      <c r="A24" s="10" t="s">
        <v>225</v>
      </c>
      <c r="B24" s="13">
        <f t="shared" si="2"/>
        <v>140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4.45">
      <c r="A25" s="10" t="s">
        <v>229</v>
      </c>
      <c r="B25" s="13">
        <f t="shared" si="2"/>
        <v>40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4.45">
      <c r="A26" s="10" t="s">
        <v>234</v>
      </c>
      <c r="B26" s="13">
        <f t="shared" si="2"/>
        <v>40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4.45">
      <c r="A27" s="10" t="s">
        <v>237</v>
      </c>
      <c r="B27" s="13">
        <f t="shared" si="2"/>
        <v>50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50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14" sqref="F14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7</v>
      </c>
      <c r="I4" s="11"/>
    </row>
    <row r="5" spans="1:9" ht="14.4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7</v>
      </c>
      <c r="I5" s="11"/>
    </row>
    <row r="6" spans="1:9" ht="14.4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241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394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387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4.4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214</v>
      </c>
      <c r="I21" s="11"/>
    </row>
    <row r="22" spans="1:9" ht="14.45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214</v>
      </c>
      <c r="I22" s="11"/>
    </row>
    <row r="23" spans="1:9" ht="14.4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214</v>
      </c>
      <c r="I23" s="11"/>
    </row>
    <row r="24" spans="1:9" ht="14.4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214</v>
      </c>
      <c r="I24" s="11"/>
    </row>
    <row r="25" spans="1:9" ht="14.45">
      <c r="A25" s="10" t="s">
        <v>229</v>
      </c>
      <c r="B25" s="13">
        <f t="shared" si="2"/>
        <v>45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4.45">
      <c r="A26" s="10" t="s">
        <v>234</v>
      </c>
      <c r="B26" s="13">
        <f t="shared" si="2"/>
        <v>45</v>
      </c>
      <c r="C26" s="5" t="s">
        <v>235</v>
      </c>
      <c r="D26" s="13">
        <v>25</v>
      </c>
      <c r="E26" s="10" t="s">
        <v>236</v>
      </c>
      <c r="F26" s="13">
        <v>0</v>
      </c>
      <c r="G26" s="10"/>
      <c r="H26" s="10"/>
      <c r="I26" s="11"/>
    </row>
    <row r="27" spans="1:9" ht="14.4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16" sqref="F16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14</v>
      </c>
      <c r="C2" s="10" t="s">
        <v>130</v>
      </c>
      <c r="D2" s="13">
        <v>30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15</v>
      </c>
      <c r="C3" s="10" t="s">
        <v>134</v>
      </c>
      <c r="D3" s="13">
        <v>45</v>
      </c>
      <c r="E3" s="10" t="s">
        <v>135</v>
      </c>
      <c r="F3" s="13">
        <v>18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13</v>
      </c>
      <c r="C4" s="10" t="s">
        <v>138</v>
      </c>
      <c r="D4" s="13">
        <v>30</v>
      </c>
      <c r="E4" s="10" t="s">
        <v>139</v>
      </c>
      <c r="F4" s="13">
        <f>$F$2*0.2</f>
        <v>60</v>
      </c>
      <c r="G4" s="10" t="s">
        <v>140</v>
      </c>
      <c r="H4" s="13">
        <v>7</v>
      </c>
      <c r="I4" s="11"/>
    </row>
    <row r="5" spans="1:9" ht="14.4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210</v>
      </c>
      <c r="G5" s="10" t="s">
        <v>144</v>
      </c>
      <c r="H5" s="13">
        <v>7</v>
      </c>
      <c r="I5" s="11"/>
    </row>
    <row r="6" spans="1:9" ht="14.4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15</v>
      </c>
      <c r="C7" s="10" t="s">
        <v>150</v>
      </c>
      <c r="D7" s="13">
        <v>35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40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19</v>
      </c>
      <c r="C10" s="10" t="s">
        <v>162</v>
      </c>
      <c r="D10" s="13">
        <v>35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45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241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395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390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14</v>
      </c>
      <c r="C16" s="5" t="s">
        <v>189</v>
      </c>
      <c r="D16" s="13">
        <v>30</v>
      </c>
      <c r="E16" s="10" t="s">
        <v>190</v>
      </c>
      <c r="F16" s="10" t="s">
        <v>387</v>
      </c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13</v>
      </c>
      <c r="C18" s="5" t="s">
        <v>198</v>
      </c>
      <c r="D18" s="13">
        <v>35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4.4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184</v>
      </c>
      <c r="I21" s="11"/>
    </row>
    <row r="22" spans="1:9" ht="14.45">
      <c r="A22" s="10" t="s">
        <v>215</v>
      </c>
      <c r="B22" s="13">
        <v>18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184</v>
      </c>
      <c r="I22" s="11"/>
    </row>
    <row r="23" spans="1:9" ht="14.4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184</v>
      </c>
      <c r="I23" s="11"/>
    </row>
    <row r="24" spans="1:9" ht="14.4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184</v>
      </c>
      <c r="I24" s="11"/>
    </row>
    <row r="25" spans="1:9" ht="14.45">
      <c r="A25" s="10" t="s">
        <v>229</v>
      </c>
      <c r="B25" s="13">
        <f t="shared" si="2"/>
        <v>60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4.45">
      <c r="A26" s="10" t="s">
        <v>234</v>
      </c>
      <c r="B26" s="13">
        <f t="shared" si="2"/>
        <v>60</v>
      </c>
      <c r="C26" s="5" t="s">
        <v>235</v>
      </c>
      <c r="D26" s="13">
        <v>35</v>
      </c>
      <c r="E26" s="10" t="s">
        <v>236</v>
      </c>
      <c r="F26" s="13">
        <v>0</v>
      </c>
      <c r="G26" s="10"/>
      <c r="H26" s="10"/>
      <c r="I26" s="11"/>
    </row>
    <row r="27" spans="1:9" ht="14.4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15</v>
      </c>
      <c r="C2" s="10" t="s">
        <v>130</v>
      </c>
      <c r="D2" s="13">
        <v>20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14</v>
      </c>
      <c r="C3" s="10" t="s">
        <v>134</v>
      </c>
      <c r="D3" s="13">
        <v>40</v>
      </c>
      <c r="E3" s="10" t="s">
        <v>135</v>
      </c>
      <c r="F3" s="13">
        <v>20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8</v>
      </c>
      <c r="C4" s="10" t="s">
        <v>138</v>
      </c>
      <c r="D4" s="13">
        <v>45</v>
      </c>
      <c r="E4" s="10" t="s">
        <v>139</v>
      </c>
      <c r="F4" s="13">
        <f>$F$2*0.2</f>
        <v>60</v>
      </c>
      <c r="G4" s="10" t="s">
        <v>140</v>
      </c>
      <c r="H4" s="13">
        <v>7</v>
      </c>
      <c r="I4" s="11"/>
    </row>
    <row r="5" spans="1:9" ht="14.45">
      <c r="A5" s="10" t="s">
        <v>141</v>
      </c>
      <c r="B5" s="13">
        <v>14</v>
      </c>
      <c r="C5" s="10" t="s">
        <v>142</v>
      </c>
      <c r="D5" s="13">
        <v>30</v>
      </c>
      <c r="E5" s="10" t="s">
        <v>143</v>
      </c>
      <c r="F5" s="13">
        <f>$F$2*0.7</f>
        <v>210</v>
      </c>
      <c r="G5" s="10" t="s">
        <v>144</v>
      </c>
      <c r="H5" s="13">
        <v>7</v>
      </c>
      <c r="I5" s="11"/>
    </row>
    <row r="6" spans="1:9" ht="14.45">
      <c r="A6" s="10" t="s">
        <v>145</v>
      </c>
      <c r="B6" s="13">
        <v>8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10</v>
      </c>
      <c r="C7" s="10" t="s">
        <v>150</v>
      </c>
      <c r="D7" s="13">
        <v>20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35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35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30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286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25</v>
      </c>
      <c r="E14" s="10" t="s">
        <v>180</v>
      </c>
      <c r="F14" s="10" t="s">
        <v>332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394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12</v>
      </c>
      <c r="C16" s="5" t="s">
        <v>189</v>
      </c>
      <c r="D16" s="13">
        <v>20</v>
      </c>
      <c r="E16" s="10" t="s">
        <v>190</v>
      </c>
      <c r="F16" s="10" t="s">
        <v>396</v>
      </c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8</v>
      </c>
      <c r="C17" s="5" t="s">
        <v>194</v>
      </c>
      <c r="D17" s="13">
        <v>25</v>
      </c>
      <c r="E17" s="10" t="s">
        <v>195</v>
      </c>
      <c r="F17" s="13">
        <v>30</v>
      </c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>
        <v>12</v>
      </c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>
        <v>0</v>
      </c>
      <c r="G20" s="10" t="s">
        <v>208</v>
      </c>
      <c r="H20" s="10" t="s">
        <v>214</v>
      </c>
      <c r="I20" s="11"/>
    </row>
    <row r="21" spans="1:9" ht="14.4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184</v>
      </c>
      <c r="I21" s="11"/>
    </row>
    <row r="22" spans="1:9" ht="14.45">
      <c r="A22" s="10" t="s">
        <v>215</v>
      </c>
      <c r="B22" s="13">
        <v>20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214</v>
      </c>
      <c r="I22" s="11"/>
    </row>
    <row r="23" spans="1:9" ht="14.4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184</v>
      </c>
      <c r="I23" s="11"/>
    </row>
    <row r="24" spans="1:9" ht="14.4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214</v>
      </c>
      <c r="I24" s="11"/>
    </row>
    <row r="25" spans="1:9" ht="14.45">
      <c r="A25" s="10" t="s">
        <v>229</v>
      </c>
      <c r="B25" s="13">
        <f t="shared" si="2"/>
        <v>60</v>
      </c>
      <c r="C25" s="5" t="s">
        <v>230</v>
      </c>
      <c r="D25" s="13">
        <v>20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4.45">
      <c r="A26" s="10" t="s">
        <v>234</v>
      </c>
      <c r="B26" s="13">
        <f t="shared" si="2"/>
        <v>60</v>
      </c>
      <c r="C26" s="5" t="s">
        <v>235</v>
      </c>
      <c r="D26" s="13">
        <v>25</v>
      </c>
      <c r="E26" s="10" t="s">
        <v>236</v>
      </c>
      <c r="F26" s="13">
        <v>0</v>
      </c>
      <c r="G26" s="10"/>
      <c r="H26" s="10"/>
      <c r="I26" s="11"/>
    </row>
    <row r="27" spans="1:9" ht="14.4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defaultColWidth="8.5703125" defaultRowHeight="14.1"/>
  <cols>
    <col min="1" max="1" width="8.5703125" style="12"/>
    <col min="2" max="2" width="17.42578125" style="12" customWidth="1"/>
    <col min="3" max="3" width="8.5703125" style="12"/>
    <col min="4" max="4" width="16.42578125" style="12" customWidth="1"/>
    <col min="5" max="5" width="14.140625" style="12" customWidth="1"/>
    <col min="6" max="6" width="20.5703125" style="12" customWidth="1"/>
    <col min="7" max="7" width="12.5703125" style="12" customWidth="1"/>
    <col min="8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225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v>17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4.45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4.45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 t="shared" ref="F6:F7" si="0">$F$2*0.2</f>
        <v>45</v>
      </c>
      <c r="G6" s="10" t="s">
        <v>148</v>
      </c>
      <c r="H6" s="13">
        <v>2</v>
      </c>
      <c r="I6" s="11"/>
    </row>
    <row r="7" spans="1:9" ht="14.45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 t="shared" si="0"/>
        <v>45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56.25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 t="shared" si="1"/>
        <v>56.25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65</v>
      </c>
      <c r="E13" s="10" t="s">
        <v>175</v>
      </c>
      <c r="F13" s="10" t="s">
        <v>397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45</v>
      </c>
      <c r="E14" s="10" t="s">
        <v>180</v>
      </c>
      <c r="F14" s="10" t="s">
        <v>252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 t="s">
        <v>326</v>
      </c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250</v>
      </c>
      <c r="I20" s="11"/>
    </row>
    <row r="21" spans="1:9" ht="14.45">
      <c r="A21" s="10" t="s">
        <v>210</v>
      </c>
      <c r="B21" s="13"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398</v>
      </c>
      <c r="I21" s="11"/>
    </row>
    <row r="22" spans="1:9" ht="14.45">
      <c r="A22" s="10" t="s">
        <v>215</v>
      </c>
      <c r="B22" s="13">
        <v>17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398</v>
      </c>
      <c r="I22" s="11"/>
    </row>
    <row r="23" spans="1:9" ht="14.45">
      <c r="A23" s="10" t="s">
        <v>220</v>
      </c>
      <c r="B23" s="13">
        <f t="shared" ref="B23:B28" si="2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398</v>
      </c>
      <c r="I23" s="11"/>
    </row>
    <row r="24" spans="1:9" ht="14.45">
      <c r="A24" s="10" t="s">
        <v>225</v>
      </c>
      <c r="B24" s="13">
        <f t="shared" si="2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398</v>
      </c>
      <c r="I24" s="11"/>
    </row>
    <row r="25" spans="1:9" ht="14.45">
      <c r="A25" s="10" t="s">
        <v>229</v>
      </c>
      <c r="B25" s="13">
        <f t="shared" si="2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399</v>
      </c>
      <c r="I25" s="11"/>
    </row>
    <row r="26" spans="1:9" ht="14.45">
      <c r="A26" s="10" t="s">
        <v>234</v>
      </c>
      <c r="B26" s="13">
        <f t="shared" si="2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5">
      <c r="A27" s="10" t="s">
        <v>237</v>
      </c>
      <c r="B27" s="13">
        <f t="shared" si="2"/>
        <v>56.25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56.25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4.45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6</v>
      </c>
      <c r="I4" s="4"/>
    </row>
    <row r="5" spans="1:9" ht="14.4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257</v>
      </c>
      <c r="G14" s="5" t="s">
        <v>182</v>
      </c>
      <c r="H14" s="7">
        <v>6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258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4.45">
      <c r="A21" s="5" t="s">
        <v>210</v>
      </c>
      <c r="B21" s="7">
        <f t="shared" ref="B21:B28" si="2">F2</f>
        <v>275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259</v>
      </c>
      <c r="I21" s="4"/>
    </row>
    <row r="22" spans="1:9" ht="14.4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259</v>
      </c>
      <c r="I22" s="4"/>
    </row>
    <row r="23" spans="1:9" ht="14.4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259</v>
      </c>
      <c r="I23" s="4"/>
    </row>
    <row r="24" spans="1:9" ht="14.45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259</v>
      </c>
      <c r="I24" s="4"/>
    </row>
    <row r="25" spans="1:9" ht="14.45">
      <c r="A25" s="5" t="s">
        <v>229</v>
      </c>
      <c r="B25" s="7">
        <f t="shared" si="2"/>
        <v>55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4.45">
      <c r="A26" s="5" t="s">
        <v>234</v>
      </c>
      <c r="B26" s="7">
        <f t="shared" si="2"/>
        <v>55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5">
      <c r="A27" s="5" t="s">
        <v>237</v>
      </c>
      <c r="B27" s="7">
        <f t="shared" si="2"/>
        <v>68.75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16" sqref="F16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16</v>
      </c>
      <c r="C2" s="10" t="s">
        <v>130</v>
      </c>
      <c r="D2" s="13">
        <v>20</v>
      </c>
      <c r="E2" s="10" t="s">
        <v>131</v>
      </c>
      <c r="F2" s="13">
        <v>300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14</v>
      </c>
      <c r="C3" s="10" t="s">
        <v>134</v>
      </c>
      <c r="D3" s="13">
        <v>20</v>
      </c>
      <c r="E3" s="10" t="s">
        <v>135</v>
      </c>
      <c r="F3" s="13">
        <v>21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60</v>
      </c>
      <c r="G4" s="10" t="s">
        <v>140</v>
      </c>
      <c r="H4" s="13">
        <v>0</v>
      </c>
      <c r="I4" s="11"/>
    </row>
    <row r="5" spans="1:9" ht="14.45">
      <c r="A5" s="10" t="s">
        <v>141</v>
      </c>
      <c r="B5" s="13">
        <v>15</v>
      </c>
      <c r="C5" s="10" t="s">
        <v>142</v>
      </c>
      <c r="D5" s="13">
        <v>20</v>
      </c>
      <c r="E5" s="10" t="s">
        <v>143</v>
      </c>
      <c r="F5" s="13">
        <f>$F$2*0.7</f>
        <v>210</v>
      </c>
      <c r="G5" s="10" t="s">
        <v>144</v>
      </c>
      <c r="H5" s="13">
        <v>0</v>
      </c>
      <c r="I5" s="11"/>
    </row>
    <row r="6" spans="1:9" ht="14.4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60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11</v>
      </c>
      <c r="C7" s="10" t="s">
        <v>150</v>
      </c>
      <c r="D7" s="13">
        <v>20</v>
      </c>
      <c r="E7" s="10" t="s">
        <v>151</v>
      </c>
      <c r="F7" s="13">
        <f t="shared" si="0"/>
        <v>60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 t="shared" ref="F8:F9" si="1">$F$2*0.25</f>
        <v>75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 t="shared" si="1"/>
        <v>75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397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 t="s">
        <v>252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286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400</v>
      </c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11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14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401</v>
      </c>
      <c r="I20" s="11"/>
    </row>
    <row r="21" spans="1:9" ht="14.45">
      <c r="A21" s="10" t="s">
        <v>210</v>
      </c>
      <c r="B21" s="13">
        <v>300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401</v>
      </c>
      <c r="I21" s="11"/>
    </row>
    <row r="22" spans="1:9" ht="14.45">
      <c r="A22" s="10" t="s">
        <v>215</v>
      </c>
      <c r="B22" s="13">
        <v>21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401</v>
      </c>
      <c r="I22" s="11"/>
    </row>
    <row r="23" spans="1:9" ht="14.45">
      <c r="A23" s="10" t="s">
        <v>220</v>
      </c>
      <c r="B23" s="13">
        <f t="shared" ref="B23:B28" si="2">F4</f>
        <v>60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401</v>
      </c>
      <c r="I23" s="11"/>
    </row>
    <row r="24" spans="1:9" ht="14.45">
      <c r="A24" s="10" t="s">
        <v>225</v>
      </c>
      <c r="B24" s="13">
        <f t="shared" si="2"/>
        <v>210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401</v>
      </c>
      <c r="I24" s="11"/>
    </row>
    <row r="25" spans="1:9" ht="14.45">
      <c r="A25" s="10" t="s">
        <v>229</v>
      </c>
      <c r="B25" s="13">
        <f t="shared" si="2"/>
        <v>60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399</v>
      </c>
      <c r="I25" s="11"/>
    </row>
    <row r="26" spans="1:9" ht="14.45">
      <c r="A26" s="10" t="s">
        <v>234</v>
      </c>
      <c r="B26" s="13">
        <f t="shared" si="2"/>
        <v>60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5">
      <c r="A27" s="10" t="s">
        <v>237</v>
      </c>
      <c r="B27" s="13">
        <f t="shared" si="2"/>
        <v>75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75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defaultColWidth="8.5703125" defaultRowHeight="14.1"/>
  <cols>
    <col min="1" max="4" width="8.5703125" style="12"/>
    <col min="5" max="5" width="16.42578125" style="12" customWidth="1"/>
    <col min="6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17</v>
      </c>
      <c r="C2" s="10" t="s">
        <v>130</v>
      </c>
      <c r="D2" s="13">
        <v>30</v>
      </c>
      <c r="E2" s="10" t="s">
        <v>131</v>
      </c>
      <c r="F2" s="13">
        <v>400</v>
      </c>
      <c r="G2" s="10" t="s">
        <v>132</v>
      </c>
      <c r="H2" s="13">
        <v>14</v>
      </c>
      <c r="I2" s="11"/>
    </row>
    <row r="3" spans="1:9" ht="14.45">
      <c r="A3" s="10" t="s">
        <v>133</v>
      </c>
      <c r="B3" s="13">
        <v>14</v>
      </c>
      <c r="C3" s="10" t="s">
        <v>134</v>
      </c>
      <c r="D3" s="13">
        <v>65</v>
      </c>
      <c r="E3" s="10" t="s">
        <v>135</v>
      </c>
      <c r="F3" s="13">
        <v>25</v>
      </c>
      <c r="G3" s="10" t="s">
        <v>136</v>
      </c>
      <c r="H3" s="13">
        <v>10</v>
      </c>
      <c r="I3" s="11"/>
    </row>
    <row r="4" spans="1:9" ht="14.45">
      <c r="A4" s="10" t="s">
        <v>137</v>
      </c>
      <c r="B4" s="13">
        <v>15</v>
      </c>
      <c r="C4" s="10" t="s">
        <v>138</v>
      </c>
      <c r="D4" s="13">
        <v>30</v>
      </c>
      <c r="E4" s="10" t="s">
        <v>139</v>
      </c>
      <c r="F4" s="13">
        <f>$F$2*0.2</f>
        <v>80</v>
      </c>
      <c r="G4" s="10" t="s">
        <v>140</v>
      </c>
      <c r="H4" s="13">
        <v>10</v>
      </c>
      <c r="I4" s="11"/>
    </row>
    <row r="5" spans="1:9" ht="14.45">
      <c r="A5" s="10" t="s">
        <v>141</v>
      </c>
      <c r="B5" s="13">
        <v>16</v>
      </c>
      <c r="C5" s="10" t="s">
        <v>142</v>
      </c>
      <c r="D5" s="13">
        <v>30</v>
      </c>
      <c r="E5" s="10" t="s">
        <v>143</v>
      </c>
      <c r="F5" s="13">
        <f>$F$2*0.7</f>
        <v>280</v>
      </c>
      <c r="G5" s="10" t="s">
        <v>144</v>
      </c>
      <c r="H5" s="13">
        <v>10</v>
      </c>
      <c r="I5" s="11"/>
    </row>
    <row r="6" spans="1:9" ht="14.45">
      <c r="A6" s="10" t="s">
        <v>145</v>
      </c>
      <c r="B6" s="13">
        <v>12</v>
      </c>
      <c r="C6" s="10" t="s">
        <v>146</v>
      </c>
      <c r="D6" s="13">
        <v>20</v>
      </c>
      <c r="E6" s="10" t="s">
        <v>147</v>
      </c>
      <c r="F6" s="13">
        <f t="shared" ref="F6:F7" si="0">$F$2*0.2</f>
        <v>80</v>
      </c>
      <c r="G6" s="10" t="s">
        <v>148</v>
      </c>
      <c r="H6" s="13">
        <v>3</v>
      </c>
      <c r="I6" s="11"/>
    </row>
    <row r="7" spans="1:9" ht="14.45">
      <c r="A7" s="10" t="s">
        <v>149</v>
      </c>
      <c r="B7" s="13">
        <v>15</v>
      </c>
      <c r="C7" s="10" t="s">
        <v>150</v>
      </c>
      <c r="D7" s="13">
        <v>30</v>
      </c>
      <c r="E7" s="10" t="s">
        <v>151</v>
      </c>
      <c r="F7" s="13">
        <f t="shared" si="0"/>
        <v>80</v>
      </c>
      <c r="G7" s="10" t="s">
        <v>152</v>
      </c>
      <c r="H7" s="13">
        <v>2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 t="shared" ref="F8:F9" si="1">$F$2*0.25</f>
        <v>100</v>
      </c>
      <c r="G8" s="10" t="s">
        <v>156</v>
      </c>
      <c r="H8" s="13">
        <v>2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50</v>
      </c>
      <c r="E9" s="10" t="s">
        <v>159</v>
      </c>
      <c r="F9" s="13">
        <f t="shared" si="1"/>
        <v>100</v>
      </c>
      <c r="G9" s="10" t="s">
        <v>160</v>
      </c>
      <c r="H9" s="13">
        <v>2</v>
      </c>
      <c r="I9" s="11"/>
    </row>
    <row r="10" spans="1:9" ht="14.45">
      <c r="A10" s="10" t="s">
        <v>161</v>
      </c>
      <c r="B10" s="13">
        <f>ROUNDUP((B8+B5+B7+B9)/2,0)</f>
        <v>21</v>
      </c>
      <c r="C10" s="10" t="s">
        <v>162</v>
      </c>
      <c r="D10" s="13">
        <v>40</v>
      </c>
      <c r="E10" s="10" t="s">
        <v>163</v>
      </c>
      <c r="F10" s="10" t="s">
        <v>2</v>
      </c>
      <c r="G10" s="10" t="s">
        <v>164</v>
      </c>
      <c r="H10" s="13">
        <v>10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10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10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274</v>
      </c>
      <c r="G13" s="10" t="s">
        <v>177</v>
      </c>
      <c r="H13" s="13">
        <v>10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 t="s">
        <v>252</v>
      </c>
      <c r="G14" s="10" t="s">
        <v>182</v>
      </c>
      <c r="H14" s="13">
        <v>10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/>
      <c r="G15" s="10" t="s">
        <v>187</v>
      </c>
      <c r="H15" s="13">
        <v>2</v>
      </c>
      <c r="I15" s="11"/>
    </row>
    <row r="16" spans="1:9" ht="14.45">
      <c r="A16" s="10" t="s">
        <v>188</v>
      </c>
      <c r="B16" s="13">
        <f>ROUNDUP((B7+B5)/2,0)</f>
        <v>16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2</v>
      </c>
      <c r="I16" s="11"/>
    </row>
    <row r="17" spans="1:9" ht="14.45">
      <c r="A17" s="10" t="s">
        <v>193</v>
      </c>
      <c r="B17" s="13">
        <f>ROUNDUP((B6+B6+B4)/3,0)</f>
        <v>13</v>
      </c>
      <c r="C17" s="5" t="s">
        <v>194</v>
      </c>
      <c r="D17" s="13">
        <v>45</v>
      </c>
      <c r="E17" s="10" t="s">
        <v>195</v>
      </c>
      <c r="F17" s="13">
        <v>30</v>
      </c>
      <c r="G17" s="10" t="s">
        <v>196</v>
      </c>
      <c r="H17" s="13">
        <v>2</v>
      </c>
      <c r="I17" s="11"/>
    </row>
    <row r="18" spans="1:9" ht="14.45">
      <c r="A18" s="10" t="s">
        <v>197</v>
      </c>
      <c r="B18" s="13">
        <f>ROUNDUP((B5+B4+B5)/3,0)</f>
        <v>16</v>
      </c>
      <c r="C18" s="5" t="s">
        <v>198</v>
      </c>
      <c r="D18" s="13">
        <v>50</v>
      </c>
      <c r="E18" s="10" t="s">
        <v>199</v>
      </c>
      <c r="F18" s="13">
        <v>12</v>
      </c>
      <c r="G18" s="10" t="s">
        <v>200</v>
      </c>
      <c r="H18" s="13">
        <v>2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>
        <v>0</v>
      </c>
      <c r="G19" s="10" t="s">
        <v>204</v>
      </c>
      <c r="H19" s="13">
        <v>2</v>
      </c>
      <c r="I19" s="11"/>
    </row>
    <row r="20" spans="1:9" ht="14.45">
      <c r="A20" s="10" t="s">
        <v>205</v>
      </c>
      <c r="B20" s="10" t="s">
        <v>402</v>
      </c>
      <c r="C20" s="5" t="s">
        <v>206</v>
      </c>
      <c r="D20" s="13">
        <v>40</v>
      </c>
      <c r="E20" s="10" t="s">
        <v>207</v>
      </c>
      <c r="F20" s="13">
        <v>0</v>
      </c>
      <c r="G20" s="10" t="s">
        <v>208</v>
      </c>
      <c r="H20" s="10" t="s">
        <v>280</v>
      </c>
      <c r="I20" s="11"/>
    </row>
    <row r="21" spans="1:9" ht="14.45">
      <c r="A21" s="10" t="s">
        <v>210</v>
      </c>
      <c r="B21" s="13">
        <v>400</v>
      </c>
      <c r="C21" s="5" t="s">
        <v>211</v>
      </c>
      <c r="D21" s="13">
        <v>20</v>
      </c>
      <c r="E21" s="10" t="s">
        <v>212</v>
      </c>
      <c r="F21" s="13">
        <v>0</v>
      </c>
      <c r="G21" s="10" t="s">
        <v>213</v>
      </c>
      <c r="H21" s="10" t="s">
        <v>243</v>
      </c>
      <c r="I21" s="11"/>
    </row>
    <row r="22" spans="1:9" ht="14.45">
      <c r="A22" s="10" t="s">
        <v>215</v>
      </c>
      <c r="B22" s="13">
        <v>25</v>
      </c>
      <c r="C22" s="5" t="s">
        <v>216</v>
      </c>
      <c r="D22" s="13">
        <v>20</v>
      </c>
      <c r="E22" s="10" t="s">
        <v>217</v>
      </c>
      <c r="F22" s="13">
        <v>0</v>
      </c>
      <c r="G22" s="10" t="s">
        <v>218</v>
      </c>
      <c r="H22" s="10" t="s">
        <v>243</v>
      </c>
      <c r="I22" s="11"/>
    </row>
    <row r="23" spans="1:9" ht="14.45">
      <c r="A23" s="10" t="s">
        <v>220</v>
      </c>
      <c r="B23" s="13">
        <f t="shared" ref="B23:B28" si="2">F4</f>
        <v>80</v>
      </c>
      <c r="C23" s="5" t="s">
        <v>221</v>
      </c>
      <c r="D23" s="13">
        <v>20</v>
      </c>
      <c r="E23" s="10" t="s">
        <v>222</v>
      </c>
      <c r="F23" s="13">
        <v>0</v>
      </c>
      <c r="G23" s="10" t="s">
        <v>223</v>
      </c>
      <c r="H23" s="10" t="s">
        <v>243</v>
      </c>
      <c r="I23" s="11"/>
    </row>
    <row r="24" spans="1:9" ht="14.45">
      <c r="A24" s="10" t="s">
        <v>225</v>
      </c>
      <c r="B24" s="13">
        <f t="shared" si="2"/>
        <v>280</v>
      </c>
      <c r="C24" s="5" t="s">
        <v>226</v>
      </c>
      <c r="D24" s="13">
        <v>20</v>
      </c>
      <c r="E24" s="10" t="s">
        <v>227</v>
      </c>
      <c r="F24" s="13">
        <v>0</v>
      </c>
      <c r="G24" s="10" t="s">
        <v>228</v>
      </c>
      <c r="H24" s="10" t="s">
        <v>243</v>
      </c>
      <c r="I24" s="11"/>
    </row>
    <row r="25" spans="1:9" ht="14.45">
      <c r="A25" s="10" t="s">
        <v>229</v>
      </c>
      <c r="B25" s="13">
        <f t="shared" si="2"/>
        <v>80</v>
      </c>
      <c r="C25" s="5" t="s">
        <v>230</v>
      </c>
      <c r="D25" s="13">
        <v>30</v>
      </c>
      <c r="E25" s="10" t="s">
        <v>231</v>
      </c>
      <c r="F25" s="13">
        <v>0</v>
      </c>
      <c r="G25" s="5" t="s">
        <v>232</v>
      </c>
      <c r="H25" s="5" t="s">
        <v>65</v>
      </c>
      <c r="I25" s="11"/>
    </row>
    <row r="26" spans="1:9" ht="14.45">
      <c r="A26" s="10" t="s">
        <v>234</v>
      </c>
      <c r="B26" s="13">
        <f t="shared" si="2"/>
        <v>80</v>
      </c>
      <c r="C26" s="5" t="s">
        <v>235</v>
      </c>
      <c r="D26" s="13">
        <v>45</v>
      </c>
      <c r="E26" s="10" t="s">
        <v>236</v>
      </c>
      <c r="F26" s="13">
        <v>0</v>
      </c>
      <c r="G26" s="10"/>
      <c r="H26" s="10"/>
      <c r="I26" s="11"/>
    </row>
    <row r="27" spans="1:9" ht="14.45">
      <c r="A27" s="10" t="s">
        <v>237</v>
      </c>
      <c r="B27" s="13">
        <f t="shared" si="2"/>
        <v>100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100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defaultColWidth="10.5703125" defaultRowHeight="12.6"/>
  <sheetData>
    <row r="1" spans="1:8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ht="14.45">
      <c r="A2" s="5" t="s">
        <v>129</v>
      </c>
      <c r="B2" s="7">
        <v>12</v>
      </c>
      <c r="C2" s="5" t="s">
        <v>130</v>
      </c>
      <c r="D2" s="7">
        <v>40</v>
      </c>
      <c r="E2" s="5" t="s">
        <v>131</v>
      </c>
      <c r="F2" s="7">
        <v>275</v>
      </c>
      <c r="G2" s="5" t="s">
        <v>132</v>
      </c>
      <c r="H2" s="7">
        <v>6</v>
      </c>
    </row>
    <row r="3" spans="1:8" ht="14.45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v>17</v>
      </c>
      <c r="G3" s="5" t="s">
        <v>136</v>
      </c>
      <c r="H3" s="7">
        <v>7</v>
      </c>
    </row>
    <row r="4" spans="1:8" ht="14.4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v>55</v>
      </c>
      <c r="G4" s="5" t="s">
        <v>140</v>
      </c>
      <c r="H4" s="7">
        <v>5</v>
      </c>
    </row>
    <row r="5" spans="1:8" ht="14.45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v>192.5</v>
      </c>
      <c r="G5" s="5" t="s">
        <v>144</v>
      </c>
      <c r="H5" s="7">
        <v>0</v>
      </c>
    </row>
    <row r="6" spans="1:8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v>55</v>
      </c>
      <c r="G6" s="5" t="s">
        <v>148</v>
      </c>
      <c r="H6" s="7">
        <v>1</v>
      </c>
    </row>
    <row r="7" spans="1:8" ht="14.45">
      <c r="A7" s="5" t="s">
        <v>149</v>
      </c>
      <c r="B7" s="7">
        <v>11</v>
      </c>
      <c r="C7" s="5" t="s">
        <v>150</v>
      </c>
      <c r="D7" s="7">
        <v>30</v>
      </c>
      <c r="E7" s="5" t="s">
        <v>151</v>
      </c>
      <c r="F7" s="7">
        <v>55</v>
      </c>
      <c r="G7" s="5" t="s">
        <v>152</v>
      </c>
      <c r="H7" s="7">
        <v>1</v>
      </c>
    </row>
    <row r="8" spans="1:8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v>68.75</v>
      </c>
      <c r="G8" s="5" t="s">
        <v>156</v>
      </c>
      <c r="H8" s="7">
        <v>1</v>
      </c>
    </row>
    <row r="9" spans="1:8" ht="14.45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v>68.75</v>
      </c>
      <c r="G9" s="5" t="s">
        <v>160</v>
      </c>
      <c r="H9" s="7">
        <v>0</v>
      </c>
    </row>
    <row r="10" spans="1:8" ht="14.45">
      <c r="A10" s="5" t="s">
        <v>161</v>
      </c>
      <c r="B10" s="7"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8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</row>
    <row r="12" spans="1:8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8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</row>
    <row r="14" spans="1:8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</row>
    <row r="15" spans="1:8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283</v>
      </c>
      <c r="G15" s="5" t="s">
        <v>187</v>
      </c>
      <c r="H15" s="7">
        <v>1</v>
      </c>
    </row>
    <row r="16" spans="1:8" ht="14.45">
      <c r="A16" s="5" t="s">
        <v>188</v>
      </c>
      <c r="B16" s="7"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4.45">
      <c r="A17" s="5" t="s">
        <v>193</v>
      </c>
      <c r="B17" s="7"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4.45">
      <c r="A18" s="5" t="s">
        <v>197</v>
      </c>
      <c r="B18" s="7"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</row>
    <row r="19" spans="1:8" ht="14.45">
      <c r="A19" s="5" t="s">
        <v>201</v>
      </c>
      <c r="B19" s="7">
        <v>10</v>
      </c>
      <c r="C19" s="5" t="s">
        <v>202</v>
      </c>
      <c r="D19" s="7">
        <v>24</v>
      </c>
      <c r="E19" s="5" t="s">
        <v>203</v>
      </c>
      <c r="F19" s="7">
        <v>24</v>
      </c>
      <c r="G19" s="5" t="s">
        <v>204</v>
      </c>
      <c r="H19" s="7">
        <v>1</v>
      </c>
    </row>
    <row r="20" spans="1:8" ht="14.4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4.45">
      <c r="A21" s="5" t="s">
        <v>210</v>
      </c>
      <c r="B21" s="7"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</row>
    <row r="22" spans="1:8" ht="14.4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4.45">
      <c r="A23" s="5" t="s">
        <v>220</v>
      </c>
      <c r="B23" s="7"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4.45">
      <c r="A24" s="5" t="s">
        <v>225</v>
      </c>
      <c r="B24" s="7"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</row>
    <row r="25" spans="1:8" ht="14.45">
      <c r="A25" s="5" t="s">
        <v>229</v>
      </c>
      <c r="B25" s="7">
        <v>55</v>
      </c>
      <c r="C25" s="5" t="s">
        <v>230</v>
      </c>
      <c r="D25" s="7">
        <v>26</v>
      </c>
      <c r="E25" s="5" t="s">
        <v>231</v>
      </c>
      <c r="F25" s="7">
        <v>11</v>
      </c>
      <c r="G25" s="5" t="s">
        <v>232</v>
      </c>
      <c r="H25" s="5" t="s">
        <v>65</v>
      </c>
    </row>
    <row r="26" spans="1:8" ht="14.45">
      <c r="A26" s="5" t="s">
        <v>234</v>
      </c>
      <c r="B26" s="7">
        <v>55</v>
      </c>
      <c r="C26" s="5" t="s">
        <v>235</v>
      </c>
      <c r="D26" s="7">
        <v>25</v>
      </c>
      <c r="E26" s="5" t="s">
        <v>236</v>
      </c>
      <c r="F26" s="7">
        <v>6</v>
      </c>
      <c r="G26" s="5"/>
      <c r="H26" s="5"/>
    </row>
    <row r="27" spans="1:8" ht="14.45">
      <c r="A27" s="5" t="s">
        <v>237</v>
      </c>
      <c r="B27" s="7">
        <v>68.75</v>
      </c>
      <c r="E27" s="5" t="s">
        <v>238</v>
      </c>
      <c r="F27" s="5" t="s">
        <v>272</v>
      </c>
      <c r="G27" s="5"/>
      <c r="H27" s="5"/>
    </row>
    <row r="28" spans="1:8" ht="14.45">
      <c r="A28" s="5" t="s">
        <v>239</v>
      </c>
      <c r="B28" s="7">
        <v>68.75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defaultColWidth="10.710937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450</v>
      </c>
      <c r="G2" s="5" t="s">
        <v>132</v>
      </c>
      <c r="H2" s="7">
        <v>6</v>
      </c>
    </row>
    <row r="3" spans="1:9" ht="14.45">
      <c r="A3" s="5" t="s">
        <v>133</v>
      </c>
      <c r="B3" s="7">
        <v>20</v>
      </c>
      <c r="C3" s="5" t="s">
        <v>134</v>
      </c>
      <c r="D3" s="7">
        <v>60</v>
      </c>
      <c r="E3" s="5" t="s">
        <v>135</v>
      </c>
      <c r="F3" s="7">
        <v>28</v>
      </c>
      <c r="G3" s="5" t="s">
        <v>136</v>
      </c>
      <c r="H3" s="7">
        <v>5</v>
      </c>
    </row>
    <row r="4" spans="1:9" ht="14.45">
      <c r="A4" s="5" t="s">
        <v>137</v>
      </c>
      <c r="B4" s="7">
        <v>14</v>
      </c>
      <c r="C4" s="5" t="s">
        <v>138</v>
      </c>
      <c r="D4" s="7">
        <v>50</v>
      </c>
      <c r="E4" s="5" t="s">
        <v>139</v>
      </c>
      <c r="F4" s="7">
        <f>$F$2*0.2</f>
        <v>90</v>
      </c>
      <c r="G4" s="5" t="s">
        <v>140</v>
      </c>
      <c r="H4" s="7">
        <v>9</v>
      </c>
    </row>
    <row r="5" spans="1:9" ht="14.45">
      <c r="A5" s="5" t="s">
        <v>141</v>
      </c>
      <c r="B5" s="7">
        <v>16</v>
      </c>
      <c r="C5" s="5" t="s">
        <v>142</v>
      </c>
      <c r="D5" s="7">
        <v>28</v>
      </c>
      <c r="E5" s="5" t="s">
        <v>143</v>
      </c>
      <c r="F5" s="7">
        <f>$F$2*0.7</f>
        <v>315</v>
      </c>
      <c r="G5" s="5" t="s">
        <v>144</v>
      </c>
      <c r="H5" s="7">
        <v>0</v>
      </c>
    </row>
    <row r="6" spans="1:9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90</v>
      </c>
      <c r="G6" s="5" t="s">
        <v>148</v>
      </c>
      <c r="H6" s="7">
        <v>2</v>
      </c>
    </row>
    <row r="7" spans="1:9" ht="14.45">
      <c r="A7" s="5" t="s">
        <v>149</v>
      </c>
      <c r="B7" s="7">
        <v>15</v>
      </c>
      <c r="C7" s="5" t="s">
        <v>150</v>
      </c>
      <c r="D7" s="7">
        <v>20</v>
      </c>
      <c r="E7" s="5" t="s">
        <v>151</v>
      </c>
      <c r="F7" s="7">
        <f t="shared" si="0"/>
        <v>90</v>
      </c>
      <c r="G7" s="5" t="s">
        <v>152</v>
      </c>
      <c r="H7" s="7">
        <v>0</v>
      </c>
    </row>
    <row r="8" spans="1:9" ht="14.45">
      <c r="A8" s="5" t="s">
        <v>153</v>
      </c>
      <c r="B8" s="7">
        <v>4</v>
      </c>
      <c r="C8" s="5" t="s">
        <v>154</v>
      </c>
      <c r="D8" s="7">
        <v>40</v>
      </c>
      <c r="E8" s="5" t="s">
        <v>155</v>
      </c>
      <c r="F8" s="7">
        <f t="shared" ref="F8:F9" si="1">$F$2*0.25</f>
        <v>112.5</v>
      </c>
      <c r="G8" s="5" t="s">
        <v>156</v>
      </c>
      <c r="H8" s="7">
        <v>0</v>
      </c>
    </row>
    <row r="9" spans="1:9" ht="14.45">
      <c r="A9" s="5" t="s">
        <v>157</v>
      </c>
      <c r="B9" s="7">
        <v>5</v>
      </c>
      <c r="C9" s="5" t="s">
        <v>158</v>
      </c>
      <c r="D9" s="7">
        <v>70</v>
      </c>
      <c r="E9" s="5" t="s">
        <v>159</v>
      </c>
      <c r="F9" s="7">
        <f t="shared" si="1"/>
        <v>112.5</v>
      </c>
      <c r="G9" s="5" t="s">
        <v>160</v>
      </c>
      <c r="H9" s="7">
        <v>0</v>
      </c>
    </row>
    <row r="10" spans="1:9" ht="14.45">
      <c r="A10" s="5" t="s">
        <v>161</v>
      </c>
      <c r="B10" s="7">
        <f>ROUNDUP((B8+B5+B7+B9)/2,0)</f>
        <v>20</v>
      </c>
      <c r="C10" s="5" t="s">
        <v>162</v>
      </c>
      <c r="D10" s="7">
        <v>50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4.45">
      <c r="A11" s="5" t="s">
        <v>165</v>
      </c>
      <c r="B11" s="7">
        <v>11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8</v>
      </c>
    </row>
    <row r="12" spans="1:9" ht="14.45">
      <c r="A12" s="5" t="s">
        <v>169</v>
      </c>
      <c r="B12" s="7">
        <v>20</v>
      </c>
      <c r="C12" s="5" t="s">
        <v>170</v>
      </c>
      <c r="D12" s="7">
        <v>31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6</v>
      </c>
    </row>
    <row r="14" spans="1:9" ht="14.45">
      <c r="A14" s="5" t="s">
        <v>178</v>
      </c>
      <c r="B14" s="7">
        <v>48</v>
      </c>
      <c r="C14" s="5" t="s">
        <v>179</v>
      </c>
      <c r="D14" s="7">
        <v>36</v>
      </c>
      <c r="E14" s="5" t="s">
        <v>180</v>
      </c>
      <c r="F14" s="5"/>
      <c r="G14" s="5" t="s">
        <v>182</v>
      </c>
      <c r="H14" s="7">
        <v>0</v>
      </c>
    </row>
    <row r="15" spans="1:9" ht="14.45">
      <c r="A15" s="5" t="s">
        <v>183</v>
      </c>
      <c r="B15" s="5" t="s">
        <v>214</v>
      </c>
      <c r="C15" s="5" t="s">
        <v>185</v>
      </c>
      <c r="D15" s="7">
        <v>31</v>
      </c>
      <c r="E15" s="5" t="s">
        <v>186</v>
      </c>
      <c r="F15" s="5"/>
      <c r="G15" s="5" t="s">
        <v>187</v>
      </c>
      <c r="H15" s="7">
        <v>1</v>
      </c>
    </row>
    <row r="16" spans="1:9" ht="14.45">
      <c r="A16" s="5" t="s">
        <v>188</v>
      </c>
      <c r="B16" s="7">
        <f>ROUNDUP((B7+B5)/2,0)</f>
        <v>16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4.45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42</v>
      </c>
      <c r="G17" s="5" t="s">
        <v>196</v>
      </c>
      <c r="H17" s="7">
        <v>2</v>
      </c>
    </row>
    <row r="18" spans="1:8" ht="14.4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4.45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</row>
    <row r="20" spans="1:8" ht="14.45">
      <c r="A20" s="5" t="s">
        <v>205</v>
      </c>
      <c r="B20" s="5" t="s">
        <v>403</v>
      </c>
      <c r="C20" s="5" t="s">
        <v>206</v>
      </c>
      <c r="D20" s="7">
        <v>60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4.45">
      <c r="A21" s="5" t="s">
        <v>210</v>
      </c>
      <c r="B21" s="7">
        <v>450</v>
      </c>
      <c r="C21" s="5" t="s">
        <v>211</v>
      </c>
      <c r="D21" s="7">
        <v>20</v>
      </c>
      <c r="E21" s="5" t="s">
        <v>212</v>
      </c>
      <c r="F21" s="7">
        <v>42</v>
      </c>
      <c r="G21" s="5" t="s">
        <v>213</v>
      </c>
      <c r="H21" s="5" t="s">
        <v>184</v>
      </c>
    </row>
    <row r="22" spans="1:8" ht="14.45">
      <c r="A22" s="5" t="s">
        <v>215</v>
      </c>
      <c r="B22" s="7">
        <v>28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4.45">
      <c r="A23" s="5" t="s">
        <v>220</v>
      </c>
      <c r="B23" s="7">
        <f t="shared" ref="B23:B28" si="2">F4</f>
        <v>90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4.45">
      <c r="A24" s="5" t="s">
        <v>225</v>
      </c>
      <c r="B24" s="7">
        <f t="shared" si="2"/>
        <v>315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280</v>
      </c>
    </row>
    <row r="25" spans="1:8" ht="14.45">
      <c r="A25" s="5" t="s">
        <v>229</v>
      </c>
      <c r="B25" s="7">
        <f t="shared" si="2"/>
        <v>90</v>
      </c>
      <c r="C25" s="5" t="s">
        <v>230</v>
      </c>
      <c r="D25" s="7">
        <v>20</v>
      </c>
      <c r="E25" s="5" t="s">
        <v>231</v>
      </c>
      <c r="F25" s="7">
        <v>11</v>
      </c>
      <c r="G25" s="5" t="s">
        <v>232</v>
      </c>
      <c r="H25" s="5" t="s">
        <v>404</v>
      </c>
    </row>
    <row r="26" spans="1:8" ht="14.45">
      <c r="A26" s="5" t="s">
        <v>234</v>
      </c>
      <c r="B26" s="7">
        <f t="shared" si="2"/>
        <v>90</v>
      </c>
      <c r="C26" s="5" t="s">
        <v>235</v>
      </c>
      <c r="D26" s="7">
        <v>29</v>
      </c>
      <c r="E26" s="5" t="s">
        <v>236</v>
      </c>
      <c r="F26" s="7">
        <v>0</v>
      </c>
      <c r="G26" s="5"/>
      <c r="H26" s="5"/>
    </row>
    <row r="27" spans="1:8" ht="14.45">
      <c r="A27" s="5" t="s">
        <v>237</v>
      </c>
      <c r="B27" s="7">
        <f t="shared" si="2"/>
        <v>112.5</v>
      </c>
      <c r="E27" s="5" t="s">
        <v>238</v>
      </c>
      <c r="F27" s="5"/>
      <c r="G27" s="5"/>
      <c r="H27" s="5"/>
    </row>
    <row r="28" spans="1:8" ht="14.45">
      <c r="A28" s="5" t="s">
        <v>239</v>
      </c>
      <c r="B28" s="7">
        <f t="shared" si="2"/>
        <v>112.5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defaultColWidth="10.7109375" defaultRowHeight="12.6"/>
  <sheetData>
    <row r="1" spans="1:8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ht="14.45">
      <c r="A2" s="5" t="s">
        <v>129</v>
      </c>
      <c r="B2" s="7">
        <v>16</v>
      </c>
      <c r="C2" s="5" t="s">
        <v>130</v>
      </c>
      <c r="D2" s="7">
        <v>55</v>
      </c>
      <c r="E2" s="5" t="s">
        <v>131</v>
      </c>
      <c r="F2" s="7">
        <v>300</v>
      </c>
      <c r="G2" s="5" t="s">
        <v>132</v>
      </c>
      <c r="H2" s="7">
        <v>10</v>
      </c>
    </row>
    <row r="3" spans="1:8" ht="14.45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22</v>
      </c>
      <c r="G3" s="5" t="s">
        <v>136</v>
      </c>
      <c r="H3" s="7">
        <v>10</v>
      </c>
    </row>
    <row r="4" spans="1:8" ht="14.45">
      <c r="A4" s="5" t="s">
        <v>137</v>
      </c>
      <c r="B4" s="7">
        <v>14</v>
      </c>
      <c r="C4" s="5" t="s">
        <v>138</v>
      </c>
      <c r="D4" s="7">
        <v>35</v>
      </c>
      <c r="E4" s="5" t="s">
        <v>139</v>
      </c>
      <c r="F4" s="7">
        <f>$F$2*0.2</f>
        <v>60</v>
      </c>
      <c r="G4" s="5" t="s">
        <v>140</v>
      </c>
      <c r="H4" s="7">
        <v>6</v>
      </c>
    </row>
    <row r="5" spans="1:8" ht="14.45">
      <c r="A5" s="5" t="s">
        <v>141</v>
      </c>
      <c r="B5" s="7">
        <v>16</v>
      </c>
      <c r="C5" s="5" t="s">
        <v>142</v>
      </c>
      <c r="D5" s="7">
        <v>50</v>
      </c>
      <c r="E5" s="5" t="s">
        <v>143</v>
      </c>
      <c r="F5" s="7">
        <f>$F$2*0.7</f>
        <v>210</v>
      </c>
      <c r="G5" s="5" t="s">
        <v>144</v>
      </c>
      <c r="H5" s="7">
        <v>6</v>
      </c>
    </row>
    <row r="6" spans="1:8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</row>
    <row r="7" spans="1:8" ht="14.45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2</v>
      </c>
    </row>
    <row r="8" spans="1:8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0</v>
      </c>
    </row>
    <row r="9" spans="1:8" ht="14.45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 t="shared" si="1"/>
        <v>75</v>
      </c>
      <c r="G9" s="5" t="s">
        <v>160</v>
      </c>
      <c r="H9" s="7">
        <v>1</v>
      </c>
    </row>
    <row r="10" spans="1:8" ht="14.45">
      <c r="A10" s="5" t="s">
        <v>161</v>
      </c>
      <c r="B10" s="7">
        <f>ROUNDUP((B8+B5+B7+B9)/2,0)</f>
        <v>20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8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</row>
    <row r="12" spans="1:8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8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243</v>
      </c>
      <c r="G13" s="5" t="s">
        <v>177</v>
      </c>
      <c r="H13" s="7">
        <v>6</v>
      </c>
    </row>
    <row r="14" spans="1:8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405</v>
      </c>
      <c r="G14" s="5" t="s">
        <v>182</v>
      </c>
      <c r="H14" s="7">
        <v>5</v>
      </c>
    </row>
    <row r="15" spans="1:8" ht="14.45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</row>
    <row r="16" spans="1:8" ht="14.45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4.45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</row>
    <row r="18" spans="1:8" ht="14.4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>
        <v>34</v>
      </c>
      <c r="G18" s="5" t="s">
        <v>200</v>
      </c>
      <c r="H18" s="7">
        <v>1</v>
      </c>
    </row>
    <row r="19" spans="1:8" ht="14.4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4.45">
      <c r="A20" s="5" t="s">
        <v>205</v>
      </c>
      <c r="B20" s="5" t="s">
        <v>403</v>
      </c>
      <c r="C20" s="5" t="s">
        <v>206</v>
      </c>
      <c r="D20" s="7">
        <v>24</v>
      </c>
      <c r="E20" s="5" t="s">
        <v>207</v>
      </c>
      <c r="F20" s="7">
        <v>17</v>
      </c>
      <c r="G20" s="5" t="s">
        <v>208</v>
      </c>
      <c r="H20" s="5" t="s">
        <v>243</v>
      </c>
    </row>
    <row r="21" spans="1:8" ht="14.45">
      <c r="A21" s="5" t="s">
        <v>210</v>
      </c>
      <c r="B21" s="7">
        <v>300</v>
      </c>
      <c r="C21" s="5" t="s">
        <v>211</v>
      </c>
      <c r="D21" s="7">
        <v>20</v>
      </c>
      <c r="E21" s="5" t="s">
        <v>212</v>
      </c>
      <c r="F21" s="7">
        <v>63</v>
      </c>
      <c r="G21" s="5" t="s">
        <v>213</v>
      </c>
      <c r="H21" s="5" t="s">
        <v>184</v>
      </c>
    </row>
    <row r="22" spans="1:8" ht="14.45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4.45">
      <c r="A23" s="5" t="s">
        <v>220</v>
      </c>
      <c r="B23" s="7">
        <f t="shared" ref="B23:B28" si="2">F4</f>
        <v>60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243</v>
      </c>
    </row>
    <row r="24" spans="1:8" ht="14.45">
      <c r="A24" s="5" t="s">
        <v>225</v>
      </c>
      <c r="B24" s="7">
        <f t="shared" si="2"/>
        <v>210</v>
      </c>
      <c r="C24" s="5" t="s">
        <v>226</v>
      </c>
      <c r="D24" s="7">
        <v>40</v>
      </c>
      <c r="E24" s="5" t="s">
        <v>227</v>
      </c>
      <c r="F24" s="7">
        <v>11</v>
      </c>
      <c r="G24" s="5" t="s">
        <v>228</v>
      </c>
      <c r="H24" s="5" t="s">
        <v>184</v>
      </c>
    </row>
    <row r="25" spans="1:8" ht="14.45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4.45">
      <c r="A26" s="5" t="s">
        <v>234</v>
      </c>
      <c r="B26" s="7">
        <f t="shared" si="2"/>
        <v>60</v>
      </c>
      <c r="C26" s="5" t="s">
        <v>235</v>
      </c>
      <c r="D26" s="7">
        <v>32</v>
      </c>
      <c r="E26" s="5" t="s">
        <v>236</v>
      </c>
      <c r="F26" s="7">
        <v>11</v>
      </c>
      <c r="G26" s="5"/>
      <c r="H26" s="5"/>
    </row>
    <row r="27" spans="1:8" ht="14.45">
      <c r="A27" s="5" t="s">
        <v>237</v>
      </c>
      <c r="B27" s="7">
        <f t="shared" si="2"/>
        <v>75</v>
      </c>
      <c r="E27" s="5" t="s">
        <v>238</v>
      </c>
      <c r="F27" s="5" t="s">
        <v>272</v>
      </c>
      <c r="G27" s="5"/>
      <c r="H27" s="5"/>
    </row>
    <row r="28" spans="1:8" ht="14.4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defaultColWidth="10.710937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12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</row>
    <row r="3" spans="1:9" ht="14.45">
      <c r="A3" s="5" t="s">
        <v>133</v>
      </c>
      <c r="B3" s="7">
        <v>13</v>
      </c>
      <c r="C3" s="5" t="s">
        <v>134</v>
      </c>
      <c r="D3" s="7">
        <v>40</v>
      </c>
      <c r="E3" s="5" t="s">
        <v>135</v>
      </c>
      <c r="F3" s="7">
        <v>18</v>
      </c>
      <c r="G3" s="5" t="s">
        <v>136</v>
      </c>
      <c r="H3" s="7">
        <v>7</v>
      </c>
    </row>
    <row r="4" spans="1:9" ht="14.4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</row>
    <row r="5" spans="1:9" ht="14.45">
      <c r="A5" s="5" t="s">
        <v>141</v>
      </c>
      <c r="B5" s="7">
        <v>13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</row>
    <row r="6" spans="1:9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</row>
    <row r="7" spans="1:9" ht="14.4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</row>
    <row r="8" spans="1:9" ht="14.45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</row>
    <row r="9" spans="1:9" ht="14.45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68.75</v>
      </c>
      <c r="G9" s="5" t="s">
        <v>160</v>
      </c>
      <c r="H9" s="7">
        <v>0</v>
      </c>
    </row>
    <row r="10" spans="1:9" ht="14.45">
      <c r="A10" s="5" t="s">
        <v>161</v>
      </c>
      <c r="B10" s="7">
        <f>ROUNDUP((B8+B5+B7+B9)/2,0)</f>
        <v>18</v>
      </c>
      <c r="C10" s="5" t="s">
        <v>162</v>
      </c>
      <c r="D10" s="7">
        <v>32</v>
      </c>
      <c r="E10" s="5" t="s">
        <v>163</v>
      </c>
      <c r="F10" s="5" t="s">
        <v>2</v>
      </c>
      <c r="G10" s="5" t="s">
        <v>164</v>
      </c>
      <c r="H10" s="7">
        <v>6</v>
      </c>
    </row>
    <row r="11" spans="1:9" ht="14.4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</row>
    <row r="14" spans="1:9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</row>
    <row r="15" spans="1:9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405</v>
      </c>
      <c r="G15" s="5" t="s">
        <v>187</v>
      </c>
      <c r="H15" s="7">
        <v>1</v>
      </c>
    </row>
    <row r="16" spans="1:9" ht="14.4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4.45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4.45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</row>
    <row r="19" spans="1:8" ht="14.4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24</v>
      </c>
      <c r="G19" s="5" t="s">
        <v>204</v>
      </c>
      <c r="H19" s="7">
        <v>1</v>
      </c>
    </row>
    <row r="20" spans="1:8" ht="14.4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4.45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</row>
    <row r="22" spans="1:8" ht="14.4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</row>
    <row r="23" spans="1:8" ht="14.4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</row>
    <row r="24" spans="1:8" ht="14.45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</row>
    <row r="25" spans="1:8" ht="14.45">
      <c r="A25" s="5" t="s">
        <v>229</v>
      </c>
      <c r="B25" s="7">
        <f t="shared" si="2"/>
        <v>55</v>
      </c>
      <c r="C25" s="5" t="s">
        <v>230</v>
      </c>
      <c r="D25" s="7">
        <v>32</v>
      </c>
      <c r="E25" s="5" t="s">
        <v>231</v>
      </c>
      <c r="F25" s="7">
        <v>11</v>
      </c>
      <c r="G25" s="5" t="s">
        <v>232</v>
      </c>
      <c r="H25" s="5" t="s">
        <v>55</v>
      </c>
    </row>
    <row r="26" spans="1:8" ht="14.45">
      <c r="A26" s="5" t="s">
        <v>234</v>
      </c>
      <c r="B26" s="7">
        <f t="shared" si="2"/>
        <v>55</v>
      </c>
      <c r="C26" s="5" t="s">
        <v>235</v>
      </c>
      <c r="D26" s="7">
        <v>30</v>
      </c>
      <c r="E26" s="5" t="s">
        <v>236</v>
      </c>
      <c r="F26" s="7">
        <v>6</v>
      </c>
      <c r="G26" s="5"/>
      <c r="H26" s="5"/>
    </row>
    <row r="27" spans="1:8" ht="14.45">
      <c r="A27" s="5" t="s">
        <v>237</v>
      </c>
      <c r="B27" s="7">
        <f t="shared" si="2"/>
        <v>68.75</v>
      </c>
      <c r="E27" s="5" t="s">
        <v>238</v>
      </c>
      <c r="F27" s="5" t="s">
        <v>272</v>
      </c>
      <c r="G27" s="5"/>
      <c r="H27" s="5"/>
    </row>
    <row r="28" spans="1:8" ht="14.4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defaultColWidth="10.710937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12</v>
      </c>
      <c r="C2" s="5" t="s">
        <v>130</v>
      </c>
      <c r="D2" s="7">
        <v>32</v>
      </c>
      <c r="E2" s="5" t="s">
        <v>131</v>
      </c>
      <c r="F2" s="7">
        <v>275</v>
      </c>
      <c r="G2" s="5" t="s">
        <v>132</v>
      </c>
      <c r="H2" s="7">
        <v>6</v>
      </c>
      <c r="I2" s="4"/>
    </row>
    <row r="3" spans="1:9" ht="14.45">
      <c r="A3" s="5" t="s">
        <v>133</v>
      </c>
      <c r="B3" s="7">
        <v>13</v>
      </c>
      <c r="C3" s="5" t="s">
        <v>134</v>
      </c>
      <c r="D3" s="7">
        <v>30</v>
      </c>
      <c r="E3" s="5" t="s">
        <v>135</v>
      </c>
      <c r="F3" s="7">
        <v>18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</row>
    <row r="5" spans="1:9" ht="14.45">
      <c r="A5" s="5" t="s">
        <v>141</v>
      </c>
      <c r="B5" s="7">
        <v>13</v>
      </c>
      <c r="C5" s="5" t="s">
        <v>142</v>
      </c>
      <c r="D5" s="7">
        <v>28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18</v>
      </c>
      <c r="C10" s="5" t="s">
        <v>162</v>
      </c>
      <c r="D10" s="7">
        <v>32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5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335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>
        <v>35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184</v>
      </c>
      <c r="I20" s="4"/>
    </row>
    <row r="21" spans="1:9" ht="14.45">
      <c r="A21" s="5" t="s">
        <v>210</v>
      </c>
      <c r="B21" s="7">
        <f t="shared" ref="B21:B28" si="2">F2</f>
        <v>275</v>
      </c>
      <c r="C21" s="5" t="s">
        <v>211</v>
      </c>
      <c r="D21" s="7">
        <v>20</v>
      </c>
      <c r="E21" s="5" t="s">
        <v>212</v>
      </c>
      <c r="F21" s="7">
        <v>45</v>
      </c>
      <c r="G21" s="5" t="s">
        <v>213</v>
      </c>
      <c r="H21" s="5" t="s">
        <v>184</v>
      </c>
      <c r="I21" s="4"/>
    </row>
    <row r="22" spans="1:9" ht="14.45">
      <c r="A22" s="5" t="s">
        <v>215</v>
      </c>
      <c r="B22" s="7">
        <v>18</v>
      </c>
      <c r="C22" s="5" t="s">
        <v>216</v>
      </c>
      <c r="D22" s="7">
        <v>20</v>
      </c>
      <c r="E22" s="5" t="s">
        <v>217</v>
      </c>
      <c r="F22" s="7">
        <v>11</v>
      </c>
      <c r="G22" s="5" t="s">
        <v>218</v>
      </c>
      <c r="H22" s="5" t="s">
        <v>184</v>
      </c>
      <c r="I22" s="4"/>
    </row>
    <row r="23" spans="1:9" ht="14.45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  <c r="I23" s="4"/>
    </row>
    <row r="24" spans="1:9" ht="14.45">
      <c r="A24" s="5" t="s">
        <v>225</v>
      </c>
      <c r="B24" s="7">
        <f t="shared" si="2"/>
        <v>192.5</v>
      </c>
      <c r="C24" s="5" t="s">
        <v>226</v>
      </c>
      <c r="D24" s="7">
        <v>27</v>
      </c>
      <c r="E24" s="5" t="s">
        <v>227</v>
      </c>
      <c r="F24" s="7">
        <v>6</v>
      </c>
      <c r="G24" s="5" t="s">
        <v>228</v>
      </c>
      <c r="H24" s="5" t="s">
        <v>184</v>
      </c>
      <c r="I24" s="4"/>
    </row>
    <row r="25" spans="1:9" ht="14.45">
      <c r="A25" s="5" t="s">
        <v>229</v>
      </c>
      <c r="B25" s="7">
        <f t="shared" si="2"/>
        <v>55</v>
      </c>
      <c r="C25" s="5" t="s">
        <v>230</v>
      </c>
      <c r="D25" s="7">
        <v>32</v>
      </c>
      <c r="E25" s="5" t="s">
        <v>231</v>
      </c>
      <c r="F25" s="7">
        <v>11</v>
      </c>
      <c r="G25" s="5" t="s">
        <v>232</v>
      </c>
      <c r="H25" s="5" t="s">
        <v>55</v>
      </c>
      <c r="I25" s="4"/>
    </row>
    <row r="26" spans="1:9" ht="14.45">
      <c r="A26" s="5" t="s">
        <v>234</v>
      </c>
      <c r="B26" s="7">
        <f t="shared" si="2"/>
        <v>55</v>
      </c>
      <c r="C26" s="5" t="s">
        <v>235</v>
      </c>
      <c r="D26" s="7">
        <v>30</v>
      </c>
      <c r="E26" s="5" t="s">
        <v>236</v>
      </c>
      <c r="F26" s="7">
        <v>6</v>
      </c>
      <c r="G26" s="5"/>
      <c r="H26" s="5"/>
      <c r="I26" s="4"/>
    </row>
    <row r="27" spans="1:9" ht="14.45">
      <c r="A27" s="5" t="s">
        <v>237</v>
      </c>
      <c r="B27" s="7">
        <f t="shared" si="2"/>
        <v>68.75</v>
      </c>
      <c r="E27" s="5" t="s">
        <v>238</v>
      </c>
      <c r="F27" s="5" t="s">
        <v>272</v>
      </c>
      <c r="G27" s="5"/>
      <c r="H27" s="5"/>
      <c r="I27" s="4"/>
    </row>
    <row r="28" spans="1:9" ht="14.45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defaultColWidth="10.710937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22</v>
      </c>
      <c r="C2" s="5" t="s">
        <v>130</v>
      </c>
      <c r="D2" s="7">
        <v>20</v>
      </c>
      <c r="E2" s="5" t="s">
        <v>131</v>
      </c>
      <c r="F2" s="7">
        <v>500</v>
      </c>
      <c r="G2" s="5" t="s">
        <v>132</v>
      </c>
      <c r="H2" s="7">
        <v>10</v>
      </c>
    </row>
    <row r="3" spans="1:9" ht="14.45">
      <c r="A3" s="5" t="s">
        <v>133</v>
      </c>
      <c r="B3" s="7">
        <v>20</v>
      </c>
      <c r="C3" s="5" t="s">
        <v>134</v>
      </c>
      <c r="D3" s="7">
        <v>65</v>
      </c>
      <c r="E3" s="5" t="s">
        <v>135</v>
      </c>
      <c r="F3" s="7">
        <v>30</v>
      </c>
      <c r="G3" s="5" t="s">
        <v>136</v>
      </c>
      <c r="H3" s="7">
        <v>0</v>
      </c>
    </row>
    <row r="4" spans="1:9" ht="14.45">
      <c r="A4" s="5" t="s">
        <v>137</v>
      </c>
      <c r="B4" s="7">
        <v>8</v>
      </c>
      <c r="C4" s="5" t="s">
        <v>138</v>
      </c>
      <c r="D4" s="7">
        <v>50</v>
      </c>
      <c r="E4" s="5" t="s">
        <v>139</v>
      </c>
      <c r="F4" s="7">
        <f>$F$2*0.2</f>
        <v>100</v>
      </c>
      <c r="G4" s="5" t="s">
        <v>140</v>
      </c>
      <c r="H4" s="7">
        <v>0</v>
      </c>
    </row>
    <row r="5" spans="1:9" ht="14.45">
      <c r="A5" s="5" t="s">
        <v>141</v>
      </c>
      <c r="B5" s="7">
        <v>22</v>
      </c>
      <c r="C5" s="5" t="s">
        <v>142</v>
      </c>
      <c r="D5" s="7">
        <v>40</v>
      </c>
      <c r="E5" s="5" t="s">
        <v>143</v>
      </c>
      <c r="F5" s="7">
        <f>$F$2*0.7</f>
        <v>350</v>
      </c>
      <c r="G5" s="5" t="s">
        <v>144</v>
      </c>
      <c r="H5" s="7">
        <v>0</v>
      </c>
    </row>
    <row r="6" spans="1:9" ht="14.45">
      <c r="A6" s="5" t="s">
        <v>145</v>
      </c>
      <c r="B6" s="7">
        <v>7</v>
      </c>
      <c r="C6" s="5" t="s">
        <v>146</v>
      </c>
      <c r="D6" s="7">
        <v>20</v>
      </c>
      <c r="E6" s="5" t="s">
        <v>147</v>
      </c>
      <c r="F6" s="7">
        <f t="shared" ref="F6:F7" si="0">$F$2*0.2</f>
        <v>100</v>
      </c>
      <c r="G6" s="5" t="s">
        <v>148</v>
      </c>
      <c r="H6" s="7">
        <v>2</v>
      </c>
    </row>
    <row r="7" spans="1:9" ht="14.4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100</v>
      </c>
      <c r="G7" s="5" t="s">
        <v>152</v>
      </c>
      <c r="H7" s="7">
        <v>0</v>
      </c>
    </row>
    <row r="8" spans="1:9" ht="14.45">
      <c r="A8" s="5" t="s">
        <v>153</v>
      </c>
      <c r="B8" s="7">
        <v>5</v>
      </c>
      <c r="C8" s="5" t="s">
        <v>154</v>
      </c>
      <c r="D8" s="7">
        <v>60</v>
      </c>
      <c r="E8" s="5" t="s">
        <v>155</v>
      </c>
      <c r="F8" s="7">
        <f t="shared" ref="F8:F9" si="1">$F$2*0.25</f>
        <v>125</v>
      </c>
      <c r="G8" s="5" t="s">
        <v>156</v>
      </c>
      <c r="H8" s="7">
        <v>0</v>
      </c>
    </row>
    <row r="9" spans="1:9" ht="14.45">
      <c r="A9" s="5" t="s">
        <v>157</v>
      </c>
      <c r="B9" s="7">
        <v>8</v>
      </c>
      <c r="C9" s="5" t="s">
        <v>158</v>
      </c>
      <c r="D9" s="7">
        <v>70</v>
      </c>
      <c r="E9" s="5" t="s">
        <v>159</v>
      </c>
      <c r="F9" s="7">
        <f t="shared" si="1"/>
        <v>125</v>
      </c>
      <c r="G9" s="5" t="s">
        <v>160</v>
      </c>
      <c r="H9" s="7">
        <v>0</v>
      </c>
    </row>
    <row r="10" spans="1:9" ht="14.45">
      <c r="A10" s="5" t="s">
        <v>161</v>
      </c>
      <c r="B10" s="7">
        <f>ROUNDUP((B8+B5+B7+B9)/2,0)</f>
        <v>25</v>
      </c>
      <c r="C10" s="5" t="s">
        <v>162</v>
      </c>
      <c r="D10" s="7">
        <v>55</v>
      </c>
      <c r="E10" s="5" t="s">
        <v>163</v>
      </c>
      <c r="F10" s="5" t="s">
        <v>273</v>
      </c>
      <c r="G10" s="5" t="s">
        <v>164</v>
      </c>
      <c r="H10" s="7">
        <v>20</v>
      </c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3</v>
      </c>
      <c r="G11" s="5" t="s">
        <v>168</v>
      </c>
      <c r="H11" s="7">
        <v>20</v>
      </c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395</v>
      </c>
      <c r="G13" s="5" t="s">
        <v>177</v>
      </c>
      <c r="H13" s="7">
        <v>20</v>
      </c>
    </row>
    <row r="14" spans="1:9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20</v>
      </c>
    </row>
    <row r="15" spans="1:9" ht="14.45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45">
      <c r="A16" s="5" t="s">
        <v>188</v>
      </c>
      <c r="B16" s="7">
        <f>ROUNDUP((B7+B5)/2,0)</f>
        <v>18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</row>
    <row r="17" spans="1:8" ht="14.4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4.45">
      <c r="A18" s="5" t="s">
        <v>197</v>
      </c>
      <c r="B18" s="7">
        <f>ROUNDUP((B5+B4+B5)/3,0)</f>
        <v>18</v>
      </c>
      <c r="C18" s="5" t="s">
        <v>198</v>
      </c>
      <c r="D18" s="7">
        <v>50</v>
      </c>
      <c r="E18" s="5" t="s">
        <v>199</v>
      </c>
      <c r="F18" s="7">
        <v>0</v>
      </c>
      <c r="G18" s="5" t="s">
        <v>200</v>
      </c>
      <c r="H18" s="7">
        <v>1</v>
      </c>
    </row>
    <row r="19" spans="1:8" ht="14.45">
      <c r="A19" s="5" t="s">
        <v>201</v>
      </c>
      <c r="B19" s="7">
        <f>ROUNDUP(B8+B9,0)</f>
        <v>13</v>
      </c>
      <c r="C19" s="5" t="s">
        <v>202</v>
      </c>
      <c r="D19" s="7">
        <v>30</v>
      </c>
      <c r="E19" s="5" t="s">
        <v>203</v>
      </c>
      <c r="F19" s="7">
        <v>0</v>
      </c>
      <c r="G19" s="5" t="s">
        <v>204</v>
      </c>
      <c r="H19" s="7">
        <v>1</v>
      </c>
    </row>
    <row r="20" spans="1:8" ht="14.45">
      <c r="A20" s="5" t="s">
        <v>205</v>
      </c>
      <c r="B20" s="5"/>
      <c r="C20" s="5" t="s">
        <v>206</v>
      </c>
      <c r="D20" s="7">
        <v>70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4.45">
      <c r="A21" s="5" t="s">
        <v>210</v>
      </c>
      <c r="B21" s="7">
        <v>500</v>
      </c>
      <c r="C21" s="5" t="s">
        <v>211</v>
      </c>
      <c r="D21" s="7">
        <v>20</v>
      </c>
      <c r="E21" s="5" t="s">
        <v>212</v>
      </c>
      <c r="F21" s="7">
        <v>52.5</v>
      </c>
      <c r="G21" s="5" t="s">
        <v>213</v>
      </c>
      <c r="H21" s="5" t="s">
        <v>184</v>
      </c>
    </row>
    <row r="22" spans="1:8" ht="14.45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10.5</v>
      </c>
      <c r="G22" s="5" t="s">
        <v>218</v>
      </c>
      <c r="H22" s="5" t="s">
        <v>184</v>
      </c>
    </row>
    <row r="23" spans="1:8" ht="14.45">
      <c r="A23" s="5" t="s">
        <v>220</v>
      </c>
      <c r="B23" s="7">
        <f t="shared" ref="B23:B28" si="2">F4</f>
        <v>100</v>
      </c>
      <c r="C23" s="5" t="s">
        <v>221</v>
      </c>
      <c r="D23" s="7">
        <v>20</v>
      </c>
      <c r="E23" s="5" t="s">
        <v>222</v>
      </c>
      <c r="F23" s="7">
        <v>10.5</v>
      </c>
      <c r="G23" s="5" t="s">
        <v>223</v>
      </c>
      <c r="H23" s="5" t="s">
        <v>184</v>
      </c>
    </row>
    <row r="24" spans="1:8" ht="14.45">
      <c r="A24" s="5" t="s">
        <v>225</v>
      </c>
      <c r="B24" s="7">
        <f t="shared" si="2"/>
        <v>350</v>
      </c>
      <c r="C24" s="5" t="s">
        <v>226</v>
      </c>
      <c r="D24" s="7">
        <v>20</v>
      </c>
      <c r="E24" s="5" t="s">
        <v>227</v>
      </c>
      <c r="F24" s="7">
        <v>10.5</v>
      </c>
      <c r="G24" s="5" t="s">
        <v>228</v>
      </c>
      <c r="H24" s="5" t="s">
        <v>184</v>
      </c>
    </row>
    <row r="25" spans="1:8" ht="14.45">
      <c r="A25" s="5" t="s">
        <v>229</v>
      </c>
      <c r="B25" s="7">
        <f t="shared" si="2"/>
        <v>100</v>
      </c>
      <c r="C25" s="5" t="s">
        <v>230</v>
      </c>
      <c r="D25" s="7">
        <v>20</v>
      </c>
      <c r="E25" s="5" t="s">
        <v>231</v>
      </c>
      <c r="F25" s="7">
        <v>10.5</v>
      </c>
      <c r="G25" s="5" t="s">
        <v>232</v>
      </c>
      <c r="H25" s="5" t="s">
        <v>85</v>
      </c>
    </row>
    <row r="26" spans="1:8" ht="14.45">
      <c r="A26" s="5" t="s">
        <v>234</v>
      </c>
      <c r="B26" s="7">
        <f t="shared" si="2"/>
        <v>100</v>
      </c>
      <c r="C26" s="5" t="s">
        <v>235</v>
      </c>
      <c r="D26" s="7">
        <v>20</v>
      </c>
      <c r="E26" s="5" t="s">
        <v>236</v>
      </c>
      <c r="F26" s="7">
        <v>10.5</v>
      </c>
      <c r="G26" s="5"/>
      <c r="H26" s="5"/>
    </row>
    <row r="27" spans="1:8" ht="14.45">
      <c r="A27" s="5" t="s">
        <v>237</v>
      </c>
      <c r="B27" s="7">
        <f t="shared" si="2"/>
        <v>125</v>
      </c>
      <c r="E27" s="5" t="s">
        <v>238</v>
      </c>
      <c r="F27" s="5"/>
      <c r="G27" s="5"/>
      <c r="H27" s="5"/>
    </row>
    <row r="28" spans="1:8" ht="14.45">
      <c r="A28" s="5" t="s">
        <v>239</v>
      </c>
      <c r="B28" s="7">
        <f t="shared" si="2"/>
        <v>125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defaultColWidth="10.710937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17</v>
      </c>
      <c r="C2" s="5" t="s">
        <v>130</v>
      </c>
      <c r="D2" s="7">
        <v>35</v>
      </c>
      <c r="E2" s="5" t="s">
        <v>131</v>
      </c>
      <c r="F2" s="7">
        <v>350</v>
      </c>
      <c r="G2" s="5" t="s">
        <v>132</v>
      </c>
      <c r="H2" s="7">
        <v>5</v>
      </c>
      <c r="I2" s="4"/>
    </row>
    <row r="3" spans="1:9" ht="14.45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v>28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70</v>
      </c>
      <c r="G4" s="5" t="s">
        <v>140</v>
      </c>
      <c r="H4" s="7">
        <v>6</v>
      </c>
      <c r="I4" s="4"/>
    </row>
    <row r="5" spans="1:9" ht="14.45">
      <c r="A5" s="5" t="s">
        <v>141</v>
      </c>
      <c r="B5" s="7">
        <v>17</v>
      </c>
      <c r="C5" s="5" t="s">
        <v>142</v>
      </c>
      <c r="D5" s="7">
        <v>45</v>
      </c>
      <c r="E5" s="5" t="s">
        <v>143</v>
      </c>
      <c r="F5" s="7">
        <f>$F$2*0.7</f>
        <v>244.99999999999997</v>
      </c>
      <c r="G5" s="5" t="s">
        <v>144</v>
      </c>
      <c r="H5" s="7">
        <v>6</v>
      </c>
      <c r="I5" s="4"/>
    </row>
    <row r="6" spans="1:9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</row>
    <row r="7" spans="1:9" ht="14.45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70</v>
      </c>
      <c r="G7" s="5" t="s">
        <v>152</v>
      </c>
      <c r="H7" s="7">
        <v>2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35</v>
      </c>
      <c r="E8" s="5" t="s">
        <v>155</v>
      </c>
      <c r="F8" s="7">
        <f t="shared" ref="F8:F9" si="1">$F$2*0.25</f>
        <v>87.5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38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</row>
    <row r="10" spans="1:9" ht="14.45">
      <c r="A10" s="5" t="s">
        <v>161</v>
      </c>
      <c r="B10" s="7">
        <f>ROUNDUP((B8+B5+B7+B9)/2,0)</f>
        <v>20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6</v>
      </c>
      <c r="I13" s="4"/>
    </row>
    <row r="14" spans="1:9" ht="14.45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252</v>
      </c>
      <c r="G14" s="5" t="s">
        <v>182</v>
      </c>
      <c r="H14" s="7">
        <v>5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406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16</v>
      </c>
      <c r="C18" s="5" t="s">
        <v>198</v>
      </c>
      <c r="D18" s="7">
        <v>20</v>
      </c>
      <c r="E18" s="5" t="s">
        <v>199</v>
      </c>
      <c r="F18" s="7">
        <v>17</v>
      </c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>
        <v>28</v>
      </c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17</v>
      </c>
      <c r="G20" s="5" t="s">
        <v>208</v>
      </c>
      <c r="H20" s="5" t="s">
        <v>243</v>
      </c>
      <c r="I20" s="4"/>
    </row>
    <row r="21" spans="1:9" ht="14.45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>
        <v>63</v>
      </c>
      <c r="G21" s="5" t="s">
        <v>213</v>
      </c>
      <c r="H21" s="5" t="s">
        <v>184</v>
      </c>
      <c r="I21" s="4"/>
    </row>
    <row r="22" spans="1:9" ht="14.45">
      <c r="A22" s="5" t="s">
        <v>215</v>
      </c>
      <c r="B22" s="7">
        <v>28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  <c r="I22" s="4"/>
    </row>
    <row r="23" spans="1:9" ht="14.45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243</v>
      </c>
      <c r="I23" s="4"/>
    </row>
    <row r="24" spans="1:9" ht="14.45">
      <c r="A24" s="5" t="s">
        <v>225</v>
      </c>
      <c r="B24" s="7">
        <f t="shared" si="2"/>
        <v>244.99999999999997</v>
      </c>
      <c r="C24" s="5" t="s">
        <v>226</v>
      </c>
      <c r="D24" s="7">
        <v>28</v>
      </c>
      <c r="E24" s="5" t="s">
        <v>227</v>
      </c>
      <c r="F24" s="7">
        <v>11</v>
      </c>
      <c r="G24" s="5" t="s">
        <v>228</v>
      </c>
      <c r="H24" s="5" t="s">
        <v>184</v>
      </c>
      <c r="I24" s="4"/>
    </row>
    <row r="25" spans="1:9" ht="14.45">
      <c r="A25" s="5" t="s">
        <v>229</v>
      </c>
      <c r="B25" s="7">
        <f t="shared" si="2"/>
        <v>70</v>
      </c>
      <c r="C25" s="5" t="s">
        <v>230</v>
      </c>
      <c r="D25" s="7">
        <v>25</v>
      </c>
      <c r="E25" s="5" t="s">
        <v>231</v>
      </c>
      <c r="F25" s="7">
        <v>15</v>
      </c>
      <c r="G25" s="5" t="s">
        <v>232</v>
      </c>
      <c r="H25" s="5" t="s">
        <v>75</v>
      </c>
      <c r="I25" s="4"/>
    </row>
    <row r="26" spans="1:9" ht="14.45">
      <c r="A26" s="5" t="s">
        <v>234</v>
      </c>
      <c r="B26" s="7">
        <f t="shared" si="2"/>
        <v>70</v>
      </c>
      <c r="C26" s="5" t="s">
        <v>235</v>
      </c>
      <c r="D26" s="7">
        <v>28</v>
      </c>
      <c r="E26" s="5" t="s">
        <v>236</v>
      </c>
      <c r="F26" s="7">
        <v>11</v>
      </c>
      <c r="G26" s="5"/>
      <c r="H26" s="5"/>
      <c r="I26" s="4"/>
    </row>
    <row r="27" spans="1:9" ht="14.45">
      <c r="A27" s="5" t="s">
        <v>237</v>
      </c>
      <c r="B27" s="7">
        <f t="shared" si="2"/>
        <v>87.5</v>
      </c>
      <c r="E27" s="5" t="s">
        <v>238</v>
      </c>
      <c r="F27" s="5" t="s">
        <v>272</v>
      </c>
      <c r="G27" s="5"/>
      <c r="H27" s="5"/>
      <c r="I27" s="4"/>
    </row>
    <row r="28" spans="1:9" ht="14.45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defaultColWidth="10.710937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23</v>
      </c>
      <c r="C2" s="5" t="s">
        <v>130</v>
      </c>
      <c r="D2" s="7">
        <v>20</v>
      </c>
      <c r="E2" s="5" t="s">
        <v>131</v>
      </c>
      <c r="F2" s="7">
        <v>800</v>
      </c>
      <c r="G2" s="5" t="s">
        <v>132</v>
      </c>
      <c r="H2" s="7">
        <v>10</v>
      </c>
    </row>
    <row r="3" spans="1:9" ht="14.45">
      <c r="A3" s="5" t="s">
        <v>133</v>
      </c>
      <c r="B3" s="7">
        <v>19</v>
      </c>
      <c r="C3" s="5" t="s">
        <v>134</v>
      </c>
      <c r="D3" s="7">
        <v>50</v>
      </c>
      <c r="E3" s="5" t="s">
        <v>135</v>
      </c>
      <c r="F3" s="7">
        <v>30</v>
      </c>
      <c r="G3" s="5" t="s">
        <v>136</v>
      </c>
      <c r="H3" s="7">
        <v>0</v>
      </c>
    </row>
    <row r="4" spans="1:9" ht="14.45">
      <c r="A4" s="5" t="s">
        <v>137</v>
      </c>
      <c r="B4" s="7">
        <v>8</v>
      </c>
      <c r="C4" s="5" t="s">
        <v>138</v>
      </c>
      <c r="D4" s="7">
        <v>50</v>
      </c>
      <c r="E4" s="5" t="s">
        <v>139</v>
      </c>
      <c r="F4" s="7">
        <f>$F$2*0.2</f>
        <v>160</v>
      </c>
      <c r="G4" s="5" t="s">
        <v>140</v>
      </c>
      <c r="H4" s="7">
        <v>0</v>
      </c>
    </row>
    <row r="5" spans="1:9" ht="14.45">
      <c r="A5" s="5" t="s">
        <v>141</v>
      </c>
      <c r="B5" s="7">
        <v>23</v>
      </c>
      <c r="C5" s="5" t="s">
        <v>142</v>
      </c>
      <c r="D5" s="7">
        <v>40</v>
      </c>
      <c r="E5" s="5" t="s">
        <v>143</v>
      </c>
      <c r="F5" s="7">
        <f>$F$2*0.7</f>
        <v>560</v>
      </c>
      <c r="G5" s="5" t="s">
        <v>144</v>
      </c>
      <c r="H5" s="7">
        <v>0</v>
      </c>
    </row>
    <row r="6" spans="1:9" ht="14.45">
      <c r="A6" s="5" t="s">
        <v>145</v>
      </c>
      <c r="B6" s="7">
        <v>7</v>
      </c>
      <c r="C6" s="5" t="s">
        <v>146</v>
      </c>
      <c r="D6" s="7">
        <v>20</v>
      </c>
      <c r="E6" s="5" t="s">
        <v>147</v>
      </c>
      <c r="F6" s="7">
        <f t="shared" ref="F6:F7" si="0">$F$2*0.2</f>
        <v>160</v>
      </c>
      <c r="G6" s="5" t="s">
        <v>148</v>
      </c>
      <c r="H6" s="7">
        <v>2</v>
      </c>
    </row>
    <row r="7" spans="1:9" ht="14.45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 t="shared" si="0"/>
        <v>160</v>
      </c>
      <c r="G7" s="5" t="s">
        <v>152</v>
      </c>
      <c r="H7" s="7">
        <v>0</v>
      </c>
    </row>
    <row r="8" spans="1:9" ht="14.45">
      <c r="A8" s="5" t="s">
        <v>153</v>
      </c>
      <c r="B8" s="7">
        <v>5</v>
      </c>
      <c r="C8" s="5" t="s">
        <v>154</v>
      </c>
      <c r="D8" s="7">
        <v>60</v>
      </c>
      <c r="E8" s="5" t="s">
        <v>155</v>
      </c>
      <c r="F8" s="7">
        <f t="shared" ref="F8:F9" si="1">$F$2*0.25</f>
        <v>200</v>
      </c>
      <c r="G8" s="5" t="s">
        <v>156</v>
      </c>
      <c r="H8" s="7">
        <v>0</v>
      </c>
    </row>
    <row r="9" spans="1:9" ht="14.45">
      <c r="A9" s="5" t="s">
        <v>157</v>
      </c>
      <c r="B9" s="7">
        <v>8</v>
      </c>
      <c r="C9" s="5" t="s">
        <v>158</v>
      </c>
      <c r="D9" s="7">
        <v>40</v>
      </c>
      <c r="E9" s="5" t="s">
        <v>159</v>
      </c>
      <c r="F9" s="7">
        <f t="shared" si="1"/>
        <v>200</v>
      </c>
      <c r="G9" s="5" t="s">
        <v>160</v>
      </c>
      <c r="H9" s="7">
        <v>0</v>
      </c>
    </row>
    <row r="10" spans="1:9" ht="14.45">
      <c r="A10" s="5" t="s">
        <v>161</v>
      </c>
      <c r="B10" s="7">
        <f>ROUNDUP((B8+B5+B7+B9)/2,0)</f>
        <v>25</v>
      </c>
      <c r="C10" s="5" t="s">
        <v>162</v>
      </c>
      <c r="D10" s="7">
        <v>55</v>
      </c>
      <c r="E10" s="5" t="s">
        <v>163</v>
      </c>
      <c r="F10" s="5" t="s">
        <v>273</v>
      </c>
      <c r="G10" s="5" t="s">
        <v>164</v>
      </c>
      <c r="H10" s="7">
        <v>20</v>
      </c>
    </row>
    <row r="11" spans="1:9" ht="14.45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3</v>
      </c>
      <c r="G11" s="5" t="s">
        <v>168</v>
      </c>
      <c r="H11" s="7">
        <v>20</v>
      </c>
    </row>
    <row r="12" spans="1:9" ht="14.45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3</v>
      </c>
      <c r="G12" s="5" t="s">
        <v>172</v>
      </c>
      <c r="H12" s="7">
        <v>20</v>
      </c>
    </row>
    <row r="13" spans="1:9" ht="14.45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395</v>
      </c>
      <c r="G13" s="5" t="s">
        <v>177</v>
      </c>
      <c r="H13" s="7">
        <v>20</v>
      </c>
    </row>
    <row r="14" spans="1:9" ht="14.45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20</v>
      </c>
    </row>
    <row r="15" spans="1:9" ht="14.45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2</v>
      </c>
    </row>
    <row r="16" spans="1:9" ht="14.45">
      <c r="A16" s="5" t="s">
        <v>188</v>
      </c>
      <c r="B16" s="7">
        <f>ROUNDUP((B7+B5)/2,0)</f>
        <v>19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2</v>
      </c>
    </row>
    <row r="17" spans="1:8" ht="14.45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>
        <v>30</v>
      </c>
      <c r="G17" s="5" t="s">
        <v>196</v>
      </c>
      <c r="H17" s="7">
        <v>1</v>
      </c>
    </row>
    <row r="18" spans="1:8" ht="14.45">
      <c r="A18" s="5" t="s">
        <v>197</v>
      </c>
      <c r="B18" s="7">
        <f>ROUNDUP((B5+B4+B5)/3,0)</f>
        <v>18</v>
      </c>
      <c r="C18" s="5" t="s">
        <v>198</v>
      </c>
      <c r="D18" s="7">
        <v>50</v>
      </c>
      <c r="E18" s="5" t="s">
        <v>199</v>
      </c>
      <c r="F18" s="7">
        <v>0</v>
      </c>
      <c r="G18" s="5" t="s">
        <v>200</v>
      </c>
      <c r="H18" s="7">
        <v>1</v>
      </c>
    </row>
    <row r="19" spans="1:8" ht="14.45">
      <c r="A19" s="5" t="s">
        <v>201</v>
      </c>
      <c r="B19" s="7">
        <f>ROUNDUP(B8+B9,0)</f>
        <v>13</v>
      </c>
      <c r="C19" s="5" t="s">
        <v>202</v>
      </c>
      <c r="D19" s="7">
        <v>30</v>
      </c>
      <c r="E19" s="5" t="s">
        <v>203</v>
      </c>
      <c r="F19" s="7">
        <v>0</v>
      </c>
      <c r="G19" s="5" t="s">
        <v>204</v>
      </c>
      <c r="H19" s="7">
        <v>1</v>
      </c>
    </row>
    <row r="20" spans="1:8" ht="14.45">
      <c r="A20" s="5" t="s">
        <v>205</v>
      </c>
      <c r="B20" s="5" t="s">
        <v>407</v>
      </c>
      <c r="C20" s="5" t="s">
        <v>206</v>
      </c>
      <c r="D20" s="7">
        <v>70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4.45">
      <c r="A21" s="5" t="s">
        <v>210</v>
      </c>
      <c r="B21" s="7">
        <v>800</v>
      </c>
      <c r="C21" s="5" t="s">
        <v>211</v>
      </c>
      <c r="D21" s="7">
        <v>20</v>
      </c>
      <c r="E21" s="5" t="s">
        <v>212</v>
      </c>
      <c r="F21" s="7">
        <v>72.5</v>
      </c>
      <c r="G21" s="5" t="s">
        <v>213</v>
      </c>
      <c r="H21" s="5" t="s">
        <v>184</v>
      </c>
    </row>
    <row r="22" spans="1:8" ht="14.45">
      <c r="A22" s="5" t="s">
        <v>215</v>
      </c>
      <c r="B22" s="7">
        <v>30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4.45">
      <c r="A23" s="5" t="s">
        <v>220</v>
      </c>
      <c r="B23" s="7">
        <f t="shared" ref="B23:B28" si="2">F4</f>
        <v>160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4.45">
      <c r="A24" s="5" t="s">
        <v>225</v>
      </c>
      <c r="B24" s="7">
        <f t="shared" si="2"/>
        <v>560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4.45">
      <c r="A25" s="5" t="s">
        <v>229</v>
      </c>
      <c r="B25" s="7">
        <f t="shared" si="2"/>
        <v>160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85</v>
      </c>
    </row>
    <row r="26" spans="1:8" ht="14.45">
      <c r="A26" s="5" t="s">
        <v>234</v>
      </c>
      <c r="B26" s="7">
        <f t="shared" si="2"/>
        <v>160</v>
      </c>
      <c r="C26" s="5" t="s">
        <v>235</v>
      </c>
      <c r="D26" s="7">
        <v>20</v>
      </c>
      <c r="E26" s="5" t="s">
        <v>236</v>
      </c>
      <c r="F26" s="7">
        <v>10.5</v>
      </c>
      <c r="G26" s="5"/>
      <c r="H26" s="5"/>
    </row>
    <row r="27" spans="1:8" ht="14.45">
      <c r="A27" s="5" t="s">
        <v>237</v>
      </c>
      <c r="B27" s="7">
        <f t="shared" si="2"/>
        <v>200</v>
      </c>
      <c r="E27" s="5" t="s">
        <v>238</v>
      </c>
      <c r="F27" s="5"/>
      <c r="G27" s="5"/>
      <c r="H27" s="5"/>
    </row>
    <row r="28" spans="1:8" ht="14.45">
      <c r="A28" s="5" t="s">
        <v>239</v>
      </c>
      <c r="B28" s="7">
        <f t="shared" si="2"/>
        <v>200</v>
      </c>
      <c r="C28" s="5"/>
      <c r="D28" s="5"/>
      <c r="E28" s="5"/>
      <c r="F28" s="5"/>
      <c r="G28" s="5"/>
      <c r="H28" s="5"/>
    </row>
    <row r="29" spans="1:8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defaultColWidth="11.42578125" defaultRowHeight="12.6"/>
  <sheetData>
    <row r="1" spans="1:9" ht="14.45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5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v>300</v>
      </c>
      <c r="G2" s="5" t="s">
        <v>132</v>
      </c>
      <c r="H2" s="7">
        <v>7</v>
      </c>
      <c r="I2" s="4"/>
    </row>
    <row r="3" spans="1:9" ht="14.45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v>17</v>
      </c>
      <c r="G3" s="5" t="s">
        <v>136</v>
      </c>
      <c r="H3" s="7">
        <v>7</v>
      </c>
      <c r="I3" s="4"/>
    </row>
    <row r="4" spans="1:9" ht="14.45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60</v>
      </c>
      <c r="G4" s="5" t="s">
        <v>140</v>
      </c>
      <c r="H4" s="7">
        <v>6</v>
      </c>
      <c r="I4" s="4"/>
    </row>
    <row r="5" spans="1:9" ht="14.45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0</v>
      </c>
      <c r="I5" s="4"/>
    </row>
    <row r="6" spans="1:9" ht="14.45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</row>
    <row r="7" spans="1:9" ht="14.45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</row>
    <row r="8" spans="1:9" ht="14.45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</row>
    <row r="9" spans="1:9" ht="14.45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 t="shared" si="1"/>
        <v>75</v>
      </c>
      <c r="G9" s="5" t="s">
        <v>160</v>
      </c>
      <c r="H9" s="7">
        <v>0</v>
      </c>
      <c r="I9" s="4"/>
    </row>
    <row r="10" spans="1:9" ht="14.45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5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5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5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260</v>
      </c>
      <c r="G13" s="5" t="s">
        <v>177</v>
      </c>
      <c r="H13" s="7">
        <v>5</v>
      </c>
      <c r="I13" s="4"/>
    </row>
    <row r="14" spans="1:9" ht="14.45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260</v>
      </c>
      <c r="G14" s="5" t="s">
        <v>182</v>
      </c>
      <c r="H14" s="7">
        <v>6</v>
      </c>
      <c r="I14" s="4"/>
    </row>
    <row r="15" spans="1:9" ht="14.45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261</v>
      </c>
      <c r="G15" s="5" t="s">
        <v>187</v>
      </c>
      <c r="H15" s="7">
        <v>1</v>
      </c>
      <c r="I15" s="4"/>
    </row>
    <row r="16" spans="1:9" ht="14.45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1</v>
      </c>
      <c r="I16" s="4"/>
    </row>
    <row r="17" spans="1:9" ht="14.45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5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5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5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263</v>
      </c>
      <c r="I20" s="4"/>
    </row>
    <row r="21" spans="1:9" ht="14.45">
      <c r="A21" s="5" t="s">
        <v>210</v>
      </c>
      <c r="B21" s="7">
        <f t="shared" ref="B21:B28" si="2">F2</f>
        <v>300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263</v>
      </c>
      <c r="I21" s="4"/>
    </row>
    <row r="22" spans="1:9" ht="14.45">
      <c r="A22" s="5" t="s">
        <v>215</v>
      </c>
      <c r="B22" s="7">
        <v>17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</row>
    <row r="23" spans="1:9" ht="14.45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</row>
    <row r="24" spans="1:9" ht="14.45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</row>
    <row r="25" spans="1:9" ht="14.45">
      <c r="A25" s="5" t="s">
        <v>229</v>
      </c>
      <c r="B25" s="7">
        <f t="shared" si="2"/>
        <v>60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4.45">
      <c r="A26" s="5" t="s">
        <v>234</v>
      </c>
      <c r="B26" s="7">
        <f t="shared" si="2"/>
        <v>60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4.45">
      <c r="A27" s="5" t="s">
        <v>237</v>
      </c>
      <c r="B27" s="7">
        <f t="shared" si="2"/>
        <v>75</v>
      </c>
      <c r="E27" s="5" t="s">
        <v>238</v>
      </c>
      <c r="F27" s="5"/>
      <c r="G27" s="5"/>
      <c r="H27" s="5"/>
      <c r="I27" s="4"/>
    </row>
    <row r="28" spans="1:9" ht="14.45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</row>
    <row r="29" spans="1:9" ht="14.45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F21" sqref="F21"/>
    </sheetView>
  </sheetViews>
  <sheetFormatPr defaultColWidth="8.5703125" defaultRowHeight="14.1"/>
  <cols>
    <col min="1" max="16384" width="8.5703125" style="12"/>
  </cols>
  <sheetData>
    <row r="1" spans="1:9" ht="14.45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5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v>350</v>
      </c>
      <c r="G2" s="10" t="s">
        <v>132</v>
      </c>
      <c r="H2" s="13">
        <v>7</v>
      </c>
      <c r="I2" s="11"/>
    </row>
    <row r="3" spans="1:9" ht="14.45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v>16</v>
      </c>
      <c r="G3" s="10" t="s">
        <v>136</v>
      </c>
      <c r="H3" s="13">
        <v>7</v>
      </c>
      <c r="I3" s="11"/>
    </row>
    <row r="4" spans="1:9" ht="14.45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70</v>
      </c>
      <c r="G4" s="10" t="s">
        <v>140</v>
      </c>
      <c r="H4" s="13">
        <v>7</v>
      </c>
      <c r="I4" s="11"/>
    </row>
    <row r="5" spans="1:9" ht="14.45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244.99999999999997</v>
      </c>
      <c r="G5" s="10" t="s">
        <v>144</v>
      </c>
      <c r="H5" s="13">
        <v>7</v>
      </c>
      <c r="I5" s="11"/>
    </row>
    <row r="6" spans="1:9" ht="14.45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 t="shared" ref="F6:F7" si="0">$F$2*0.2</f>
        <v>70</v>
      </c>
      <c r="G6" s="10" t="s">
        <v>148</v>
      </c>
      <c r="H6" s="13">
        <v>1</v>
      </c>
      <c r="I6" s="11"/>
    </row>
    <row r="7" spans="1:9" ht="14.45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 t="shared" si="0"/>
        <v>70</v>
      </c>
      <c r="G7" s="10" t="s">
        <v>152</v>
      </c>
      <c r="H7" s="13">
        <v>1</v>
      </c>
      <c r="I7" s="11"/>
    </row>
    <row r="8" spans="1:9" ht="14.45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 t="shared" ref="F8:F9" si="1">$F$2*0.25</f>
        <v>87.5</v>
      </c>
      <c r="G8" s="10" t="s">
        <v>156</v>
      </c>
      <c r="H8" s="13">
        <v>1</v>
      </c>
      <c r="I8" s="11"/>
    </row>
    <row r="9" spans="1:9" ht="14.45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 t="shared" si="1"/>
        <v>87.5</v>
      </c>
      <c r="G9" s="10" t="s">
        <v>160</v>
      </c>
      <c r="H9" s="13">
        <v>1</v>
      </c>
      <c r="I9" s="11"/>
    </row>
    <row r="10" spans="1:9" ht="14.45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5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5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5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408</v>
      </c>
      <c r="G13" s="10" t="s">
        <v>177</v>
      </c>
      <c r="H13" s="13">
        <v>7</v>
      </c>
      <c r="I13" s="11"/>
    </row>
    <row r="14" spans="1:9" ht="14.45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246</v>
      </c>
      <c r="G14" s="10" t="s">
        <v>182</v>
      </c>
      <c r="H14" s="13">
        <v>7</v>
      </c>
      <c r="I14" s="11"/>
    </row>
    <row r="15" spans="1:9" ht="14.45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328</v>
      </c>
      <c r="G15" s="10" t="s">
        <v>187</v>
      </c>
      <c r="H15" s="13">
        <v>1</v>
      </c>
      <c r="I15" s="11"/>
    </row>
    <row r="16" spans="1:9" ht="14.45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409</v>
      </c>
      <c r="G16" s="10" t="s">
        <v>192</v>
      </c>
      <c r="H16" s="13">
        <v>1</v>
      </c>
      <c r="I16" s="11"/>
    </row>
    <row r="17" spans="1:9" ht="14.45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5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5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5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250</v>
      </c>
      <c r="I20" s="11"/>
    </row>
    <row r="21" spans="1:9" ht="14.45">
      <c r="A21" s="10" t="s">
        <v>210</v>
      </c>
      <c r="B21" s="13">
        <v>350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250</v>
      </c>
      <c r="I21" s="11"/>
    </row>
    <row r="22" spans="1:9" ht="14.45">
      <c r="A22" s="10" t="s">
        <v>215</v>
      </c>
      <c r="B22" s="13">
        <v>16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250</v>
      </c>
      <c r="I22" s="11"/>
    </row>
    <row r="23" spans="1:9" ht="14.45">
      <c r="A23" s="10" t="s">
        <v>220</v>
      </c>
      <c r="B23" s="13">
        <f t="shared" ref="B23:B28" si="2">F4</f>
        <v>70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250</v>
      </c>
      <c r="I23" s="11"/>
    </row>
    <row r="24" spans="1:9" ht="14.45">
      <c r="A24" s="10" t="s">
        <v>225</v>
      </c>
      <c r="B24" s="13">
        <f t="shared" si="2"/>
        <v>244.99999999999997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250</v>
      </c>
      <c r="I24" s="11"/>
    </row>
    <row r="25" spans="1:9" ht="14.45">
      <c r="A25" s="10" t="s">
        <v>229</v>
      </c>
      <c r="B25" s="13">
        <f t="shared" si="2"/>
        <v>70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4.45">
      <c r="A26" s="10" t="s">
        <v>234</v>
      </c>
      <c r="B26" s="13">
        <f t="shared" si="2"/>
        <v>70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4.45">
      <c r="A27" s="10" t="s">
        <v>237</v>
      </c>
      <c r="B27" s="13">
        <f t="shared" si="2"/>
        <v>87.5</v>
      </c>
      <c r="C27"/>
      <c r="E27" s="10" t="s">
        <v>238</v>
      </c>
      <c r="F27" s="10"/>
      <c r="G27" s="10"/>
      <c r="H27" s="10"/>
      <c r="I27" s="11"/>
    </row>
    <row r="28" spans="1:9" ht="14.45">
      <c r="A28" s="10" t="s">
        <v>239</v>
      </c>
      <c r="B28" s="13">
        <f t="shared" si="2"/>
        <v>87.5</v>
      </c>
      <c r="C28" s="10"/>
      <c r="D28" s="10"/>
      <c r="E28" s="10"/>
      <c r="F28" s="10"/>
      <c r="G28" s="10"/>
      <c r="H28" s="10"/>
      <c r="I28" s="11"/>
    </row>
    <row r="29" spans="1:9" ht="14.45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F16" sqref="F16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v>500</v>
      </c>
      <c r="G2" s="5" t="s">
        <v>132</v>
      </c>
      <c r="H2" s="7">
        <v>12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70</v>
      </c>
      <c r="E3" s="5" t="s">
        <v>135</v>
      </c>
      <c r="F3" s="7">
        <v>20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100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17</v>
      </c>
      <c r="C5" s="5" t="s">
        <v>142</v>
      </c>
      <c r="D5" s="7">
        <v>65</v>
      </c>
      <c r="E5" s="5" t="s">
        <v>143</v>
      </c>
      <c r="F5" s="7">
        <f>$F$2*0.7</f>
        <v>350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 t="shared" ref="F6" si="0">$F$2*0.2</f>
        <v>100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v>0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35</v>
      </c>
      <c r="E8" s="5" t="s">
        <v>155</v>
      </c>
      <c r="F8" s="7">
        <f t="shared" ref="F8:F9" si="1">$F$2*0.25</f>
        <v>125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30</v>
      </c>
      <c r="E9" s="5" t="s">
        <v>159</v>
      </c>
      <c r="F9" s="7">
        <f t="shared" si="1"/>
        <v>125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410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411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>
        <v>30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50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 t="s">
        <v>412</v>
      </c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500</v>
      </c>
      <c r="C21" s="5" t="s">
        <v>211</v>
      </c>
      <c r="D21" s="7">
        <v>20</v>
      </c>
      <c r="E21" s="5" t="s">
        <v>212</v>
      </c>
      <c r="F21" s="7">
        <v>50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 t="shared" si="2"/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100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350</v>
      </c>
      <c r="C24" s="5" t="s">
        <v>226</v>
      </c>
      <c r="D24" s="7">
        <v>20</v>
      </c>
      <c r="E24" s="5" t="s">
        <v>227</v>
      </c>
      <c r="F24" s="7">
        <v>11</v>
      </c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100</v>
      </c>
      <c r="C25" s="5" t="s">
        <v>230</v>
      </c>
      <c r="D25" s="7">
        <v>30</v>
      </c>
      <c r="E25" s="5" t="s">
        <v>231</v>
      </c>
      <c r="F25" s="7">
        <v>11</v>
      </c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v>0</v>
      </c>
      <c r="C26" s="5" t="s">
        <v>235</v>
      </c>
      <c r="D26" s="7">
        <v>38</v>
      </c>
      <c r="E26" s="5" t="s">
        <v>236</v>
      </c>
      <c r="F26" s="7">
        <v>11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v>275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v>22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55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192.5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 t="shared" ref="F6:F7" si="0">$F$2*0.2</f>
        <v>55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55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 t="shared" ref="F8:F9" si="1">$F$2*0.25</f>
        <v>68.75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 t="shared" si="1"/>
        <v>68.75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413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413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396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414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275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414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414</v>
      </c>
      <c r="I22" s="4"/>
      <c r="J22" s="4"/>
    </row>
    <row r="23" spans="1:10" ht="15.75" customHeight="1">
      <c r="A23" s="5" t="s">
        <v>220</v>
      </c>
      <c r="B23" s="7">
        <f t="shared" si="2"/>
        <v>55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414</v>
      </c>
      <c r="I23" s="4"/>
      <c r="J23" s="4"/>
    </row>
    <row r="24" spans="1:10" ht="15.75" customHeight="1">
      <c r="A24" s="5" t="s">
        <v>225</v>
      </c>
      <c r="B24" s="7">
        <f t="shared" si="2"/>
        <v>192.5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414</v>
      </c>
      <c r="I24" s="4"/>
      <c r="J24" s="4"/>
    </row>
    <row r="25" spans="1:10" ht="15.75" customHeight="1">
      <c r="A25" s="5" t="s">
        <v>229</v>
      </c>
      <c r="B25" s="7">
        <f t="shared" si="2"/>
        <v>55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296</v>
      </c>
      <c r="I25" s="4"/>
      <c r="J25" s="4"/>
    </row>
    <row r="26" spans="1:10" ht="15.75" customHeight="1">
      <c r="A26" s="5" t="s">
        <v>234</v>
      </c>
      <c r="B26" s="7">
        <f t="shared" si="2"/>
        <v>55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68.75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68.75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v>20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283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v>20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defaultColWidth="14.425781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v>375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v>25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75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262.5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 t="shared" ref="F6:F7" si="0">$F$2*0.2</f>
        <v>75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 t="shared" si="0"/>
        <v>75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 t="shared" ref="F8:F9" si="1">$F$2*0.25</f>
        <v>93.75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 t="shared" si="1"/>
        <v>93.75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 t="shared" ref="B21:B28" si="2">F2</f>
        <v>375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 t="shared" si="2"/>
        <v>25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si="2"/>
        <v>75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2"/>
        <v>262.5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2"/>
        <v>75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2"/>
        <v>75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2"/>
        <v>93.75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2"/>
        <v>93.75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workbookViewId="0">
      <selection activeCell="I18" sqref="I18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25</v>
      </c>
      <c r="E2" s="5" t="s">
        <v>131</v>
      </c>
      <c r="F2" s="7">
        <v>400</v>
      </c>
      <c r="G2" s="5" t="s">
        <v>132</v>
      </c>
      <c r="H2" s="7">
        <v>13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55</v>
      </c>
      <c r="E3" s="5" t="s">
        <v>135</v>
      </c>
      <c r="F3" s="7">
        <v>22</v>
      </c>
      <c r="G3" s="5" t="s">
        <v>136</v>
      </c>
      <c r="H3" s="7">
        <v>13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80</v>
      </c>
      <c r="G4" s="5" t="s">
        <v>140</v>
      </c>
      <c r="H4" s="7">
        <v>13</v>
      </c>
      <c r="I4" s="4"/>
      <c r="J4" s="4"/>
    </row>
    <row r="5" spans="1:10" ht="15.75" customHeight="1">
      <c r="A5" s="5" t="s">
        <v>141</v>
      </c>
      <c r="B5" s="7">
        <v>15</v>
      </c>
      <c r="C5" s="5" t="s">
        <v>142</v>
      </c>
      <c r="D5" s="7">
        <v>40</v>
      </c>
      <c r="E5" s="5" t="s">
        <v>143</v>
      </c>
      <c r="F5" s="7">
        <f>$F$2*0.7</f>
        <v>280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80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55</v>
      </c>
      <c r="E7" s="5" t="s">
        <v>151</v>
      </c>
      <c r="F7" s="7">
        <f t="shared" si="0"/>
        <v>80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100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100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364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242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 t="s">
        <v>415</v>
      </c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400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si="2"/>
        <v>80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2"/>
        <v>280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2"/>
        <v>80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80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100</v>
      </c>
      <c r="E27" s="5" t="s">
        <v>238</v>
      </c>
      <c r="F27" s="5" t="s">
        <v>416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100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6" sqref="D6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v>300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60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210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60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 t="shared" si="0"/>
        <v>60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75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 t="shared" si="1"/>
        <v>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417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418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401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401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401</v>
      </c>
      <c r="I22" s="4"/>
      <c r="J22" s="4"/>
    </row>
    <row r="23" spans="1:10" ht="15.75" customHeight="1">
      <c r="A23" s="5" t="s">
        <v>220</v>
      </c>
      <c r="B23" s="7">
        <f t="shared" si="2"/>
        <v>60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401</v>
      </c>
      <c r="I23" s="4"/>
      <c r="J23" s="4"/>
    </row>
    <row r="24" spans="1:10" ht="15.75" customHeight="1">
      <c r="A24" s="5" t="s">
        <v>225</v>
      </c>
      <c r="B24" s="7">
        <f t="shared" si="2"/>
        <v>210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401</v>
      </c>
      <c r="I24" s="4"/>
      <c r="J24" s="4"/>
    </row>
    <row r="25" spans="1:10" ht="15.75" customHeight="1">
      <c r="A25" s="5" t="s">
        <v>229</v>
      </c>
      <c r="B25" s="7">
        <f t="shared" si="2"/>
        <v>60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60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75</v>
      </c>
      <c r="E27" s="5" t="s">
        <v>238</v>
      </c>
      <c r="F27" s="5" t="s">
        <v>419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K28" sqref="K28"/>
    </sheetView>
  </sheetViews>
  <sheetFormatPr defaultColWidth="14.425781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v>350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v>22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70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244.99999999999997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 t="shared" ref="F6:F7" si="0">$F$2*0.2</f>
        <v>70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 t="shared" si="0"/>
        <v>70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 t="shared" ref="F8:F9" si="1">$F$2*0.25</f>
        <v>87.5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 t="shared" si="1"/>
        <v>87.5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420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366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367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418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375</v>
      </c>
      <c r="I20" s="4"/>
      <c r="J20" s="4"/>
    </row>
    <row r="21" spans="1:10" ht="15.75" customHeight="1">
      <c r="A21" s="5" t="s">
        <v>210</v>
      </c>
      <c r="B21" s="7">
        <f t="shared" ref="B21:B28" si="2">F2</f>
        <v>350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375</v>
      </c>
      <c r="I21" s="4"/>
      <c r="J21" s="4"/>
    </row>
    <row r="22" spans="1:10" ht="15.75" customHeight="1">
      <c r="A22" s="5" t="s">
        <v>215</v>
      </c>
      <c r="B22" s="7">
        <v>22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375</v>
      </c>
      <c r="I22" s="4"/>
      <c r="J22" s="4"/>
    </row>
    <row r="23" spans="1:10" ht="15.75" customHeight="1">
      <c r="A23" s="5" t="s">
        <v>220</v>
      </c>
      <c r="B23" s="7">
        <f t="shared" si="2"/>
        <v>70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375</v>
      </c>
      <c r="I23" s="4"/>
      <c r="J23" s="4"/>
    </row>
    <row r="24" spans="1:10" ht="15.75" customHeight="1">
      <c r="A24" s="5" t="s">
        <v>225</v>
      </c>
      <c r="B24" s="7">
        <f t="shared" si="2"/>
        <v>244.99999999999997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375</v>
      </c>
      <c r="I24" s="4"/>
      <c r="J24" s="4"/>
    </row>
    <row r="25" spans="1:10" ht="15.75" customHeight="1">
      <c r="A25" s="5" t="s">
        <v>229</v>
      </c>
      <c r="B25" s="7">
        <f t="shared" si="2"/>
        <v>70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2"/>
        <v>70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2"/>
        <v>87.5</v>
      </c>
      <c r="E27" s="5" t="s">
        <v>238</v>
      </c>
      <c r="F27" s="5" t="s">
        <v>419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2"/>
        <v>87.5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 Mortensen</cp:lastModifiedBy>
  <cp:revision/>
  <dcterms:created xsi:type="dcterms:W3CDTF">2022-10-20T18:05:46Z</dcterms:created>
  <dcterms:modified xsi:type="dcterms:W3CDTF">2022-10-20T18:05:46Z</dcterms:modified>
  <cp:category/>
  <cp:contentStatus/>
</cp:coreProperties>
</file>