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lorian\Dropbox\Rpg\Container\Data\"/>
    </mc:Choice>
  </mc:AlternateContent>
  <xr:revisionPtr revIDLastSave="0" documentId="13_ncr:1_{C749B85A-5E71-4AE1-A681-3D5E8914B40F}" xr6:coauthVersionLast="47" xr6:coauthVersionMax="47" xr10:uidLastSave="{00000000-0000-0000-0000-000000000000}"/>
  <bookViews>
    <workbookView xWindow="-108" yWindow="-108" windowWidth="23256" windowHeight="12576" firstSheet="23" activeTab="31" xr2:uid="{00000000-000D-0000-FFFF-FFFF00000000}"/>
  </bookViews>
  <sheets>
    <sheet name="Index" sheetId="12" r:id="rId1"/>
    <sheet name="Wildschwein" sheetId="38" r:id="rId2"/>
    <sheet name="Schlange" sheetId="39" r:id="rId3"/>
    <sheet name="None" sheetId="10" r:id="rId4"/>
    <sheet name="Starker Wolf" sheetId="37" r:id="rId5"/>
    <sheet name="Seeschlange" sheetId="36" r:id="rId6"/>
    <sheet name="Krokodil" sheetId="35" r:id="rId7"/>
    <sheet name="Huhn" sheetId="34" r:id="rId8"/>
    <sheet name="Ratte" sheetId="33" r:id="rId9"/>
    <sheet name="Krake" sheetId="32" r:id="rId10"/>
    <sheet name="Giraffe" sheetId="31" r:id="rId11"/>
    <sheet name="Papagei" sheetId="30" r:id="rId12"/>
    <sheet name="Walross" sheetId="28" r:id="rId13"/>
    <sheet name="Schaf" sheetId="27" r:id="rId14"/>
    <sheet name="Gans" sheetId="29" r:id="rId15"/>
    <sheet name="Hund" sheetId="9" r:id="rId16"/>
    <sheet name="Rabe" sheetId="11" r:id="rId17"/>
    <sheet name="Esel" sheetId="7" r:id="rId18"/>
    <sheet name="Spinne" sheetId="6" r:id="rId19"/>
    <sheet name="Greif" sheetId="5" r:id="rId20"/>
    <sheet name="Wolf" sheetId="8" r:id="rId21"/>
    <sheet name="Wildpferd" sheetId="1" r:id="rId22"/>
    <sheet name="RahKariPferd" sheetId="3" r:id="rId23"/>
    <sheet name="Skorpion" sheetId="19" r:id="rId24"/>
    <sheet name="Kuh" sheetId="15" r:id="rId25"/>
    <sheet name="Braunbär" sheetId="18" r:id="rId26"/>
    <sheet name="Ochse" sheetId="17" r:id="rId27"/>
    <sheet name="Tiger" sheetId="16" r:id="rId28"/>
    <sheet name="Elefant" sheetId="25" r:id="rId29"/>
    <sheet name="Nashorn" sheetId="20" r:id="rId30"/>
    <sheet name="Katze" sheetId="21" r:id="rId31"/>
    <sheet name="Ratte Bio Waffe" sheetId="41" r:id="rId32"/>
    <sheet name="Falke" sheetId="23" r:id="rId33"/>
    <sheet name="Phoenix" sheetId="22" r:id="rId34"/>
    <sheet name="Strauß" sheetId="26" r:id="rId35"/>
    <sheet name="Erwachtes Ross" sheetId="40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41" l="1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26"/>
  <c r="F31" i="22"/>
  <c r="F31" i="23"/>
  <c r="F31" i="21"/>
  <c r="F31" i="20"/>
  <c r="F31" i="25"/>
  <c r="F31" i="16"/>
  <c r="F31" i="17"/>
  <c r="F31" i="18"/>
  <c r="F31" i="15"/>
  <c r="F31" i="19"/>
  <c r="F31" i="3"/>
  <c r="F31" i="1"/>
  <c r="F31" i="8"/>
  <c r="F31" i="5"/>
  <c r="F31" i="6"/>
  <c r="F31" i="7"/>
  <c r="F31" i="11"/>
  <c r="F31" i="9"/>
  <c r="F31" i="29"/>
  <c r="F31" i="27"/>
  <c r="F31" i="28"/>
  <c r="F31" i="30"/>
  <c r="F31" i="31"/>
  <c r="F31" i="32"/>
  <c r="F31" i="33"/>
  <c r="F31" i="34"/>
  <c r="F31" i="35"/>
  <c r="F31" i="36"/>
  <c r="F31" i="37"/>
  <c r="F31" i="39"/>
  <c r="F31" i="38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<sst xmlns="http://schemas.openxmlformats.org/spreadsheetml/2006/main" count="4599" uniqueCount="197">
  <si>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</si>
  <si>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</si>
  <si>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</si>
  <si>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</si>
  <si>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</si>
  <si>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</si>
  <si>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</si>
  <si>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</si>
  <si>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</si>
  <si>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</si>
  <si>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</si>
  <si>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</si>
  <si>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</si>
  <si>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</si>
  <si>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</si>
  <si>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</si>
  <si>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</si>
  <si>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</si>
  <si>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</si>
  <si>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</si>
  <si>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Taschendiebstahl</t>
  </si>
  <si>
    <t>Schlossknacken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</si>
  <si>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</si>
  <si>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</si>
  <si>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</si>
  <si>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</si>
  <si>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</si>
  <si>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</si>
  <si>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</si>
  <si>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</si>
  <si>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</si>
  <si>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</si>
  <si>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</si>
  <si>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</si>
  <si>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</si>
  <si>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</si>
  <si>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</si>
  <si>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</si>
  <si>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</si>
  <si>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</si>
  <si>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</si>
  <si>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</si>
  <si>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</si>
  <si>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</si>
  <si>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</si>
  <si>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</si>
  <si>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</si>
  <si>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</si>
  <si>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</si>
  <si>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</si>
  <si>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</si>
  <si>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</si>
  <si>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</si>
  <si>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</si>
  <si>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</si>
  <si>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</si>
  <si>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</si>
  <si>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</si>
  <si>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</si>
  <si>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</si>
  <si>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</si>
  <si>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</si>
  <si>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</si>
  <si>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</si>
  <si>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</si>
  <si>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</si>
  <si>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</si>
  <si>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</si>
  <si>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</si>
  <si>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</si>
  <si>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</si>
  <si>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</si>
  <si>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</si>
  <si>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</si>
  <si>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</si>
  <si>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</si>
  <si>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</si>
  <si>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</si>
  <si>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</si>
  <si>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</si>
  <si>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</si>
  <si>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</si>
  <si>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</si>
  <si>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</si>
  <si>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</si>
  <si>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</si>
  <si>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</si>
  <si>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</si>
  <si>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</si>
  <si>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</si>
  <si>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</si>
  <si>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</si>
  <si>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</si>
  <si>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</si>
  <si>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</si>
  <si>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</si>
  <si>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</si>
  <si>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</si>
  <si>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</si>
  <si>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</si>
  <si>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</si>
  <si>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</si>
  <si>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</si>
  <si>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</si>
  <si>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</si>
  <si>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</si>
  <si>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</si>
  <si>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</si>
  <si>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</si>
  <si>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</si>
  <si>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</si>
  <si>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</si>
  <si>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</si>
  <si>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</si>
  <si>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</si>
  <si>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</si>
  <si>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</si>
  <si>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</si>
  <si>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</si>
  <si>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Netz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</si>
  <si>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</si>
  <si>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</si>
  <si>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</si>
  <si>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</si>
  <si>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</si>
  <si>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</si>
  <si>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</si>
  <si>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</si>
  <si>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</si>
  <si>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</si>
  <si>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</si>
  <si>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</si>
  <si>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</si>
  <si>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Affe</t>
  </si>
  <si>
    <t>Esel</t>
  </si>
  <si>
    <t>RahKari Pferd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</si>
  <si>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</si>
  <si>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</si>
  <si>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</si>
  <si>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</si>
  <si>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</si>
  <si>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</si>
  <si>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</si>
  <si>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</si>
  <si>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</si>
  <si>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</si>
  <si>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</si>
  <si>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</si>
  <si>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</si>
  <si>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</si>
  <si>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</si>
  <si>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</si>
  <si>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</si>
  <si>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</si>
  <si>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</si>
  <si>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</si>
  <si>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</si>
  <si>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</si>
  <si>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</si>
  <si>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</si>
  <si>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</si>
  <si>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</si>
  <si>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</si>
  <si>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Pinguin</t>
  </si>
  <si>
    <t>Schildkröte</t>
  </si>
  <si>
    <t>Krake</t>
  </si>
  <si>
    <t>Wal</t>
  </si>
  <si>
    <t>Ratte</t>
  </si>
  <si>
    <t>Huhn</t>
  </si>
  <si>
    <t>Krokodil</t>
  </si>
  <si>
    <t>Seeschlange</t>
  </si>
  <si>
    <t>Delfin</t>
  </si>
  <si>
    <t>Chamäleon</t>
  </si>
  <si>
    <t>Frosch</t>
  </si>
  <si>
    <t>(Giftfrösche)</t>
  </si>
  <si>
    <t>Schlange</t>
  </si>
  <si>
    <t>Natürlich</t>
  </si>
  <si>
    <t>Scheren</t>
  </si>
  <si>
    <t>Giftstich</t>
  </si>
  <si>
    <t>Ideen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</si>
  <si>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</si>
  <si>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</si>
  <si>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</si>
  <si>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</si>
  <si>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</si>
  <si>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</si>
  <si>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</si>
  <si>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</si>
  <si>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Starker Wolf</t>
  </si>
  <si>
    <t>Kralle</t>
  </si>
  <si>
    <t>Pflegeintensität</t>
  </si>
  <si>
    <t>Giraffe</t>
  </si>
  <si>
    <t>Strauß</t>
  </si>
  <si>
    <t>Preis</t>
  </si>
  <si>
    <t>RareBonus</t>
  </si>
  <si>
    <t>Lootprofil</t>
  </si>
  <si>
    <t>Grundloyalty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</si>
</sst>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workbookViewId="0">
      <selection activeCell="A35" sqref="A35"/>
    </sheetView>
  </sheetViews>
  <sheetFormatPr baseColWidth="10" defaultRowHeight="14.4" x14ac:dyDescent="0.3"/>
  <sheetData>
    <row r="2" spans="1:5" x14ac:dyDescent="0.3">
      <c r="A2" t="s">
        <v>133</v>
      </c>
      <c r="D2" t="s">
        <v>179</v>
      </c>
    </row>
    <row r="3" spans="1:5" x14ac:dyDescent="0.3">
      <c r="A3" t="s">
        <v>118</v>
      </c>
      <c r="D3" t="s">
        <v>172</v>
      </c>
    </row>
    <row r="4" spans="1:5" x14ac:dyDescent="0.3">
      <c r="A4" t="s">
        <v>117</v>
      </c>
      <c r="D4" t="s">
        <v>173</v>
      </c>
      <c r="E4" t="s">
        <v>174</v>
      </c>
    </row>
    <row r="5" spans="1:5" x14ac:dyDescent="0.3">
      <c r="A5" t="s">
        <v>134</v>
      </c>
      <c r="D5" t="s">
        <v>163</v>
      </c>
    </row>
    <row r="6" spans="1:5" x14ac:dyDescent="0.3">
      <c r="A6" t="s">
        <v>121</v>
      </c>
      <c r="D6" t="s">
        <v>164</v>
      </c>
    </row>
    <row r="7" spans="1:5" x14ac:dyDescent="0.3">
      <c r="A7" t="s">
        <v>156</v>
      </c>
      <c r="D7" t="s">
        <v>166</v>
      </c>
    </row>
    <row r="8" spans="1:5" x14ac:dyDescent="0.3">
      <c r="A8" t="s">
        <v>124</v>
      </c>
    </row>
    <row r="9" spans="1:5" x14ac:dyDescent="0.3">
      <c r="A9" t="s">
        <v>131</v>
      </c>
    </row>
    <row r="10" spans="1:5" x14ac:dyDescent="0.3">
      <c r="A10" t="s">
        <v>135</v>
      </c>
      <c r="D10" s="5"/>
    </row>
    <row r="11" spans="1:5" x14ac:dyDescent="0.3">
      <c r="A11" t="s">
        <v>136</v>
      </c>
      <c r="D11" s="5"/>
    </row>
    <row r="12" spans="1:5" x14ac:dyDescent="0.3">
      <c r="A12" t="s">
        <v>137</v>
      </c>
      <c r="D12" s="5" t="s">
        <v>171</v>
      </c>
    </row>
    <row r="13" spans="1:5" x14ac:dyDescent="0.3">
      <c r="A13" t="s">
        <v>138</v>
      </c>
      <c r="D13" s="5"/>
    </row>
    <row r="14" spans="1:5" x14ac:dyDescent="0.3">
      <c r="A14" t="s">
        <v>139</v>
      </c>
      <c r="D14" s="5"/>
    </row>
    <row r="15" spans="1:5" x14ac:dyDescent="0.3">
      <c r="A15" t="s">
        <v>141</v>
      </c>
    </row>
    <row r="16" spans="1:5" x14ac:dyDescent="0.3">
      <c r="A16" t="s">
        <v>142</v>
      </c>
    </row>
    <row r="17" spans="1:4" x14ac:dyDescent="0.3">
      <c r="A17" t="s">
        <v>157</v>
      </c>
      <c r="D17" s="5"/>
    </row>
    <row r="18" spans="1:4" x14ac:dyDescent="0.3">
      <c r="A18" t="s">
        <v>147</v>
      </c>
      <c r="D18" s="5"/>
    </row>
    <row r="19" spans="1:4" x14ac:dyDescent="0.3">
      <c r="A19" t="s">
        <v>149</v>
      </c>
    </row>
    <row r="20" spans="1:4" x14ac:dyDescent="0.3">
      <c r="A20" t="s">
        <v>150</v>
      </c>
    </row>
    <row r="21" spans="1:4" x14ac:dyDescent="0.3">
      <c r="A21" t="s">
        <v>158</v>
      </c>
      <c r="D21" s="5"/>
    </row>
    <row r="22" spans="1:4" x14ac:dyDescent="0.3">
      <c r="A22" s="3" t="s">
        <v>159</v>
      </c>
    </row>
    <row r="23" spans="1:4" x14ac:dyDescent="0.3">
      <c r="A23" s="3" t="s">
        <v>160</v>
      </c>
    </row>
    <row r="24" spans="1:4" x14ac:dyDescent="0.3">
      <c r="A24" s="3" t="s">
        <v>161</v>
      </c>
    </row>
    <row r="25" spans="1:4" x14ac:dyDescent="0.3">
      <c r="A25" s="3" t="s">
        <v>162</v>
      </c>
    </row>
    <row r="26" spans="1:4" x14ac:dyDescent="0.3">
      <c r="A26" s="3" t="s">
        <v>191</v>
      </c>
    </row>
    <row r="27" spans="1:4" x14ac:dyDescent="0.3">
      <c r="A27" s="3" t="s">
        <v>165</v>
      </c>
    </row>
    <row r="28" spans="1:4" x14ac:dyDescent="0.3">
      <c r="A28" s="3" t="s">
        <v>167</v>
      </c>
    </row>
    <row r="29" spans="1:4" x14ac:dyDescent="0.3">
      <c r="A29" s="3" t="s">
        <v>168</v>
      </c>
    </row>
    <row r="30" spans="1:4" x14ac:dyDescent="0.3">
      <c r="A30" s="3" t="s">
        <v>188</v>
      </c>
    </row>
    <row r="31" spans="1:4" x14ac:dyDescent="0.3">
      <c r="A31" s="3" t="s">
        <v>192</v>
      </c>
    </row>
    <row r="32" spans="1:4" x14ac:dyDescent="0.3">
      <c r="A32" s="3" t="s">
        <v>175</v>
      </c>
    </row>
    <row r="33" spans="1:1" x14ac:dyDescent="0.3">
      <c r="A33" s="3" t="s">
        <v>169</v>
      </c>
    </row>
    <row r="34" spans="1:1" x14ac:dyDescent="0.3">
      <c r="A34" s="3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cols>
    <col min="1" max="1" width="19.66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37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41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36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170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34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118.99999999999999</v>
      </c>
      <c r="C20" s="1" t="s">
        <v>28</v>
      </c>
      <c r="D20" s="1">
        <v>69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34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34</v>
      </c>
      <c r="C22" s="1" t="s">
        <v>30</v>
      </c>
      <c r="D22" s="1">
        <v>0</v>
      </c>
      <c r="E22" s="1" t="s">
        <v>103</v>
      </c>
      <c r="F22" s="1" t="s">
        <v>165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7</v>
      </c>
      <c r="E28" t="s">
        <v>125</v>
      </c>
      <c r="F28" t="s">
        <v>128</v>
      </c>
    </row>
    <row r="29" spans="1:8" x14ac:dyDescent="0.3">
      <c r="A29" t="s">
        <v>6</v>
      </c>
      <c r="B29" s="3">
        <v>5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9650</v>
      </c>
    </row>
    <row r="32" spans="1:8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7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20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7</v>
      </c>
      <c r="C8" s="1" t="s">
        <v>16</v>
      </c>
      <c r="D8" s="1">
        <v>0</v>
      </c>
      <c r="E8" s="1" t="s">
        <v>60</v>
      </c>
      <c r="F8" s="1" t="s">
        <v>184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26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80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191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36</v>
      </c>
      <c r="E27" t="s">
        <v>114</v>
      </c>
      <c r="F27" s="1">
        <v>8</v>
      </c>
      <c r="G27" s="1"/>
      <c r="H27" s="1"/>
    </row>
    <row r="28" spans="1:8" x14ac:dyDescent="0.3">
      <c r="A28" t="s">
        <v>5</v>
      </c>
      <c r="B28" s="3">
        <v>250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6</v>
      </c>
    </row>
    <row r="30" spans="1:8" x14ac:dyDescent="0.3">
      <c r="A30" t="s">
        <v>7</v>
      </c>
      <c r="B30" s="3">
        <v>50</v>
      </c>
      <c r="E30" t="s">
        <v>190</v>
      </c>
      <c r="F30">
        <v>48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12</v>
      </c>
      <c r="C3" s="1" t="s">
        <v>11</v>
      </c>
      <c r="D3" s="1">
        <v>38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33</v>
      </c>
      <c r="E8" s="1" t="s">
        <v>60</v>
      </c>
      <c r="F8" s="1" t="s">
        <v>130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33</v>
      </c>
      <c r="E12" t="s">
        <v>74</v>
      </c>
      <c r="F12" s="1">
        <v>20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42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36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38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105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30</v>
      </c>
      <c r="C22" s="1" t="s">
        <v>30</v>
      </c>
      <c r="D22" s="1">
        <v>26</v>
      </c>
      <c r="E22" s="1" t="s">
        <v>103</v>
      </c>
      <c r="F22" s="1" t="s">
        <v>162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26</v>
      </c>
      <c r="E25" s="1" t="s">
        <v>112</v>
      </c>
      <c r="F25" s="1" t="s">
        <v>113</v>
      </c>
      <c r="G25" s="1" t="s">
        <v>195</v>
      </c>
      <c r="H25" s="1" t="s">
        <v>162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38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12</v>
      </c>
      <c r="E29" t="s">
        <v>132</v>
      </c>
      <c r="F29">
        <v>3.5</v>
      </c>
    </row>
    <row r="30" spans="1:8" x14ac:dyDescent="0.3">
      <c r="A30" t="s">
        <v>7</v>
      </c>
      <c r="B30" s="3">
        <v>0</v>
      </c>
      <c r="E30" t="s">
        <v>190</v>
      </c>
      <c r="F30">
        <v>35</v>
      </c>
    </row>
    <row r="31" spans="1:8" x14ac:dyDescent="0.3">
      <c r="E31" t="s">
        <v>193</v>
      </c>
      <c r="F31">
        <f>SUM(B2:B7)*75*(IF(F28="Groß",1.75,IF(F28="Mittel",1,IF(F28="Klein",0.3,1))))+F32</f>
        <v>1350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16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183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17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190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665</v>
      </c>
      <c r="C20" s="1" t="s">
        <v>28</v>
      </c>
      <c r="D20" s="1">
        <v>80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190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190</v>
      </c>
      <c r="C22" s="1" t="s">
        <v>30</v>
      </c>
      <c r="D22" s="1">
        <v>0</v>
      </c>
      <c r="E22" s="1" t="s">
        <v>103</v>
      </c>
      <c r="F22" s="1" t="s">
        <v>182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237.5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237.5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1.2</v>
      </c>
      <c r="C27" s="1" t="s">
        <v>35</v>
      </c>
      <c r="D27" s="1">
        <v>29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40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4</v>
      </c>
    </row>
    <row r="30" spans="1:8" x14ac:dyDescent="0.3">
      <c r="A30" t="s">
        <v>7</v>
      </c>
      <c r="B30" s="3">
        <v>40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8400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33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38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133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38</v>
      </c>
      <c r="C21" s="1" t="s">
        <v>29</v>
      </c>
      <c r="D21" s="1">
        <v>34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38</v>
      </c>
      <c r="C22" s="1" t="s">
        <v>30</v>
      </c>
      <c r="D22" s="1">
        <v>0</v>
      </c>
      <c r="E22" s="1" t="s">
        <v>103</v>
      </c>
      <c r="F22" s="1" t="s">
        <v>160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47.5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47.5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160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1.5</v>
      </c>
      <c r="C27" s="1" t="s">
        <v>35</v>
      </c>
      <c r="D27" s="1">
        <v>0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128</v>
      </c>
    </row>
    <row r="29" spans="1:8" x14ac:dyDescent="0.3">
      <c r="A29" t="s">
        <v>6</v>
      </c>
      <c r="B29" s="3">
        <v>3.5</v>
      </c>
      <c r="E29" t="s">
        <v>132</v>
      </c>
      <c r="F29">
        <v>2</v>
      </c>
    </row>
    <row r="30" spans="1:8" x14ac:dyDescent="0.3">
      <c r="A30" t="s">
        <v>7</v>
      </c>
      <c r="B30" s="3">
        <v>35</v>
      </c>
      <c r="E30" t="s">
        <v>190</v>
      </c>
      <c r="F30">
        <v>22</v>
      </c>
    </row>
    <row r="31" spans="1:8" x14ac:dyDescent="0.3">
      <c r="E31" t="s">
        <v>193</v>
      </c>
      <c r="F31">
        <f>SUM(B2:B7)*75*(IF(F28="Groß",1.75,IF(F28="Mittel",1,IF(F28="Klein",0.3,1))))+F32</f>
        <v>4350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26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2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18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181</v>
      </c>
      <c r="G8" s="1" t="s">
        <v>61</v>
      </c>
      <c r="H8">
        <v>0</v>
      </c>
    </row>
    <row r="9" spans="1:9" x14ac:dyDescent="0.3">
      <c r="A9" s="1" t="s">
        <v>62</v>
      </c>
      <c r="B9" s="1">
        <v>3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17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17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130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11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26</v>
      </c>
      <c r="C19" s="1" t="s">
        <v>27</v>
      </c>
      <c r="D19" s="1">
        <v>33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91</v>
      </c>
      <c r="C20" s="1" t="s">
        <v>28</v>
      </c>
      <c r="D20" s="1">
        <v>46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26</v>
      </c>
      <c r="C21" s="1" t="s">
        <v>29</v>
      </c>
      <c r="D21" s="1">
        <v>36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26</v>
      </c>
      <c r="C22" s="1" t="s">
        <v>30</v>
      </c>
      <c r="D22" s="1">
        <v>0</v>
      </c>
      <c r="E22" s="1" t="s">
        <v>103</v>
      </c>
      <c r="F22" s="1" t="s">
        <v>180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32.5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32.5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31</v>
      </c>
      <c r="E27" t="s">
        <v>114</v>
      </c>
      <c r="F27" s="1">
        <v>4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6</v>
      </c>
      <c r="E29" t="s">
        <v>132</v>
      </c>
      <c r="F29">
        <v>2</v>
      </c>
    </row>
    <row r="30" spans="1:8" x14ac:dyDescent="0.3">
      <c r="A30" t="s">
        <v>7</v>
      </c>
      <c r="B30" s="3">
        <v>0</v>
      </c>
      <c r="E30" t="s">
        <v>190</v>
      </c>
      <c r="F30">
        <v>18</v>
      </c>
    </row>
    <row r="31" spans="1:8" x14ac:dyDescent="0.3">
      <c r="E31" t="s">
        <v>193</v>
      </c>
      <c r="F31">
        <f>SUM(B2:B7)*75*(IF(F28="Groß",1.75,IF(F28="Mittel",1,IF(F28="Klein",0.3,1))))+F32</f>
        <v>967.5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topLeftCell="A10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3" max="3" width="15" bestFit="1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10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70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15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18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55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15</v>
      </c>
      <c r="E12" t="s">
        <v>74</v>
      </c>
      <c r="F12" s="1">
        <v>12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40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30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40</v>
      </c>
      <c r="C19" s="1" t="s">
        <v>27</v>
      </c>
      <c r="D19" s="1">
        <v>55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140</v>
      </c>
      <c r="C20" s="1" t="s">
        <v>28</v>
      </c>
      <c r="D20" s="1">
        <v>35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60</v>
      </c>
      <c r="E27" t="s">
        <v>114</v>
      </c>
      <c r="F27" s="1">
        <v>3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45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1</v>
      </c>
    </row>
    <row r="30" spans="1:11" x14ac:dyDescent="0.3">
      <c r="A30" t="s">
        <v>7</v>
      </c>
      <c r="B30" s="3">
        <v>30</v>
      </c>
      <c r="E30" t="s">
        <v>190</v>
      </c>
      <c r="F30">
        <v>18</v>
      </c>
    </row>
    <row r="31" spans="1:11" x14ac:dyDescent="0.3">
      <c r="E31" t="s">
        <v>193</v>
      </c>
      <c r="F31">
        <f>SUM(B2:B7)*75*(IF(F28="Groß",1.75,IF(F28="Mittel",1,IF(F28="Klein",0.3,1))))+F32</f>
        <v>4200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opLeftCell="A10" workbookViewId="0">
      <selection activeCell="H26" sqref="H2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12</v>
      </c>
      <c r="C3" s="1" t="s">
        <v>11</v>
      </c>
      <c r="D3" s="1">
        <v>35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15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36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55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20</v>
      </c>
      <c r="C10" s="1" t="s">
        <v>18</v>
      </c>
      <c r="D10" s="1">
        <v>60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45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40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124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124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50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15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26</v>
      </c>
    </row>
    <row r="31" spans="1:9" x14ac:dyDescent="0.3">
      <c r="E31" t="s">
        <v>193</v>
      </c>
      <c r="F31">
        <f>SUM(B2:B7)*75*(IF(F28="Groß",1.75,IF(F28="Mittel",1,IF(F28="Klein",0.3,1))))+F32</f>
        <v>1260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13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16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227.49999999999997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65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81.25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81.25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134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1.5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200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2.5</v>
      </c>
    </row>
    <row r="30" spans="1:11" x14ac:dyDescent="0.3">
      <c r="A30" t="s">
        <v>7</v>
      </c>
      <c r="B30" s="3">
        <v>15</v>
      </c>
      <c r="E30" t="s">
        <v>190</v>
      </c>
      <c r="F30">
        <v>26</v>
      </c>
    </row>
    <row r="31" spans="1:11" x14ac:dyDescent="0.3">
      <c r="E31" t="s">
        <v>193</v>
      </c>
      <c r="F31">
        <f>SUM(B2:B7)*75*(IF(F28="Groß",1.75,IF(F28="Mittel",1,IF(F28="Klein",0.3,1))))+F32</f>
        <v>4875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topLeftCell="A10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5</v>
      </c>
      <c r="C4" s="1" t="s">
        <v>12</v>
      </c>
      <c r="D4" s="1">
        <v>42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119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244.99999999999997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70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70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118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7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4</v>
      </c>
      <c r="E29" t="s">
        <v>132</v>
      </c>
      <c r="F29">
        <v>5</v>
      </c>
    </row>
    <row r="30" spans="1:11" x14ac:dyDescent="0.3">
      <c r="A30" t="s">
        <v>7</v>
      </c>
      <c r="B30" s="3">
        <v>30</v>
      </c>
      <c r="E30" t="s">
        <v>190</v>
      </c>
      <c r="F30">
        <v>32</v>
      </c>
    </row>
    <row r="31" spans="1:11" x14ac:dyDescent="0.3">
      <c r="E31" t="s">
        <v>193</v>
      </c>
      <c r="F31">
        <f>SUM(B2:B7)*75*(IF(F28="Groß",1.75,IF(F28="Mittel",1,IF(F28="Klein",0.3,1))))+F32</f>
        <v>10500</v>
      </c>
    </row>
    <row r="32" spans="1:11" x14ac:dyDescent="0.3">
      <c r="E32" t="s">
        <v>194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1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12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6</v>
      </c>
      <c r="C4" s="1" t="s">
        <v>12</v>
      </c>
      <c r="D4" s="1">
        <v>44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5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34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24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11</v>
      </c>
      <c r="C15" s="1" t="s">
        <v>23</v>
      </c>
      <c r="D15" s="1">
        <v>7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60</v>
      </c>
      <c r="C19" s="1" t="s">
        <v>27</v>
      </c>
      <c r="D19" s="1">
        <v>25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210</v>
      </c>
      <c r="C20" s="1" t="s">
        <v>28</v>
      </c>
      <c r="D20" s="1">
        <v>22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142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3</v>
      </c>
      <c r="C27" s="1" t="s">
        <v>35</v>
      </c>
      <c r="D27" s="1">
        <v>31</v>
      </c>
      <c r="E27" t="s">
        <v>114</v>
      </c>
      <c r="F27" s="1">
        <v>5.5</v>
      </c>
      <c r="G27" s="1"/>
      <c r="H27" s="1"/>
    </row>
    <row r="28" spans="1:8" x14ac:dyDescent="0.3">
      <c r="A28" t="s">
        <v>5</v>
      </c>
      <c r="B28" s="3">
        <v>25</v>
      </c>
      <c r="E28" t="s">
        <v>125</v>
      </c>
      <c r="F28" t="s">
        <v>128</v>
      </c>
    </row>
    <row r="29" spans="1:8" x14ac:dyDescent="0.3">
      <c r="A29" t="s">
        <v>6</v>
      </c>
      <c r="B29" s="3">
        <v>4</v>
      </c>
      <c r="E29" t="s">
        <v>132</v>
      </c>
      <c r="F29">
        <v>3.5</v>
      </c>
    </row>
    <row r="30" spans="1:8" x14ac:dyDescent="0.3">
      <c r="A30" t="s">
        <v>7</v>
      </c>
      <c r="B30" s="3">
        <v>35</v>
      </c>
      <c r="E30" t="s">
        <v>190</v>
      </c>
      <c r="F30">
        <v>25</v>
      </c>
    </row>
    <row r="31" spans="1:8" x14ac:dyDescent="0.3">
      <c r="E31" t="s">
        <v>193</v>
      </c>
      <c r="F31">
        <f>SUM(B2:B7)*75*(IF(F28="Groß",1.75,IF(F28="Mittel",1,IF(F28="Klein",0.3,1))))+F32</f>
        <v>4500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topLeftCell="A13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24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8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52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23</v>
      </c>
      <c r="C10" s="1" t="s">
        <v>18</v>
      </c>
      <c r="D10" s="1">
        <v>90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475</v>
      </c>
      <c r="C17" s="1" t="s">
        <v>25</v>
      </c>
      <c r="D17" s="1">
        <v>0</v>
      </c>
      <c r="E17" s="1" t="s">
        <v>88</v>
      </c>
      <c r="F17" s="1">
        <v>0.3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95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332.5</v>
      </c>
      <c r="C20" s="1" t="s">
        <v>28</v>
      </c>
      <c r="D20" s="1">
        <v>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95</v>
      </c>
      <c r="C21" s="1" t="s">
        <v>29</v>
      </c>
      <c r="D21" s="1">
        <v>32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95</v>
      </c>
      <c r="C22" s="1" t="s">
        <v>30</v>
      </c>
      <c r="D22" s="1">
        <v>0</v>
      </c>
      <c r="E22" s="1" t="s">
        <v>103</v>
      </c>
      <c r="F22" s="1" t="s">
        <v>117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118.75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118.75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3</v>
      </c>
      <c r="C27" s="1" t="s">
        <v>35</v>
      </c>
      <c r="D27" s="1">
        <v>25</v>
      </c>
      <c r="E27" t="s">
        <v>114</v>
      </c>
      <c r="F27" s="1">
        <v>9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127</v>
      </c>
    </row>
    <row r="29" spans="1:11" x14ac:dyDescent="0.3">
      <c r="A29" t="s">
        <v>6</v>
      </c>
      <c r="B29" s="3">
        <v>13</v>
      </c>
      <c r="E29" t="s">
        <v>132</v>
      </c>
      <c r="F29">
        <v>7</v>
      </c>
    </row>
    <row r="30" spans="1:11" x14ac:dyDescent="0.3">
      <c r="A30" t="s">
        <v>7</v>
      </c>
      <c r="B30" s="3">
        <v>85</v>
      </c>
      <c r="E30" t="s">
        <v>190</v>
      </c>
      <c r="F30">
        <v>67</v>
      </c>
    </row>
    <row r="31" spans="1:11" x14ac:dyDescent="0.3">
      <c r="E31" t="s">
        <v>193</v>
      </c>
      <c r="F31">
        <f>SUM(B2:B7)*75*(IF(F28="Groß",1.75,IF(F28="Mittel",1,IF(F28="Klein",0.3,1))))+F32</f>
        <v>24181.25</v>
      </c>
    </row>
    <row r="32" spans="1:11" x14ac:dyDescent="0.3">
      <c r="E32" t="s">
        <v>194</v>
      </c>
      <c r="F32">
        <v>12500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topLeftCell="A13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9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40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55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16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60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105</v>
      </c>
      <c r="C20" s="1" t="s">
        <v>28</v>
      </c>
      <c r="D20" s="1">
        <v>32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1.2</v>
      </c>
      <c r="C27" s="1" t="s">
        <v>35</v>
      </c>
      <c r="D27" s="1">
        <v>25</v>
      </c>
      <c r="E27" t="s">
        <v>114</v>
      </c>
      <c r="F27" s="1">
        <v>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3</v>
      </c>
    </row>
    <row r="30" spans="1:11" x14ac:dyDescent="0.3">
      <c r="A30" t="s">
        <v>7</v>
      </c>
      <c r="B30" s="3">
        <v>30</v>
      </c>
      <c r="E30" t="s">
        <v>190</v>
      </c>
      <c r="F30">
        <v>35</v>
      </c>
    </row>
    <row r="31" spans="1:11" x14ac:dyDescent="0.3">
      <c r="E31" t="s">
        <v>193</v>
      </c>
      <c r="F31">
        <f>SUM(B2:B7)*75*(IF(F28="Groß",1.75,IF(F28="Mittel",1,IF(F28="Klein",0.3,1))))+F32</f>
        <v>6575</v>
      </c>
    </row>
    <row r="32" spans="1:11" x14ac:dyDescent="0.3">
      <c r="E32" t="s">
        <v>194</v>
      </c>
      <c r="F32">
        <v>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15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30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15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15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280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25</v>
      </c>
      <c r="E27" t="s">
        <v>114</v>
      </c>
      <c r="F27" s="1">
        <v>4.5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180</v>
      </c>
      <c r="E28" t="s">
        <v>125</v>
      </c>
      <c r="F28" t="s">
        <v>127</v>
      </c>
    </row>
    <row r="29" spans="1:11" x14ac:dyDescent="0.3">
      <c r="A29" t="s">
        <v>6</v>
      </c>
      <c r="B29" s="3">
        <v>8</v>
      </c>
      <c r="E29" t="s">
        <v>132</v>
      </c>
      <c r="F29">
        <v>2.5</v>
      </c>
    </row>
    <row r="30" spans="1:11" x14ac:dyDescent="0.3">
      <c r="A30" t="s">
        <v>7</v>
      </c>
      <c r="B30" s="3">
        <v>25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9056.25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topLeftCell="A5" workbookViewId="0">
      <selection activeCell="C29" sqref="C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  <col min="9" max="9" width="10.66406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10</v>
      </c>
      <c r="C4" s="1" t="s">
        <v>12</v>
      </c>
      <c r="D4" s="1">
        <v>35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18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35</v>
      </c>
      <c r="E9" s="1" t="s">
        <v>63</v>
      </c>
      <c r="F9" s="1" t="s">
        <v>64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19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425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85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297.5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85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85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106.25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106.25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116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2.5</v>
      </c>
      <c r="C27" s="1" t="s">
        <v>35</v>
      </c>
      <c r="D27" s="1">
        <v>25</v>
      </c>
      <c r="E27" t="s">
        <v>114</v>
      </c>
      <c r="F27" s="1">
        <v>5.5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210</v>
      </c>
      <c r="E28" t="s">
        <v>125</v>
      </c>
      <c r="F28" t="s">
        <v>127</v>
      </c>
    </row>
    <row r="29" spans="1:11" x14ac:dyDescent="0.3">
      <c r="A29" t="s">
        <v>6</v>
      </c>
      <c r="B29" s="3">
        <v>9</v>
      </c>
      <c r="E29" t="s">
        <v>132</v>
      </c>
      <c r="F29">
        <v>3.5</v>
      </c>
    </row>
    <row r="30" spans="1:11" x14ac:dyDescent="0.3">
      <c r="A30" t="s">
        <v>7</v>
      </c>
      <c r="B30" s="3">
        <v>32</v>
      </c>
      <c r="E30" t="s">
        <v>190</v>
      </c>
      <c r="F30">
        <v>33</v>
      </c>
    </row>
    <row r="31" spans="1:11" x14ac:dyDescent="0.3">
      <c r="E31" t="s">
        <v>193</v>
      </c>
      <c r="F31">
        <f>SUM(B2:B7)*75*(IF(F28="Groß",1.75,IF(F28="Mittel",1,IF(F28="Klein",0.3,1))))+F32</f>
        <v>9581.25</v>
      </c>
    </row>
    <row r="32" spans="1:11" x14ac:dyDescent="0.3">
      <c r="E32" t="s">
        <v>194</v>
      </c>
      <c r="F3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topLeftCell="A10" workbookViewId="0">
      <selection activeCell="B30" sqref="B30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11</v>
      </c>
      <c r="C3" s="1" t="s">
        <v>11</v>
      </c>
      <c r="D3" s="1">
        <v>46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4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14</v>
      </c>
      <c r="C7" s="1" t="s">
        <v>15</v>
      </c>
      <c r="D7" s="1">
        <v>45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3</v>
      </c>
      <c r="C8" s="1" t="s">
        <v>16</v>
      </c>
      <c r="D8" s="1">
        <v>0</v>
      </c>
      <c r="E8" s="1" t="s">
        <v>60</v>
      </c>
      <c r="F8" s="1" t="s">
        <v>178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70</v>
      </c>
      <c r="E10" s="1" t="s">
        <v>67</v>
      </c>
      <c r="F10" s="1" t="s">
        <v>177</v>
      </c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7</v>
      </c>
      <c r="C11" s="1" t="s">
        <v>19</v>
      </c>
      <c r="D11" s="1">
        <v>30</v>
      </c>
      <c r="E11" s="1" t="s">
        <v>70</v>
      </c>
      <c r="F11" s="1">
        <v>0</v>
      </c>
      <c r="G11" t="s">
        <v>71</v>
      </c>
      <c r="H11">
        <v>6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5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9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1</v>
      </c>
      <c r="I16" s="1"/>
      <c r="J16" s="1"/>
      <c r="K16" s="1"/>
    </row>
    <row r="17" spans="1:11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420</v>
      </c>
      <c r="C20" s="1" t="s">
        <v>28</v>
      </c>
      <c r="D20" s="1">
        <v>2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25</v>
      </c>
      <c r="E21" s="1" t="s">
        <v>100</v>
      </c>
      <c r="F21" s="1">
        <v>0</v>
      </c>
      <c r="G21" t="s">
        <v>101</v>
      </c>
      <c r="H21" t="s">
        <v>128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118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136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1.9</v>
      </c>
      <c r="C27" s="1" t="s">
        <v>35</v>
      </c>
      <c r="D27" s="1">
        <v>25</v>
      </c>
      <c r="E27" t="s">
        <v>114</v>
      </c>
      <c r="F27" s="1">
        <v>8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140</v>
      </c>
      <c r="E28" t="s">
        <v>125</v>
      </c>
      <c r="F28" t="s">
        <v>128</v>
      </c>
    </row>
    <row r="29" spans="1:11" x14ac:dyDescent="0.3">
      <c r="A29" t="s">
        <v>6</v>
      </c>
      <c r="B29" s="3">
        <v>2</v>
      </c>
      <c r="E29" t="s">
        <v>132</v>
      </c>
      <c r="F29">
        <v>6</v>
      </c>
    </row>
    <row r="30" spans="1:11" x14ac:dyDescent="0.3">
      <c r="A30" t="s">
        <v>7</v>
      </c>
      <c r="B30" s="3">
        <v>30</v>
      </c>
      <c r="E30" t="s">
        <v>190</v>
      </c>
      <c r="F30">
        <v>46</v>
      </c>
    </row>
    <row r="31" spans="1:11" x14ac:dyDescent="0.3">
      <c r="E31" t="s">
        <v>193</v>
      </c>
      <c r="F31">
        <f>SUM(B2:B7)*75*(IF(F28="Groß",1.75,IF(F28="Mittel",1,IF(F28="Klein",0.3,1))))+F32</f>
        <v>16425</v>
      </c>
    </row>
    <row r="32" spans="1:11" x14ac:dyDescent="0.3">
      <c r="E32" t="s">
        <v>194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topLeftCell="A10" workbookViewId="0">
      <selection activeCell="C29" sqref="C29"/>
    </sheetView>
  </sheetViews>
  <sheetFormatPr baseColWidth="10" defaultRowHeight="14.4" x14ac:dyDescent="0.3"/>
  <cols>
    <col min="5" max="5" width="14.44140625" customWidth="1"/>
  </cols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28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30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144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450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90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315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90</v>
      </c>
      <c r="C21" s="1" t="s">
        <v>29</v>
      </c>
      <c r="D21" s="1">
        <v>24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90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112.5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112.5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137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3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7481.25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20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16</v>
      </c>
      <c r="C5" s="1" t="s">
        <v>13</v>
      </c>
      <c r="D5" s="1">
        <v>25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145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28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31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28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31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140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141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1.6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150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55</v>
      </c>
    </row>
    <row r="31" spans="1:8" x14ac:dyDescent="0.3">
      <c r="E31" t="s">
        <v>193</v>
      </c>
      <c r="F31">
        <f>SUM(B2:B7)*75*(IF(F28="Groß",1.75,IF(F28="Mittel",1,IF(F28="Klein",0.3,1))))+F32</f>
        <v>9318.75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17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9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9</v>
      </c>
      <c r="C4" s="1" t="s">
        <v>12</v>
      </c>
      <c r="D4" s="1">
        <v>26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28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15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160</v>
      </c>
      <c r="C21" s="1" t="s">
        <v>29</v>
      </c>
      <c r="D21" s="1">
        <v>45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160</v>
      </c>
      <c r="C22" s="1" t="s">
        <v>30</v>
      </c>
      <c r="D22" s="1">
        <v>0</v>
      </c>
      <c r="E22" s="1" t="s">
        <v>103</v>
      </c>
      <c r="F22" s="1" t="s">
        <v>143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200</v>
      </c>
      <c r="C24" s="1" t="s">
        <v>32</v>
      </c>
      <c r="D24" s="1">
        <v>29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</v>
      </c>
      <c r="C27" s="1" t="s">
        <v>35</v>
      </c>
      <c r="D27" s="1">
        <v>0</v>
      </c>
      <c r="E27" t="s">
        <v>114</v>
      </c>
      <c r="F27" s="1">
        <v>4.5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3</v>
      </c>
      <c r="E29" t="s">
        <v>132</v>
      </c>
      <c r="F29">
        <v>2.5</v>
      </c>
    </row>
    <row r="30" spans="1:8" x14ac:dyDescent="0.3">
      <c r="A30" t="s">
        <v>7</v>
      </c>
      <c r="B30" s="3">
        <v>0</v>
      </c>
      <c r="E30" t="s">
        <v>190</v>
      </c>
      <c r="F30">
        <v>46</v>
      </c>
    </row>
    <row r="31" spans="1:8" x14ac:dyDescent="0.3">
      <c r="E31" t="s">
        <v>193</v>
      </c>
      <c r="F31">
        <f>SUM(B2:B7)*75*(IF(F28="Groß",1.75,IF(F28="Mittel",1,IF(F28="Klein",0.3,1))))+F32</f>
        <v>8793.75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topLeftCell="A10" workbookViewId="0">
      <selection activeCell="B29" sqref="B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16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15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14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130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454.99999999999994</v>
      </c>
      <c r="C20" s="1" t="s">
        <v>28</v>
      </c>
      <c r="D20" s="1">
        <v>26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130</v>
      </c>
      <c r="C21" s="1" t="s">
        <v>29</v>
      </c>
      <c r="D21" s="1">
        <v>30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130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162.5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162.5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138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2.5</v>
      </c>
      <c r="C27" s="1" t="s">
        <v>35</v>
      </c>
      <c r="D27" s="1">
        <v>0</v>
      </c>
      <c r="E27" t="s">
        <v>114</v>
      </c>
      <c r="F27" s="1">
        <v>7.5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6</v>
      </c>
      <c r="E29" t="s">
        <v>132</v>
      </c>
      <c r="F29">
        <v>5.5</v>
      </c>
    </row>
    <row r="30" spans="1:8" x14ac:dyDescent="0.3">
      <c r="A30" t="s">
        <v>7</v>
      </c>
      <c r="B30" s="3">
        <v>0</v>
      </c>
      <c r="E30" t="s">
        <v>190</v>
      </c>
      <c r="F30">
        <v>62</v>
      </c>
    </row>
    <row r="31" spans="1:8" x14ac:dyDescent="0.3">
      <c r="E31" t="s">
        <v>193</v>
      </c>
      <c r="F31">
        <f>SUM(B2:B7)*75*(IF(F28="Groß",1.75,IF(F28="Mittel",1,IF(F28="Klein",0.3,1))))+F32</f>
        <v>12318.75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34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6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42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7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32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27</v>
      </c>
      <c r="C13" s="1" t="s">
        <v>21</v>
      </c>
      <c r="D13" s="1">
        <v>0</v>
      </c>
      <c r="E13" t="s">
        <v>77</v>
      </c>
      <c r="F13" s="1">
        <v>15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32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5000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1000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3500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1000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1000</v>
      </c>
      <c r="C22" s="1" t="s">
        <v>30</v>
      </c>
      <c r="D22" s="1">
        <v>0</v>
      </c>
      <c r="E22" s="1" t="s">
        <v>103</v>
      </c>
      <c r="F22" s="1" t="s">
        <v>157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1250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1250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1.4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1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50</v>
      </c>
    </row>
    <row r="31" spans="1:11" x14ac:dyDescent="0.3">
      <c r="E31" t="s">
        <v>193</v>
      </c>
      <c r="F31">
        <f>SUM(B2:B7)*75*(IF(F28="Groß",1.75,IF(F28="Mittel",1,IF(F28="Klein",0.3,1))))+F32</f>
        <v>21831.25</v>
      </c>
    </row>
    <row r="32" spans="1:11" x14ac:dyDescent="0.3">
      <c r="E32" t="s">
        <v>194</v>
      </c>
      <c r="F32">
        <v>7000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0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9" x14ac:dyDescent="0.3">
      <c r="A3" s="1" t="s">
        <v>45</v>
      </c>
      <c r="B3" s="1">
        <v>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9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90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18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62.999999999999993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18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18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22.5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22.5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2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34</v>
      </c>
    </row>
    <row r="31" spans="1:8" x14ac:dyDescent="0.3">
      <c r="E31" t="s">
        <v>193</v>
      </c>
      <c r="F31">
        <f>SUM(B2:B7)*75*(IF(F28="Groß",1.75,IF(F28="Mittel",1,IF(F28="Klein",0.3,1))))+F32</f>
        <v>4200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10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6" max="6" width="11.332031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27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14</v>
      </c>
      <c r="C3" s="1" t="s">
        <v>11</v>
      </c>
      <c r="D3" s="1">
        <v>50</v>
      </c>
      <c r="E3" s="2" t="s">
        <v>46</v>
      </c>
      <c r="F3" s="1">
        <v>5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6</v>
      </c>
      <c r="C4" s="1" t="s">
        <v>12</v>
      </c>
      <c r="D4" s="1">
        <v>50</v>
      </c>
      <c r="E4" s="2" t="s">
        <v>49</v>
      </c>
      <c r="F4" s="1">
        <v>5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20</v>
      </c>
      <c r="C5" s="1" t="s">
        <v>13</v>
      </c>
      <c r="D5" s="1">
        <v>60</v>
      </c>
      <c r="E5" s="2" t="s">
        <v>52</v>
      </c>
      <c r="F5" s="1">
        <v>5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146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7</v>
      </c>
      <c r="C9" s="1" t="s">
        <v>17</v>
      </c>
      <c r="D9" s="1">
        <v>40</v>
      </c>
      <c r="E9" s="1" t="s">
        <v>63</v>
      </c>
      <c r="F9" s="1" t="s">
        <v>148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22</v>
      </c>
      <c r="C10" s="1" t="s">
        <v>18</v>
      </c>
      <c r="D10" s="1">
        <v>10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16</v>
      </c>
      <c r="C11" s="1" t="s">
        <v>19</v>
      </c>
      <c r="D11" s="1">
        <v>10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50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12</v>
      </c>
      <c r="C16" s="1" t="s">
        <v>24</v>
      </c>
      <c r="D16" s="1">
        <v>25</v>
      </c>
      <c r="E16" s="1" t="s">
        <v>86</v>
      </c>
      <c r="F16" s="1">
        <v>0.2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1950</v>
      </c>
      <c r="C17" s="1" t="s">
        <v>25</v>
      </c>
      <c r="D17" s="1">
        <v>0</v>
      </c>
      <c r="E17" s="1" t="s">
        <v>88</v>
      </c>
      <c r="F17" s="1">
        <v>0.4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390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1365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176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390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176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390</v>
      </c>
      <c r="C22" s="1" t="s">
        <v>30</v>
      </c>
      <c r="D22" s="1">
        <v>0</v>
      </c>
      <c r="E22" s="1" t="s">
        <v>103</v>
      </c>
      <c r="F22" s="1" t="s">
        <v>147</v>
      </c>
      <c r="G22" t="s">
        <v>104</v>
      </c>
      <c r="H22" t="s">
        <v>176</v>
      </c>
      <c r="I22" s="1"/>
      <c r="J22" s="1"/>
      <c r="K22" s="1"/>
    </row>
    <row r="23" spans="1:11" x14ac:dyDescent="0.3">
      <c r="A23" s="1" t="s">
        <v>105</v>
      </c>
      <c r="B23" s="1">
        <f>$B$17*0.25</f>
        <v>487.5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176</v>
      </c>
      <c r="I23" s="1"/>
      <c r="J23" s="1"/>
      <c r="K23" s="1"/>
    </row>
    <row r="24" spans="1:11" x14ac:dyDescent="0.3">
      <c r="A24" s="1" t="s">
        <v>108</v>
      </c>
      <c r="B24" s="1">
        <f>$B$17*0.25</f>
        <v>487.5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176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147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2.2000000000000002</v>
      </c>
      <c r="C27" s="1" t="s">
        <v>35</v>
      </c>
      <c r="D27" s="1">
        <v>30</v>
      </c>
      <c r="E27" t="s">
        <v>114</v>
      </c>
      <c r="F27" s="1">
        <v>7.5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0</v>
      </c>
      <c r="E28" t="s">
        <v>125</v>
      </c>
      <c r="F28" t="s">
        <v>127</v>
      </c>
    </row>
    <row r="29" spans="1:11" x14ac:dyDescent="0.3">
      <c r="A29" t="s">
        <v>6</v>
      </c>
      <c r="B29" s="3">
        <v>4</v>
      </c>
      <c r="E29" t="s">
        <v>132</v>
      </c>
      <c r="F29">
        <v>5.5</v>
      </c>
    </row>
    <row r="30" spans="1:11" x14ac:dyDescent="0.3">
      <c r="A30" t="s">
        <v>7</v>
      </c>
      <c r="B30" s="3">
        <v>60</v>
      </c>
      <c r="E30" t="s">
        <v>190</v>
      </c>
      <c r="F30">
        <v>59</v>
      </c>
    </row>
    <row r="31" spans="1:11" x14ac:dyDescent="0.3">
      <c r="E31" t="s">
        <v>193</v>
      </c>
      <c r="F31">
        <f>SUM(B2:B7)*75*(IF(F28="Groß",1.75,IF(F28="Mittel",1,IF(F28="Klein",0.3,1))))+F32</f>
        <v>15762.5</v>
      </c>
    </row>
    <row r="32" spans="1:11" x14ac:dyDescent="0.3">
      <c r="E32" t="s">
        <v>194</v>
      </c>
      <c r="F32">
        <v>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topLeftCell="A7" workbookViewId="0">
      <selection activeCell="I32" sqref="A7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14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13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7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5</v>
      </c>
      <c r="C9" s="1" t="s">
        <v>17</v>
      </c>
      <c r="D9" s="1">
        <v>70</v>
      </c>
      <c r="E9" s="1" t="s">
        <v>63</v>
      </c>
      <c r="F9" s="1"/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11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7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9</v>
      </c>
      <c r="C15" s="1" t="s">
        <v>23</v>
      </c>
      <c r="D15" s="1">
        <v>35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25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15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149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/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4</v>
      </c>
      <c r="G27" s="1"/>
      <c r="H27" s="1"/>
      <c r="I27" s="1"/>
    </row>
    <row r="28" spans="1:9" x14ac:dyDescent="0.3">
      <c r="A28" t="s">
        <v>5</v>
      </c>
      <c r="B28" s="3">
        <v>50</v>
      </c>
      <c r="E28" t="s">
        <v>125</v>
      </c>
      <c r="F28" t="s">
        <v>126</v>
      </c>
    </row>
    <row r="29" spans="1:9" x14ac:dyDescent="0.3">
      <c r="A29" t="s">
        <v>6</v>
      </c>
      <c r="B29" s="3">
        <v>4</v>
      </c>
      <c r="E29" t="s">
        <v>132</v>
      </c>
      <c r="F29">
        <v>2</v>
      </c>
    </row>
    <row r="30" spans="1:9" x14ac:dyDescent="0.3">
      <c r="A30" t="s">
        <v>7</v>
      </c>
      <c r="B30" s="3">
        <v>30</v>
      </c>
      <c r="E30" t="s">
        <v>190</v>
      </c>
      <c r="F30">
        <v>20</v>
      </c>
    </row>
    <row r="31" spans="1:9" x14ac:dyDescent="0.3">
      <c r="E31" t="s">
        <v>193</v>
      </c>
      <c r="F31">
        <f>SUM(B2:B7)*75*(IF(F28="Groß",1.75,IF(F28="Mittel",1,IF(F28="Klein",0.3,1))))+F32</f>
        <v>1282.5</v>
      </c>
    </row>
    <row r="32" spans="1:9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39A4-CEA1-4FC2-8759-E01887BB056D}">
  <dimension ref="A1:I32"/>
  <sheetViews>
    <sheetView tabSelected="1" workbookViewId="0">
      <selection activeCell="K12" sqref="K1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18</v>
      </c>
      <c r="C3" s="1" t="s">
        <v>11</v>
      </c>
      <c r="D3" s="1">
        <v>40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9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10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80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19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70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14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167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167</v>
      </c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4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1147.5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B10" sqref="A1:I32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5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</row>
    <row r="3" spans="1:9" x14ac:dyDescent="0.3">
      <c r="A3" s="1" t="s">
        <v>45</v>
      </c>
      <c r="B3" s="1">
        <v>21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</row>
    <row r="4" spans="1:9" x14ac:dyDescent="0.3">
      <c r="A4" s="1" t="s">
        <v>48</v>
      </c>
      <c r="B4" s="1">
        <v>6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9" x14ac:dyDescent="0.3">
      <c r="A5" s="1" t="s">
        <v>51</v>
      </c>
      <c r="B5" s="1">
        <v>16</v>
      </c>
      <c r="C5" s="1" t="s">
        <v>13</v>
      </c>
      <c r="D5" s="1">
        <v>10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9" x14ac:dyDescent="0.3">
      <c r="A6" s="1" t="s">
        <v>54</v>
      </c>
      <c r="B6" s="1">
        <v>4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9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9" x14ac:dyDescent="0.3">
      <c r="A8" s="1" t="s">
        <v>0</v>
      </c>
      <c r="B8" s="1">
        <v>10</v>
      </c>
      <c r="C8" s="1" t="s">
        <v>16</v>
      </c>
      <c r="D8" s="1">
        <v>20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9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9" x14ac:dyDescent="0.3">
      <c r="A10" s="1" t="s">
        <v>66</v>
      </c>
      <c r="B10" s="1">
        <f>ROUNDUP((B8+B5+B7+B9)/2,0)</f>
        <v>22</v>
      </c>
      <c r="C10" s="1" t="s">
        <v>18</v>
      </c>
      <c r="D10" s="1">
        <v>75</v>
      </c>
      <c r="E10" s="1" t="s">
        <v>67</v>
      </c>
      <c r="F10" s="1"/>
      <c r="G10" s="1" t="s">
        <v>68</v>
      </c>
      <c r="H10">
        <v>0</v>
      </c>
      <c r="I10" s="1"/>
    </row>
    <row r="11" spans="1:9" x14ac:dyDescent="0.3">
      <c r="A11" s="1" t="s">
        <v>69</v>
      </c>
      <c r="B11" s="1">
        <v>16</v>
      </c>
      <c r="C11" s="1" t="s">
        <v>19</v>
      </c>
      <c r="D11" s="1">
        <v>50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9" x14ac:dyDescent="0.3">
      <c r="A12" s="1" t="s">
        <v>72</v>
      </c>
      <c r="B12" s="1" t="s">
        <v>73</v>
      </c>
      <c r="C12" s="1" t="s">
        <v>20</v>
      </c>
      <c r="D12" s="1">
        <v>25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9" x14ac:dyDescent="0.3">
      <c r="A13" s="1" t="s">
        <v>76</v>
      </c>
      <c r="B13" s="1">
        <f>ROUNDUP((B7+B5)/2,0)</f>
        <v>17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9" x14ac:dyDescent="0.3">
      <c r="A14" s="1" t="s">
        <v>79</v>
      </c>
      <c r="B14" s="1">
        <f>ROUNDUP((B6+B6+B4)/3,0)</f>
        <v>5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30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25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70</v>
      </c>
      <c r="C20" s="1" t="s">
        <v>28</v>
      </c>
      <c r="D20" s="1">
        <v>15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65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150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75</v>
      </c>
      <c r="E27" t="s">
        <v>114</v>
      </c>
      <c r="F27" s="1">
        <v>5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20</v>
      </c>
      <c r="E29" t="s">
        <v>132</v>
      </c>
      <c r="F29">
        <v>3</v>
      </c>
    </row>
    <row r="30" spans="1:9" x14ac:dyDescent="0.3">
      <c r="A30" t="s">
        <v>7</v>
      </c>
      <c r="B30" s="3">
        <v>0</v>
      </c>
      <c r="E30" t="s">
        <v>190</v>
      </c>
      <c r="F30">
        <v>34</v>
      </c>
    </row>
    <row r="31" spans="1:9" x14ac:dyDescent="0.3">
      <c r="E31" t="s">
        <v>193</v>
      </c>
      <c r="F31">
        <f>SUM(B2:B7)*75*(IF(F28="Groß",1.75,IF(F28="Mittel",1,IF(F28="Klein",0.3,1))))+F32</f>
        <v>2352.5</v>
      </c>
    </row>
    <row r="32" spans="1:9" x14ac:dyDescent="0.3">
      <c r="E32" t="s">
        <v>194</v>
      </c>
      <c r="F32">
        <v>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topLeftCell="A10" workbookViewId="0">
      <selection activeCell="B29" sqref="B29"/>
    </sheetView>
  </sheetViews>
  <sheetFormatPr baseColWidth="10" defaultRowHeight="14.4" x14ac:dyDescent="0.3"/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4" t="s">
        <v>153</v>
      </c>
    </row>
    <row r="2" spans="1:10" x14ac:dyDescent="0.3">
      <c r="A2" s="1" t="s">
        <v>42</v>
      </c>
      <c r="B2" s="1">
        <v>8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 t="s">
        <v>152</v>
      </c>
      <c r="J2" s="4" t="s">
        <v>154</v>
      </c>
    </row>
    <row r="3" spans="1:10" x14ac:dyDescent="0.3">
      <c r="A3" s="1" t="s">
        <v>45</v>
      </c>
      <c r="B3" s="1">
        <v>23</v>
      </c>
      <c r="C3" s="1" t="s">
        <v>11</v>
      </c>
      <c r="D3" s="1">
        <v>45</v>
      </c>
      <c r="E3" s="2" t="s">
        <v>46</v>
      </c>
      <c r="F3" s="1">
        <v>0</v>
      </c>
      <c r="G3" s="1" t="s">
        <v>47</v>
      </c>
      <c r="H3">
        <v>0</v>
      </c>
      <c r="I3" s="1"/>
      <c r="J3" t="s">
        <v>155</v>
      </c>
    </row>
    <row r="4" spans="1:10" x14ac:dyDescent="0.3">
      <c r="A4" s="1" t="s">
        <v>48</v>
      </c>
      <c r="B4" s="1">
        <v>14</v>
      </c>
      <c r="C4" s="1" t="s">
        <v>12</v>
      </c>
      <c r="D4" s="1">
        <v>60</v>
      </c>
      <c r="E4" s="2" t="s">
        <v>49</v>
      </c>
      <c r="F4" s="1">
        <v>0</v>
      </c>
      <c r="G4" s="1" t="s">
        <v>50</v>
      </c>
      <c r="H4">
        <v>0</v>
      </c>
      <c r="I4" s="1"/>
    </row>
    <row r="5" spans="1:10" x14ac:dyDescent="0.3">
      <c r="A5" s="1" t="s">
        <v>51</v>
      </c>
      <c r="B5" s="1">
        <v>20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  <c r="I5" s="1"/>
    </row>
    <row r="6" spans="1:10" x14ac:dyDescent="0.3">
      <c r="A6" s="1" t="s">
        <v>54</v>
      </c>
      <c r="B6" s="1">
        <v>6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</row>
    <row r="7" spans="1:10" x14ac:dyDescent="0.3">
      <c r="A7" s="1" t="s">
        <v>57</v>
      </c>
      <c r="B7" s="1">
        <v>17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</row>
    <row r="8" spans="1:10" x14ac:dyDescent="0.3">
      <c r="A8" s="1" t="s">
        <v>0</v>
      </c>
      <c r="B8" s="1">
        <v>10</v>
      </c>
      <c r="C8" s="1" t="s">
        <v>16</v>
      </c>
      <c r="D8" s="1">
        <v>25</v>
      </c>
      <c r="E8" s="1" t="s">
        <v>60</v>
      </c>
      <c r="F8" s="1" t="s">
        <v>129</v>
      </c>
      <c r="G8" s="1" t="s">
        <v>61</v>
      </c>
      <c r="H8">
        <v>0</v>
      </c>
      <c r="I8" s="1"/>
    </row>
    <row r="9" spans="1:10" x14ac:dyDescent="0.3">
      <c r="A9" s="1" t="s">
        <v>62</v>
      </c>
      <c r="B9" s="1">
        <v>0</v>
      </c>
      <c r="C9" s="1" t="s">
        <v>17</v>
      </c>
      <c r="D9" s="1">
        <v>75</v>
      </c>
      <c r="E9" s="1" t="s">
        <v>63</v>
      </c>
      <c r="F9" s="1" t="s">
        <v>130</v>
      </c>
      <c r="G9" s="1" t="s">
        <v>65</v>
      </c>
      <c r="H9">
        <v>0</v>
      </c>
      <c r="I9" s="1"/>
    </row>
    <row r="10" spans="1:10" x14ac:dyDescent="0.3">
      <c r="A10" s="1" t="s">
        <v>66</v>
      </c>
      <c r="B10" s="1">
        <f>ROUNDUP((B8+B5+B7+B9)/2,0)</f>
        <v>24</v>
      </c>
      <c r="C10" s="1" t="s">
        <v>18</v>
      </c>
      <c r="D10" s="1">
        <v>75</v>
      </c>
      <c r="E10" s="1" t="s">
        <v>67</v>
      </c>
      <c r="F10" s="1" t="s">
        <v>151</v>
      </c>
      <c r="G10" s="1" t="s">
        <v>68</v>
      </c>
      <c r="H10">
        <v>0</v>
      </c>
      <c r="I10" s="1"/>
    </row>
    <row r="11" spans="1:10" x14ac:dyDescent="0.3">
      <c r="A11" s="1" t="s">
        <v>69</v>
      </c>
      <c r="B11" s="1">
        <v>16</v>
      </c>
      <c r="C11" s="1" t="s">
        <v>19</v>
      </c>
      <c r="D11" s="1">
        <v>25</v>
      </c>
      <c r="E11" s="1" t="s">
        <v>70</v>
      </c>
      <c r="F11" s="1">
        <v>0</v>
      </c>
      <c r="G11" t="s">
        <v>71</v>
      </c>
      <c r="H11">
        <v>0</v>
      </c>
      <c r="I11" s="1"/>
    </row>
    <row r="12" spans="1:10" x14ac:dyDescent="0.3">
      <c r="A12" s="1" t="s">
        <v>72</v>
      </c>
      <c r="B12" s="1" t="s">
        <v>73</v>
      </c>
      <c r="C12" s="1" t="s">
        <v>20</v>
      </c>
      <c r="D12" s="1">
        <v>30</v>
      </c>
      <c r="E12" t="s">
        <v>74</v>
      </c>
      <c r="F12" s="1">
        <v>30</v>
      </c>
      <c r="G12" t="s">
        <v>75</v>
      </c>
      <c r="H12">
        <v>0</v>
      </c>
      <c r="I12" s="1"/>
    </row>
    <row r="13" spans="1:10" x14ac:dyDescent="0.3">
      <c r="A13" s="1" t="s">
        <v>76</v>
      </c>
      <c r="B13" s="1">
        <f>ROUNDUP((B7+B5)/2,0)</f>
        <v>19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  <c r="I13" s="1"/>
    </row>
    <row r="14" spans="1:10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</row>
    <row r="15" spans="1:10" x14ac:dyDescent="0.3">
      <c r="A15" s="1" t="s">
        <v>82</v>
      </c>
      <c r="B15" s="1">
        <f>ROUNDUP((B5+B4+B5)/3,0)</f>
        <v>18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</row>
    <row r="16" spans="1:10" x14ac:dyDescent="0.3">
      <c r="A16" s="1" t="s">
        <v>85</v>
      </c>
      <c r="B16" s="1">
        <f>B8+B9</f>
        <v>10</v>
      </c>
      <c r="C16" s="1" t="s">
        <v>24</v>
      </c>
      <c r="D16" s="1">
        <v>60</v>
      </c>
      <c r="E16" s="1" t="s">
        <v>86</v>
      </c>
      <c r="F16" s="1">
        <v>0</v>
      </c>
      <c r="G16" t="s">
        <v>87</v>
      </c>
      <c r="H16">
        <v>0</v>
      </c>
      <c r="I16" s="1"/>
    </row>
    <row r="17" spans="1:9" x14ac:dyDescent="0.3">
      <c r="A17" s="1" t="s">
        <v>3</v>
      </c>
      <c r="B17" s="1">
        <v>150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</row>
    <row r="18" spans="1:9" x14ac:dyDescent="0.3">
      <c r="A18" s="1" t="s">
        <v>4</v>
      </c>
      <c r="B18" s="1">
        <v>30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</row>
    <row r="19" spans="1:9" x14ac:dyDescent="0.3">
      <c r="A19" s="1" t="s">
        <v>92</v>
      </c>
      <c r="B19" s="1">
        <f>$B$17*0.2</f>
        <v>30</v>
      </c>
      <c r="C19" s="1" t="s">
        <v>27</v>
      </c>
      <c r="D19" s="1">
        <v>45</v>
      </c>
      <c r="E19" s="1" t="s">
        <v>93</v>
      </c>
      <c r="F19" s="1">
        <v>0</v>
      </c>
      <c r="G19" t="s">
        <v>94</v>
      </c>
      <c r="H19">
        <v>0</v>
      </c>
      <c r="I19" s="1"/>
    </row>
    <row r="20" spans="1:9" x14ac:dyDescent="0.3">
      <c r="A20" s="1" t="s">
        <v>95</v>
      </c>
      <c r="B20" s="1">
        <f>$B$17*0.7</f>
        <v>105</v>
      </c>
      <c r="C20" s="1" t="s">
        <v>28</v>
      </c>
      <c r="D20" s="1">
        <v>10</v>
      </c>
      <c r="E20" s="1" t="s">
        <v>96</v>
      </c>
      <c r="F20" s="1">
        <v>0</v>
      </c>
      <c r="G20" t="s">
        <v>97</v>
      </c>
      <c r="H20" t="s">
        <v>98</v>
      </c>
      <c r="I20" s="1"/>
    </row>
    <row r="21" spans="1:9" x14ac:dyDescent="0.3">
      <c r="A21" s="1" t="s">
        <v>99</v>
      </c>
      <c r="B21" s="1">
        <f t="shared" ref="B21:B22" si="0">$B$17*0.2</f>
        <v>30</v>
      </c>
      <c r="C21" s="1" t="s">
        <v>29</v>
      </c>
      <c r="D21" s="1">
        <v>50</v>
      </c>
      <c r="E21" s="1" t="s">
        <v>100</v>
      </c>
      <c r="F21" s="1">
        <v>0</v>
      </c>
      <c r="G21" t="s">
        <v>101</v>
      </c>
      <c r="H21" t="s">
        <v>98</v>
      </c>
      <c r="I21" s="1"/>
    </row>
    <row r="22" spans="1:9" x14ac:dyDescent="0.3">
      <c r="A22" s="1" t="s">
        <v>102</v>
      </c>
      <c r="B22" s="1">
        <f t="shared" si="0"/>
        <v>30</v>
      </c>
      <c r="C22" s="1" t="s">
        <v>30</v>
      </c>
      <c r="D22" s="1">
        <v>0</v>
      </c>
      <c r="E22" s="1" t="s">
        <v>103</v>
      </c>
      <c r="F22" s="1" t="s">
        <v>150</v>
      </c>
      <c r="G22" t="s">
        <v>104</v>
      </c>
      <c r="H22" t="s">
        <v>98</v>
      </c>
      <c r="I22" s="1"/>
    </row>
    <row r="23" spans="1:9" x14ac:dyDescent="0.3">
      <c r="A23" s="1" t="s">
        <v>105</v>
      </c>
      <c r="B23" s="1">
        <f>$B$17*0.25</f>
        <v>37.5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</row>
    <row r="24" spans="1:9" x14ac:dyDescent="0.3">
      <c r="A24" s="1" t="s">
        <v>108</v>
      </c>
      <c r="B24" s="1">
        <f>$B$17*0.25</f>
        <v>37.5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</row>
    <row r="25" spans="1:9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158</v>
      </c>
      <c r="I25" s="1"/>
    </row>
    <row r="26" spans="1:9" x14ac:dyDescent="0.3">
      <c r="A26" t="s">
        <v>1</v>
      </c>
      <c r="B26" s="2">
        <v>0</v>
      </c>
      <c r="C26" s="1" t="s">
        <v>34</v>
      </c>
      <c r="D26" s="1">
        <v>20</v>
      </c>
      <c r="E26" s="1" t="s">
        <v>113</v>
      </c>
      <c r="F26" s="1"/>
      <c r="G26" s="1"/>
      <c r="H26" s="1"/>
      <c r="I26" s="1"/>
    </row>
    <row r="27" spans="1:9" x14ac:dyDescent="0.3">
      <c r="A27" t="s">
        <v>2</v>
      </c>
      <c r="B27" s="2">
        <v>1</v>
      </c>
      <c r="C27" s="1" t="s">
        <v>35</v>
      </c>
      <c r="D27" s="1">
        <v>65</v>
      </c>
      <c r="E27" t="s">
        <v>114</v>
      </c>
      <c r="F27" s="1">
        <v>10</v>
      </c>
      <c r="G27" s="1"/>
      <c r="H27" s="1"/>
      <c r="I27" s="1"/>
    </row>
    <row r="28" spans="1:9" x14ac:dyDescent="0.3">
      <c r="A28" t="s">
        <v>5</v>
      </c>
      <c r="B28" s="3">
        <v>5</v>
      </c>
      <c r="E28" t="s">
        <v>125</v>
      </c>
      <c r="F28" t="s">
        <v>126</v>
      </c>
    </row>
    <row r="29" spans="1:9" x14ac:dyDescent="0.3">
      <c r="A29" t="s">
        <v>6</v>
      </c>
      <c r="B29" s="3">
        <v>12</v>
      </c>
      <c r="E29" t="s">
        <v>132</v>
      </c>
      <c r="F29">
        <v>8</v>
      </c>
    </row>
    <row r="30" spans="1:9" x14ac:dyDescent="0.3">
      <c r="A30" t="s">
        <v>7</v>
      </c>
      <c r="B30" s="3">
        <v>0</v>
      </c>
      <c r="E30" t="s">
        <v>190</v>
      </c>
      <c r="F30">
        <v>76</v>
      </c>
    </row>
    <row r="31" spans="1:9" x14ac:dyDescent="0.3">
      <c r="E31" t="s">
        <v>193</v>
      </c>
      <c r="F31">
        <f>SUM(B2:B7)*75*(IF(F28="Groß",1.75,IF(F28="Mittel",1,IF(F28="Klein",0.3,1))))+F32</f>
        <v>41980</v>
      </c>
    </row>
    <row r="32" spans="1:9" x14ac:dyDescent="0.3">
      <c r="E32" t="s">
        <v>194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C29" sqref="C29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17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10</v>
      </c>
      <c r="C4" s="1" t="s">
        <v>12</v>
      </c>
      <c r="D4" s="1">
        <v>36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13</v>
      </c>
      <c r="C5" s="1" t="s">
        <v>13</v>
      </c>
      <c r="D5" s="1">
        <v>31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28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32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9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200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40</v>
      </c>
      <c r="C19" s="1" t="s">
        <v>27</v>
      </c>
      <c r="D19" s="1">
        <v>30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140</v>
      </c>
      <c r="C20" s="1" t="s">
        <v>28</v>
      </c>
      <c r="D20" s="1">
        <v>14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40</v>
      </c>
      <c r="C21" s="1" t="s">
        <v>29</v>
      </c>
      <c r="D21" s="1">
        <v>60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40</v>
      </c>
      <c r="C22" s="1" t="s">
        <v>30</v>
      </c>
      <c r="D22" s="1">
        <v>0</v>
      </c>
      <c r="E22" s="1" t="s">
        <v>103</v>
      </c>
      <c r="F22" s="1" t="s">
        <v>138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192</v>
      </c>
    </row>
    <row r="26" spans="1:8" x14ac:dyDescent="0.3">
      <c r="A26" t="s">
        <v>1</v>
      </c>
      <c r="B26" s="2">
        <v>1.9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6.5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8</v>
      </c>
      <c r="E29" t="s">
        <v>132</v>
      </c>
      <c r="F29">
        <v>4.5</v>
      </c>
    </row>
    <row r="30" spans="1:8" x14ac:dyDescent="0.3">
      <c r="A30" t="s">
        <v>7</v>
      </c>
      <c r="B30" s="3">
        <v>0</v>
      </c>
      <c r="E30" t="s">
        <v>190</v>
      </c>
      <c r="F30">
        <v>36</v>
      </c>
    </row>
    <row r="31" spans="1:8" x14ac:dyDescent="0.3">
      <c r="E31" t="s">
        <v>193</v>
      </c>
      <c r="F31">
        <f>SUM(B2:B7)*75*(IF(F28="Groß",1.75,IF(F28="Mittel",1,IF(F28="Klein",0.3,1))))+F32</f>
        <v>9187.5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7FFC-0B79-42D2-B56F-78B65FB5B484}">
  <dimension ref="A1:I30"/>
  <sheetViews>
    <sheetView topLeftCell="A7" workbookViewId="0">
      <selection activeCell="I29" sqref="I29"/>
    </sheetView>
  </sheetViews>
  <sheetFormatPr baseColWidth="10" defaultColWidth="11.5546875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11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14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24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19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9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115</v>
      </c>
      <c r="G8" s="1" t="s">
        <v>61</v>
      </c>
      <c r="H8">
        <v>0</v>
      </c>
    </row>
    <row r="9" spans="1:9" x14ac:dyDescent="0.3">
      <c r="A9" s="1" t="s">
        <v>62</v>
      </c>
      <c r="B9" s="1">
        <v>5</v>
      </c>
      <c r="C9" s="1" t="s">
        <v>17</v>
      </c>
      <c r="D9" s="1">
        <v>27</v>
      </c>
      <c r="E9" s="1" t="s">
        <v>63</v>
      </c>
      <c r="F9" s="1" t="s">
        <v>64</v>
      </c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21</v>
      </c>
      <c r="C10" s="1" t="s">
        <v>18</v>
      </c>
      <c r="D10" s="1">
        <v>22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17</v>
      </c>
      <c r="C11" s="1" t="s">
        <v>19</v>
      </c>
      <c r="D11" s="1">
        <v>24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30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16</v>
      </c>
      <c r="C13" s="1" t="s">
        <v>21</v>
      </c>
      <c r="D13" s="1">
        <v>0</v>
      </c>
      <c r="E13" t="s">
        <v>77</v>
      </c>
      <c r="F13" s="1">
        <v>10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9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350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35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70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244.99999999999997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>$B$17*0.2</f>
        <v>70</v>
      </c>
      <c r="C21" s="1" t="s">
        <v>29</v>
      </c>
      <c r="D21" s="1">
        <v>35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>$B$17*0.2</f>
        <v>70</v>
      </c>
      <c r="C22" s="1" t="s">
        <v>30</v>
      </c>
      <c r="D22" s="1">
        <v>0</v>
      </c>
      <c r="E22" s="1" t="s">
        <v>103</v>
      </c>
      <c r="F22" s="1" t="s">
        <v>116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87.5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87.5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196</v>
      </c>
      <c r="B26" s="2">
        <v>1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1.35</v>
      </c>
      <c r="C27" s="1" t="s">
        <v>35</v>
      </c>
      <c r="D27" s="1">
        <v>25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>
        <v>200</v>
      </c>
      <c r="E28" t="s">
        <v>125</v>
      </c>
      <c r="F28" t="s">
        <v>127</v>
      </c>
    </row>
    <row r="29" spans="1:8" x14ac:dyDescent="0.3">
      <c r="A29" t="s">
        <v>6</v>
      </c>
      <c r="B29">
        <v>8</v>
      </c>
      <c r="E29" t="s">
        <v>132</v>
      </c>
    </row>
    <row r="30" spans="1:8" x14ac:dyDescent="0.3">
      <c r="A30" t="s">
        <v>7</v>
      </c>
      <c r="B30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10" workbookViewId="0">
      <selection activeCell="E33" sqref="E33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0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0</v>
      </c>
      <c r="C4" s="1" t="s">
        <v>12</v>
      </c>
      <c r="D4" s="1">
        <v>0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0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0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0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0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0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0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0</v>
      </c>
      <c r="C22" s="1" t="s">
        <v>30</v>
      </c>
      <c r="D22" s="1">
        <v>0</v>
      </c>
      <c r="E22" s="1" t="s">
        <v>103</v>
      </c>
      <c r="F22" s="1" t="s">
        <v>122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/>
      <c r="H25" s="1"/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0</v>
      </c>
      <c r="C27" s="1" t="s">
        <v>35</v>
      </c>
      <c r="D27" s="1">
        <v>0</v>
      </c>
      <c r="E27" t="s">
        <v>114</v>
      </c>
      <c r="F27" s="1">
        <v>0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0</v>
      </c>
      <c r="E29" t="s">
        <v>132</v>
      </c>
      <c r="F29">
        <v>0</v>
      </c>
    </row>
    <row r="30" spans="1:8" x14ac:dyDescent="0.3">
      <c r="A30" t="s">
        <v>7</v>
      </c>
      <c r="B30" s="3">
        <v>0</v>
      </c>
      <c r="E30" t="s">
        <v>190</v>
      </c>
      <c r="F30">
        <v>30</v>
      </c>
    </row>
    <row r="31" spans="1:8" x14ac:dyDescent="0.3">
      <c r="E31" t="s">
        <v>193</v>
      </c>
      <c r="F31">
        <f>SUM(B2:B7)*75*(IF(F28="Groß",1.75,IF(F28="Mittel",1,IF(F28="Klein",0.3,1))))</f>
        <v>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topLeftCell="A7" workbookViewId="0">
      <selection activeCell="B29" sqref="B29"/>
    </sheetView>
  </sheetViews>
  <sheetFormatPr baseColWidth="10" defaultColWidth="8.6640625" defaultRowHeight="14.4" x14ac:dyDescent="0.3"/>
  <cols>
    <col min="1" max="1" width="14.33203125" customWidth="1"/>
    <col min="5" max="5" width="12.44140625" customWidth="1"/>
    <col min="7" max="7" width="13.33203125" customWidth="1"/>
  </cols>
  <sheetData>
    <row r="1" spans="1:11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  <c r="J1" s="1"/>
      <c r="K1" s="1"/>
    </row>
    <row r="2" spans="1:11" x14ac:dyDescent="0.3">
      <c r="A2" s="1" t="s">
        <v>42</v>
      </c>
      <c r="B2" s="1">
        <v>14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s="1"/>
      <c r="J2" s="1"/>
      <c r="K2" s="1"/>
    </row>
    <row r="3" spans="1:11" x14ac:dyDescent="0.3">
      <c r="A3" s="1" t="s">
        <v>45</v>
      </c>
      <c r="B3" s="1">
        <v>16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s="1"/>
      <c r="J3" s="1"/>
      <c r="K3" s="1"/>
    </row>
    <row r="4" spans="1:11" x14ac:dyDescent="0.3">
      <c r="A4" s="1" t="s">
        <v>48</v>
      </c>
      <c r="B4" s="1">
        <v>12</v>
      </c>
      <c r="C4" s="1" t="s">
        <v>12</v>
      </c>
      <c r="D4" s="1">
        <v>66</v>
      </c>
      <c r="E4" s="2" t="s">
        <v>49</v>
      </c>
      <c r="F4" s="1">
        <v>0</v>
      </c>
      <c r="G4" s="1" t="s">
        <v>50</v>
      </c>
      <c r="H4">
        <v>0</v>
      </c>
      <c r="I4" s="1"/>
      <c r="J4" s="1"/>
      <c r="K4" s="1"/>
    </row>
    <row r="5" spans="1:11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  <c r="I5" s="1"/>
      <c r="J5" s="1"/>
      <c r="K5" s="1"/>
    </row>
    <row r="6" spans="1:11" x14ac:dyDescent="0.3">
      <c r="A6" s="1" t="s">
        <v>54</v>
      </c>
      <c r="B6" s="1">
        <v>3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  <c r="I6" s="1"/>
      <c r="J6" s="1"/>
      <c r="K6" s="1"/>
    </row>
    <row r="7" spans="1:11" x14ac:dyDescent="0.3">
      <c r="A7" s="1" t="s">
        <v>57</v>
      </c>
      <c r="B7" s="1">
        <v>13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  <c r="I7" s="1"/>
      <c r="J7" s="1"/>
      <c r="K7" s="1"/>
    </row>
    <row r="8" spans="1:11" x14ac:dyDescent="0.3">
      <c r="A8" s="1" t="s">
        <v>0</v>
      </c>
      <c r="B8" s="1">
        <v>5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  <c r="I8" s="1"/>
      <c r="J8" s="1"/>
      <c r="K8" s="1"/>
    </row>
    <row r="9" spans="1:11" x14ac:dyDescent="0.3">
      <c r="A9" s="1" t="s">
        <v>62</v>
      </c>
      <c r="B9" s="1">
        <v>5</v>
      </c>
      <c r="C9" s="1" t="s">
        <v>17</v>
      </c>
      <c r="D9" s="1">
        <v>62</v>
      </c>
      <c r="E9" s="1" t="s">
        <v>63</v>
      </c>
      <c r="F9" s="1" t="s">
        <v>189</v>
      </c>
      <c r="G9" s="1" t="s">
        <v>65</v>
      </c>
      <c r="H9">
        <v>0</v>
      </c>
      <c r="I9" s="1"/>
      <c r="J9" s="1"/>
      <c r="K9" s="1"/>
    </row>
    <row r="10" spans="1:11" x14ac:dyDescent="0.3">
      <c r="A10" s="1" t="s">
        <v>66</v>
      </c>
      <c r="B10" s="1">
        <f>ROUNDUP((B8+B5+B7+B9)/2,0)</f>
        <v>17</v>
      </c>
      <c r="C10" s="1" t="s">
        <v>18</v>
      </c>
      <c r="D10" s="1">
        <v>30</v>
      </c>
      <c r="E10" s="1" t="s">
        <v>67</v>
      </c>
      <c r="F10" s="1"/>
      <c r="G10" s="1" t="s">
        <v>68</v>
      </c>
      <c r="H10">
        <v>0</v>
      </c>
      <c r="I10" s="1"/>
      <c r="J10" s="1"/>
      <c r="K10" s="1"/>
    </row>
    <row r="11" spans="1:11" x14ac:dyDescent="0.3">
      <c r="A11" s="1" t="s">
        <v>69</v>
      </c>
      <c r="B11" s="1">
        <v>8</v>
      </c>
      <c r="C11" s="1" t="s">
        <v>19</v>
      </c>
      <c r="D11" s="1">
        <v>72</v>
      </c>
      <c r="E11" s="1" t="s">
        <v>70</v>
      </c>
      <c r="F11" s="1">
        <v>0</v>
      </c>
      <c r="G11" t="s">
        <v>71</v>
      </c>
      <c r="H11">
        <v>0</v>
      </c>
      <c r="I11" s="1"/>
      <c r="J11" s="1"/>
      <c r="K11" s="1"/>
    </row>
    <row r="12" spans="1:11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15</v>
      </c>
      <c r="G12" t="s">
        <v>75</v>
      </c>
      <c r="H12">
        <v>0</v>
      </c>
      <c r="I12" s="1"/>
      <c r="J12" s="1"/>
      <c r="K12" s="1"/>
    </row>
    <row r="13" spans="1:11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  <c r="I13" s="1"/>
      <c r="J13" s="1"/>
      <c r="K13" s="1"/>
    </row>
    <row r="14" spans="1:11" x14ac:dyDescent="0.3">
      <c r="A14" s="1" t="s">
        <v>79</v>
      </c>
      <c r="B14" s="1">
        <f>ROUNDUP((B6+B6+B4)/3,0)</f>
        <v>6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  <c r="I14" s="1"/>
      <c r="J14" s="1"/>
      <c r="K14" s="1"/>
    </row>
    <row r="15" spans="1:11" x14ac:dyDescent="0.3">
      <c r="A15" s="1" t="s">
        <v>82</v>
      </c>
      <c r="B15" s="1">
        <f>ROUNDUP((B5+B4+B5)/3,0)</f>
        <v>12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  <c r="I15" s="1"/>
      <c r="J15" s="1"/>
      <c r="K15" s="1"/>
    </row>
    <row r="16" spans="1:11" x14ac:dyDescent="0.3">
      <c r="A16" s="1" t="s">
        <v>85</v>
      </c>
      <c r="B16" s="1">
        <f>B8+B9</f>
        <v>10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  <c r="I16" s="1"/>
      <c r="J16" s="1"/>
      <c r="K16" s="1"/>
    </row>
    <row r="17" spans="1:11" x14ac:dyDescent="0.3">
      <c r="A17" s="1" t="s">
        <v>3</v>
      </c>
      <c r="B17" s="1">
        <v>300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  <c r="I17" s="1"/>
      <c r="J17" s="1"/>
      <c r="K17" s="1"/>
    </row>
    <row r="18" spans="1:11" x14ac:dyDescent="0.3">
      <c r="A18" s="1" t="s">
        <v>4</v>
      </c>
      <c r="B18" s="1">
        <v>23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  <c r="I18" s="1"/>
      <c r="J18" s="1"/>
      <c r="K18" s="1"/>
    </row>
    <row r="19" spans="1:11" x14ac:dyDescent="0.3">
      <c r="A19" s="1" t="s">
        <v>92</v>
      </c>
      <c r="B19" s="1">
        <f>$B$17*0.2</f>
        <v>60</v>
      </c>
      <c r="C19" s="1" t="s">
        <v>27</v>
      </c>
      <c r="D19" s="1">
        <v>58</v>
      </c>
      <c r="E19" s="1" t="s">
        <v>93</v>
      </c>
      <c r="F19" s="1">
        <v>0</v>
      </c>
      <c r="G19" t="s">
        <v>94</v>
      </c>
      <c r="H19">
        <v>0</v>
      </c>
      <c r="I19" s="1"/>
      <c r="J19" s="1"/>
      <c r="K19" s="1"/>
    </row>
    <row r="20" spans="1:11" x14ac:dyDescent="0.3">
      <c r="A20" s="1" t="s">
        <v>95</v>
      </c>
      <c r="B20" s="1">
        <f>$B$17*0.7</f>
        <v>210</v>
      </c>
      <c r="C20" s="1" t="s">
        <v>28</v>
      </c>
      <c r="D20" s="1">
        <v>41</v>
      </c>
      <c r="E20" s="1" t="s">
        <v>96</v>
      </c>
      <c r="F20" s="1">
        <v>0</v>
      </c>
      <c r="G20" t="s">
        <v>97</v>
      </c>
      <c r="H20" t="s">
        <v>98</v>
      </c>
      <c r="I20" s="1"/>
      <c r="J20" s="1"/>
      <c r="K20" s="1"/>
    </row>
    <row r="21" spans="1:11" x14ac:dyDescent="0.3">
      <c r="A21" s="1" t="s">
        <v>99</v>
      </c>
      <c r="B21" s="1">
        <f t="shared" ref="B21:B22" si="0">$B$17*0.2</f>
        <v>60</v>
      </c>
      <c r="C21" s="1" t="s">
        <v>29</v>
      </c>
      <c r="D21" s="1">
        <v>47</v>
      </c>
      <c r="E21" s="1" t="s">
        <v>100</v>
      </c>
      <c r="F21" s="1">
        <v>0</v>
      </c>
      <c r="G21" t="s">
        <v>101</v>
      </c>
      <c r="H21" t="s">
        <v>98</v>
      </c>
      <c r="I21" s="1"/>
      <c r="J21" s="1"/>
      <c r="K21" s="1"/>
    </row>
    <row r="22" spans="1:11" x14ac:dyDescent="0.3">
      <c r="A22" s="1" t="s">
        <v>102</v>
      </c>
      <c r="B22" s="1">
        <f t="shared" si="0"/>
        <v>60</v>
      </c>
      <c r="C22" s="1" t="s">
        <v>30</v>
      </c>
      <c r="D22" s="1">
        <v>0</v>
      </c>
      <c r="E22" s="1" t="s">
        <v>103</v>
      </c>
      <c r="F22" s="1" t="s">
        <v>121</v>
      </c>
      <c r="G22" t="s">
        <v>104</v>
      </c>
      <c r="H22" t="s">
        <v>98</v>
      </c>
      <c r="I22" s="1"/>
      <c r="J22" s="1"/>
      <c r="K22" s="1"/>
    </row>
    <row r="23" spans="1:11" x14ac:dyDescent="0.3">
      <c r="A23" s="1" t="s">
        <v>105</v>
      </c>
      <c r="B23" s="1">
        <f>$B$17*0.25</f>
        <v>75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  <c r="I23" s="1"/>
      <c r="J23" s="1"/>
      <c r="K23" s="1"/>
    </row>
    <row r="24" spans="1:11" x14ac:dyDescent="0.3">
      <c r="A24" s="1" t="s">
        <v>108</v>
      </c>
      <c r="B24" s="1">
        <f>$B$17*0.25</f>
        <v>75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  <c r="I24" s="1"/>
      <c r="J24" s="1"/>
      <c r="K24" s="1"/>
    </row>
    <row r="25" spans="1:11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121</v>
      </c>
      <c r="I25" s="1"/>
      <c r="J25" s="1"/>
      <c r="K25" s="1"/>
    </row>
    <row r="26" spans="1:11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  <c r="I26" s="1"/>
      <c r="J26" s="1"/>
      <c r="K26" s="1"/>
    </row>
    <row r="27" spans="1:11" x14ac:dyDescent="0.3">
      <c r="A27" t="s">
        <v>2</v>
      </c>
      <c r="B27" s="2">
        <v>1.3</v>
      </c>
      <c r="C27" s="1" t="s">
        <v>35</v>
      </c>
      <c r="D27" s="1">
        <v>34</v>
      </c>
      <c r="E27" t="s">
        <v>114</v>
      </c>
      <c r="F27" s="1">
        <v>6</v>
      </c>
      <c r="G27" s="1"/>
      <c r="H27" s="1"/>
      <c r="I27" s="1"/>
      <c r="J27" s="1"/>
      <c r="K27" s="1"/>
    </row>
    <row r="28" spans="1:11" x14ac:dyDescent="0.3">
      <c r="A28" t="s">
        <v>5</v>
      </c>
      <c r="B28" s="3">
        <v>50</v>
      </c>
      <c r="E28" t="s">
        <v>125</v>
      </c>
      <c r="F28" t="s">
        <v>128</v>
      </c>
    </row>
    <row r="29" spans="1:11" x14ac:dyDescent="0.3">
      <c r="A29" t="s">
        <v>6</v>
      </c>
      <c r="B29" s="3">
        <v>5</v>
      </c>
      <c r="E29" t="s">
        <v>132</v>
      </c>
      <c r="F29">
        <v>4</v>
      </c>
    </row>
    <row r="30" spans="1:11" x14ac:dyDescent="0.3">
      <c r="A30" t="s">
        <v>7</v>
      </c>
      <c r="B30" s="3">
        <v>45</v>
      </c>
      <c r="E30" t="s">
        <v>190</v>
      </c>
      <c r="F30">
        <v>42</v>
      </c>
    </row>
    <row r="31" spans="1:11" x14ac:dyDescent="0.3">
      <c r="E31" t="s">
        <v>193</v>
      </c>
      <c r="F31">
        <f>SUM(B2:B7)*75*(IF(F28="Groß",1.75,IF(F28="Mittel",1,IF(F28="Klein",0.3,1))))+F32</f>
        <v>9675</v>
      </c>
    </row>
    <row r="32" spans="1:11" x14ac:dyDescent="0.3">
      <c r="E32" t="s">
        <v>194</v>
      </c>
      <c r="F32">
        <v>4500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topLeftCell="A10" workbookViewId="0">
      <selection activeCell="G37" sqref="G37"/>
    </sheetView>
  </sheetViews>
  <sheetFormatPr baseColWidth="10" defaultRowHeight="14.4" x14ac:dyDescent="0.3"/>
  <cols>
    <col min="5" max="5" width="15.44140625" customWidth="1"/>
  </cols>
  <sheetData>
    <row r="1" spans="1:10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10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  <c r="I2" t="s">
        <v>185</v>
      </c>
    </row>
    <row r="3" spans="1:10" x14ac:dyDescent="0.3">
      <c r="A3" s="1" t="s">
        <v>45</v>
      </c>
      <c r="B3" s="1">
        <v>8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  <c r="I3" t="s">
        <v>186</v>
      </c>
    </row>
    <row r="4" spans="1:10" x14ac:dyDescent="0.3">
      <c r="A4" s="1" t="s">
        <v>48</v>
      </c>
      <c r="B4" s="1">
        <v>2</v>
      </c>
      <c r="C4" s="1" t="s">
        <v>12</v>
      </c>
      <c r="D4" s="1">
        <v>43</v>
      </c>
      <c r="E4" s="2" t="s">
        <v>49</v>
      </c>
      <c r="F4" s="1">
        <v>0</v>
      </c>
      <c r="G4" s="1" t="s">
        <v>50</v>
      </c>
      <c r="H4">
        <v>0</v>
      </c>
      <c r="J4" t="s">
        <v>187</v>
      </c>
    </row>
    <row r="5" spans="1:10" x14ac:dyDescent="0.3">
      <c r="A5" s="1" t="s">
        <v>51</v>
      </c>
      <c r="B5" s="1">
        <v>7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10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10" x14ac:dyDescent="0.3">
      <c r="A7" s="1" t="s">
        <v>57</v>
      </c>
      <c r="B7" s="1">
        <v>12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10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 t="s">
        <v>120</v>
      </c>
      <c r="G8" s="1" t="s">
        <v>61</v>
      </c>
      <c r="H8">
        <v>0</v>
      </c>
    </row>
    <row r="9" spans="1:10" x14ac:dyDescent="0.3">
      <c r="A9" s="1" t="s">
        <v>62</v>
      </c>
      <c r="B9" s="1">
        <v>0</v>
      </c>
      <c r="C9" s="1" t="s">
        <v>17</v>
      </c>
      <c r="D9" s="1">
        <v>0</v>
      </c>
      <c r="E9" s="1" t="s">
        <v>63</v>
      </c>
      <c r="F9" s="1"/>
      <c r="G9" s="1" t="s">
        <v>65</v>
      </c>
      <c r="H9">
        <v>0</v>
      </c>
    </row>
    <row r="10" spans="1:10" x14ac:dyDescent="0.3">
      <c r="A10" s="1" t="s">
        <v>66</v>
      </c>
      <c r="B10" s="1">
        <f>ROUNDUP((B8+B5+B7+B9)/2,0)</f>
        <v>13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10" x14ac:dyDescent="0.3">
      <c r="A11" s="1" t="s">
        <v>69</v>
      </c>
      <c r="B11" s="1">
        <v>0</v>
      </c>
      <c r="C11" s="1" t="s">
        <v>19</v>
      </c>
      <c r="D11" s="1">
        <v>56</v>
      </c>
      <c r="E11" s="1" t="s">
        <v>70</v>
      </c>
      <c r="F11" s="1">
        <v>0</v>
      </c>
      <c r="G11" t="s">
        <v>71</v>
      </c>
      <c r="H11">
        <v>0</v>
      </c>
    </row>
    <row r="12" spans="1:10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10" x14ac:dyDescent="0.3">
      <c r="A13" s="1" t="s">
        <v>76</v>
      </c>
      <c r="B13" s="1">
        <f>ROUNDUP((B7+B5)/2,0)</f>
        <v>10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10" x14ac:dyDescent="0.3">
      <c r="A14" s="1" t="s">
        <v>79</v>
      </c>
      <c r="B14" s="1">
        <f>ROUNDUP((B6+B6+B4)/3,0)</f>
        <v>2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10" x14ac:dyDescent="0.3">
      <c r="A15" s="1" t="s">
        <v>82</v>
      </c>
      <c r="B15" s="1">
        <f>ROUNDUP((B5+B4+B5)/3,0)</f>
        <v>6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10" x14ac:dyDescent="0.3">
      <c r="A16" s="1" t="s">
        <v>85</v>
      </c>
      <c r="B16" s="1">
        <f>B8+B9</f>
        <v>6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80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12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16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56</v>
      </c>
      <c r="C20" s="1" t="s">
        <v>28</v>
      </c>
      <c r="D20" s="1">
        <v>76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16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16</v>
      </c>
      <c r="C22" s="1" t="s">
        <v>30</v>
      </c>
      <c r="D22" s="1">
        <v>0</v>
      </c>
      <c r="E22" s="1" t="s">
        <v>103</v>
      </c>
      <c r="F22" s="1" t="s">
        <v>170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175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46</v>
      </c>
      <c r="E27" t="s">
        <v>114</v>
      </c>
      <c r="F27" s="1">
        <v>7</v>
      </c>
      <c r="G27" s="1"/>
      <c r="H27" s="1"/>
    </row>
    <row r="28" spans="1:8" x14ac:dyDescent="0.3">
      <c r="A28" t="s">
        <v>5</v>
      </c>
      <c r="B28" s="3">
        <v>0</v>
      </c>
      <c r="E28" t="s">
        <v>125</v>
      </c>
      <c r="F28" t="s">
        <v>127</v>
      </c>
    </row>
    <row r="29" spans="1:8" x14ac:dyDescent="0.3">
      <c r="A29" t="s">
        <v>6</v>
      </c>
      <c r="B29" s="3">
        <v>4</v>
      </c>
      <c r="E29" t="s">
        <v>132</v>
      </c>
      <c r="F29">
        <v>5</v>
      </c>
    </row>
    <row r="30" spans="1:8" x14ac:dyDescent="0.3">
      <c r="A30" t="s">
        <v>7</v>
      </c>
      <c r="B30" s="3">
        <v>0</v>
      </c>
      <c r="E30" t="s">
        <v>190</v>
      </c>
      <c r="F30">
        <v>45</v>
      </c>
    </row>
    <row r="31" spans="1:8" x14ac:dyDescent="0.3">
      <c r="E31" t="s">
        <v>193</v>
      </c>
      <c r="F31">
        <f>SUM(B2:B7)*75*(IF(F28="Groß",1.75,IF(F28="Mittel",1,IF(F28="Klein",0.3,1))))+F32</f>
        <v>4462.5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topLeftCell="A4" workbookViewId="0">
      <selection activeCell="B30" sqref="B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18</v>
      </c>
      <c r="C2" s="1" t="s">
        <v>10</v>
      </c>
      <c r="D2" s="1">
        <v>0</v>
      </c>
      <c r="E2" s="2" t="s">
        <v>43</v>
      </c>
      <c r="F2" s="1">
        <v>25</v>
      </c>
      <c r="G2" s="1" t="s">
        <v>44</v>
      </c>
      <c r="H2">
        <v>0</v>
      </c>
    </row>
    <row r="3" spans="1:9" x14ac:dyDescent="0.3">
      <c r="A3" s="1" t="s">
        <v>45</v>
      </c>
      <c r="B3" s="1">
        <v>11</v>
      </c>
      <c r="C3" s="1" t="s">
        <v>11</v>
      </c>
      <c r="D3" s="1">
        <v>44</v>
      </c>
      <c r="E3" s="2" t="s">
        <v>46</v>
      </c>
      <c r="F3" s="1">
        <v>5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38</v>
      </c>
      <c r="E4" s="2" t="s">
        <v>49</v>
      </c>
      <c r="F4" s="1">
        <v>5</v>
      </c>
      <c r="G4" s="1" t="s">
        <v>50</v>
      </c>
      <c r="H4">
        <v>0</v>
      </c>
    </row>
    <row r="5" spans="1:9" x14ac:dyDescent="0.3">
      <c r="A5" s="1" t="s">
        <v>51</v>
      </c>
      <c r="B5" s="1">
        <v>17</v>
      </c>
      <c r="C5" s="1" t="s">
        <v>13</v>
      </c>
      <c r="D5" s="1">
        <v>34</v>
      </c>
      <c r="E5" s="2" t="s">
        <v>52</v>
      </c>
      <c r="F5" s="1">
        <v>5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5</v>
      </c>
      <c r="G6" s="1" t="s">
        <v>56</v>
      </c>
      <c r="H6">
        <v>0</v>
      </c>
    </row>
    <row r="7" spans="1:9" x14ac:dyDescent="0.3">
      <c r="A7" s="1" t="s">
        <v>57</v>
      </c>
      <c r="B7" s="1">
        <v>11</v>
      </c>
      <c r="C7" s="1" t="s">
        <v>15</v>
      </c>
      <c r="D7" s="1">
        <v>0</v>
      </c>
      <c r="E7" s="2" t="s">
        <v>58</v>
      </c>
      <c r="F7" s="1">
        <v>5</v>
      </c>
      <c r="G7" s="1" t="s">
        <v>59</v>
      </c>
      <c r="H7">
        <v>0</v>
      </c>
    </row>
    <row r="8" spans="1:9" x14ac:dyDescent="0.3">
      <c r="A8" s="1" t="s">
        <v>0</v>
      </c>
      <c r="B8" s="1">
        <v>4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32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18</v>
      </c>
      <c r="C10" s="1" t="s">
        <v>18</v>
      </c>
      <c r="D10" s="1">
        <v>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40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40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14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13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8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600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15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120</v>
      </c>
      <c r="C19" s="1" t="s">
        <v>27</v>
      </c>
      <c r="D19" s="1">
        <v>38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420</v>
      </c>
      <c r="C20" s="1" t="s">
        <v>28</v>
      </c>
      <c r="D20" s="1">
        <v>56</v>
      </c>
      <c r="E20" s="1" t="s">
        <v>96</v>
      </c>
      <c r="F20" s="1">
        <v>0</v>
      </c>
      <c r="G20" t="s">
        <v>97</v>
      </c>
      <c r="H20" t="s">
        <v>176</v>
      </c>
    </row>
    <row r="21" spans="1:8" x14ac:dyDescent="0.3">
      <c r="A21" s="1" t="s">
        <v>99</v>
      </c>
      <c r="B21" s="1">
        <f t="shared" ref="B21:B22" si="0">$B$17*0.2</f>
        <v>120</v>
      </c>
      <c r="C21" s="1" t="s">
        <v>29</v>
      </c>
      <c r="D21" s="1">
        <v>0</v>
      </c>
      <c r="E21" s="1" t="s">
        <v>100</v>
      </c>
      <c r="F21" s="1">
        <v>0</v>
      </c>
      <c r="G21" t="s">
        <v>101</v>
      </c>
      <c r="H21" t="s">
        <v>176</v>
      </c>
    </row>
    <row r="22" spans="1:8" x14ac:dyDescent="0.3">
      <c r="A22" s="1" t="s">
        <v>102</v>
      </c>
      <c r="B22" s="1">
        <f t="shared" si="0"/>
        <v>120</v>
      </c>
      <c r="C22" s="1" t="s">
        <v>30</v>
      </c>
      <c r="D22" s="1">
        <v>0</v>
      </c>
      <c r="E22" s="1" t="s">
        <v>103</v>
      </c>
      <c r="F22" s="1" t="s">
        <v>169</v>
      </c>
      <c r="G22" t="s">
        <v>104</v>
      </c>
      <c r="H22" t="s">
        <v>176</v>
      </c>
    </row>
    <row r="23" spans="1:8" x14ac:dyDescent="0.3">
      <c r="A23" s="1" t="s">
        <v>105</v>
      </c>
      <c r="B23" s="1">
        <f>$B$17*0.25</f>
        <v>150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176</v>
      </c>
    </row>
    <row r="24" spans="1:8" x14ac:dyDescent="0.3">
      <c r="A24" s="1" t="s">
        <v>108</v>
      </c>
      <c r="B24" s="1">
        <f>$B$17*0.25</f>
        <v>150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176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169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26</v>
      </c>
      <c r="E27" t="s">
        <v>114</v>
      </c>
      <c r="F27" s="1">
        <v>6</v>
      </c>
      <c r="G27" s="1"/>
      <c r="H27" s="1"/>
    </row>
    <row r="28" spans="1:8" x14ac:dyDescent="0.3">
      <c r="A28" t="s">
        <v>5</v>
      </c>
      <c r="B28" s="3">
        <v>100</v>
      </c>
      <c r="E28" t="s">
        <v>125</v>
      </c>
      <c r="F28" t="s">
        <v>127</v>
      </c>
    </row>
    <row r="29" spans="1:8" x14ac:dyDescent="0.3">
      <c r="A29" t="s">
        <v>6</v>
      </c>
      <c r="B29" s="3">
        <v>1</v>
      </c>
      <c r="E29" t="s">
        <v>132</v>
      </c>
      <c r="F29">
        <v>4</v>
      </c>
    </row>
    <row r="30" spans="1:8" x14ac:dyDescent="0.3">
      <c r="A30" t="s">
        <v>7</v>
      </c>
      <c r="B30" s="3">
        <v>0</v>
      </c>
      <c r="E30" t="s">
        <v>190</v>
      </c>
      <c r="F30">
        <v>52</v>
      </c>
    </row>
    <row r="31" spans="1:8" x14ac:dyDescent="0.3">
      <c r="E31" t="s">
        <v>193</v>
      </c>
      <c r="F31">
        <f>SUM(B2:B7)*75*(IF(F28="Groß",1.75,IF(F28="Mittel",1,IF(F28="Klein",0.3,1))))+F32</f>
        <v>11137.5</v>
      </c>
    </row>
    <row r="32" spans="1:8" x14ac:dyDescent="0.3">
      <c r="E32" t="s">
        <v>194</v>
      </c>
      <c r="F32">
        <v>3000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opLeftCell="A10" workbookViewId="0">
      <selection activeCell="C30" sqref="C30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10</v>
      </c>
      <c r="C3" s="1" t="s">
        <v>11</v>
      </c>
      <c r="D3" s="1">
        <v>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8</v>
      </c>
      <c r="C4" s="1" t="s">
        <v>12</v>
      </c>
      <c r="D4" s="1">
        <v>22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11</v>
      </c>
      <c r="C5" s="1" t="s">
        <v>13</v>
      </c>
      <c r="D5" s="1">
        <v>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14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6</v>
      </c>
      <c r="C8" s="1" t="s">
        <v>16</v>
      </c>
      <c r="D8" s="1">
        <v>0</v>
      </c>
      <c r="E8" s="1" t="s">
        <v>60</v>
      </c>
      <c r="F8" s="1"/>
      <c r="G8" s="1" t="s">
        <v>61</v>
      </c>
      <c r="H8">
        <v>0</v>
      </c>
    </row>
    <row r="9" spans="1:9" x14ac:dyDescent="0.3">
      <c r="A9" s="1" t="s">
        <v>62</v>
      </c>
      <c r="B9" s="1">
        <v>0</v>
      </c>
      <c r="C9" s="1" t="s">
        <v>17</v>
      </c>
      <c r="D9" s="1">
        <v>33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16</v>
      </c>
      <c r="C10" s="1" t="s">
        <v>18</v>
      </c>
      <c r="D10" s="1">
        <v>33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0</v>
      </c>
      <c r="C11" s="1" t="s">
        <v>19</v>
      </c>
      <c r="D11" s="1">
        <v>22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13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4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10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6</v>
      </c>
      <c r="C16" s="1" t="s">
        <v>24</v>
      </c>
      <c r="D16" s="1">
        <v>26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100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10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20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70</v>
      </c>
      <c r="C20" s="1" t="s">
        <v>28</v>
      </c>
      <c r="D20" s="1">
        <v>0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20</v>
      </c>
      <c r="C21" s="1" t="s">
        <v>29</v>
      </c>
      <c r="D21" s="1">
        <v>56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20</v>
      </c>
      <c r="C22" s="1" t="s">
        <v>30</v>
      </c>
      <c r="D22" s="1">
        <v>0</v>
      </c>
      <c r="E22" s="1" t="s">
        <v>103</v>
      </c>
      <c r="F22" s="1" t="s">
        <v>168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25</v>
      </c>
      <c r="C23" s="1" t="s">
        <v>31</v>
      </c>
      <c r="D23" s="1">
        <v>0</v>
      </c>
      <c r="E23" s="1" t="s">
        <v>106</v>
      </c>
      <c r="F23" s="1">
        <v>0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25</v>
      </c>
      <c r="C24" s="1" t="s">
        <v>32</v>
      </c>
      <c r="D24" s="1">
        <v>0</v>
      </c>
      <c r="E24" s="1" t="s">
        <v>109</v>
      </c>
      <c r="F24" s="1">
        <v>0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168</v>
      </c>
    </row>
    <row r="26" spans="1:8" x14ac:dyDescent="0.3">
      <c r="A26" t="s">
        <v>1</v>
      </c>
      <c r="B26" s="2">
        <v>0</v>
      </c>
      <c r="C26" s="1" t="s">
        <v>34</v>
      </c>
      <c r="D26" s="1">
        <v>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32</v>
      </c>
      <c r="E27" t="s">
        <v>114</v>
      </c>
      <c r="F27" s="1">
        <v>3.5</v>
      </c>
      <c r="G27" s="1"/>
      <c r="H27" s="1"/>
    </row>
    <row r="28" spans="1:8" x14ac:dyDescent="0.3">
      <c r="A28" t="s">
        <v>5</v>
      </c>
      <c r="B28" s="3">
        <v>5</v>
      </c>
      <c r="E28" t="s">
        <v>125</v>
      </c>
      <c r="F28" t="s">
        <v>126</v>
      </c>
    </row>
    <row r="29" spans="1:8" x14ac:dyDescent="0.3">
      <c r="A29" t="s">
        <v>6</v>
      </c>
      <c r="B29" s="3">
        <v>2</v>
      </c>
      <c r="E29" t="s">
        <v>132</v>
      </c>
      <c r="F29">
        <v>1.5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1080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topLeftCell="A7" workbookViewId="0">
      <selection activeCell="J27" sqref="A1:XFD1048576"/>
    </sheetView>
  </sheetViews>
  <sheetFormatPr baseColWidth="10" defaultRowHeight="14.4" x14ac:dyDescent="0.3"/>
  <sheetData>
    <row r="1" spans="1:9" x14ac:dyDescent="0.3">
      <c r="A1" s="1" t="s">
        <v>36</v>
      </c>
      <c r="B1" s="1" t="s">
        <v>37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123</v>
      </c>
    </row>
    <row r="2" spans="1:9" x14ac:dyDescent="0.3">
      <c r="A2" s="1" t="s">
        <v>42</v>
      </c>
      <c r="B2" s="1">
        <v>3</v>
      </c>
      <c r="C2" s="1" t="s">
        <v>10</v>
      </c>
      <c r="D2" s="1">
        <v>0</v>
      </c>
      <c r="E2" s="2" t="s">
        <v>43</v>
      </c>
      <c r="F2" s="1">
        <v>0</v>
      </c>
      <c r="G2" s="1" t="s">
        <v>44</v>
      </c>
      <c r="H2">
        <v>0</v>
      </c>
    </row>
    <row r="3" spans="1:9" x14ac:dyDescent="0.3">
      <c r="A3" s="1" t="s">
        <v>45</v>
      </c>
      <c r="B3" s="1">
        <v>13</v>
      </c>
      <c r="C3" s="1" t="s">
        <v>11</v>
      </c>
      <c r="D3" s="1">
        <v>20</v>
      </c>
      <c r="E3" s="2" t="s">
        <v>46</v>
      </c>
      <c r="F3" s="1">
        <v>0</v>
      </c>
      <c r="G3" s="1" t="s">
        <v>47</v>
      </c>
      <c r="H3">
        <v>0</v>
      </c>
    </row>
    <row r="4" spans="1:9" x14ac:dyDescent="0.3">
      <c r="A4" s="1" t="s">
        <v>48</v>
      </c>
      <c r="B4" s="1">
        <v>3</v>
      </c>
      <c r="C4" s="1" t="s">
        <v>12</v>
      </c>
      <c r="D4" s="1">
        <v>25</v>
      </c>
      <c r="E4" s="2" t="s">
        <v>49</v>
      </c>
      <c r="F4" s="1">
        <v>0</v>
      </c>
      <c r="G4" s="1" t="s">
        <v>50</v>
      </c>
      <c r="H4">
        <v>0</v>
      </c>
    </row>
    <row r="5" spans="1:9" x14ac:dyDescent="0.3">
      <c r="A5" s="1" t="s">
        <v>51</v>
      </c>
      <c r="B5" s="1">
        <v>8</v>
      </c>
      <c r="C5" s="1" t="s">
        <v>13</v>
      </c>
      <c r="D5" s="1">
        <v>20</v>
      </c>
      <c r="E5" s="2" t="s">
        <v>52</v>
      </c>
      <c r="F5" s="1">
        <v>0</v>
      </c>
      <c r="G5" s="1" t="s">
        <v>53</v>
      </c>
      <c r="H5">
        <v>0</v>
      </c>
    </row>
    <row r="6" spans="1:9" x14ac:dyDescent="0.3">
      <c r="A6" s="1" t="s">
        <v>54</v>
      </c>
      <c r="B6" s="1">
        <v>2</v>
      </c>
      <c r="C6" s="1" t="s">
        <v>14</v>
      </c>
      <c r="D6" s="1">
        <v>0</v>
      </c>
      <c r="E6" s="2" t="s">
        <v>55</v>
      </c>
      <c r="F6" s="1">
        <v>0</v>
      </c>
      <c r="G6" s="1" t="s">
        <v>56</v>
      </c>
      <c r="H6">
        <v>0</v>
      </c>
    </row>
    <row r="7" spans="1:9" x14ac:dyDescent="0.3">
      <c r="A7" s="1" t="s">
        <v>57</v>
      </c>
      <c r="B7" s="1">
        <v>15</v>
      </c>
      <c r="C7" s="1" t="s">
        <v>15</v>
      </c>
      <c r="D7" s="1">
        <v>0</v>
      </c>
      <c r="E7" s="2" t="s">
        <v>58</v>
      </c>
      <c r="F7" s="1">
        <v>0</v>
      </c>
      <c r="G7" s="1" t="s">
        <v>59</v>
      </c>
      <c r="H7">
        <v>0</v>
      </c>
    </row>
    <row r="8" spans="1:9" x14ac:dyDescent="0.3">
      <c r="A8" s="1" t="s">
        <v>0</v>
      </c>
      <c r="B8" s="1">
        <v>1</v>
      </c>
      <c r="C8" s="1" t="s">
        <v>16</v>
      </c>
      <c r="D8" s="1">
        <v>0</v>
      </c>
      <c r="E8" s="1" t="s">
        <v>60</v>
      </c>
      <c r="F8" s="1" t="s">
        <v>64</v>
      </c>
      <c r="G8" s="1" t="s">
        <v>61</v>
      </c>
      <c r="H8">
        <v>0</v>
      </c>
    </row>
    <row r="9" spans="1:9" x14ac:dyDescent="0.3">
      <c r="A9" s="1" t="s">
        <v>62</v>
      </c>
      <c r="B9" s="1">
        <v>4</v>
      </c>
      <c r="C9" s="1" t="s">
        <v>17</v>
      </c>
      <c r="D9" s="1">
        <v>56</v>
      </c>
      <c r="E9" s="1" t="s">
        <v>63</v>
      </c>
      <c r="F9" s="1"/>
      <c r="G9" s="1" t="s">
        <v>65</v>
      </c>
      <c r="H9">
        <v>0</v>
      </c>
    </row>
    <row r="10" spans="1:9" x14ac:dyDescent="0.3">
      <c r="A10" s="1" t="s">
        <v>66</v>
      </c>
      <c r="B10" s="1">
        <f>ROUNDUP((B8+B5+B7+B9)/2,0)</f>
        <v>14</v>
      </c>
      <c r="C10" s="1" t="s">
        <v>18</v>
      </c>
      <c r="D10" s="1">
        <v>50</v>
      </c>
      <c r="E10" s="1" t="s">
        <v>67</v>
      </c>
      <c r="F10" s="1"/>
      <c r="G10" s="1" t="s">
        <v>68</v>
      </c>
      <c r="H10">
        <v>0</v>
      </c>
    </row>
    <row r="11" spans="1:9" x14ac:dyDescent="0.3">
      <c r="A11" s="1" t="s">
        <v>69</v>
      </c>
      <c r="B11" s="1">
        <v>8</v>
      </c>
      <c r="C11" s="1" t="s">
        <v>19</v>
      </c>
      <c r="D11" s="1">
        <v>65</v>
      </c>
      <c r="E11" s="1" t="s">
        <v>70</v>
      </c>
      <c r="F11" s="1">
        <v>0</v>
      </c>
      <c r="G11" t="s">
        <v>71</v>
      </c>
      <c r="H11">
        <v>0</v>
      </c>
    </row>
    <row r="12" spans="1:9" x14ac:dyDescent="0.3">
      <c r="A12" s="1" t="s">
        <v>72</v>
      </c>
      <c r="B12" s="1" t="s">
        <v>73</v>
      </c>
      <c r="C12" s="1" t="s">
        <v>20</v>
      </c>
      <c r="D12" s="1">
        <v>0</v>
      </c>
      <c r="E12" t="s">
        <v>74</v>
      </c>
      <c r="F12" s="1">
        <v>0</v>
      </c>
      <c r="G12" t="s">
        <v>75</v>
      </c>
      <c r="H12">
        <v>0</v>
      </c>
    </row>
    <row r="13" spans="1:9" x14ac:dyDescent="0.3">
      <c r="A13" s="1" t="s">
        <v>76</v>
      </c>
      <c r="B13" s="1">
        <f>ROUNDUP((B7+B5)/2,0)</f>
        <v>12</v>
      </c>
      <c r="C13" s="1" t="s">
        <v>21</v>
      </c>
      <c r="D13" s="1">
        <v>0</v>
      </c>
      <c r="E13" t="s">
        <v>77</v>
      </c>
      <c r="F13" s="1">
        <v>0</v>
      </c>
      <c r="G13" t="s">
        <v>78</v>
      </c>
      <c r="H13">
        <v>0</v>
      </c>
    </row>
    <row r="14" spans="1:9" x14ac:dyDescent="0.3">
      <c r="A14" s="1" t="s">
        <v>79</v>
      </c>
      <c r="B14" s="1">
        <f>ROUNDUP((B6+B6+B4)/3,0)</f>
        <v>3</v>
      </c>
      <c r="C14" s="1" t="s">
        <v>22</v>
      </c>
      <c r="D14" s="1">
        <v>0</v>
      </c>
      <c r="E14" t="s">
        <v>80</v>
      </c>
      <c r="F14" s="1">
        <v>0</v>
      </c>
      <c r="G14" t="s">
        <v>81</v>
      </c>
      <c r="H14">
        <v>0</v>
      </c>
    </row>
    <row r="15" spans="1:9" x14ac:dyDescent="0.3">
      <c r="A15" s="1" t="s">
        <v>82</v>
      </c>
      <c r="B15" s="1">
        <f>ROUNDUP((B5+B4+B5)/3,0)</f>
        <v>7</v>
      </c>
      <c r="C15" s="1" t="s">
        <v>23</v>
      </c>
      <c r="D15" s="1">
        <v>0</v>
      </c>
      <c r="E15" t="s">
        <v>83</v>
      </c>
      <c r="F15" s="1">
        <v>0</v>
      </c>
      <c r="G15" t="s">
        <v>84</v>
      </c>
      <c r="H15">
        <v>0</v>
      </c>
    </row>
    <row r="16" spans="1:9" x14ac:dyDescent="0.3">
      <c r="A16" s="1" t="s">
        <v>85</v>
      </c>
      <c r="B16" s="1">
        <f>B8+B9</f>
        <v>5</v>
      </c>
      <c r="C16" s="1" t="s">
        <v>24</v>
      </c>
      <c r="D16" s="1">
        <v>0</v>
      </c>
      <c r="E16" s="1" t="s">
        <v>86</v>
      </c>
      <c r="F16" s="1">
        <v>0</v>
      </c>
      <c r="G16" t="s">
        <v>87</v>
      </c>
      <c r="H16">
        <v>0</v>
      </c>
    </row>
    <row r="17" spans="1:8" x14ac:dyDescent="0.3">
      <c r="A17" s="1" t="s">
        <v>3</v>
      </c>
      <c r="B17" s="1">
        <v>50</v>
      </c>
      <c r="C17" s="1" t="s">
        <v>25</v>
      </c>
      <c r="D17" s="1">
        <v>0</v>
      </c>
      <c r="E17" s="1" t="s">
        <v>88</v>
      </c>
      <c r="F17" s="1">
        <v>0</v>
      </c>
      <c r="G17" t="s">
        <v>89</v>
      </c>
      <c r="H17">
        <v>0</v>
      </c>
    </row>
    <row r="18" spans="1:8" x14ac:dyDescent="0.3">
      <c r="A18" s="1" t="s">
        <v>4</v>
      </c>
      <c r="B18" s="1">
        <v>20</v>
      </c>
      <c r="C18" s="1" t="s">
        <v>26</v>
      </c>
      <c r="D18" s="1">
        <v>0</v>
      </c>
      <c r="E18" s="1" t="s">
        <v>90</v>
      </c>
      <c r="F18" s="1">
        <v>0</v>
      </c>
      <c r="G18" t="s">
        <v>91</v>
      </c>
      <c r="H18">
        <v>0</v>
      </c>
    </row>
    <row r="19" spans="1:8" x14ac:dyDescent="0.3">
      <c r="A19" s="1" t="s">
        <v>92</v>
      </c>
      <c r="B19" s="1">
        <f>$B$17*0.2</f>
        <v>10</v>
      </c>
      <c r="C19" s="1" t="s">
        <v>27</v>
      </c>
      <c r="D19" s="1">
        <v>0</v>
      </c>
      <c r="E19" s="1" t="s">
        <v>93</v>
      </c>
      <c r="F19" s="1">
        <v>0</v>
      </c>
      <c r="G19" t="s">
        <v>94</v>
      </c>
      <c r="H19">
        <v>0</v>
      </c>
    </row>
    <row r="20" spans="1:8" x14ac:dyDescent="0.3">
      <c r="A20" s="1" t="s">
        <v>95</v>
      </c>
      <c r="B20" s="1">
        <f>$B$17*0.7</f>
        <v>35</v>
      </c>
      <c r="C20" s="1" t="s">
        <v>28</v>
      </c>
      <c r="D20" s="1">
        <v>25</v>
      </c>
      <c r="E20" s="1" t="s">
        <v>96</v>
      </c>
      <c r="F20" s="1">
        <v>0</v>
      </c>
      <c r="G20" t="s">
        <v>97</v>
      </c>
      <c r="H20" t="s">
        <v>98</v>
      </c>
    </row>
    <row r="21" spans="1:8" x14ac:dyDescent="0.3">
      <c r="A21" s="1" t="s">
        <v>99</v>
      </c>
      <c r="B21" s="1">
        <f t="shared" ref="B21:B22" si="0">$B$17*0.2</f>
        <v>10</v>
      </c>
      <c r="C21" s="1" t="s">
        <v>29</v>
      </c>
      <c r="D21" s="1">
        <v>40</v>
      </c>
      <c r="E21" s="1" t="s">
        <v>100</v>
      </c>
      <c r="F21" s="1">
        <v>0</v>
      </c>
      <c r="G21" t="s">
        <v>101</v>
      </c>
      <c r="H21" t="s">
        <v>98</v>
      </c>
    </row>
    <row r="22" spans="1:8" x14ac:dyDescent="0.3">
      <c r="A22" s="1" t="s">
        <v>102</v>
      </c>
      <c r="B22" s="1">
        <f t="shared" si="0"/>
        <v>10</v>
      </c>
      <c r="C22" s="1" t="s">
        <v>30</v>
      </c>
      <c r="D22" s="1">
        <v>0</v>
      </c>
      <c r="E22" s="1" t="s">
        <v>103</v>
      </c>
      <c r="F22" s="1" t="s">
        <v>167</v>
      </c>
      <c r="G22" t="s">
        <v>104</v>
      </c>
      <c r="H22" t="s">
        <v>98</v>
      </c>
    </row>
    <row r="23" spans="1:8" x14ac:dyDescent="0.3">
      <c r="A23" s="1" t="s">
        <v>105</v>
      </c>
      <c r="B23" s="1">
        <f>$B$17*0.25</f>
        <v>12.5</v>
      </c>
      <c r="C23" s="1" t="s">
        <v>31</v>
      </c>
      <c r="D23" s="1">
        <v>0</v>
      </c>
      <c r="E23" s="1" t="s">
        <v>106</v>
      </c>
      <c r="F23" s="1">
        <v>2</v>
      </c>
      <c r="G23" t="s">
        <v>107</v>
      </c>
      <c r="H23" t="s">
        <v>98</v>
      </c>
    </row>
    <row r="24" spans="1:8" x14ac:dyDescent="0.3">
      <c r="A24" s="1" t="s">
        <v>108</v>
      </c>
      <c r="B24" s="1">
        <f>$B$17*0.25</f>
        <v>12.5</v>
      </c>
      <c r="C24" s="1" t="s">
        <v>32</v>
      </c>
      <c r="D24" s="1">
        <v>0</v>
      </c>
      <c r="E24" s="1" t="s">
        <v>109</v>
      </c>
      <c r="F24" s="1">
        <v>2</v>
      </c>
      <c r="G24" t="s">
        <v>110</v>
      </c>
      <c r="H24" t="s">
        <v>98</v>
      </c>
    </row>
    <row r="25" spans="1:8" x14ac:dyDescent="0.3">
      <c r="A25" s="1" t="s">
        <v>111</v>
      </c>
      <c r="B25" s="1">
        <v>0</v>
      </c>
      <c r="C25" s="1" t="s">
        <v>33</v>
      </c>
      <c r="D25" s="1">
        <v>0</v>
      </c>
      <c r="E25" s="1" t="s">
        <v>112</v>
      </c>
      <c r="F25" s="1" t="s">
        <v>113</v>
      </c>
      <c r="G25" s="1" t="s">
        <v>195</v>
      </c>
      <c r="H25" s="1" t="s">
        <v>167</v>
      </c>
    </row>
    <row r="26" spans="1:8" x14ac:dyDescent="0.3">
      <c r="A26" t="s">
        <v>1</v>
      </c>
      <c r="B26" s="2">
        <v>0</v>
      </c>
      <c r="C26" s="1" t="s">
        <v>34</v>
      </c>
      <c r="D26" s="1">
        <v>30</v>
      </c>
      <c r="E26" s="1" t="s">
        <v>113</v>
      </c>
      <c r="F26" s="1"/>
      <c r="G26" s="1"/>
      <c r="H26" s="1"/>
    </row>
    <row r="27" spans="1:8" x14ac:dyDescent="0.3">
      <c r="A27" t="s">
        <v>2</v>
      </c>
      <c r="B27" s="2">
        <v>1</v>
      </c>
      <c r="C27" s="1" t="s">
        <v>35</v>
      </c>
      <c r="D27" s="1">
        <v>45</v>
      </c>
      <c r="E27" t="s">
        <v>114</v>
      </c>
      <c r="F27" s="1">
        <v>3</v>
      </c>
      <c r="G27" s="1"/>
      <c r="H27" s="1"/>
    </row>
    <row r="28" spans="1:8" x14ac:dyDescent="0.3">
      <c r="A28" t="s">
        <v>5</v>
      </c>
      <c r="B28" s="3">
        <v>50</v>
      </c>
      <c r="E28" t="s">
        <v>125</v>
      </c>
      <c r="F28" t="s">
        <v>126</v>
      </c>
    </row>
    <row r="29" spans="1:8" x14ac:dyDescent="0.3">
      <c r="A29" t="s">
        <v>6</v>
      </c>
      <c r="B29" s="3">
        <v>4</v>
      </c>
      <c r="E29" t="s">
        <v>132</v>
      </c>
      <c r="F29">
        <v>1</v>
      </c>
    </row>
    <row r="30" spans="1:8" x14ac:dyDescent="0.3">
      <c r="A30" t="s">
        <v>7</v>
      </c>
      <c r="B30" s="3">
        <v>0</v>
      </c>
      <c r="E30" t="s">
        <v>190</v>
      </c>
      <c r="F30">
        <v>13</v>
      </c>
    </row>
    <row r="31" spans="1:8" x14ac:dyDescent="0.3">
      <c r="E31" t="s">
        <v>193</v>
      </c>
      <c r="F31">
        <f>SUM(B2:B7)*75*(IF(F28="Groß",1.75,IF(F28="Mittel",1,IF(F28="Klein",0.3,1))))+F32</f>
        <v>990</v>
      </c>
    </row>
    <row r="32" spans="1:8" x14ac:dyDescent="0.3">
      <c r="E32" t="s">
        <v>194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36</vt:i4>
      </vt:variant>
    </vt:vector>
  </HeadingPairs>
  <TitlesOfParts>
    <vt:vector size="36" baseType="lpstr">
      <vt:lpstr>Index</vt:lpstr>
      <vt:lpstr>Wildschwein</vt:lpstr>
      <vt:lpstr>Schlange</vt:lpstr>
      <vt:lpstr>None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Spinne</vt:lpstr>
      <vt:lpstr>Greif</vt:lpstr>
      <vt:lpstr>Wolf</vt:lpstr>
      <vt:lpstr>Wildpferd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Ratte Bio Waffe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Florian</cp:lastModifiedBy>
  <dcterms:created xsi:type="dcterms:W3CDTF">2015-06-05T18:19:34Z</dcterms:created>
  <dcterms:modified xsi:type="dcterms:W3CDTF">2022-04-13T21:36:33Z</dcterms:modified>
</cp:coreProperties>
</file>