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B15A1F6E-A0EF-41AA-842F-BAF8F26DE49B}" xr6:coauthVersionLast="47" xr6:coauthVersionMax="47" xr10:uidLastSave="{00000000-0000-0000-0000-000000000000}"/>
  <bookViews>
    <workbookView xWindow="-28920" yWindow="8100" windowWidth="29040" windowHeight="15840" firstSheet="54" activeTab="60" xr2:uid="{00000000-000D-0000-FFFF-FFFF00000000}"/>
  </bookViews>
  <sheets>
    <sheet name="Index" sheetId="1" r:id="rId1"/>
    <sheet name="Kaiserlicher Heiler" sheetId="72" r:id="rId2"/>
    <sheet name="Animalus Ziegemann" sheetId="74" r:id="rId3"/>
    <sheet name="Ser Aren" sheetId="125" r:id="rId4"/>
    <sheet name="Animalus Tiger" sheetId="73" r:id="rId5"/>
    <sheet name="Animalus Frosch" sheetId="71" r:id="rId6"/>
    <sheet name="Piraten Leutnant" sheetId="66" r:id="rId7"/>
    <sheet name="Kommandant Piratenschiff" sheetId="65" r:id="rId8"/>
    <sheet name="Kanonier Pirat" sheetId="62" r:id="rId9"/>
    <sheet name="Musketier Pirat" sheetId="63" r:id="rId10"/>
    <sheet name="Freibeuter" sheetId="60" r:id="rId11"/>
    <sheet name="Freischärler" sheetId="64" r:id="rId12"/>
    <sheet name="Erster Maat" sheetId="61" r:id="rId13"/>
    <sheet name="Fredan" sheetId="68" r:id="rId14"/>
    <sheet name="Nakai" sheetId="70" r:id="rId15"/>
    <sheet name="Eliteoffizier" sheetId="58" r:id="rId16"/>
    <sheet name="Muster" sheetId="2" r:id="rId17"/>
    <sheet name="Ork Schläger" sheetId="3" r:id="rId18"/>
    <sheet name="Adliger" sheetId="6" r:id="rId19"/>
    <sheet name="Schmied" sheetId="7" r:id="rId20"/>
    <sheet name="Guter Schmied" sheetId="104" r:id="rId21"/>
    <sheet name="Hervorragender Schmied" sheetId="105" r:id="rId22"/>
    <sheet name="Meister Schmied" sheetId="106" r:id="rId23"/>
    <sheet name="Ritter" sheetId="8" r:id="rId24"/>
    <sheet name="Bauer" sheetId="9" r:id="rId25"/>
    <sheet name="Straßenkind" sheetId="10" r:id="rId26"/>
    <sheet name="Renomierter Performer" sheetId="11" r:id="rId27"/>
    <sheet name="BanditChief" sheetId="12" r:id="rId28"/>
    <sheet name="StarvingBandit" sheetId="13" r:id="rId29"/>
    <sheet name="Bandit" sheetId="14" r:id="rId30"/>
    <sheet name="Gastwirt" sheetId="15" r:id="rId31"/>
    <sheet name="Diener" sheetId="16" r:id="rId32"/>
    <sheet name="Jäger" sheetId="17" r:id="rId33"/>
    <sheet name="KompanieSoldat" sheetId="18" r:id="rId34"/>
    <sheet name="Kavallerist" sheetId="19" r:id="rId35"/>
    <sheet name="StarkerKriegerTank" sheetId="52" r:id="rId36"/>
    <sheet name="Tempelwache" sheetId="69" r:id="rId37"/>
    <sheet name="SchwererSoldat" sheetId="20" r:id="rId38"/>
    <sheet name="RahSoldat" sheetId="21" r:id="rId39"/>
    <sheet name="PiratMittel" sheetId="53" r:id="rId40"/>
    <sheet name="KaiserKapitän" sheetId="22" r:id="rId41"/>
    <sheet name="KaiserSoldat" sheetId="23" r:id="rId42"/>
    <sheet name="Meister-Händler" sheetId="24" r:id="rId43"/>
    <sheet name="Händler" sheetId="25" r:id="rId44"/>
    <sheet name="Meister-Dieb" sheetId="26" r:id="rId45"/>
    <sheet name="Dieb" sheetId="27" r:id="rId46"/>
    <sheet name="Kultistenführer" sheetId="55" r:id="rId47"/>
    <sheet name="Meister-Attentäter" sheetId="28" r:id="rId48"/>
    <sheet name="Kultist" sheetId="54" r:id="rId49"/>
    <sheet name="Attentäter" sheetId="29" r:id="rId50"/>
    <sheet name="Barbar" sheetId="30" r:id="rId51"/>
    <sheet name="Goblin Stammeshäuptling Wandia" sheetId="31" r:id="rId52"/>
    <sheet name="Goblin Schamane" sheetId="67" r:id="rId53"/>
    <sheet name="Goblin Attentäter" sheetId="32" r:id="rId54"/>
    <sheet name="Goblin Schütze" sheetId="33" r:id="rId55"/>
    <sheet name="Goblin" sheetId="34" r:id="rId56"/>
    <sheet name="Betrügerin" sheetId="35" r:id="rId57"/>
    <sheet name="Stadtelf" sheetId="36" r:id="rId58"/>
    <sheet name="Halbling" sheetId="37" r:id="rId59"/>
    <sheet name="Zwerg" sheetId="38" r:id="rId60"/>
    <sheet name="GangElf" sheetId="39" r:id="rId61"/>
    <sheet name="Waldelf" sheetId="40" r:id="rId62"/>
    <sheet name="GangElfElite" sheetId="41" r:id="rId63"/>
    <sheet name="Vorreiter" sheetId="42" r:id="rId64"/>
    <sheet name="Ork" sheetId="43" r:id="rId65"/>
    <sheet name="Ork Schwer" sheetId="44" r:id="rId66"/>
    <sheet name="OrkSehrStarkSchwer" sheetId="47" r:id="rId67"/>
    <sheet name="Ork Mittel" sheetId="45" r:id="rId68"/>
    <sheet name="Thorius" sheetId="49" r:id="rId69"/>
    <sheet name="SeevolkEinfach" sheetId="59" r:id="rId70"/>
    <sheet name="Unwerter" sheetId="51" r:id="rId71"/>
    <sheet name="Animalus Jäger" sheetId="97" r:id="rId72"/>
    <sheet name="Animalus" sheetId="46" r:id="rId73"/>
    <sheet name="OleGalwey" sheetId="100" r:id="rId74"/>
    <sheet name="Bandenmitglied" sheetId="84" r:id="rId75"/>
    <sheet name="Attentäter 2" sheetId="85" r:id="rId76"/>
    <sheet name="Leibwache" sheetId="86" r:id="rId77"/>
    <sheet name="Waisenkind" sheetId="87" r:id="rId78"/>
    <sheet name="Wachen" sheetId="88" r:id="rId79"/>
    <sheet name="Lordsberater" sheetId="89" r:id="rId80"/>
    <sheet name="SchmuggelgangM" sheetId="90" r:id="rId81"/>
    <sheet name="SchmuggelgangA" sheetId="91" r:id="rId82"/>
    <sheet name="Arenagang" sheetId="92" r:id="rId83"/>
    <sheet name="Priester" sheetId="93" r:id="rId84"/>
    <sheet name="ExPriester" sheetId="94" r:id="rId85"/>
    <sheet name="VanGilden" sheetId="95" r:id="rId86"/>
    <sheet name="OrlongMPferd" sheetId="101" r:id="rId87"/>
    <sheet name="Fledermaus Man" sheetId="109" r:id="rId88"/>
    <sheet name="Mariel" sheetId="110" r:id="rId89"/>
    <sheet name="Zamrak Krieger" sheetId="115" r:id="rId90"/>
    <sheet name="Zamrak Krieger ranged" sheetId="116" r:id="rId91"/>
    <sheet name="Monster Person Mittel Stark" sheetId="117" r:id="rId92"/>
    <sheet name="Monster Ritter" sheetId="118" r:id="rId93"/>
    <sheet name="Kamilla" sheetId="119" r:id="rId94"/>
    <sheet name="Boholt" sheetId="121" r:id="rId95"/>
    <sheet name="Militärmusikant" sheetId="122" r:id="rId96"/>
    <sheet name="SilberknechtRanger" sheetId="123" r:id="rId97"/>
    <sheet name="SilberknechtSoldat" sheetId="124" r:id="rId9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25" l="1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7" i="121"/>
  <c r="B26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4" i="85"/>
  <c r="B23" i="85"/>
  <c r="B19" i="85"/>
  <c r="B18" i="85"/>
  <c r="B17" i="85"/>
  <c r="B16" i="85"/>
  <c r="B10" i="85"/>
  <c r="F9" i="85"/>
  <c r="B28" i="85"/>
  <c r="F8" i="85"/>
  <c r="B27" i="85"/>
  <c r="F7" i="85"/>
  <c r="B26" i="85"/>
  <c r="F6" i="85"/>
  <c r="B25" i="85"/>
  <c r="F5" i="85"/>
  <c r="B24" i="85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9" i="71"/>
  <c r="B28" i="71"/>
  <c r="F8" i="71"/>
  <c r="B27" i="71"/>
  <c r="F7" i="71"/>
  <c r="B26" i="71"/>
  <c r="F6" i="71"/>
  <c r="F5" i="71"/>
  <c r="B24" i="71"/>
  <c r="F4" i="71"/>
  <c r="F4" i="73"/>
  <c r="F9" i="73"/>
  <c r="B28" i="73"/>
  <c r="F8" i="73"/>
  <c r="B27" i="73"/>
  <c r="F7" i="73"/>
  <c r="F6" i="73"/>
  <c r="B25" i="73"/>
  <c r="F5" i="73"/>
  <c r="F4" i="74"/>
  <c r="B23" i="74"/>
  <c r="F9" i="74"/>
  <c r="F8" i="74"/>
  <c r="F7" i="74"/>
  <c r="B26" i="74"/>
  <c r="F6" i="74"/>
  <c r="B25" i="74"/>
  <c r="F5" i="74"/>
  <c r="B24" i="74"/>
  <c r="B28" i="74"/>
  <c r="B27" i="74"/>
  <c r="B19" i="74"/>
  <c r="B18" i="74"/>
  <c r="B17" i="74"/>
  <c r="B16" i="74"/>
  <c r="B10" i="74"/>
  <c r="B26" i="73"/>
  <c r="B24" i="73"/>
  <c r="B23" i="73"/>
  <c r="B19" i="73"/>
  <c r="B18" i="73"/>
  <c r="B17" i="73"/>
  <c r="B16" i="73"/>
  <c r="B10" i="73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B25" i="71"/>
  <c r="B23" i="71"/>
  <c r="B21" i="71"/>
  <c r="B19" i="71"/>
  <c r="B18" i="71"/>
  <c r="B17" i="71"/>
  <c r="B16" i="71"/>
  <c r="B10" i="71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F21" i="64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21" i="47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<sst xmlns="http://schemas.openxmlformats.org/spreadsheetml/2006/main" count="12048" uniqueCount="295">
  <si>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</si>
  <si>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</si>
  <si>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</si>
  <si>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</si>
  <si>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</si>
  <si>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</si>
  <si>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</si>
  <si>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</si>
  <si>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</si>
  <si>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</si>
  <si>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</si>
  <si>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</si>
  <si>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</si>
  <si>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</si>
  <si>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</si>
  <si>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</si>
  <si>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</si>
  <si>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</si>
  <si>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</si>
  <si>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</si>
  <si>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</si>
  <si>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</si>
  <si>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</si>
  <si>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</si>
  <si>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</si>
  <si>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</si>
  <si>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</si>
  <si>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</si>
  <si>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</si>
  <si>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</si>
  <si>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</si>
  <si>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</si>
  <si>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</si>
  <si>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</si>
  <si>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</si>
  <si>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</si>
  <si>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</si>
  <si>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</si>
  <si>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</si>
  <si>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</si>
  <si>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</si>
  <si>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</si>
  <si>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</si>
  <si>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</si>
  <si>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</si>
  <si>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</si>
  <si>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</si>
  <si>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</si>
  <si>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</si>
  <si>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</si>
  <si>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</si>
  <si>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</si>
  <si>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</si>
  <si>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</si>
  <si>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</si>
  <si>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</si>
  <si>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</si>
  <si>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</si>
  <si>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</si>
  <si>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</si>
  <si>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</si>
  <si>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</si>
  <si>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</si>
  <si>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</si>
  <si>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</si>
  <si>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</si>
  <si>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</si>
  <si>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</si>
  <si>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</si>
  <si>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</si>
  <si>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</si>
  <si>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</si>
  <si>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</si>
  <si>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</si>
  <si>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</si>
  <si>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</si>
  <si>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</si>
  <si>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</si>
  <si>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</si>
  <si>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</si>
  <si>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</si>
  <si>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</si>
  <si>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</si>
  <si>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</si>
  <si>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</si>
  <si>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</si>
  <si>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</si>
  <si>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</si>
  <si>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</si>
  <si>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</si>
  <si>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</si>
  <si>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</si>
  <si>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</si>
  <si>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</si>
  <si>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</si>
  <si>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</si>
  <si>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</si>
  <si>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</si>
  <si>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</si>
  <si>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</si>
  <si>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</si>
  <si>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</si>
  <si>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</si>
  <si>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</si>
  <si>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</si>
  <si>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</si>
  <si>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</si>
  <si>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</si>
  <si>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</si>
  <si>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</si>
  <si>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</si>
  <si>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</si>
  <si>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</si>
  <si>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</si>
  <si>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</si>
  <si>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</si>
  <si>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</si>
  <si>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</si>
  <si>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</si>
  <si>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</si>
  <si>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</si>
  <si>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</si>
  <si>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</si>
  <si>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</si>
  <si>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</si>
  <si>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</si>
  <si>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</si>
  <si>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</si>
  <si>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</si>
  <si>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</si>
  <si>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</si>
  <si>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</si>
  <si>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</si>
  <si>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</si>
  <si>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</si>
  <si>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</si>
  <si>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</si>
  <si>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</si>
  <si>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</si>
  <si>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</si>
  <si>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</si>
  <si>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</si>
  <si>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</si>
  <si>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</si>
  <si>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</si>
  <si>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</si>
  <si>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</si>
  <si>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</si>
  <si>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</si>
  <si>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</si>
  <si>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</si>
  <si>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</si>
  <si>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</si>
  <si>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</si>
  <si>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</si>
  <si>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</si>
  <si>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</si>
  <si>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</si>
  <si>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</si>
  <si>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</si>
  <si>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</si>
  <si>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</si>
  <si>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</si>
  <si>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</si>
  <si>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</si>
  <si>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</si>
  <si>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</si>
  <si>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</si>
  <si>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</si>
  <si>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</si>
  <si>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</si>
  <si>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</si>
  <si>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</si>
  <si>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</si>
  <si>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</si>
  <si>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</si>
  <si>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</si>
  <si>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</si>
  <si>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</si>
  <si>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</si>
  <si>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</si>
  <si>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</si>
  <si>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</si>
  <si>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</si>
  <si>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</si>
  <si>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</si>
  <si>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</si>
  <si>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</si>
  <si>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</si>
  <si>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</si>
  <si>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</si>
  <si>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</si>
  <si>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</si>
  <si>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</si>
  <si>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</si>
  <si>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</si>
  <si>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</si>
  <si>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</si>
  <si>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Streitkolben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</si>
  <si>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</si>
  <si>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</si>
  <si>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</si>
  <si>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</si>
  <si>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</si>
  <si>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</si>
  <si>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</si>
  <si>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</si>
  <si>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</si>
  <si>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</si>
  <si>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</si>
  <si>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</si>
  <si>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</si>
  <si>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</si>
  <si>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</si>
  <si>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</si>
  <si>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</si>
  <si>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</si>
  <si>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</si>
  <si>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</si>
  <si>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</si>
  <si>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</si>
  <si>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</si>
  <si>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</si>
  <si>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</si>
  <si>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</si>
  <si>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</si>
  <si>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</si>
  <si>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</si>
  <si>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</si>
  <si>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</si>
  <si>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</si>
  <si>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</si>
  <si>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</si>
  <si>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</si>
  <si>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</si>
  <si>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</si>
  <si>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</si>
  <si>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</si>
  <si>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</si>
  <si>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</si>
  <si>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</si>
  <si>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</si>
  <si>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</si>
  <si>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</si>
  <si>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</si>
  <si>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</si>
  <si>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</si>
  <si>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</si>
  <si>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</si>
  <si>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</si>
  <si>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</si>
  <si>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</si>
  <si>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</si>
  <si>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Gift</t>
  </si>
  <si>
    <t>Froschzunge</t>
  </si>
  <si>
    <t>Kleinschild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</si>
  <si>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</si>
  <si>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</si>
  <si>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</si>
  <si>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</si>
  <si>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</si>
  <si>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</si>
  <si>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</si>
  <si>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</si>
  <si>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</si>
  <si>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</si>
  <si>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</si>
  <si>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</si>
  <si>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</si>
  <si>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</si>
  <si>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</si>
  <si>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</si>
  <si>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</si>
  <si>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</si>
  <si>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</si>
  <si>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</si>
  <si>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</si>
  <si>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</si>
  <si>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</si>
  <si>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</si>
  <si>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</si>
  <si>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</si>
  <si>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</si>
  <si>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</si>
  <si>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</si>
  <si>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</si>
  <si>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Boholt</t>
  </si>
  <si>
    <t>Laute</t>
  </si>
  <si>
    <t>Dudelsack</t>
  </si>
  <si>
    <t>Leichter Schild</t>
  </si>
  <si>
    <t>Ser Aren</t>
  </si>
  <si>
    <t>Greif</t>
  </si>
  <si>
    <t>Fingerfertigkeit</t>
  </si>
  <si>
    <t>Keine, Leicht</t>
  </si>
  <si>
    <t>Axt, Schwert, Hellebarde, Speer, 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</si>
</sst>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515625" defaultRowHeight="15.75" customHeight="1"/>
  <cols>
    <col min="1" max="1" width="22.820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">
      <c r="A36" s="3" t="s">
        <v>67</v>
      </c>
      <c r="B36" s="3" t="s">
        <v>68</v>
      </c>
    </row>
    <row r="37" spans="1:2" ht="12.7">
      <c r="A37" s="3" t="s">
        <v>69</v>
      </c>
      <c r="B37" s="3" t="s">
        <v>70</v>
      </c>
    </row>
    <row r="38" spans="1:2" ht="12.7">
      <c r="A38" s="3" t="s">
        <v>71</v>
      </c>
      <c r="B38" s="3" t="s">
        <v>72</v>
      </c>
    </row>
    <row r="39" spans="1:2" ht="12.7">
      <c r="A39" s="3" t="s">
        <v>73</v>
      </c>
      <c r="B39" s="3" t="s">
        <v>74</v>
      </c>
    </row>
    <row r="40" spans="1:2" ht="12.7">
      <c r="A40" s="3" t="s">
        <v>75</v>
      </c>
      <c r="B40" s="3" t="s">
        <v>76</v>
      </c>
    </row>
    <row r="41" spans="1:2" ht="12.7">
      <c r="A41" s="3" t="s">
        <v>264</v>
      </c>
      <c r="B41" s="3" t="s">
        <v>265</v>
      </c>
    </row>
    <row r="42" spans="1:2" ht="12.7">
      <c r="A42" s="3" t="s">
        <v>266</v>
      </c>
      <c r="B42" s="3" t="s">
        <v>279</v>
      </c>
    </row>
    <row r="43" spans="1:2" ht="12.7">
      <c r="A43" s="3" t="s">
        <v>267</v>
      </c>
      <c r="B43" s="3" t="s">
        <v>280</v>
      </c>
    </row>
    <row r="44" spans="1:2" ht="12.7">
      <c r="A44" s="3" t="s">
        <v>283</v>
      </c>
      <c r="B44" s="3" t="s">
        <v>284</v>
      </c>
    </row>
    <row r="45" spans="1:2" ht="12.7">
      <c r="A45" s="3" t="s">
        <v>77</v>
      </c>
      <c r="B45" s="3" t="s">
        <v>78</v>
      </c>
    </row>
    <row r="46" spans="1:2" ht="12.7">
      <c r="A46" s="3" t="s">
        <v>79</v>
      </c>
      <c r="B46" s="3" t="s">
        <v>80</v>
      </c>
    </row>
    <row r="47" spans="1:2" ht="15.75" customHeight="1">
      <c r="A47" s="3" t="s">
        <v>217</v>
      </c>
      <c r="B47" s="3" t="s">
        <v>218</v>
      </c>
    </row>
    <row r="48" spans="1:2" ht="15.75" customHeight="1">
      <c r="A48" s="3" t="s">
        <v>220</v>
      </c>
      <c r="B48" s="3" t="s">
        <v>221</v>
      </c>
    </row>
    <row r="49" spans="1:2" ht="15.75" customHeight="1">
      <c r="A49" s="3" t="s">
        <v>222</v>
      </c>
      <c r="B49" s="3" t="s">
        <v>223</v>
      </c>
    </row>
    <row r="50" spans="1:2" ht="15.75" customHeight="1">
      <c r="A50" s="3" t="s">
        <v>224</v>
      </c>
      <c r="B50" s="3" t="s">
        <v>225</v>
      </c>
    </row>
    <row r="51" spans="1:2" ht="15.75" customHeight="1">
      <c r="A51" s="3" t="s">
        <v>226</v>
      </c>
      <c r="B51" s="3" t="s">
        <v>227</v>
      </c>
    </row>
    <row r="52" spans="1:2" ht="15.75" customHeight="1">
      <c r="A52" s="3" t="s">
        <v>228</v>
      </c>
      <c r="B52" s="3" t="s">
        <v>229</v>
      </c>
    </row>
    <row r="53" spans="1:2" ht="15.75" customHeight="1">
      <c r="A53" t="s">
        <v>230</v>
      </c>
      <c r="B53" s="3" t="s">
        <v>235</v>
      </c>
    </row>
    <row r="54" spans="1:2" ht="15.75" customHeight="1">
      <c r="A54" t="s">
        <v>231</v>
      </c>
      <c r="B54" s="3" t="s">
        <v>232</v>
      </c>
    </row>
    <row r="55" spans="1:2" ht="15.75" customHeight="1">
      <c r="A55" t="s">
        <v>234</v>
      </c>
      <c r="B55" t="s">
        <v>234</v>
      </c>
    </row>
    <row r="56" spans="1:2" ht="15.75" customHeight="1">
      <c r="A56" t="s">
        <v>236</v>
      </c>
      <c r="B56" s="3" t="s">
        <v>237</v>
      </c>
    </row>
    <row r="57" spans="1:2" ht="15.75" customHeight="1">
      <c r="A57" t="s">
        <v>238</v>
      </c>
      <c r="B57" s="3" t="s">
        <v>239</v>
      </c>
    </row>
    <row r="58" spans="1:2" ht="15.75" customHeight="1">
      <c r="A58" t="s">
        <v>240</v>
      </c>
      <c r="B58" s="3" t="s">
        <v>241</v>
      </c>
    </row>
    <row r="59" spans="1:2" ht="15.75" customHeight="1">
      <c r="A59" t="s">
        <v>245</v>
      </c>
      <c r="B59" s="3" t="s">
        <v>246</v>
      </c>
    </row>
    <row r="60" spans="1:2" ht="15.75" customHeight="1">
      <c r="A60" t="s">
        <v>247</v>
      </c>
      <c r="B60" s="3" t="s">
        <v>249</v>
      </c>
    </row>
    <row r="61" spans="1:2" ht="15.75" customHeight="1">
      <c r="A61" t="s">
        <v>248</v>
      </c>
      <c r="B61" s="3" t="s">
        <v>250</v>
      </c>
    </row>
    <row r="62" spans="1:2" ht="15.75" customHeight="1">
      <c r="A62" t="s">
        <v>252</v>
      </c>
      <c r="B62" s="3" t="s">
        <v>251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D13" sqref="D13:D26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139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/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233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167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167</v>
      </c>
      <c r="I23" s="6"/>
    </row>
    <row r="24" spans="1:9" ht="14.3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167</v>
      </c>
      <c r="I24" s="6"/>
    </row>
    <row r="25" spans="1:9" ht="14.35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262</v>
      </c>
      <c r="H25" s="8" t="s">
        <v>234</v>
      </c>
      <c r="I25" s="6"/>
    </row>
    <row r="26" spans="1:9" ht="14.35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4.3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D34" sqref="D34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11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212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167</v>
      </c>
      <c r="I21" s="6"/>
    </row>
    <row r="22" spans="1:9" ht="14.35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167</v>
      </c>
      <c r="I23" s="6"/>
    </row>
    <row r="24" spans="1:9" ht="14.35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167</v>
      </c>
      <c r="I24" s="6"/>
    </row>
    <row r="25" spans="1:9" ht="14.35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262</v>
      </c>
      <c r="H25" s="8" t="s">
        <v>228</v>
      </c>
      <c r="I25" s="6"/>
    </row>
    <row r="26" spans="1:9" ht="14.35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35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D13" sqref="D13:D26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134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213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>
        <v>30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>
        <f>SUM(F22:F26)</f>
        <v>37.5</v>
      </c>
      <c r="G21" s="8" t="s">
        <v>171</v>
      </c>
      <c r="H21" s="8" t="s">
        <v>167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167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167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262</v>
      </c>
      <c r="H25" s="8" t="s">
        <v>236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9"/>
  <sheetViews>
    <sheetView workbookViewId="0">
      <selection activeCell="D13" sqref="D13:D26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134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134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233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167</v>
      </c>
      <c r="I21" s="6"/>
    </row>
    <row r="22" spans="1:9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167</v>
      </c>
      <c r="I23" s="6"/>
    </row>
    <row r="24" spans="1:9" ht="14.35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167</v>
      </c>
      <c r="I24" s="6"/>
    </row>
    <row r="25" spans="1:9" ht="14.35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262</v>
      </c>
      <c r="H25" s="8" t="s">
        <v>230</v>
      </c>
      <c r="I25" s="6"/>
    </row>
    <row r="26" spans="1:9" ht="14.35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134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262</v>
      </c>
      <c r="H25" s="8" t="s">
        <v>243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15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244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208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209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201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201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201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201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262</v>
      </c>
      <c r="H25" s="8" t="s">
        <v>263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262</v>
      </c>
      <c r="H25" s="8" t="s">
        <v>270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2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3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195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196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>
        <v>9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6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>
        <v>42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>
        <v>39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>
        <v>17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34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>
        <v>11</v>
      </c>
      <c r="G22" s="5" t="s">
        <v>175</v>
      </c>
      <c r="H22" s="5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11</v>
      </c>
      <c r="G25" s="8" t="s">
        <v>262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134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200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11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>
        <v>0</v>
      </c>
      <c r="G20" s="8" t="s">
        <v>166</v>
      </c>
      <c r="H20" s="8" t="s">
        <v>167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167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262</v>
      </c>
      <c r="H25" s="8" t="s">
        <v>268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7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200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264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0"/>
  <sheetViews>
    <sheetView workbookViewId="0">
      <selection activeCell="D13" sqref="D13:D26"/>
    </sheetView>
  </sheetViews>
  <sheetFormatPr baseColWidth="10" defaultColWidth="10.8203125" defaultRowHeight="12.7"/>
  <cols>
    <col min="2" max="2" width="13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200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262</v>
      </c>
      <c r="H25" s="8" t="s">
        <v>266</v>
      </c>
      <c r="I25" s="6"/>
    </row>
    <row r="26" spans="1:9" ht="14.35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0"/>
  <sheetViews>
    <sheetView workbookViewId="0">
      <selection activeCell="D13" sqref="D13:D26"/>
    </sheetView>
  </sheetViews>
  <sheetFormatPr baseColWidth="10" defaultColWidth="10.82031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200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262</v>
      </c>
      <c r="H25" s="8" t="s">
        <v>266</v>
      </c>
      <c r="I25" s="6"/>
    </row>
    <row r="26" spans="1:9" ht="14.35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9"/>
  <sheetViews>
    <sheetView workbookViewId="0">
      <selection activeCell="D13" sqref="D13:D26"/>
    </sheetView>
  </sheetViews>
  <sheetFormatPr baseColWidth="10" defaultRowHeight="12.7"/>
  <cols>
    <col min="6" max="7" width="15.3515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35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262</v>
      </c>
      <c r="H25" s="8" t="s">
        <v>266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35</v>
      </c>
      <c r="E2" s="5" t="s">
        <v>91</v>
      </c>
      <c r="F2" s="7">
        <v>350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55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70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15</v>
      </c>
      <c r="C5" s="5" t="s">
        <v>102</v>
      </c>
      <c r="D5" s="7">
        <v>38</v>
      </c>
      <c r="E5" s="5" t="s">
        <v>103</v>
      </c>
      <c r="F5" s="7">
        <f>$F$2*0.7</f>
        <v>244.99999999999997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25</v>
      </c>
      <c r="E8" s="5" t="s">
        <v>115</v>
      </c>
      <c r="F8" s="7">
        <f t="shared" ref="F8:F9" si="1">$F$2*0.25</f>
        <v>87.5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87.5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26</v>
      </c>
      <c r="E15" s="5" t="s">
        <v>144</v>
      </c>
      <c r="F15" s="5" t="s">
        <v>202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>
        <v>42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20</v>
      </c>
      <c r="E18" s="5" t="s">
        <v>156</v>
      </c>
      <c r="F18" s="7">
        <v>17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>
        <v>28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>
        <v>17</v>
      </c>
      <c r="G20" s="5" t="s">
        <v>166</v>
      </c>
      <c r="H20" s="5" t="s">
        <v>201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>
        <v>63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>
        <v>15</v>
      </c>
      <c r="G22" s="5" t="s">
        <v>175</v>
      </c>
      <c r="H22" s="5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201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28</v>
      </c>
      <c r="E24" s="5" t="s">
        <v>182</v>
      </c>
      <c r="F24" s="7">
        <v>11</v>
      </c>
      <c r="G24" s="5" t="s">
        <v>183</v>
      </c>
      <c r="H24" s="5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25</v>
      </c>
      <c r="E25" s="5" t="s">
        <v>186</v>
      </c>
      <c r="F25" s="7">
        <v>15</v>
      </c>
      <c r="G25" s="8" t="s">
        <v>262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28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9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203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24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>
        <v>22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5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>
        <v>0</v>
      </c>
      <c r="G25" s="8" t="s">
        <v>262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200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262</v>
      </c>
      <c r="H25" s="8" t="s">
        <v>281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287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5" t="s">
        <v>288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23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6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262</v>
      </c>
      <c r="H25" s="8" t="s">
        <v>271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2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13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>
        <v>17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>
        <v>50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>
        <v>11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>
        <v>11</v>
      </c>
      <c r="G25" s="8" t="s">
        <v>262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3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139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12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>
        <v>0</v>
      </c>
      <c r="G25" s="8" t="s">
        <v>262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31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29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 t="s">
        <v>203</v>
      </c>
      <c r="G14" s="8" t="s">
        <v>140</v>
      </c>
      <c r="H14" s="10">
        <v>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24</v>
      </c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5.75" customHeight="1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262</v>
      </c>
      <c r="H25" s="8" t="s">
        <v>269</v>
      </c>
    </row>
    <row r="26" spans="1:8" ht="15.75" customHeight="1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4">
    <outlinePr summaryBelow="0" summaryRight="0"/>
  </sheetPr>
  <dimension ref="A1:J32"/>
  <sheetViews>
    <sheetView workbookViewId="0">
      <selection activeCell="F13" sqref="F13"/>
    </sheetView>
  </sheetViews>
  <sheetFormatPr baseColWidth="10" defaultColWidth="14.3515625" defaultRowHeight="15.75" customHeight="1"/>
  <cols>
    <col min="6" max="6" width="34.23437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294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>
        <v>24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293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>
        <v>24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>
        <v>0</v>
      </c>
      <c r="G25" s="8" t="s">
        <v>262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>
    <outlinePr summaryBelow="0" summaryRight="0"/>
  </sheetPr>
  <dimension ref="A1:J32"/>
  <sheetViews>
    <sheetView workbookViewId="0">
      <selection activeCell="D34" sqref="D34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139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>
        <v>12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>
        <v>0</v>
      </c>
      <c r="G25" s="8" t="s">
        <v>262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>
    <outlinePr summaryBelow="0" summaryRight="0"/>
  </sheetPr>
  <dimension ref="A1:J32"/>
  <sheetViews>
    <sheetView workbookViewId="0">
      <selection activeCell="C12" sqref="C12:C28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>
        <v>30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>
        <v>0</v>
      </c>
      <c r="G25" s="8" t="s">
        <v>262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139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206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12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23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>
        <v>24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>
        <v>6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>
        <v>6</v>
      </c>
      <c r="G25" s="8" t="s">
        <v>262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18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14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203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>
        <v>24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>
        <v>17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>
        <v>55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>
        <v>11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>
        <v>11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>
        <v>11</v>
      </c>
      <c r="G25" s="8" t="s">
        <v>262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19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>
        <v>0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>
        <v>45</v>
      </c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>
        <v>11</v>
      </c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>
        <v>6</v>
      </c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>
        <v>11</v>
      </c>
      <c r="G25" s="8" t="s">
        <v>262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207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209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>
        <v>40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24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23</v>
      </c>
      <c r="G20" s="8" t="s">
        <v>166</v>
      </c>
      <c r="H20" s="8" t="s">
        <v>201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>
        <v>67</v>
      </c>
      <c r="G21" s="8" t="s">
        <v>171</v>
      </c>
      <c r="H21" s="8" t="s">
        <v>201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>
        <v>15</v>
      </c>
      <c r="G22" s="8" t="s">
        <v>175</v>
      </c>
      <c r="H22" s="8" t="s">
        <v>201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201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201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>
        <v>15</v>
      </c>
      <c r="G25" s="8" t="s">
        <v>262</v>
      </c>
      <c r="H25" s="8" t="s">
        <v>272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31"/>
  <sheetViews>
    <sheetView workbookViewId="0">
      <selection activeCell="D13" sqref="D13:D26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35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4.35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3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148</v>
      </c>
      <c r="G16" s="8" t="s">
        <v>149</v>
      </c>
      <c r="H16" s="10">
        <v>3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>
        <v>40</v>
      </c>
      <c r="G17" s="8" t="s">
        <v>153</v>
      </c>
      <c r="H17" s="10">
        <v>3</v>
      </c>
      <c r="I17" s="6"/>
    </row>
    <row r="18" spans="1:9" ht="14.35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>
        <v>12</v>
      </c>
      <c r="G18" s="8" t="s">
        <v>157</v>
      </c>
      <c r="H18" s="10">
        <v>3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24</v>
      </c>
      <c r="G19" s="8" t="s">
        <v>161</v>
      </c>
      <c r="H19" s="10">
        <v>3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23</v>
      </c>
      <c r="G20" s="8" t="s">
        <v>166</v>
      </c>
      <c r="H20" s="8" t="s">
        <v>201</v>
      </c>
      <c r="I20" s="6"/>
    </row>
    <row r="21" spans="1:9" ht="14.35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>
        <v>67</v>
      </c>
      <c r="G21" s="8" t="s">
        <v>171</v>
      </c>
      <c r="H21" s="8" t="s">
        <v>201</v>
      </c>
      <c r="I21" s="6"/>
    </row>
    <row r="22" spans="1:9" ht="14.35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>
        <v>15</v>
      </c>
      <c r="G22" s="8" t="s">
        <v>175</v>
      </c>
      <c r="H22" s="8" t="s">
        <v>201</v>
      </c>
      <c r="I22" s="6"/>
    </row>
    <row r="23" spans="1:9" ht="14.3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201</v>
      </c>
      <c r="I23" s="6"/>
    </row>
    <row r="24" spans="1:9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201</v>
      </c>
      <c r="I24" s="6"/>
    </row>
    <row r="25" spans="1:9" ht="14.35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>
        <v>15</v>
      </c>
      <c r="G25" s="8" t="s">
        <v>262</v>
      </c>
      <c r="H25" s="8" t="s">
        <v>53</v>
      </c>
      <c r="I25" s="6"/>
    </row>
    <row r="26" spans="1:9" ht="14.35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>
        <v>11</v>
      </c>
      <c r="G26" s="8"/>
      <c r="H26" s="8"/>
      <c r="I26" s="6"/>
    </row>
    <row r="27" spans="1:9" ht="14.35">
      <c r="A27" s="8" t="s">
        <v>190</v>
      </c>
      <c r="B27" s="10">
        <f t="shared" si="2"/>
        <v>112.5</v>
      </c>
      <c r="E27" s="8" t="s">
        <v>192</v>
      </c>
      <c r="F27" s="8" t="s">
        <v>207</v>
      </c>
      <c r="G27" s="8"/>
      <c r="H27" s="8"/>
      <c r="I27" s="6"/>
    </row>
    <row r="28" spans="1:9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  <row r="31" spans="1:9" ht="13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1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208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139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201</v>
      </c>
      <c r="C15" s="8" t="s">
        <v>147</v>
      </c>
      <c r="D15" s="7">
        <v>20</v>
      </c>
      <c r="E15" s="5" t="s">
        <v>144</v>
      </c>
      <c r="F15" s="5" t="s">
        <v>203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40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23</v>
      </c>
      <c r="G20" s="5" t="s">
        <v>166</v>
      </c>
      <c r="H20" s="5" t="s">
        <v>201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>
        <v>67</v>
      </c>
      <c r="G21" s="5" t="s">
        <v>171</v>
      </c>
      <c r="H21" s="5" t="s">
        <v>201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>
        <v>15</v>
      </c>
      <c r="G22" s="5" t="s">
        <v>175</v>
      </c>
      <c r="H22" s="5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>
        <v>15</v>
      </c>
      <c r="G23" s="5" t="s">
        <v>179</v>
      </c>
      <c r="H23" s="5" t="s">
        <v>201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>
        <v>11</v>
      </c>
      <c r="G24" s="5" t="s">
        <v>183</v>
      </c>
      <c r="H24" s="5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>
        <v>15</v>
      </c>
      <c r="G25" s="8" t="s">
        <v>262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2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210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>
        <v>11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>
        <v>30</v>
      </c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>
        <v>6</v>
      </c>
      <c r="G25" s="8" t="s">
        <v>262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256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201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>
        <v>28</v>
      </c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290</v>
      </c>
      <c r="C20" s="8" t="s">
        <v>169</v>
      </c>
      <c r="D20" s="10">
        <v>44</v>
      </c>
      <c r="E20" s="8" t="s">
        <v>165</v>
      </c>
      <c r="F20" s="10">
        <v>0</v>
      </c>
      <c r="G20" s="8" t="s">
        <v>166</v>
      </c>
      <c r="H20" s="8" t="s">
        <v>201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201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201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201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201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262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291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52">
    <outlinePr summaryBelow="0" summaryRight="0"/>
  </sheetPr>
  <dimension ref="A1:J32"/>
  <sheetViews>
    <sheetView workbookViewId="0">
      <selection activeCell="D14" sqref="D13:D2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198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167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262</v>
      </c>
      <c r="H25" s="8" t="s">
        <v>226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3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198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211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>
        <v>42</v>
      </c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>
        <v>21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>
        <v>0</v>
      </c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>
        <v>17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>
        <v>71</v>
      </c>
      <c r="G21" s="5" t="s">
        <v>171</v>
      </c>
      <c r="H21" s="8" t="s">
        <v>201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>
        <v>11</v>
      </c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>
        <v>15</v>
      </c>
      <c r="G23" s="5" t="s">
        <v>179</v>
      </c>
      <c r="H23" s="8" t="s">
        <v>201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>
        <v>15</v>
      </c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>
        <v>15</v>
      </c>
      <c r="G25" s="8" t="s">
        <v>262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>
        <v>15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207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4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>
        <v>16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>
        <v>64</v>
      </c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>
        <v>16</v>
      </c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>
        <v>16</v>
      </c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>
        <v>10.5</v>
      </c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>
        <v>10.5</v>
      </c>
      <c r="G25" s="8" t="s">
        <v>262</v>
      </c>
      <c r="H25" s="8" t="s">
        <v>273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5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210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9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11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274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26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200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210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11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18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>
        <v>6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7"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198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21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17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30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>
        <v>0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>
        <v>23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>
        <v>11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>
        <v>6</v>
      </c>
      <c r="G25" s="8" t="s">
        <v>262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28">
    <outlinePr summaryBelow="0" summaryRight="0"/>
  </sheetPr>
  <dimension ref="A1:J32"/>
  <sheetViews>
    <sheetView workbookViewId="0">
      <selection activeCell="C12" sqref="C12:C29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12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>
        <v>6</v>
      </c>
      <c r="G25" s="8" t="s">
        <v>262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J32"/>
  <sheetViews>
    <sheetView workbookViewId="0">
      <selection activeCell="B23" sqref="B2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208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206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>
        <v>40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>
        <v>17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35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>
        <v>0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>
        <v>12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275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29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208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40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>
        <v>17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35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>
        <v>12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276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J32"/>
  <sheetViews>
    <sheetView workbookViewId="0">
      <selection activeCell="C12" sqref="C12:C28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199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>
        <v>17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>
        <v>0</v>
      </c>
      <c r="G20" s="8" t="s">
        <v>166</v>
      </c>
      <c r="H20" s="8" t="s">
        <v>167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>
        <v>17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167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167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222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14</v>
      </c>
      <c r="C3" s="8" t="s">
        <v>94</v>
      </c>
      <c r="D3" s="10">
        <v>42</v>
      </c>
      <c r="E3" s="8" t="s">
        <v>95</v>
      </c>
      <c r="F3" s="10">
        <v>12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12</v>
      </c>
      <c r="C5" s="8" t="s">
        <v>102</v>
      </c>
      <c r="D5" s="10">
        <v>38</v>
      </c>
      <c r="E5" s="8" t="s">
        <v>103</v>
      </c>
      <c r="F5" s="10">
        <f>$F$2*0.7</f>
        <v>280</v>
      </c>
      <c r="G5" s="8" t="s">
        <v>104</v>
      </c>
      <c r="H5" s="10">
        <v>8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36</v>
      </c>
      <c r="E9" s="8" t="s">
        <v>119</v>
      </c>
      <c r="F9" s="10">
        <f t="shared" si="1"/>
        <v>100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5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9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26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>
        <v>23</v>
      </c>
      <c r="G20" s="8" t="s">
        <v>166</v>
      </c>
      <c r="H20" s="8" t="s">
        <v>142</v>
      </c>
    </row>
    <row r="21" spans="1:8" ht="15.75" customHeight="1">
      <c r="A21" s="8" t="s">
        <v>168</v>
      </c>
      <c r="B21" s="10">
        <v>400</v>
      </c>
      <c r="C21" s="8" t="s">
        <v>173</v>
      </c>
      <c r="D21" s="10">
        <v>20</v>
      </c>
      <c r="E21" s="8" t="s">
        <v>170</v>
      </c>
      <c r="F21" s="10">
        <v>60</v>
      </c>
      <c r="G21" s="8" t="s">
        <v>171</v>
      </c>
      <c r="H21" s="8" t="s">
        <v>201</v>
      </c>
    </row>
    <row r="22" spans="1:8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ref="B23:B28" si="2">F4</f>
        <v>80</v>
      </c>
      <c r="C23" s="8" t="s">
        <v>181</v>
      </c>
      <c r="D23" s="10">
        <v>20</v>
      </c>
      <c r="E23" s="8" t="s">
        <v>178</v>
      </c>
      <c r="F23" s="10">
        <v>21</v>
      </c>
      <c r="G23" s="8" t="s">
        <v>179</v>
      </c>
      <c r="H23" s="8" t="s">
        <v>201</v>
      </c>
    </row>
    <row r="24" spans="1:8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12</v>
      </c>
      <c r="G24" s="8" t="s">
        <v>183</v>
      </c>
      <c r="H24" s="8" t="s">
        <v>167</v>
      </c>
    </row>
    <row r="25" spans="1:8" ht="15.75" customHeight="1">
      <c r="A25" s="8" t="s">
        <v>184</v>
      </c>
      <c r="B25" s="10">
        <f t="shared" si="2"/>
        <v>80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262</v>
      </c>
      <c r="H25" s="8" t="s">
        <v>248</v>
      </c>
    </row>
    <row r="26" spans="1:8" ht="15.75" customHeight="1">
      <c r="A26" s="8" t="s">
        <v>187</v>
      </c>
      <c r="B26" s="10">
        <f t="shared" si="2"/>
        <v>80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30">
    <outlinePr summaryBelow="0" summaryRight="0"/>
  </sheetPr>
  <dimension ref="A1:J32"/>
  <sheetViews>
    <sheetView workbookViewId="0">
      <selection activeCell="D32" sqref="D32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199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>
        <v>17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>
        <v>0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17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1"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202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201</v>
      </c>
      <c r="C15" s="8" t="s">
        <v>147</v>
      </c>
      <c r="D15" s="7">
        <v>20</v>
      </c>
      <c r="E15" s="5" t="s">
        <v>144</v>
      </c>
      <c r="F15" s="5" t="s">
        <v>214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>
        <v>28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35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>
        <v>17</v>
      </c>
      <c r="G20" s="5" t="s">
        <v>166</v>
      </c>
      <c r="H20" s="5" t="s">
        <v>201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>
        <v>37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>
        <v>15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>
        <v>0</v>
      </c>
      <c r="G25" s="8" t="s">
        <v>262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2">
    <outlinePr summaryBelow="0" summaryRight="0"/>
  </sheetPr>
  <dimension ref="A1:J32"/>
  <sheetViews>
    <sheetView workbookViewId="0">
      <selection activeCell="B23" sqref="B2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210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>
        <v>42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11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>
        <v>0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17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J32"/>
  <sheetViews>
    <sheetView workbookViewId="0">
      <selection activeCell="E27" sqref="E27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242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134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>
        <v>42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>
        <v>11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>
        <v>0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>
        <v>30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262</v>
      </c>
      <c r="H25" s="8" t="s">
        <v>277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3">
    <outlinePr summaryBelow="0" summaryRight="0"/>
  </sheetPr>
  <dimension ref="A1:J32"/>
  <sheetViews>
    <sheetView workbookViewId="0">
      <selection activeCell="C22" sqref="C22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203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24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>
        <v>17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>
        <v>30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>
        <v>0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12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4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199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>
        <v>18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>
        <v>6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>
        <v>0</v>
      </c>
      <c r="G25" s="8" t="s">
        <v>262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5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200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>
        <v>23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>
        <v>12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6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cols>
    <col min="5" max="5" width="17.175781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 t="s">
        <v>210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>
        <v>11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18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37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>
        <v>18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>
        <v>6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>
        <v>6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38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t="s">
        <v>253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38</v>
      </c>
      <c r="E3" s="8" t="s">
        <v>95</v>
      </c>
      <c r="F3" s="10">
        <v>10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6</v>
      </c>
      <c r="C4" s="8" t="s">
        <v>98</v>
      </c>
      <c r="D4" s="10">
        <v>33</v>
      </c>
      <c r="E4" s="8" t="s">
        <v>99</v>
      </c>
      <c r="F4" s="10">
        <f>$F$2*0.2</f>
        <v>50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40</v>
      </c>
      <c r="E7" s="8" t="s">
        <v>111</v>
      </c>
      <c r="F7" s="10">
        <f t="shared" si="0"/>
        <v>50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39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6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254</v>
      </c>
      <c r="G14" s="8" t="s">
        <v>140</v>
      </c>
      <c r="H14" s="10">
        <v>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24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58</v>
      </c>
      <c r="E19" s="8" t="s">
        <v>160</v>
      </c>
      <c r="F19" s="10">
        <v>46</v>
      </c>
      <c r="G19" s="8" t="s">
        <v>161</v>
      </c>
      <c r="H19" s="10">
        <v>0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142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167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262</v>
      </c>
      <c r="H25" s="8" t="s">
        <v>247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39">
    <outlinePr summaryBelow="0" summaryRight="0"/>
  </sheetPr>
  <dimension ref="A1:J32"/>
  <sheetViews>
    <sheetView workbookViewId="0">
      <selection activeCell="B23" sqref="B2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0">
    <outlinePr summaryBelow="0" summaryRight="0"/>
  </sheetPr>
  <dimension ref="A1:J32"/>
  <sheetViews>
    <sheetView tabSelected="1" workbookViewId="0">
      <selection activeCell="I31" sqref="I31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>
        <v>0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>
        <v>30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>
        <v>6</v>
      </c>
      <c r="G25" s="8" t="s">
        <v>262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1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23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18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2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5" t="s">
        <v>289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>
        <v>12</v>
      </c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30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>
        <v>15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>
        <v>42</v>
      </c>
      <c r="G21" s="5" t="s">
        <v>171</v>
      </c>
      <c r="H21" s="8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8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>
        <v>10</v>
      </c>
      <c r="G23" s="5" t="s">
        <v>179</v>
      </c>
      <c r="H23" s="8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>
        <v>10</v>
      </c>
      <c r="G24" s="5" t="s">
        <v>183</v>
      </c>
      <c r="H24" s="8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>
        <v>10</v>
      </c>
      <c r="G25" s="8" t="s">
        <v>262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3">
    <outlinePr summaryBelow="0" summaryRight="0"/>
  </sheetPr>
  <dimension ref="A1:J32"/>
  <sheetViews>
    <sheetView workbookViewId="0">
      <selection activeCell="B23" sqref="B2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292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262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4">
    <outlinePr summaryBelow="0" summaryRight="0"/>
  </sheetPr>
  <dimension ref="A1:I29"/>
  <sheetViews>
    <sheetView workbookViewId="0">
      <selection activeCell="B23" sqref="B23"/>
    </sheetView>
  </sheetViews>
  <sheetFormatPr baseColWidth="10" defaultColWidth="14.35156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10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203</v>
      </c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>
        <v>24</v>
      </c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9</v>
      </c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5"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13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201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>
        <v>12</v>
      </c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>
        <v>17</v>
      </c>
      <c r="G20" s="5" t="s">
        <v>166</v>
      </c>
      <c r="H20" s="5" t="s">
        <v>201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>
        <v>75</v>
      </c>
      <c r="G21" s="5" t="s">
        <v>171</v>
      </c>
      <c r="H21" s="5" t="s">
        <v>201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>
        <v>15</v>
      </c>
      <c r="G22" s="5" t="s">
        <v>175</v>
      </c>
      <c r="H22" s="5" t="s">
        <v>201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>
        <v>15</v>
      </c>
      <c r="G23" s="5" t="s">
        <v>179</v>
      </c>
      <c r="H23" s="5" t="s">
        <v>201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>
        <v>15</v>
      </c>
      <c r="G24" s="5" t="s">
        <v>183</v>
      </c>
      <c r="H24" s="5" t="s">
        <v>201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>
        <v>15</v>
      </c>
      <c r="G25" s="8" t="s">
        <v>262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>
        <v>15</v>
      </c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Tabelle46"/>
  <dimension ref="A1:I29"/>
  <sheetViews>
    <sheetView workbookViewId="0">
      <selection activeCell="D13" sqref="D13:D26"/>
    </sheetView>
  </sheetViews>
  <sheetFormatPr baseColWidth="10" defaultColWidth="11.3515625" defaultRowHeight="12.7"/>
  <cols>
    <col min="7" max="7" width="14.3515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35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.35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3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35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35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35">
      <c r="A12" s="8" t="s">
        <v>129</v>
      </c>
      <c r="B12" s="10">
        <v>38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35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5</v>
      </c>
    </row>
    <row r="15" spans="1:9" ht="14.35">
      <c r="A15" s="8" t="s">
        <v>141</v>
      </c>
      <c r="B15" s="8" t="s">
        <v>201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>
        <v>17</v>
      </c>
      <c r="G20" s="8" t="s">
        <v>166</v>
      </c>
      <c r="H20" s="8" t="s">
        <v>201</v>
      </c>
    </row>
    <row r="21" spans="1:8" ht="14.35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>
        <f>SUM(F22:F26)</f>
        <v>81</v>
      </c>
      <c r="G21" s="8" t="s">
        <v>171</v>
      </c>
      <c r="H21" s="8" t="s">
        <v>201</v>
      </c>
    </row>
    <row r="22" spans="1:8" ht="14.35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>
        <v>21</v>
      </c>
      <c r="G22" s="8" t="s">
        <v>175</v>
      </c>
      <c r="H22" s="8" t="s">
        <v>201</v>
      </c>
    </row>
    <row r="23" spans="1:8" ht="14.3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201</v>
      </c>
    </row>
    <row r="24" spans="1:8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201</v>
      </c>
    </row>
    <row r="25" spans="1:8" ht="14.35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>
        <v>15</v>
      </c>
      <c r="G25" s="8" t="s">
        <v>262</v>
      </c>
      <c r="H25" s="8" t="s">
        <v>217</v>
      </c>
    </row>
    <row r="26" spans="1:8" ht="14.35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>
        <v>15</v>
      </c>
      <c r="G26" s="8"/>
      <c r="H26" s="8"/>
    </row>
    <row r="27" spans="1:8" ht="14.3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47"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12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214</v>
      </c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7">
        <v>12</v>
      </c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35</v>
      </c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2">
        <v>55</v>
      </c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>
        <v>11</v>
      </c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>
        <v>11</v>
      </c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>
        <v>11</v>
      </c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>
        <v>11</v>
      </c>
      <c r="G25" s="8" t="s">
        <v>262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>
        <v>11</v>
      </c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Tabelle48">
    <outlinePr summaryBelow="0" summaryRight="0"/>
  </sheetPr>
  <dimension ref="A1:I29"/>
  <sheetViews>
    <sheetView workbookViewId="0">
      <selection activeCell="B23" sqref="B2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16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>
        <v>28</v>
      </c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219</v>
      </c>
      <c r="C20" s="8" t="s">
        <v>169</v>
      </c>
      <c r="D20" s="10">
        <v>45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>
        <v>15</v>
      </c>
      <c r="G25" s="8" t="s">
        <v>262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D13" sqref="D13:D26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14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134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134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>
        <v>30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167</v>
      </c>
      <c r="I21" s="6"/>
    </row>
    <row r="22" spans="1:9" ht="14.35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167</v>
      </c>
      <c r="I23" s="6"/>
    </row>
    <row r="24" spans="1:9" ht="14.35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167</v>
      </c>
      <c r="I24" s="6"/>
    </row>
    <row r="25" spans="1:9" ht="14.35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262</v>
      </c>
      <c r="H25" s="8" t="s">
        <v>240</v>
      </c>
      <c r="I25" s="6"/>
    </row>
    <row r="26" spans="1:9" ht="14.35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35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I29"/>
  <sheetViews>
    <sheetView topLeftCell="A4" workbookViewId="0">
      <selection activeCell="B23" sqref="B2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>
        <v>24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142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>
        <v>0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142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0</v>
      </c>
      <c r="G23" s="8" t="s">
        <v>179</v>
      </c>
      <c r="H23" s="8" t="s">
        <v>142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224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Tabelle50">
    <outlinePr summaryBelow="0" summaryRight="0"/>
  </sheetPr>
  <dimension ref="A1:I29"/>
  <sheetViews>
    <sheetView workbookViewId="0">
      <selection activeCell="B23" sqref="B2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>
        <v>24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>
        <v>0</v>
      </c>
      <c r="G20" s="8" t="s">
        <v>166</v>
      </c>
      <c r="H20" s="8" t="s">
        <v>142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>
        <v>0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0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220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13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204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206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>
        <v>24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>
        <v>0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>
        <v>0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278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Tabelle51"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10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203</v>
      </c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24</v>
      </c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260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206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261</v>
      </c>
      <c r="C20" s="8" t="s">
        <v>169</v>
      </c>
      <c r="D20" s="10">
        <v>25</v>
      </c>
      <c r="E20" s="8" t="s">
        <v>165</v>
      </c>
      <c r="F20" s="10">
        <v>30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>
        <v>24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>
        <v>6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>
        <v>6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>
        <v>6</v>
      </c>
      <c r="G25" s="8" t="s">
        <v>262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D13" sqref="D13:D26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200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212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262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B23" sqref="B23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15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50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12</v>
      </c>
      <c r="C5" s="13" t="s">
        <v>102</v>
      </c>
      <c r="D5" s="16">
        <v>30</v>
      </c>
      <c r="E5" s="13" t="s">
        <v>103</v>
      </c>
      <c r="F5" s="16">
        <f>$F$2*0.7</f>
        <v>175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50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50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62.5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62.5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198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134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255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10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250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50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175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50</v>
      </c>
      <c r="C25" s="8" t="s">
        <v>188</v>
      </c>
      <c r="D25" s="16">
        <v>25</v>
      </c>
      <c r="E25" s="13" t="s">
        <v>186</v>
      </c>
      <c r="F25" s="16">
        <v>0</v>
      </c>
      <c r="G25" s="8" t="s">
        <v>262</v>
      </c>
      <c r="H25" s="8" t="s">
        <v>3</v>
      </c>
      <c r="I25" s="14"/>
    </row>
    <row r="26" spans="1:9" ht="14.35">
      <c r="A26" s="13" t="s">
        <v>187</v>
      </c>
      <c r="B26" s="16">
        <f t="shared" si="2"/>
        <v>50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62.5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62.5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D13" sqref="D13:D26"/>
    </sheetView>
  </sheetViews>
  <sheetFormatPr baseColWidth="10" defaultColWidth="8.8203125" defaultRowHeight="13.7"/>
  <cols>
    <col min="1" max="6" width="8.8203125" style="15"/>
    <col min="7" max="7" width="15.8203125" style="15" customWidth="1"/>
    <col min="8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256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134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257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148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201</v>
      </c>
      <c r="I20" s="14"/>
    </row>
    <row r="21" spans="1:9" ht="14.3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201</v>
      </c>
      <c r="I21" s="14"/>
    </row>
    <row r="22" spans="1:9" ht="14.3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201</v>
      </c>
      <c r="I22" s="14"/>
    </row>
    <row r="23" spans="1:9" ht="14.3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201</v>
      </c>
      <c r="I23" s="14"/>
    </row>
    <row r="24" spans="1:9" ht="14.3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201</v>
      </c>
      <c r="I24" s="14"/>
    </row>
    <row r="25" spans="1:9" ht="14.3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>
        <v>0</v>
      </c>
      <c r="G25" s="8" t="s">
        <v>262</v>
      </c>
      <c r="H25" s="8" t="s">
        <v>53</v>
      </c>
      <c r="I25" s="14"/>
    </row>
    <row r="26" spans="1:9" ht="14.35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>
        <v>0</v>
      </c>
      <c r="G26" s="8"/>
      <c r="H26" s="8"/>
      <c r="I26" s="14"/>
    </row>
    <row r="27" spans="1:9" ht="14.3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topLeftCell="A4" workbookViewId="0">
      <selection activeCell="D13" sqref="D13:D26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35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134</v>
      </c>
      <c r="G13" s="13" t="s">
        <v>135</v>
      </c>
      <c r="H13" s="16">
        <v>0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0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.35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167</v>
      </c>
      <c r="I21" s="14"/>
    </row>
    <row r="22" spans="1:9" ht="14.35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167</v>
      </c>
      <c r="I22" s="14"/>
    </row>
    <row r="23" spans="1:9" ht="14.35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167</v>
      </c>
      <c r="I23" s="14"/>
    </row>
    <row r="24" spans="1:9" ht="14.35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167</v>
      </c>
      <c r="I24" s="14"/>
    </row>
    <row r="25" spans="1:9" ht="14.35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262</v>
      </c>
      <c r="H25" s="8" t="s">
        <v>282</v>
      </c>
      <c r="I25" s="14"/>
    </row>
    <row r="26" spans="1:9" ht="14.35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D13" sqref="D13:D26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256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134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139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>
        <v>0</v>
      </c>
      <c r="G20" s="13" t="s">
        <v>166</v>
      </c>
      <c r="H20" s="13" t="s">
        <v>201</v>
      </c>
      <c r="I20" s="14"/>
    </row>
    <row r="21" spans="1:9" ht="14.3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201</v>
      </c>
      <c r="I21" s="14"/>
    </row>
    <row r="22" spans="1:9" ht="14.3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201</v>
      </c>
      <c r="I22" s="14"/>
    </row>
    <row r="23" spans="1:9" ht="14.3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201</v>
      </c>
      <c r="I23" s="14"/>
    </row>
    <row r="24" spans="1:9" ht="14.3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201</v>
      </c>
      <c r="I24" s="14"/>
    </row>
    <row r="25" spans="1:9" ht="14.3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>
        <v>0</v>
      </c>
      <c r="G25" s="8" t="s">
        <v>262</v>
      </c>
      <c r="H25" s="8" t="s">
        <v>57</v>
      </c>
      <c r="I25" s="14"/>
    </row>
    <row r="26" spans="1:9" ht="14.35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D13" sqref="D13:D26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134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139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233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167</v>
      </c>
      <c r="I21" s="6"/>
    </row>
    <row r="22" spans="1:9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167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167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262</v>
      </c>
      <c r="H25" s="8" t="s">
        <v>238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B23" sqref="B23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212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262</v>
      </c>
      <c r="H25" s="8" t="s">
        <v>61</v>
      </c>
      <c r="I25" s="14"/>
    </row>
    <row r="26" spans="1:9" ht="14.35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D13" sqref="D13:D26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212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262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D13" sqref="D13:D26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203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257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212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262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9"/>
  <sheetViews>
    <sheetView workbookViewId="0">
      <selection activeCell="D13" sqref="D13:D26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200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255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262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D13" sqref="D13:D26"/>
    </sheetView>
  </sheetViews>
  <sheetFormatPr baseColWidth="10" defaultColWidth="8.8203125" defaultRowHeight="13.7"/>
  <cols>
    <col min="1" max="1" width="8.8203125" style="15"/>
    <col min="2" max="2" width="17.3515625" style="15" customWidth="1"/>
    <col min="3" max="3" width="8.8203125" style="15"/>
    <col min="4" max="4" width="16.17578125" style="15" customWidth="1"/>
    <col min="5" max="5" width="8.8203125" style="15"/>
    <col min="6" max="6" width="20.8203125" style="15" customWidth="1"/>
    <col min="7" max="7" width="12.8203125" style="15" customWidth="1"/>
    <col min="8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198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134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262</v>
      </c>
      <c r="H25" s="8" t="s">
        <v>258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9"/>
  <sheetViews>
    <sheetView workbookViewId="0">
      <selection activeCell="D13" sqref="D13:D26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15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198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200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262</v>
      </c>
      <c r="H25" s="8" t="s">
        <v>258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D13" sqref="D13:D26"/>
    </sheetView>
  </sheetViews>
  <sheetFormatPr baseColWidth="10" defaultColWidth="8.8203125" defaultRowHeight="13.7"/>
  <cols>
    <col min="1" max="4" width="8.8203125" style="15"/>
    <col min="5" max="5" width="16.3515625" style="15" customWidth="1"/>
    <col min="6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.35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15</v>
      </c>
      <c r="G3" s="13" t="s">
        <v>96</v>
      </c>
      <c r="H3" s="16">
        <v>10</v>
      </c>
      <c r="I3" s="14"/>
    </row>
    <row r="4" spans="1:9" ht="14.35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35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35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35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35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208</v>
      </c>
      <c r="G13" s="13" t="s">
        <v>135</v>
      </c>
      <c r="H13" s="16">
        <v>10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4.35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4.35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4.35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4.35">
      <c r="A20" s="13" t="s">
        <v>162</v>
      </c>
      <c r="B20" s="13" t="s">
        <v>259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.35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201</v>
      </c>
      <c r="I21" s="14"/>
    </row>
    <row r="22" spans="1:9" ht="14.35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201</v>
      </c>
      <c r="I22" s="14"/>
    </row>
    <row r="23" spans="1:9" ht="14.35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201</v>
      </c>
      <c r="I23" s="14"/>
    </row>
    <row r="24" spans="1:9" ht="14.35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201</v>
      </c>
      <c r="I24" s="14"/>
    </row>
    <row r="25" spans="1:9" ht="14.35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262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29"/>
  <sheetViews>
    <sheetView workbookViewId="0">
      <selection activeCell="D13" sqref="D13:D26"/>
    </sheetView>
  </sheetViews>
  <sheetFormatPr baseColWidth="10" defaultColWidth="10.8203125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35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35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35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206</v>
      </c>
      <c r="G15" s="8" t="s">
        <v>145</v>
      </c>
      <c r="H15" s="10">
        <v>1</v>
      </c>
    </row>
    <row r="16" spans="1:8" ht="14.35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35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262</v>
      </c>
      <c r="H25" s="8" t="s">
        <v>65</v>
      </c>
    </row>
    <row r="26" spans="1:8" ht="14.35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4.35">
      <c r="A27" s="8" t="s">
        <v>190</v>
      </c>
      <c r="B27" s="10">
        <v>68.75</v>
      </c>
      <c r="E27" s="8" t="s">
        <v>192</v>
      </c>
      <c r="F27" s="8" t="s">
        <v>207</v>
      </c>
      <c r="G27" s="8"/>
      <c r="H27" s="8"/>
    </row>
    <row r="28" spans="1:8" ht="14.35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B23" sqref="B23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35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.35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35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35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35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35">
      <c r="A12" s="8" t="s">
        <v>129</v>
      </c>
      <c r="B12" s="10">
        <v>20</v>
      </c>
      <c r="C12" s="8" t="s">
        <v>292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4.35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4.35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4.35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4.35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262</v>
      </c>
      <c r="H25" s="8" t="s">
        <v>269</v>
      </c>
    </row>
    <row r="26" spans="1:8" ht="14.35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4.3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29"/>
  <sheetViews>
    <sheetView workbookViewId="0">
      <selection activeCell="D13" sqref="D13:D26"/>
    </sheetView>
  </sheetViews>
  <sheetFormatPr baseColWidth="10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10</v>
      </c>
    </row>
    <row r="4" spans="1:8" ht="14.35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35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3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35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35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201</v>
      </c>
      <c r="G13" s="8" t="s">
        <v>135</v>
      </c>
      <c r="H13" s="10">
        <v>6</v>
      </c>
    </row>
    <row r="14" spans="1:8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204</v>
      </c>
      <c r="G14" s="8" t="s">
        <v>140</v>
      </c>
      <c r="H14" s="10">
        <v>5</v>
      </c>
    </row>
    <row r="15" spans="1:8" ht="14.35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4.3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4.35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201</v>
      </c>
    </row>
    <row r="21" spans="1:8" ht="14.35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201</v>
      </c>
    </row>
    <row r="24" spans="1:8" ht="14.35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262</v>
      </c>
      <c r="H25" s="8" t="s">
        <v>75</v>
      </c>
    </row>
    <row r="26" spans="1:8" ht="14.35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4.35">
      <c r="A27" s="8" t="s">
        <v>190</v>
      </c>
      <c r="B27" s="10">
        <f t="shared" si="2"/>
        <v>75</v>
      </c>
      <c r="E27" s="8" t="s">
        <v>192</v>
      </c>
      <c r="F27" s="8" t="s">
        <v>207</v>
      </c>
      <c r="G27" s="8"/>
      <c r="H27" s="8"/>
    </row>
    <row r="28" spans="1:8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D13" sqref="D13:D26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139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212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167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167</v>
      </c>
      <c r="I23" s="6"/>
    </row>
    <row r="24" spans="1:9" ht="14.3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167</v>
      </c>
      <c r="I24" s="6"/>
    </row>
    <row r="25" spans="1:9" ht="14.35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262</v>
      </c>
      <c r="H25" s="8" t="s">
        <v>231</v>
      </c>
      <c r="I25" s="6"/>
    </row>
    <row r="26" spans="1:9" ht="14.35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4.3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D13" sqref="D13:D26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35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204</v>
      </c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262</v>
      </c>
      <c r="H25" s="8" t="s">
        <v>55</v>
      </c>
    </row>
    <row r="26" spans="1:8" ht="14.3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4.35">
      <c r="A27" s="8" t="s">
        <v>190</v>
      </c>
      <c r="B27" s="10">
        <f t="shared" si="2"/>
        <v>68.75</v>
      </c>
      <c r="E27" s="8" t="s">
        <v>192</v>
      </c>
      <c r="F27" s="8" t="s">
        <v>207</v>
      </c>
      <c r="G27" s="8"/>
      <c r="H27" s="8"/>
    </row>
    <row r="28" spans="1:8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29"/>
  <sheetViews>
    <sheetView workbookViewId="0">
      <selection activeCell="D13" sqref="D13:D26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16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4.3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4.3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4.3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262</v>
      </c>
      <c r="H25" s="8" t="s">
        <v>55</v>
      </c>
      <c r="I25" s="6"/>
    </row>
    <row r="26" spans="1:9" ht="14.3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68.75</v>
      </c>
      <c r="E27" s="8" t="s">
        <v>192</v>
      </c>
      <c r="F27" s="8" t="s">
        <v>207</v>
      </c>
      <c r="G27" s="8"/>
      <c r="H27" s="8"/>
      <c r="I27" s="6"/>
    </row>
    <row r="28" spans="1:9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9"/>
  <sheetViews>
    <sheetView workbookViewId="0">
      <selection activeCell="D13" sqref="D13:D26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35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35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244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20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3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262</v>
      </c>
      <c r="H25" s="8" t="s">
        <v>77</v>
      </c>
    </row>
    <row r="26" spans="1:8" ht="14.35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35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29"/>
  <sheetViews>
    <sheetView workbookViewId="0">
      <selection activeCell="B23" sqref="B23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4.35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202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201</v>
      </c>
      <c r="I20" s="6"/>
    </row>
    <row r="21" spans="1:9" ht="14.35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4.3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201</v>
      </c>
      <c r="I23" s="6"/>
    </row>
    <row r="24" spans="1:9" ht="14.35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4.35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262</v>
      </c>
      <c r="H25" s="8" t="s">
        <v>75</v>
      </c>
      <c r="I25" s="6"/>
    </row>
    <row r="26" spans="1:9" ht="14.35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4.35">
      <c r="A27" s="8" t="s">
        <v>190</v>
      </c>
      <c r="B27" s="10">
        <f t="shared" si="2"/>
        <v>87.5</v>
      </c>
      <c r="E27" s="8" t="s">
        <v>192</v>
      </c>
      <c r="F27" s="8" t="s">
        <v>207</v>
      </c>
      <c r="G27" s="8"/>
      <c r="H27" s="8"/>
      <c r="I27" s="6"/>
    </row>
    <row r="28" spans="1:9" ht="14.3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29"/>
  <sheetViews>
    <sheetView workbookViewId="0">
      <selection activeCell="D13" sqref="D13:D26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.35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.35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.35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244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20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3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4.35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35">
      <c r="A20" s="8" t="s">
        <v>162</v>
      </c>
      <c r="B20" s="8" t="s">
        <v>285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262</v>
      </c>
      <c r="H25" s="8" t="s">
        <v>77</v>
      </c>
    </row>
    <row r="26" spans="1:8" ht="14.35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35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30</v>
      </c>
      <c r="E5" s="8" t="s">
        <v>103</v>
      </c>
      <c r="F5" s="10">
        <f>$F$2*0.7</f>
        <v>280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100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37</v>
      </c>
      <c r="E9" s="8" t="s">
        <v>119</v>
      </c>
      <c r="F9" s="10">
        <f t="shared" si="1"/>
        <v>100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208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 t="s">
        <v>286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262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287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288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289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>
        <v>15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>
        <v>23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>
        <v>6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271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206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262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262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98</vt:i4>
      </vt:variant>
    </vt:vector>
  </HeadingPairs>
  <TitlesOfParts>
    <vt:vector size="98" baseType="lpstr">
      <vt:lpstr>Index</vt:lpstr>
      <vt:lpstr>Kaiserlicher Heiler</vt:lpstr>
      <vt:lpstr>Animalus Ziegemann</vt:lpstr>
      <vt:lpstr>Ser Aren</vt:lpstr>
      <vt:lpstr>Animalus Tiger</vt:lpstr>
      <vt:lpstr>Animalus Frosch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Attentäter 2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Boholt</vt:lpstr>
      <vt:lpstr>Militärmusikant</vt:lpstr>
      <vt:lpstr>SilberknechtRanger</vt:lpstr>
      <vt:lpstr>SilberknechtSoldat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Valverde</cp:lastModifiedBy>
  <dcterms:modified xsi:type="dcterms:W3CDTF">2022-06-18T16:20:19Z</dcterms:modified>
</cp:coreProperties>
</file>