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Andi\Dropbox\Rpg\Container\Data\"/>
    </mc:Choice>
  </mc:AlternateContent>
  <xr:revisionPtr revIDLastSave="0" documentId="13_ncr:1_{EAAB4399-E07B-480F-AF90-38E6BC60C41E}" xr6:coauthVersionLast="47" xr6:coauthVersionMax="47" xr10:uidLastSave="{00000000-0000-0000-0000-000000000000}"/>
  <bookViews>
    <workbookView xWindow="-120" yWindow="-120" windowWidth="29040" windowHeight="15840" firstSheet="86" activeTab="94" xr2:uid="{00000000-000D-0000-FFFF-FFFF00000000}"/>
  </bookViews>
  <sheets>
    <sheet name="Index" sheetId="1" r:id="rId1"/>
    <sheet name="Kaiserlicher Heiler" sheetId="72" r:id="rId2"/>
    <sheet name="Animalus Ziegemann" sheetId="74" r:id="rId3"/>
    <sheet name="Animalus Tiger" sheetId="73" r:id="rId4"/>
    <sheet name="Animalus Frosch" sheetId="71" r:id="rId5"/>
    <sheet name="Piraten Leutnant" sheetId="66" r:id="rId6"/>
    <sheet name="Kommandant Piratenschiff" sheetId="65" r:id="rId7"/>
    <sheet name="Kanonier Pirat" sheetId="62" r:id="rId8"/>
    <sheet name="Musketier Pirat" sheetId="63" r:id="rId9"/>
    <sheet name="Freibeuter" sheetId="60" r:id="rId10"/>
    <sheet name="Freischärler" sheetId="64" r:id="rId11"/>
    <sheet name="Erster Maat" sheetId="61" r:id="rId12"/>
    <sheet name="Fredan" sheetId="68" r:id="rId13"/>
    <sheet name="Nakai" sheetId="70" r:id="rId14"/>
    <sheet name="Eliteoffizier" sheetId="58" r:id="rId15"/>
    <sheet name="Muster" sheetId="2" r:id="rId16"/>
    <sheet name="Ork Schläger" sheetId="3" r:id="rId17"/>
    <sheet name="Adliger" sheetId="6" r:id="rId18"/>
    <sheet name="Schmied" sheetId="7" r:id="rId19"/>
    <sheet name="Guter Schmied" sheetId="104" r:id="rId20"/>
    <sheet name="Hervorragender Schmied" sheetId="105" r:id="rId21"/>
    <sheet name="Ritter" sheetId="8" r:id="rId22"/>
    <sheet name="Bauer" sheetId="9" r:id="rId23"/>
    <sheet name="Straßenkind" sheetId="10" r:id="rId24"/>
    <sheet name="Renomierter Performer" sheetId="11" r:id="rId25"/>
    <sheet name="BanditChief" sheetId="12" r:id="rId26"/>
    <sheet name="StarvingBandit" sheetId="13" r:id="rId27"/>
    <sheet name="Bandit" sheetId="14" r:id="rId28"/>
    <sheet name="Gastwirt" sheetId="15" r:id="rId29"/>
    <sheet name="Diener" sheetId="16" r:id="rId30"/>
    <sheet name="Jäger" sheetId="17" r:id="rId31"/>
    <sheet name="KompanieSoldat" sheetId="18" r:id="rId32"/>
    <sheet name="Kavallerist" sheetId="19" r:id="rId33"/>
    <sheet name="StarkerKriegerTank" sheetId="52" r:id="rId34"/>
    <sheet name="Tempelwache" sheetId="69" r:id="rId35"/>
    <sheet name="SchwererSoldat" sheetId="20" r:id="rId36"/>
    <sheet name="RahSoldat" sheetId="21" r:id="rId37"/>
    <sheet name="PiratMittel" sheetId="53" r:id="rId38"/>
    <sheet name="KaiserKapitän" sheetId="22" r:id="rId39"/>
    <sheet name="KaiserSoldat" sheetId="23" r:id="rId40"/>
    <sheet name="Meister-Händler" sheetId="24" r:id="rId41"/>
    <sheet name="Händler" sheetId="25" r:id="rId42"/>
    <sheet name="Meister-Dieb" sheetId="26" r:id="rId43"/>
    <sheet name="Dieb" sheetId="27" r:id="rId44"/>
    <sheet name="Kultistenführer" sheetId="55" r:id="rId45"/>
    <sheet name="Meister-Attentäter" sheetId="28" r:id="rId46"/>
    <sheet name="Kultist" sheetId="54" r:id="rId47"/>
    <sheet name="Attentäter" sheetId="29" r:id="rId48"/>
    <sheet name="Barbar" sheetId="30" r:id="rId49"/>
    <sheet name="Goblin Stammeshäuptling Wandia" sheetId="31" r:id="rId50"/>
    <sheet name="Goblin Schamane" sheetId="67" r:id="rId51"/>
    <sheet name="Goblin Attentäter" sheetId="32" r:id="rId52"/>
    <sheet name="Goblin Schütze" sheetId="33" r:id="rId53"/>
    <sheet name="Goblin" sheetId="34" r:id="rId54"/>
    <sheet name="Betrügerin" sheetId="35" r:id="rId55"/>
    <sheet name="Stadtelf" sheetId="36" r:id="rId56"/>
    <sheet name="Halbling" sheetId="37" r:id="rId57"/>
    <sheet name="Zwerg" sheetId="38" r:id="rId58"/>
    <sheet name="GangElf" sheetId="39" r:id="rId59"/>
    <sheet name="Waldelf" sheetId="40" r:id="rId60"/>
    <sheet name="GangElfElite" sheetId="41" r:id="rId61"/>
    <sheet name="Vorreiter" sheetId="42" r:id="rId62"/>
    <sheet name="Ork" sheetId="43" r:id="rId63"/>
    <sheet name="Ork Schwer" sheetId="44" r:id="rId64"/>
    <sheet name="OrkSehrStarkSchwer" sheetId="47" r:id="rId65"/>
    <sheet name="Ork Mittel" sheetId="45" r:id="rId66"/>
    <sheet name="Thorius" sheetId="49" r:id="rId67"/>
    <sheet name="SeevolkEinfach" sheetId="59" r:id="rId68"/>
    <sheet name="Unwerter" sheetId="51" r:id="rId69"/>
    <sheet name="Animalus Jäger" sheetId="97" r:id="rId70"/>
    <sheet name="Animalus" sheetId="46" r:id="rId71"/>
    <sheet name="OleGalwey" sheetId="100" r:id="rId72"/>
    <sheet name="Rogma" sheetId="75" r:id="rId73"/>
    <sheet name="Bibisch" sheetId="76" r:id="rId74"/>
    <sheet name="Gregor" sheetId="77" r:id="rId75"/>
    <sheet name="Tovika" sheetId="78" r:id="rId76"/>
    <sheet name="Eric" sheetId="79" r:id="rId77"/>
    <sheet name="Alfred" sheetId="80" r:id="rId78"/>
    <sheet name="Otta" sheetId="81" r:id="rId79"/>
    <sheet name="Isaac" sheetId="82" r:id="rId80"/>
    <sheet name="Bandenmitglied" sheetId="84" r:id="rId81"/>
    <sheet name="Attentäter 2" sheetId="85" r:id="rId82"/>
    <sheet name="Leibwache" sheetId="86" r:id="rId83"/>
    <sheet name="Waisenkind" sheetId="87" r:id="rId84"/>
    <sheet name="Wachen" sheetId="88" r:id="rId85"/>
    <sheet name="Lordsberater" sheetId="89" r:id="rId86"/>
    <sheet name="SchmuggelgangM" sheetId="90" r:id="rId87"/>
    <sheet name="SchmuggelgangA" sheetId="91" r:id="rId88"/>
    <sheet name="Arenagang" sheetId="92" r:id="rId89"/>
    <sheet name="Priester" sheetId="93" r:id="rId90"/>
    <sheet name="ExPriester" sheetId="94" r:id="rId91"/>
    <sheet name="VanGilden" sheetId="95" r:id="rId92"/>
    <sheet name="OrlongMPferd" sheetId="101" r:id="rId93"/>
    <sheet name="Roland Ottoman" sheetId="102" r:id="rId94"/>
    <sheet name="Mira Ottoman" sheetId="103" r:id="rId9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7" l="1"/>
  <c r="F9" i="104"/>
  <c r="B28" i="104"/>
  <c r="F8" i="104"/>
  <c r="B27" i="104"/>
  <c r="F7" i="104"/>
  <c r="B26" i="104"/>
  <c r="F6" i="104"/>
  <c r="B25" i="104"/>
  <c r="F5" i="104"/>
  <c r="B24" i="104"/>
  <c r="F4" i="104"/>
  <c r="B23" i="104"/>
  <c r="B22" i="104"/>
  <c r="B21" i="104"/>
  <c r="B19" i="104"/>
  <c r="B18" i="104"/>
  <c r="B17" i="104"/>
  <c r="B16" i="104"/>
  <c r="B10" i="104"/>
  <c r="F9" i="105"/>
  <c r="B28" i="105"/>
  <c r="F8" i="105"/>
  <c r="B27" i="105"/>
  <c r="F7" i="105"/>
  <c r="B26" i="105"/>
  <c r="F6" i="105"/>
  <c r="B25" i="105"/>
  <c r="F5" i="105"/>
  <c r="B24" i="105"/>
  <c r="F4" i="105"/>
  <c r="B23" i="105"/>
  <c r="B22" i="105"/>
  <c r="B21" i="105"/>
  <c r="B19" i="105"/>
  <c r="B18" i="105"/>
  <c r="B17" i="105"/>
  <c r="B16" i="105"/>
  <c r="B10" i="105"/>
  <c r="B28" i="103"/>
  <c r="B27" i="103"/>
  <c r="B26" i="103"/>
  <c r="B25" i="103"/>
  <c r="B24" i="103"/>
  <c r="B23" i="103"/>
  <c r="B19" i="103"/>
  <c r="B18" i="103"/>
  <c r="B17" i="103"/>
  <c r="B16" i="103"/>
  <c r="F9" i="103"/>
  <c r="F8" i="103"/>
  <c r="F7" i="103"/>
  <c r="F6" i="103"/>
  <c r="F5" i="103"/>
  <c r="F4" i="103"/>
  <c r="F9" i="102"/>
  <c r="B28" i="102"/>
  <c r="F8" i="102"/>
  <c r="B27" i="102"/>
  <c r="F7" i="102"/>
  <c r="B26" i="102"/>
  <c r="F6" i="102"/>
  <c r="B25" i="102"/>
  <c r="F5" i="102"/>
  <c r="B24" i="102"/>
  <c r="F4" i="102"/>
  <c r="B23" i="102"/>
  <c r="B22" i="102"/>
  <c r="B21" i="102"/>
  <c r="B19" i="102"/>
  <c r="B18" i="102"/>
  <c r="B17" i="102"/>
  <c r="B16" i="102"/>
  <c r="B10" i="102"/>
  <c r="F9" i="100"/>
  <c r="B28" i="100"/>
  <c r="F8" i="100"/>
  <c r="B27" i="100"/>
  <c r="F7" i="100"/>
  <c r="B26" i="100"/>
  <c r="F6" i="100"/>
  <c r="B25" i="100"/>
  <c r="F5" i="100"/>
  <c r="B24" i="100"/>
  <c r="F4" i="100"/>
  <c r="B23" i="100"/>
  <c r="B22" i="100"/>
  <c r="B21" i="100"/>
  <c r="B19" i="100"/>
  <c r="B18" i="100"/>
  <c r="B17" i="100"/>
  <c r="B16" i="100"/>
  <c r="B10" i="100"/>
  <c r="F9" i="97"/>
  <c r="B28" i="97"/>
  <c r="F8" i="97"/>
  <c r="F7" i="97"/>
  <c r="B26" i="97"/>
  <c r="F6" i="97"/>
  <c r="B25" i="97"/>
  <c r="F5" i="97"/>
  <c r="B24" i="97"/>
  <c r="F4" i="97"/>
  <c r="B21" i="97"/>
  <c r="B22" i="97"/>
  <c r="B27" i="97"/>
  <c r="B23" i="97"/>
  <c r="B19" i="97"/>
  <c r="B18" i="97"/>
  <c r="B17" i="97"/>
  <c r="B16" i="97"/>
  <c r="B10" i="97"/>
  <c r="B19" i="95"/>
  <c r="B18" i="95"/>
  <c r="B17" i="95"/>
  <c r="B16" i="95"/>
  <c r="B10" i="95"/>
  <c r="F9" i="95"/>
  <c r="B28" i="95"/>
  <c r="F8" i="95"/>
  <c r="B27" i="95"/>
  <c r="F7" i="95"/>
  <c r="B26" i="95"/>
  <c r="F6" i="95"/>
  <c r="B25" i="95"/>
  <c r="F5" i="95"/>
  <c r="B24" i="95"/>
  <c r="F4" i="95"/>
  <c r="B23" i="95"/>
  <c r="F4" i="94"/>
  <c r="B23" i="94"/>
  <c r="B19" i="94"/>
  <c r="B18" i="94"/>
  <c r="B17" i="94"/>
  <c r="B16" i="94"/>
  <c r="B10" i="94"/>
  <c r="F9" i="94"/>
  <c r="B28" i="94"/>
  <c r="F8" i="94"/>
  <c r="B27" i="94"/>
  <c r="F7" i="94"/>
  <c r="B26" i="94"/>
  <c r="F6" i="94"/>
  <c r="B25" i="94"/>
  <c r="F5" i="94"/>
  <c r="B24" i="94"/>
  <c r="F5" i="93"/>
  <c r="B24" i="93"/>
  <c r="B22" i="93"/>
  <c r="B19" i="93"/>
  <c r="B18" i="93"/>
  <c r="B17" i="93"/>
  <c r="B16" i="93"/>
  <c r="B10" i="93"/>
  <c r="F9" i="93"/>
  <c r="B28" i="93"/>
  <c r="F8" i="93"/>
  <c r="B27" i="93"/>
  <c r="F7" i="93"/>
  <c r="B26" i="93"/>
  <c r="F6" i="93"/>
  <c r="B25" i="93"/>
  <c r="F4" i="93"/>
  <c r="B23" i="93"/>
  <c r="B19" i="92"/>
  <c r="B18" i="92"/>
  <c r="B17" i="92"/>
  <c r="B16" i="92"/>
  <c r="B10" i="92"/>
  <c r="F9" i="92"/>
  <c r="B28" i="92"/>
  <c r="F8" i="92"/>
  <c r="B27" i="92"/>
  <c r="F7" i="92"/>
  <c r="B26" i="92"/>
  <c r="F6" i="92"/>
  <c r="B25" i="92"/>
  <c r="F5" i="92"/>
  <c r="B24" i="92"/>
  <c r="F4" i="92"/>
  <c r="B23" i="92"/>
  <c r="F9" i="91"/>
  <c r="B28" i="91"/>
  <c r="F8" i="91"/>
  <c r="B27" i="91"/>
  <c r="B19" i="91"/>
  <c r="B18" i="91"/>
  <c r="B17" i="91"/>
  <c r="B16" i="91"/>
  <c r="B10" i="91"/>
  <c r="F7" i="91"/>
  <c r="B26" i="91"/>
  <c r="F6" i="91"/>
  <c r="B25" i="91"/>
  <c r="F5" i="91"/>
  <c r="B24" i="91"/>
  <c r="F4" i="91"/>
  <c r="B23" i="91"/>
  <c r="F9" i="90"/>
  <c r="B28" i="90"/>
  <c r="F8" i="90"/>
  <c r="B27" i="90"/>
  <c r="F7" i="90"/>
  <c r="B26" i="90"/>
  <c r="B19" i="90"/>
  <c r="B18" i="90"/>
  <c r="B17" i="90"/>
  <c r="B16" i="90"/>
  <c r="B10" i="90"/>
  <c r="F6" i="90"/>
  <c r="B25" i="90"/>
  <c r="F5" i="90"/>
  <c r="B24" i="90"/>
  <c r="F4" i="90"/>
  <c r="B23" i="90"/>
  <c r="F8" i="89"/>
  <c r="B27" i="89"/>
  <c r="B22" i="89"/>
  <c r="B21" i="89"/>
  <c r="B19" i="89"/>
  <c r="B18" i="89"/>
  <c r="B17" i="89"/>
  <c r="B16" i="89"/>
  <c r="B10" i="89"/>
  <c r="F9" i="89"/>
  <c r="B28" i="89"/>
  <c r="F7" i="89"/>
  <c r="B26" i="89"/>
  <c r="F6" i="89"/>
  <c r="B25" i="89"/>
  <c r="F5" i="89"/>
  <c r="B24" i="89"/>
  <c r="F4" i="89"/>
  <c r="B23" i="89"/>
  <c r="B19" i="88"/>
  <c r="B18" i="88"/>
  <c r="B17" i="88"/>
  <c r="B16" i="88"/>
  <c r="B10" i="88"/>
  <c r="F9" i="88"/>
  <c r="B28" i="88"/>
  <c r="F8" i="88"/>
  <c r="B27" i="88"/>
  <c r="F7" i="88"/>
  <c r="B26" i="88"/>
  <c r="F6" i="88"/>
  <c r="B25" i="88"/>
  <c r="F5" i="88"/>
  <c r="B24" i="88"/>
  <c r="F4" i="88"/>
  <c r="B23" i="88"/>
  <c r="F9" i="87"/>
  <c r="B28" i="87"/>
  <c r="F4" i="87"/>
  <c r="B23" i="87"/>
  <c r="B22" i="87"/>
  <c r="B19" i="87"/>
  <c r="B18" i="87"/>
  <c r="B17" i="87"/>
  <c r="B16" i="87"/>
  <c r="B10" i="87"/>
  <c r="F8" i="87"/>
  <c r="B27" i="87"/>
  <c r="F7" i="87"/>
  <c r="B26" i="87"/>
  <c r="F6" i="87"/>
  <c r="B25" i="87"/>
  <c r="F5" i="87"/>
  <c r="B24" i="87"/>
  <c r="F9" i="86"/>
  <c r="B28" i="86"/>
  <c r="B19" i="86"/>
  <c r="B18" i="86"/>
  <c r="B17" i="86"/>
  <c r="B16" i="86"/>
  <c r="B10" i="86"/>
  <c r="F8" i="86"/>
  <c r="B27" i="86"/>
  <c r="F7" i="86"/>
  <c r="B26" i="86"/>
  <c r="F6" i="86"/>
  <c r="B25" i="86"/>
  <c r="F5" i="86"/>
  <c r="B24" i="86"/>
  <c r="F4" i="86"/>
  <c r="B23" i="86"/>
  <c r="F4" i="85"/>
  <c r="B23" i="85"/>
  <c r="B19" i="85"/>
  <c r="B18" i="85"/>
  <c r="B17" i="85"/>
  <c r="B16" i="85"/>
  <c r="B10" i="85"/>
  <c r="F9" i="85"/>
  <c r="B28" i="85"/>
  <c r="F8" i="85"/>
  <c r="B27" i="85"/>
  <c r="F7" i="85"/>
  <c r="B26" i="85"/>
  <c r="F6" i="85"/>
  <c r="B25" i="85"/>
  <c r="F5" i="85"/>
  <c r="B24" i="85"/>
  <c r="F9" i="84"/>
  <c r="B28" i="84"/>
  <c r="B19" i="84"/>
  <c r="B18" i="84"/>
  <c r="B17" i="84"/>
  <c r="B16" i="84"/>
  <c r="B10" i="84"/>
  <c r="F8" i="84"/>
  <c r="B27" i="84"/>
  <c r="F7" i="84"/>
  <c r="B26" i="84"/>
  <c r="F6" i="84"/>
  <c r="B25" i="84"/>
  <c r="F5" i="84"/>
  <c r="B24" i="84"/>
  <c r="F4" i="84"/>
  <c r="B23" i="84"/>
  <c r="B28" i="82"/>
  <c r="B27" i="82"/>
  <c r="B26" i="82"/>
  <c r="B25" i="82"/>
  <c r="B24" i="82"/>
  <c r="B23" i="82"/>
  <c r="B19" i="82"/>
  <c r="B18" i="82"/>
  <c r="B17" i="82"/>
  <c r="B16" i="82"/>
  <c r="F9" i="82"/>
  <c r="F8" i="82"/>
  <c r="F7" i="82"/>
  <c r="F6" i="82"/>
  <c r="F5" i="82"/>
  <c r="F4" i="82"/>
  <c r="B28" i="81"/>
  <c r="B27" i="81"/>
  <c r="B26" i="81"/>
  <c r="B25" i="81"/>
  <c r="B24" i="81"/>
  <c r="B23" i="81"/>
  <c r="B19" i="81"/>
  <c r="B18" i="81"/>
  <c r="B17" i="81"/>
  <c r="B16" i="81"/>
  <c r="F9" i="81"/>
  <c r="F8" i="81"/>
  <c r="F7" i="81"/>
  <c r="F6" i="81"/>
  <c r="F5" i="81"/>
  <c r="F4" i="81"/>
  <c r="B28" i="80"/>
  <c r="B27" i="80"/>
  <c r="B26" i="80"/>
  <c r="B25" i="80"/>
  <c r="B24" i="80"/>
  <c r="B23" i="80"/>
  <c r="B19" i="80"/>
  <c r="B18" i="80"/>
  <c r="B17" i="80"/>
  <c r="B16" i="80"/>
  <c r="F9" i="80"/>
  <c r="F8" i="80"/>
  <c r="F7" i="80"/>
  <c r="F6" i="80"/>
  <c r="F5" i="80"/>
  <c r="F4" i="80"/>
  <c r="B28" i="79"/>
  <c r="B27" i="79"/>
  <c r="B26" i="79"/>
  <c r="B25" i="79"/>
  <c r="B24" i="79"/>
  <c r="B23" i="79"/>
  <c r="B19" i="79"/>
  <c r="B18" i="79"/>
  <c r="B17" i="79"/>
  <c r="B16" i="79"/>
  <c r="F9" i="79"/>
  <c r="F8" i="79"/>
  <c r="F7" i="79"/>
  <c r="F6" i="79"/>
  <c r="F5" i="79"/>
  <c r="F4" i="79"/>
  <c r="B28" i="78"/>
  <c r="B27" i="78"/>
  <c r="B26" i="78"/>
  <c r="B25" i="78"/>
  <c r="B24" i="78"/>
  <c r="B23" i="78"/>
  <c r="B19" i="78"/>
  <c r="B18" i="78"/>
  <c r="B17" i="78"/>
  <c r="B16" i="78"/>
  <c r="F9" i="78"/>
  <c r="F8" i="78"/>
  <c r="F7" i="78"/>
  <c r="F6" i="78"/>
  <c r="F5" i="78"/>
  <c r="F4" i="78"/>
  <c r="F9" i="77"/>
  <c r="F8" i="77"/>
  <c r="F7" i="77"/>
  <c r="F6" i="77"/>
  <c r="F5" i="77"/>
  <c r="F4" i="77"/>
  <c r="B19" i="77"/>
  <c r="B18" i="77"/>
  <c r="B17" i="77"/>
  <c r="B16" i="77"/>
  <c r="F9" i="76"/>
  <c r="B28" i="76"/>
  <c r="F8" i="76"/>
  <c r="B27" i="76"/>
  <c r="F7" i="76"/>
  <c r="B26" i="76"/>
  <c r="F6" i="76"/>
  <c r="B25" i="76"/>
  <c r="F5" i="76"/>
  <c r="B24" i="76"/>
  <c r="F4" i="76"/>
  <c r="B23" i="76"/>
  <c r="B22" i="76"/>
  <c r="B19" i="76"/>
  <c r="B18" i="76"/>
  <c r="B17" i="76"/>
  <c r="B16" i="76"/>
  <c r="B10" i="76"/>
  <c r="F9" i="75"/>
  <c r="B28" i="75"/>
  <c r="F8" i="75"/>
  <c r="B27" i="75"/>
  <c r="F7" i="75"/>
  <c r="B26" i="75"/>
  <c r="F6" i="75"/>
  <c r="B25" i="75"/>
  <c r="F5" i="75"/>
  <c r="B24" i="75"/>
  <c r="F4" i="75"/>
  <c r="B23" i="75"/>
  <c r="B19" i="75"/>
  <c r="B18" i="75"/>
  <c r="B17" i="75"/>
  <c r="B16" i="75"/>
  <c r="B10" i="75"/>
  <c r="F9" i="71"/>
  <c r="B28" i="71"/>
  <c r="F8" i="71"/>
  <c r="B27" i="71"/>
  <c r="F7" i="71"/>
  <c r="F6" i="71"/>
  <c r="F5" i="71"/>
  <c r="B24" i="71"/>
  <c r="F4" i="71"/>
  <c r="F4" i="73"/>
  <c r="F9" i="73"/>
  <c r="B28" i="73"/>
  <c r="F8" i="73"/>
  <c r="B27" i="73"/>
  <c r="F7" i="73"/>
  <c r="F6" i="73"/>
  <c r="B25" i="73"/>
  <c r="F5" i="73"/>
  <c r="F4" i="74"/>
  <c r="B23" i="74"/>
  <c r="F9" i="74"/>
  <c r="F8" i="74"/>
  <c r="F7" i="74"/>
  <c r="B26" i="74"/>
  <c r="F6" i="74"/>
  <c r="B25" i="74"/>
  <c r="F5" i="74"/>
  <c r="B24" i="74"/>
  <c r="B28" i="74"/>
  <c r="B27" i="74"/>
  <c r="B19" i="74"/>
  <c r="B18" i="74"/>
  <c r="B17" i="74"/>
  <c r="B16" i="74"/>
  <c r="B10" i="74"/>
  <c r="B26" i="73"/>
  <c r="B24" i="73"/>
  <c r="B23" i="73"/>
  <c r="B19" i="73"/>
  <c r="B18" i="73"/>
  <c r="B17" i="73"/>
  <c r="B16" i="73"/>
  <c r="B10" i="73"/>
  <c r="F7" i="72"/>
  <c r="B26" i="72"/>
  <c r="B22" i="72"/>
  <c r="B19" i="72"/>
  <c r="B18" i="72"/>
  <c r="B17" i="72"/>
  <c r="B16" i="72"/>
  <c r="B10" i="72"/>
  <c r="F9" i="72"/>
  <c r="B28" i="72"/>
  <c r="F8" i="72"/>
  <c r="B27" i="72"/>
  <c r="F6" i="72"/>
  <c r="B25" i="72"/>
  <c r="F5" i="72"/>
  <c r="B24" i="72"/>
  <c r="F4" i="72"/>
  <c r="B23" i="72"/>
  <c r="B26" i="71"/>
  <c r="B25" i="71"/>
  <c r="B23" i="71"/>
  <c r="B22" i="71"/>
  <c r="B21" i="71"/>
  <c r="B19" i="71"/>
  <c r="B18" i="71"/>
  <c r="B17" i="71"/>
  <c r="B16" i="71"/>
  <c r="B10" i="71"/>
  <c r="F9" i="43"/>
  <c r="B28" i="43"/>
  <c r="F8" i="43"/>
  <c r="B27" i="43"/>
  <c r="F7" i="43"/>
  <c r="F6" i="43"/>
  <c r="F5" i="43"/>
  <c r="F4" i="43"/>
  <c r="B23" i="43"/>
  <c r="F9" i="45"/>
  <c r="F8" i="45"/>
  <c r="F7" i="45"/>
  <c r="B26" i="45"/>
  <c r="F6" i="45"/>
  <c r="B25" i="45"/>
  <c r="F5" i="45"/>
  <c r="F4" i="45"/>
  <c r="B23" i="45"/>
  <c r="B22" i="70"/>
  <c r="B21" i="70"/>
  <c r="B19" i="70"/>
  <c r="B18" i="70"/>
  <c r="B17" i="70"/>
  <c r="B16" i="70"/>
  <c r="B10" i="70"/>
  <c r="F9" i="70"/>
  <c r="B28" i="70"/>
  <c r="F8" i="70"/>
  <c r="B27" i="70"/>
  <c r="F7" i="70"/>
  <c r="B26" i="70"/>
  <c r="F6" i="70"/>
  <c r="B25" i="70"/>
  <c r="F5" i="70"/>
  <c r="B24" i="70"/>
  <c r="F4" i="70"/>
  <c r="B23" i="70"/>
  <c r="F8" i="69"/>
  <c r="B27" i="69"/>
  <c r="F7" i="69"/>
  <c r="B26" i="69"/>
  <c r="F6" i="69"/>
  <c r="B25" i="69"/>
  <c r="F5" i="69"/>
  <c r="B24" i="69"/>
  <c r="F4" i="69"/>
  <c r="B23" i="69"/>
  <c r="B22" i="69"/>
  <c r="B21" i="69"/>
  <c r="B19" i="69"/>
  <c r="B18" i="69"/>
  <c r="B17" i="69"/>
  <c r="B16" i="69"/>
  <c r="B10" i="69"/>
  <c r="F9" i="69"/>
  <c r="B28" i="69"/>
  <c r="B22" i="68"/>
  <c r="B21" i="68"/>
  <c r="B19" i="68"/>
  <c r="B18" i="68"/>
  <c r="B17" i="68"/>
  <c r="B16" i="68"/>
  <c r="B10" i="68"/>
  <c r="F9" i="68"/>
  <c r="B28" i="68"/>
  <c r="F8" i="68"/>
  <c r="B27" i="68"/>
  <c r="F7" i="68"/>
  <c r="B26" i="68"/>
  <c r="F6" i="68"/>
  <c r="B25" i="68"/>
  <c r="F5" i="68"/>
  <c r="B24" i="68"/>
  <c r="F4" i="68"/>
  <c r="B23" i="68"/>
  <c r="F8" i="67"/>
  <c r="B27" i="67"/>
  <c r="F5" i="67"/>
  <c r="B24" i="67"/>
  <c r="B22" i="67"/>
  <c r="B21" i="67"/>
  <c r="B19" i="67"/>
  <c r="B18" i="67"/>
  <c r="B17" i="67"/>
  <c r="B16" i="67"/>
  <c r="B10" i="67"/>
  <c r="F9" i="67"/>
  <c r="B28" i="67"/>
  <c r="F7" i="67"/>
  <c r="B26" i="67"/>
  <c r="F6" i="67"/>
  <c r="B25" i="67"/>
  <c r="F4" i="67"/>
  <c r="B23" i="67"/>
  <c r="B22" i="66"/>
  <c r="F21" i="66"/>
  <c r="B21" i="66"/>
  <c r="B19" i="66"/>
  <c r="B18" i="66"/>
  <c r="B17" i="66"/>
  <c r="B16" i="66"/>
  <c r="B10" i="66"/>
  <c r="F9" i="66"/>
  <c r="B28" i="66"/>
  <c r="F8" i="66"/>
  <c r="B27" i="66"/>
  <c r="F7" i="66"/>
  <c r="B26" i="66"/>
  <c r="F6" i="66"/>
  <c r="B25" i="66"/>
  <c r="F5" i="66"/>
  <c r="B24" i="66"/>
  <c r="F4" i="66"/>
  <c r="B23" i="66"/>
  <c r="F4" i="65"/>
  <c r="B23" i="65"/>
  <c r="B22" i="65"/>
  <c r="F21" i="65"/>
  <c r="B21" i="65"/>
  <c r="B19" i="65"/>
  <c r="B18" i="65"/>
  <c r="B17" i="65"/>
  <c r="B16" i="65"/>
  <c r="B10" i="65"/>
  <c r="F9" i="65"/>
  <c r="B28" i="65"/>
  <c r="F8" i="65"/>
  <c r="B27" i="65"/>
  <c r="F7" i="65"/>
  <c r="B26" i="65"/>
  <c r="F6" i="65"/>
  <c r="B25" i="65"/>
  <c r="F5" i="65"/>
  <c r="B24" i="65"/>
  <c r="B22" i="64"/>
  <c r="F21" i="64"/>
  <c r="B21" i="64"/>
  <c r="B19" i="64"/>
  <c r="B18" i="64"/>
  <c r="B17" i="64"/>
  <c r="B16" i="64"/>
  <c r="B10" i="64"/>
  <c r="F9" i="64"/>
  <c r="B28" i="64"/>
  <c r="F8" i="64"/>
  <c r="B27" i="64"/>
  <c r="F7" i="64"/>
  <c r="B26" i="64"/>
  <c r="F6" i="64"/>
  <c r="B25" i="64"/>
  <c r="F5" i="64"/>
  <c r="B24" i="64"/>
  <c r="F4" i="64"/>
  <c r="B23" i="64"/>
  <c r="B22" i="63"/>
  <c r="F21" i="63"/>
  <c r="B21" i="63"/>
  <c r="B19" i="63"/>
  <c r="B18" i="63"/>
  <c r="B17" i="63"/>
  <c r="B16" i="63"/>
  <c r="B10" i="63"/>
  <c r="F9" i="63"/>
  <c r="B28" i="63"/>
  <c r="F8" i="63"/>
  <c r="B27" i="63"/>
  <c r="F7" i="63"/>
  <c r="B26" i="63"/>
  <c r="F6" i="63"/>
  <c r="B25" i="63"/>
  <c r="F5" i="63"/>
  <c r="B24" i="63"/>
  <c r="F4" i="63"/>
  <c r="B23" i="63"/>
  <c r="B22" i="62"/>
  <c r="F21" i="62"/>
  <c r="B21" i="62"/>
  <c r="B19" i="62"/>
  <c r="B18" i="62"/>
  <c r="B17" i="62"/>
  <c r="B16" i="62"/>
  <c r="B10" i="62"/>
  <c r="F9" i="62"/>
  <c r="B28" i="62"/>
  <c r="F8" i="62"/>
  <c r="B27" i="62"/>
  <c r="F7" i="62"/>
  <c r="B26" i="62"/>
  <c r="F6" i="62"/>
  <c r="B25" i="62"/>
  <c r="F5" i="62"/>
  <c r="B24" i="62"/>
  <c r="F4" i="62"/>
  <c r="B23" i="62"/>
  <c r="B22" i="61"/>
  <c r="F21" i="61"/>
  <c r="B21" i="61"/>
  <c r="B19" i="61"/>
  <c r="B18" i="61"/>
  <c r="B17" i="61"/>
  <c r="B16" i="61"/>
  <c r="B10" i="61"/>
  <c r="F9" i="61"/>
  <c r="B28" i="61"/>
  <c r="F8" i="61"/>
  <c r="B27" i="61"/>
  <c r="F7" i="61"/>
  <c r="B26" i="61"/>
  <c r="F6" i="61"/>
  <c r="B25" i="61"/>
  <c r="F5" i="61"/>
  <c r="B24" i="61"/>
  <c r="F4" i="61"/>
  <c r="B23" i="61"/>
  <c r="F21" i="60"/>
  <c r="B22" i="60"/>
  <c r="B21" i="60"/>
  <c r="B19" i="60"/>
  <c r="B18" i="60"/>
  <c r="B17" i="60"/>
  <c r="B16" i="60"/>
  <c r="B10" i="60"/>
  <c r="F9" i="60"/>
  <c r="B28" i="60"/>
  <c r="F8" i="60"/>
  <c r="B27" i="60"/>
  <c r="F7" i="60"/>
  <c r="B26" i="60"/>
  <c r="F6" i="60"/>
  <c r="B25" i="60"/>
  <c r="F5" i="60"/>
  <c r="B24" i="60"/>
  <c r="F4" i="60"/>
  <c r="B23" i="60"/>
  <c r="F4" i="59"/>
  <c r="B23" i="59"/>
  <c r="B22" i="59"/>
  <c r="B21" i="59"/>
  <c r="B19" i="59"/>
  <c r="B18" i="59"/>
  <c r="B17" i="59"/>
  <c r="B16" i="59"/>
  <c r="B10" i="59"/>
  <c r="F9" i="59"/>
  <c r="B28" i="59"/>
  <c r="F8" i="59"/>
  <c r="B27" i="59"/>
  <c r="F7" i="59"/>
  <c r="B26" i="59"/>
  <c r="F6" i="59"/>
  <c r="B25" i="59"/>
  <c r="F5" i="59"/>
  <c r="B24" i="59"/>
  <c r="B22" i="58"/>
  <c r="B21" i="58"/>
  <c r="B19" i="58"/>
  <c r="B18" i="58"/>
  <c r="B17" i="58"/>
  <c r="B16" i="58"/>
  <c r="B10" i="58"/>
  <c r="F9" i="58"/>
  <c r="B28" i="58"/>
  <c r="F8" i="58"/>
  <c r="B27" i="58"/>
  <c r="F7" i="58"/>
  <c r="B26" i="58"/>
  <c r="F6" i="58"/>
  <c r="B25" i="58"/>
  <c r="F5" i="58"/>
  <c r="B24" i="58"/>
  <c r="F4" i="58"/>
  <c r="B23" i="58"/>
  <c r="F7" i="55"/>
  <c r="B26" i="55"/>
  <c r="F4" i="55"/>
  <c r="B23" i="55"/>
  <c r="B22" i="55"/>
  <c r="B21" i="55"/>
  <c r="B19" i="55"/>
  <c r="B18" i="55"/>
  <c r="B17" i="55"/>
  <c r="B16" i="55"/>
  <c r="B10" i="55"/>
  <c r="F9" i="55"/>
  <c r="B28" i="55"/>
  <c r="F8" i="55"/>
  <c r="B27" i="55"/>
  <c r="F6" i="55"/>
  <c r="B25" i="55"/>
  <c r="F5" i="55"/>
  <c r="B24" i="55"/>
  <c r="B22" i="54"/>
  <c r="B21" i="54"/>
  <c r="B19" i="54"/>
  <c r="B18" i="54"/>
  <c r="B17" i="54"/>
  <c r="B16" i="54"/>
  <c r="B10" i="54"/>
  <c r="F9" i="54"/>
  <c r="B28" i="54"/>
  <c r="F8" i="54"/>
  <c r="B27" i="54"/>
  <c r="F7" i="54"/>
  <c r="B26" i="54"/>
  <c r="F6" i="54"/>
  <c r="B25" i="54"/>
  <c r="F5" i="54"/>
  <c r="B24" i="54"/>
  <c r="F4" i="54"/>
  <c r="B23" i="54"/>
  <c r="B22" i="53"/>
  <c r="B21" i="53"/>
  <c r="B19" i="53"/>
  <c r="B18" i="53"/>
  <c r="B17" i="53"/>
  <c r="B16" i="53"/>
  <c r="B10" i="53"/>
  <c r="F9" i="53"/>
  <c r="B28" i="53"/>
  <c r="F8" i="53"/>
  <c r="B27" i="53"/>
  <c r="F7" i="53"/>
  <c r="B26" i="53"/>
  <c r="F6" i="53"/>
  <c r="B25" i="53"/>
  <c r="F5" i="53"/>
  <c r="B24" i="53"/>
  <c r="F4" i="53"/>
  <c r="B23" i="53"/>
  <c r="F9" i="52"/>
  <c r="F8" i="52"/>
  <c r="F7" i="52"/>
  <c r="F6" i="52"/>
  <c r="B25" i="52"/>
  <c r="F5" i="52"/>
  <c r="B24" i="52"/>
  <c r="F4" i="52"/>
  <c r="B23" i="52"/>
  <c r="B22" i="52"/>
  <c r="B21" i="52"/>
  <c r="B19" i="52"/>
  <c r="B18" i="52"/>
  <c r="B17" i="52"/>
  <c r="B16" i="52"/>
  <c r="B10" i="52"/>
  <c r="B28" i="52"/>
  <c r="B27" i="52"/>
  <c r="B26" i="52"/>
  <c r="F9" i="51"/>
  <c r="F8" i="51"/>
  <c r="F7" i="51"/>
  <c r="B26" i="51"/>
  <c r="F6" i="51"/>
  <c r="B25" i="51"/>
  <c r="F5" i="51"/>
  <c r="B24" i="51"/>
  <c r="F4" i="51"/>
  <c r="B23" i="51"/>
  <c r="B28" i="51"/>
  <c r="B27" i="51"/>
  <c r="B22" i="51"/>
  <c r="B21" i="51"/>
  <c r="B19" i="51"/>
  <c r="B18" i="51"/>
  <c r="B17" i="51"/>
  <c r="B16" i="51"/>
  <c r="B10" i="51"/>
  <c r="F9" i="49"/>
  <c r="B28" i="49"/>
  <c r="F8" i="49"/>
  <c r="F7" i="49"/>
  <c r="B26" i="49"/>
  <c r="F6" i="49"/>
  <c r="B25" i="49"/>
  <c r="F5" i="49"/>
  <c r="B24" i="49"/>
  <c r="F4" i="49"/>
  <c r="F4" i="47"/>
  <c r="B27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B27" i="47"/>
  <c r="F7" i="47"/>
  <c r="B26" i="47"/>
  <c r="F6" i="47"/>
  <c r="B25" i="47"/>
  <c r="B21" i="47"/>
  <c r="B28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4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6" i="43"/>
  <c r="B25" i="43"/>
  <c r="B24" i="43"/>
  <c r="B22" i="43"/>
  <c r="B21" i="43"/>
  <c r="B19" i="43"/>
  <c r="B18" i="43"/>
  <c r="B17" i="43"/>
  <c r="B16" i="43"/>
  <c r="B10" i="43"/>
  <c r="F9" i="41"/>
  <c r="B28" i="41"/>
  <c r="B22" i="41"/>
  <c r="B21" i="41"/>
  <c r="B19" i="41"/>
  <c r="B18" i="41"/>
  <c r="B17" i="41"/>
  <c r="B16" i="41"/>
  <c r="B10" i="41"/>
  <c r="F8" i="41"/>
  <c r="B27" i="41"/>
  <c r="F7" i="41"/>
  <c r="B26" i="41"/>
  <c r="F6" i="41"/>
  <c r="B25" i="41"/>
  <c r="F5" i="41"/>
  <c r="B24" i="41"/>
  <c r="F4" i="41"/>
  <c r="B23" i="41"/>
  <c r="F4" i="40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7" i="39"/>
  <c r="B26" i="39"/>
  <c r="B22" i="39"/>
  <c r="B21" i="39"/>
  <c r="B19" i="39"/>
  <c r="B18" i="39"/>
  <c r="B17" i="39"/>
  <c r="B16" i="39"/>
  <c r="B10" i="39"/>
  <c r="F9" i="39"/>
  <c r="B28" i="39"/>
  <c r="F8" i="39"/>
  <c r="B27" i="39"/>
  <c r="F6" i="39"/>
  <c r="B25" i="39"/>
  <c r="F5" i="39"/>
  <c r="B24" i="39"/>
  <c r="F4" i="39"/>
  <c r="B23" i="39"/>
  <c r="F9" i="38"/>
  <c r="B28" i="38"/>
  <c r="F8" i="38"/>
  <c r="B27" i="38"/>
  <c r="B22" i="38"/>
  <c r="B21" i="38"/>
  <c r="B19" i="38"/>
  <c r="B18" i="38"/>
  <c r="B17" i="38"/>
  <c r="B16" i="38"/>
  <c r="B10" i="38"/>
  <c r="F7" i="38"/>
  <c r="B26" i="38"/>
  <c r="F6" i="38"/>
  <c r="B25" i="38"/>
  <c r="F5" i="38"/>
  <c r="B24" i="38"/>
  <c r="F4" i="38"/>
  <c r="B23" i="38"/>
  <c r="F5" i="37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F5" i="35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4" i="35"/>
  <c r="B23" i="35"/>
  <c r="F8" i="34"/>
  <c r="B27" i="34"/>
  <c r="B22" i="34"/>
  <c r="B21" i="34"/>
  <c r="B19" i="34"/>
  <c r="B18" i="34"/>
  <c r="B17" i="34"/>
  <c r="B16" i="34"/>
  <c r="B10" i="34"/>
  <c r="F9" i="34"/>
  <c r="B2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F6" i="32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5" i="32"/>
  <c r="B24" i="32"/>
  <c r="F4" i="32"/>
  <c r="B23" i="32"/>
  <c r="F9" i="31"/>
  <c r="B28" i="31"/>
  <c r="B22" i="31"/>
  <c r="B21" i="31"/>
  <c r="B19" i="31"/>
  <c r="B18" i="31"/>
  <c r="B17" i="31"/>
  <c r="B16" i="31"/>
  <c r="B10" i="31"/>
  <c r="F8" i="31"/>
  <c r="B27" i="31"/>
  <c r="F7" i="31"/>
  <c r="B26" i="31"/>
  <c r="F6" i="31"/>
  <c r="B25" i="31"/>
  <c r="F5" i="31"/>
  <c r="B24" i="31"/>
  <c r="F4" i="31"/>
  <c r="B23" i="31"/>
  <c r="F4" i="30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7" i="29"/>
  <c r="B26" i="29"/>
  <c r="B22" i="29"/>
  <c r="B21" i="29"/>
  <c r="B19" i="29"/>
  <c r="B18" i="29"/>
  <c r="B17" i="29"/>
  <c r="B16" i="29"/>
  <c r="B10" i="29"/>
  <c r="F9" i="29"/>
  <c r="B28" i="29"/>
  <c r="F8" i="29"/>
  <c r="B2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F5" i="27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4" i="27"/>
  <c r="B23" i="27"/>
  <c r="F8" i="26"/>
  <c r="B27" i="26"/>
  <c r="B22" i="26"/>
  <c r="B21" i="26"/>
  <c r="B19" i="26"/>
  <c r="B18" i="26"/>
  <c r="B17" i="26"/>
  <c r="B16" i="26"/>
  <c r="B10" i="26"/>
  <c r="F9" i="26"/>
  <c r="B2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F6" i="24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5" i="24"/>
  <c r="B24" i="24"/>
  <c r="F4" i="24"/>
  <c r="B23" i="24"/>
  <c r="F9" i="23"/>
  <c r="B28" i="23"/>
  <c r="B22" i="23"/>
  <c r="B21" i="23"/>
  <c r="B19" i="23"/>
  <c r="B18" i="23"/>
  <c r="B17" i="23"/>
  <c r="B16" i="23"/>
  <c r="B10" i="23"/>
  <c r="F8" i="23"/>
  <c r="B27" i="23"/>
  <c r="F7" i="23"/>
  <c r="B26" i="23"/>
  <c r="F6" i="23"/>
  <c r="B25" i="23"/>
  <c r="F5" i="23"/>
  <c r="B24" i="23"/>
  <c r="F4" i="23"/>
  <c r="B23" i="23"/>
  <c r="F4" i="22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7" i="21"/>
  <c r="B26" i="21"/>
  <c r="B22" i="21"/>
  <c r="B21" i="21"/>
  <c r="B19" i="21"/>
  <c r="B18" i="21"/>
  <c r="B17" i="21"/>
  <c r="B16" i="21"/>
  <c r="B10" i="21"/>
  <c r="F9" i="21"/>
  <c r="B28" i="21"/>
  <c r="F8" i="21"/>
  <c r="B2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F5" i="19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4" i="19"/>
  <c r="B23" i="19"/>
  <c r="F8" i="18"/>
  <c r="B27" i="18"/>
  <c r="B22" i="18"/>
  <c r="B21" i="18"/>
  <c r="B19" i="18"/>
  <c r="B18" i="18"/>
  <c r="B17" i="18"/>
  <c r="B16" i="18"/>
  <c r="B10" i="18"/>
  <c r="F9" i="18"/>
  <c r="B2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F6" i="16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5" i="16"/>
  <c r="B24" i="16"/>
  <c r="F4" i="16"/>
  <c r="B23" i="16"/>
  <c r="F9" i="15"/>
  <c r="B28" i="15"/>
  <c r="B22" i="15"/>
  <c r="B21" i="15"/>
  <c r="B19" i="15"/>
  <c r="B18" i="15"/>
  <c r="B17" i="15"/>
  <c r="B16" i="15"/>
  <c r="B10" i="15"/>
  <c r="F8" i="15"/>
  <c r="B27" i="15"/>
  <c r="F7" i="15"/>
  <c r="B26" i="15"/>
  <c r="F6" i="15"/>
  <c r="B25" i="15"/>
  <c r="F5" i="15"/>
  <c r="B24" i="15"/>
  <c r="F4" i="15"/>
  <c r="B23" i="15"/>
  <c r="F4" i="14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7" i="13"/>
  <c r="B26" i="13"/>
  <c r="B22" i="13"/>
  <c r="B21" i="13"/>
  <c r="B19" i="13"/>
  <c r="B18" i="13"/>
  <c r="B17" i="13"/>
  <c r="B16" i="13"/>
  <c r="B10" i="13"/>
  <c r="F9" i="13"/>
  <c r="B28" i="13"/>
  <c r="F8" i="13"/>
  <c r="B2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F5" i="11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4" i="11"/>
  <c r="B23" i="11"/>
  <c r="F8" i="10"/>
  <c r="B27" i="10"/>
  <c r="B22" i="10"/>
  <c r="B21" i="10"/>
  <c r="B19" i="10"/>
  <c r="B18" i="10"/>
  <c r="B17" i="10"/>
  <c r="B16" i="10"/>
  <c r="B10" i="10"/>
  <c r="F9" i="10"/>
  <c r="B2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F6" i="8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5" i="8"/>
  <c r="B24" i="8"/>
  <c r="F4" i="8"/>
  <c r="B23" i="8"/>
  <c r="F9" i="7"/>
  <c r="B28" i="7"/>
  <c r="B22" i="7"/>
  <c r="B21" i="7"/>
  <c r="B19" i="7"/>
  <c r="B18" i="7"/>
  <c r="B17" i="7"/>
  <c r="B16" i="7"/>
  <c r="B10" i="7"/>
  <c r="F8" i="7"/>
  <c r="B27" i="7"/>
  <c r="F7" i="7"/>
  <c r="B26" i="7"/>
  <c r="F6" i="7"/>
  <c r="B25" i="7"/>
  <c r="F5" i="7"/>
  <c r="B24" i="7"/>
  <c r="F4" i="7"/>
  <c r="B23" i="7"/>
  <c r="F4" i="6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5" i="3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4" i="3"/>
  <c r="B23" i="3"/>
  <c r="F8" i="2"/>
  <c r="B27" i="2"/>
  <c r="B22" i="2"/>
  <c r="B21" i="2"/>
  <c r="B19" i="2"/>
  <c r="B18" i="2"/>
  <c r="B17" i="2"/>
  <c r="B16" i="2"/>
  <c r="B10" i="2"/>
  <c r="F9" i="2"/>
  <c r="B2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<sst xmlns="http://schemas.openxmlformats.org/spreadsheetml/2006/main" count="11844" uniqueCount="321">
  <si>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</si>
  <si>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</si>
  <si>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</si>
  <si>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</si>
  <si>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</si>
  <si>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</si>
  <si>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</si>
  <si>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</si>
  <si>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</si>
  <si>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</si>
  <si>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</si>
  <si>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</si>
  <si>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</si>
  <si>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</si>
  <si>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</si>
  <si>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</si>
  <si>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</si>
  <si>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</si>
  <si>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</si>
  <si>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</si>
  <si>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</si>
  <si>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</si>
  <si>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</si>
  <si>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</si>
  <si>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</si>
  <si>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</si>
  <si>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</si>
  <si>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</si>
  <si>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</si>
  <si>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</si>
  <si>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</si>
  <si>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</si>
  <si>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</si>
  <si>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</si>
  <si>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</si>
  <si>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</si>
  <si>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</si>
  <si>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</si>
  <si>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</si>
  <si>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</si>
  <si>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</si>
  <si>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</si>
  <si>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</si>
  <si>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</si>
  <si>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</si>
  <si>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</si>
  <si>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</si>
  <si>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</si>
  <si>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</si>
  <si>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</si>
  <si>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</si>
  <si>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</si>
  <si>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</si>
  <si>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</si>
  <si>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</si>
  <si>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</si>
  <si>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</si>
  <si>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</si>
  <si>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</si>
  <si>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</si>
  <si>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</si>
  <si>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</si>
  <si>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</si>
  <si>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</si>
  <si>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</si>
  <si>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</si>
  <si>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</si>
  <si>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</si>
  <si>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</si>
  <si>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</si>
  <si>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</si>
  <si>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</si>
  <si>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</si>
  <si>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</si>
  <si>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</si>
  <si>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</si>
  <si>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</si>
  <si>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</si>
  <si>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</si>
  <si>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</si>
  <si>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</si>
  <si>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</si>
  <si>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</si>
  <si>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</si>
  <si>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</si>
  <si>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</si>
  <si>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</si>
  <si>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</si>
  <si>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</si>
  <si>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</si>
  <si>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</si>
  <si>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</si>
  <si>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</si>
  <si>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</si>
  <si>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</si>
  <si>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</si>
  <si>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</si>
  <si>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</si>
  <si>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</si>
  <si>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</si>
  <si>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</si>
  <si>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</si>
  <si>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</si>
  <si>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</si>
  <si>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</si>
  <si>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</si>
  <si>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</si>
  <si>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</si>
  <si>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</si>
  <si>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</si>
  <si>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</si>
  <si>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</si>
  <si>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</si>
  <si>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</si>
  <si>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</si>
  <si>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</si>
  <si>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</si>
  <si>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</si>
  <si>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</si>
  <si>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</si>
  <si>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</si>
  <si>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</si>
  <si>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</si>
  <si>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</si>
  <si>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</si>
  <si>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</si>
  <si>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</si>
  <si>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</si>
  <si>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</si>
  <si>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</si>
  <si>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</si>
  <si>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</si>
  <si>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</si>
  <si>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</si>
  <si>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</si>
  <si>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</si>
  <si>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</si>
  <si>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</si>
  <si>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</si>
  <si>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</si>
  <si>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</si>
  <si>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</si>
  <si>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</si>
  <si>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</si>
  <si>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</si>
  <si>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</si>
  <si>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</si>
  <si>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</si>
  <si>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</si>
  <si>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</si>
  <si>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</si>
  <si>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</si>
  <si>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</si>
  <si>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</si>
  <si>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</si>
  <si>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</si>
  <si>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</si>
  <si>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</si>
  <si>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</si>
  <si>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</si>
  <si>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</si>
  <si>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</si>
  <si>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</si>
  <si>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</si>
  <si>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</si>
  <si>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</si>
  <si>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</si>
  <si>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</si>
  <si>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</si>
  <si>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</si>
  <si>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</si>
  <si>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</si>
  <si>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</si>
  <si>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</si>
  <si>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</si>
  <si>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</si>
  <si>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</si>
  <si>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</si>
  <si>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</si>
  <si>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</si>
  <si>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</si>
  <si>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</si>
  <si>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</si>
  <si>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</si>
  <si>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</si>
  <si>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</si>
  <si>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</si>
  <si>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</si>
  <si>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</si>
  <si>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</si>
  <si>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</si>
  <si>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</si>
  <si>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</si>
  <si>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</si>
  <si>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</si>
  <si>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</si>
  <si>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</si>
  <si>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</si>
  <si>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</si>
  <si>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</si>
  <si>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</si>
  <si>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</si>
  <si>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</si>
  <si>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</si>
  <si>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</si>
  <si>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</si>
  <si>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</si>
  <si>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</si>
  <si>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</si>
  <si>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</si>
  <si>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</si>
  <si>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</si>
  <si>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</si>
  <si>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</si>
  <si>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</si>
  <si>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</si>
  <si>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</si>
  <si>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</si>
  <si>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</si>
  <si>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</si>
  <si>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</si>
  <si>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</si>
  <si>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</si>
  <si>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</si>
  <si>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</si>
  <si>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</si>
  <si>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</si>
  <si>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</si>
  <si>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</si>
  <si>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</si>
  <si>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</si>
  <si>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</si>
  <si>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</si>
  <si>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</si>
  <si>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</si>
  <si>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</si>
  <si>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</si>
  <si>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</si>
  <si>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</si>
  <si>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</si>
  <si>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</si>
  <si>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</si>
  <si>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</si>
  <si>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</si>
  <si>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</si>
  <si>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</si>
  <si>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</si>
  <si>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</si>
  <si>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</si>
  <si>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</si>
  <si>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</si>
  <si>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</si>
  <si>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</si>
  <si>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</si>
  <si>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</si>
  <si>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</si>
  <si>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</si>
  <si>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</si>
  <si>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</si>
  <si>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</si>
  <si>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</si>
  <si>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</si>
  <si>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</si>
  <si>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</si>
  <si>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</si>
  <si>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</si>
  <si>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</si>
  <si>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</si>
  <si>
    <t>Feuerhand</t>
  </si>
  <si>
    <t>Fredan</t>
  </si>
  <si>
    <t>Menschlich</t>
  </si>
  <si>
    <t>Nakai</t>
  </si>
  <si>
    <t>Kaiserlicher Heiler / Alchemist</t>
  </si>
  <si>
    <t>Braut Tränke und kennt sich mit Verletzungen aus</t>
  </si>
  <si>
    <t>Animalus Frosch</t>
  </si>
  <si>
    <t>Animalus Tiger</t>
  </si>
  <si>
    <t>Animalus mit Frosch Mutation</t>
  </si>
  <si>
    <t>Animalus mit Tiger Mutation</t>
  </si>
  <si>
    <t>Animalus mit Ziegenbock Mutation</t>
  </si>
  <si>
    <t>Animalus Ziegenbock</t>
  </si>
  <si>
    <t>Gift</t>
  </si>
  <si>
    <t>Froschzunge</t>
  </si>
  <si>
    <t>Rogma</t>
  </si>
  <si>
    <t>Bibisch</t>
  </si>
  <si>
    <t>tovika</t>
  </si>
  <si>
    <t>gregor</t>
  </si>
  <si>
    <t>Alfred</t>
  </si>
  <si>
    <t>Bandenmitglied</t>
  </si>
  <si>
    <t>Kleinschild</t>
  </si>
  <si>
    <t>Hellebarde</t>
  </si>
  <si>
    <t>Wurfaxt</t>
  </si>
  <si>
    <t>Leibwache</t>
  </si>
  <si>
    <t>Waisenkind</t>
  </si>
  <si>
    <t>Wache</t>
  </si>
  <si>
    <t>Lordsberater</t>
  </si>
  <si>
    <t>SchmuggelgangM</t>
  </si>
  <si>
    <t>SchmuggelgangA</t>
  </si>
  <si>
    <t>Arenagang</t>
  </si>
  <si>
    <t>Priester</t>
  </si>
  <si>
    <t>Expriester</t>
  </si>
  <si>
    <t>Vangilden</t>
  </si>
  <si>
    <t>Pike</t>
  </si>
  <si>
    <t>OleGalwey</t>
  </si>
  <si>
    <t>Lootprofil</t>
  </si>
  <si>
    <t>Banditloot</t>
  </si>
  <si>
    <t>roland</t>
  </si>
  <si>
    <t>Schmied</t>
  </si>
  <si>
    <t>Ein durchschnittlicher Schmied</t>
  </si>
  <si>
    <t>Guter Schmied</t>
  </si>
  <si>
    <t>Hervorragender Schmied</t>
  </si>
  <si>
    <t>Kaiserlicher Heiler</t>
  </si>
  <si>
    <t>Animalus Ziegemann</t>
  </si>
  <si>
    <t>Eliteoffizier</t>
  </si>
  <si>
    <t>Renomierter Performer</t>
  </si>
  <si>
    <t>StarkerKriegerTank</t>
  </si>
  <si>
    <t>Kaisersoldat</t>
  </si>
  <si>
    <t>Meister-Händler</t>
  </si>
  <si>
    <t>Kultistenführer</t>
  </si>
  <si>
    <t>Meister-Attentäter</t>
  </si>
  <si>
    <t>Goblin Schamane</t>
  </si>
  <si>
    <t>Animalus Jäger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</si>
</sst>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  <font>
      <u/>
      <sz val="10"/>
      <color theme="10"/>
      <name val="Arial"/>
    </font>
    <font>
      <u/>
      <sz val="10"/>
      <color theme="11"/>
      <name val="Arial"/>
    </font>
    <font>
      <sz val="16"/>
      <color rgb="FF704214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5" fillId="0" borderId="0" xfId="0" applyFont="1"/>
    <xf numFmtId="0" fontId="3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2" fontId="3" fillId="0" borderId="0" xfId="0" applyNumberFormat="1" applyFont="1" applyAlignment="1">
      <alignment horizontal="right"/>
    </xf>
    <xf numFmtId="0" fontId="3" fillId="0" borderId="0" xfId="7" applyFont="1"/>
    <xf numFmtId="0" fontId="4" fillId="0" borderId="0" xfId="7" applyFont="1"/>
    <xf numFmtId="0" fontId="1" fillId="0" borderId="0" xfId="7"/>
    <xf numFmtId="0" fontId="3" fillId="0" borderId="0" xfId="7" applyFont="1" applyAlignment="1">
      <alignment horizontal="right"/>
    </xf>
    <xf numFmtId="0" fontId="9" fillId="0" borderId="0" xfId="0" applyFont="1" applyAlignment="1"/>
  </cellXfs>
  <cellStyles count="18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9" builtinId="9" hidden="1"/>
    <cellStyle name="Besuchter Hyperlink" xfId="11" builtinId="9" hidden="1"/>
    <cellStyle name="Besuchter Hyperlink" xfId="13" builtinId="9" hidden="1"/>
    <cellStyle name="Besuchter Hyperlink" xfId="15" builtinId="9" hidden="1"/>
    <cellStyle name="Besuchter Hyperlink" xfId="17" builtinId="9" hidden="1"/>
    <cellStyle name="Link" xfId="1" builtinId="8" hidden="1"/>
    <cellStyle name="Link" xfId="3" builtinId="8" hidden="1"/>
    <cellStyle name="Link" xfId="5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Standard" xfId="0" builtinId="0"/>
    <cellStyle name="Standard 2" xfId="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59"/>
  <sheetViews>
    <sheetView zoomScale="85" zoomScaleNormal="85" zoomScalePageLayoutView="85" workbookViewId="0">
      <selection activeCell="A2" sqref="A2"/>
    </sheetView>
  </sheetViews>
  <sheetFormatPr baseColWidth="10" defaultColWidth="14.28515625" defaultRowHeight="15.75" customHeight="1"/>
  <cols>
    <col min="1" max="1" width="22.8554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5">
      <c r="A36" s="3" t="s">
        <v>67</v>
      </c>
      <c r="B36" s="3" t="s">
        <v>68</v>
      </c>
    </row>
    <row r="37" spans="1:2" ht="12.75">
      <c r="A37" s="3" t="s">
        <v>69</v>
      </c>
      <c r="B37" s="3" t="s">
        <v>70</v>
      </c>
    </row>
    <row r="38" spans="1:2" ht="12.75">
      <c r="A38" s="3" t="s">
        <v>71</v>
      </c>
      <c r="B38" s="3" t="s">
        <v>72</v>
      </c>
    </row>
    <row r="39" spans="1:2" ht="12.75">
      <c r="A39" s="3" t="s">
        <v>73</v>
      </c>
      <c r="B39" s="3" t="s">
        <v>74</v>
      </c>
    </row>
    <row r="40" spans="1:2" ht="12.75">
      <c r="A40" s="3" t="s">
        <v>75</v>
      </c>
      <c r="B40" s="3" t="s">
        <v>76</v>
      </c>
    </row>
    <row r="41" spans="1:2" ht="12.75">
      <c r="A41" s="3" t="s">
        <v>306</v>
      </c>
      <c r="B41" s="3" t="s">
        <v>307</v>
      </c>
    </row>
    <row r="42" spans="1:2" ht="12.75">
      <c r="A42" s="3" t="s">
        <v>77</v>
      </c>
      <c r="B42" s="3" t="s">
        <v>78</v>
      </c>
    </row>
    <row r="43" spans="1:2" ht="12.75">
      <c r="A43" s="3" t="s">
        <v>79</v>
      </c>
      <c r="B43" s="3" t="s">
        <v>80</v>
      </c>
    </row>
    <row r="44" spans="1:2" ht="15.75" customHeight="1">
      <c r="A44" s="3" t="s">
        <v>241</v>
      </c>
      <c r="B44" s="3" t="s">
        <v>242</v>
      </c>
    </row>
    <row r="45" spans="1:2" ht="15.75" customHeight="1">
      <c r="A45" s="3" t="s">
        <v>244</v>
      </c>
      <c r="B45" s="3" t="s">
        <v>246</v>
      </c>
    </row>
    <row r="46" spans="1:2" ht="15.75" customHeight="1">
      <c r="A46" s="3" t="s">
        <v>247</v>
      </c>
      <c r="B46" s="3" t="s">
        <v>248</v>
      </c>
    </row>
    <row r="47" spans="1:2" ht="15.75" customHeight="1">
      <c r="A47" s="3" t="s">
        <v>250</v>
      </c>
      <c r="B47" s="3" t="s">
        <v>251</v>
      </c>
    </row>
    <row r="48" spans="1:2" ht="15.75" customHeight="1">
      <c r="A48" s="3" t="s">
        <v>252</v>
      </c>
      <c r="B48" s="3" t="s">
        <v>253</v>
      </c>
    </row>
    <row r="49" spans="1:2" ht="15.75" customHeight="1">
      <c r="A49" s="3" t="s">
        <v>254</v>
      </c>
      <c r="B49" s="3" t="s">
        <v>255</v>
      </c>
    </row>
    <row r="50" spans="1:2" ht="15.75" customHeight="1">
      <c r="A50" t="s">
        <v>256</v>
      </c>
      <c r="B50" s="3" t="s">
        <v>261</v>
      </c>
    </row>
    <row r="51" spans="1:2" ht="15.75" customHeight="1">
      <c r="A51" t="s">
        <v>257</v>
      </c>
      <c r="B51" s="3" t="s">
        <v>258</v>
      </c>
    </row>
    <row r="52" spans="1:2" ht="15.75" customHeight="1">
      <c r="A52" t="s">
        <v>260</v>
      </c>
      <c r="B52" t="s">
        <v>260</v>
      </c>
    </row>
    <row r="53" spans="1:2" ht="15.75" customHeight="1">
      <c r="A53" t="s">
        <v>262</v>
      </c>
      <c r="B53" s="3" t="s">
        <v>263</v>
      </c>
    </row>
    <row r="54" spans="1:2" ht="15.75" customHeight="1">
      <c r="A54" t="s">
        <v>264</v>
      </c>
      <c r="B54" s="3" t="s">
        <v>265</v>
      </c>
    </row>
    <row r="55" spans="1:2" ht="15.75" customHeight="1">
      <c r="A55" t="s">
        <v>266</v>
      </c>
      <c r="B55" s="3" t="s">
        <v>267</v>
      </c>
    </row>
    <row r="56" spans="1:2" ht="15.75" customHeight="1">
      <c r="A56" t="s">
        <v>272</v>
      </c>
      <c r="B56" s="3" t="s">
        <v>273</v>
      </c>
    </row>
    <row r="57" spans="1:2" ht="15.75" customHeight="1">
      <c r="A57" t="s">
        <v>274</v>
      </c>
      <c r="B57" s="3" t="s">
        <v>276</v>
      </c>
    </row>
    <row r="58" spans="1:2" ht="15.75" customHeight="1">
      <c r="A58" t="s">
        <v>275</v>
      </c>
      <c r="B58" s="3" t="s">
        <v>277</v>
      </c>
    </row>
    <row r="59" spans="1:2" ht="15.75" customHeight="1">
      <c r="A59" t="s">
        <v>279</v>
      </c>
      <c r="B59" s="3" t="s">
        <v>278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9"/>
  <sheetViews>
    <sheetView workbookViewId="0">
      <selection activeCell="H25" sqref="H25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275</v>
      </c>
      <c r="G2" s="8" t="s">
        <v>92</v>
      </c>
      <c r="H2" s="10">
        <v>6</v>
      </c>
      <c r="I2" s="6"/>
    </row>
    <row r="3" spans="1:9" ht="15">
      <c r="A3" s="8" t="s">
        <v>93</v>
      </c>
      <c r="B3" s="10">
        <v>12</v>
      </c>
      <c r="C3" s="8" t="s">
        <v>94</v>
      </c>
      <c r="D3" s="10">
        <v>34</v>
      </c>
      <c r="E3" s="8" t="s">
        <v>95</v>
      </c>
      <c r="F3" s="10">
        <v>11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55</v>
      </c>
      <c r="G4" s="8" t="s">
        <v>100</v>
      </c>
      <c r="H4" s="10">
        <v>6</v>
      </c>
      <c r="I4" s="6"/>
    </row>
    <row r="5" spans="1:9" ht="1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192.5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34</v>
      </c>
      <c r="E6" s="8" t="s">
        <v>107</v>
      </c>
      <c r="F6" s="10">
        <f t="shared" ref="F6:F7" si="0">$F$2*0.2</f>
        <v>55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11</v>
      </c>
      <c r="C7" s="8" t="s">
        <v>110</v>
      </c>
      <c r="D7" s="10">
        <v>28</v>
      </c>
      <c r="E7" s="8" t="s">
        <v>111</v>
      </c>
      <c r="F7" s="10">
        <f t="shared" si="0"/>
        <v>55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68.75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5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275</v>
      </c>
      <c r="C21" s="8" t="s">
        <v>171</v>
      </c>
      <c r="D21" s="10">
        <v>24</v>
      </c>
      <c r="E21" s="8" t="s">
        <v>172</v>
      </c>
      <c r="F21" s="10">
        <f>SUM(F22:F26)</f>
        <v>28.5</v>
      </c>
      <c r="G21" s="8" t="s">
        <v>173</v>
      </c>
      <c r="H21" s="8" t="s">
        <v>169</v>
      </c>
      <c r="I21" s="6"/>
    </row>
    <row r="22" spans="1:9" ht="15">
      <c r="A22" s="8" t="s">
        <v>174</v>
      </c>
      <c r="B22" s="10">
        <f t="shared" si="2"/>
        <v>11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55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5">
      <c r="A24" s="8" t="s">
        <v>182</v>
      </c>
      <c r="B24" s="10">
        <f t="shared" si="2"/>
        <v>192.5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5">
      <c r="A25" s="8" t="s">
        <v>186</v>
      </c>
      <c r="B25" s="10">
        <f t="shared" si="2"/>
        <v>55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254</v>
      </c>
      <c r="I25" s="6"/>
    </row>
    <row r="26" spans="1:9" ht="15">
      <c r="A26" s="8" t="s">
        <v>189</v>
      </c>
      <c r="B26" s="10">
        <f t="shared" si="2"/>
        <v>55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5">
      <c r="A27" s="8" t="s">
        <v>192</v>
      </c>
      <c r="B27" s="10">
        <f t="shared" si="2"/>
        <v>68.75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9"/>
  <sheetViews>
    <sheetView workbookViewId="0">
      <selection activeCell="H25" sqref="H25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13</v>
      </c>
      <c r="C3" s="8" t="s">
        <v>94</v>
      </c>
      <c r="D3" s="10">
        <v>41</v>
      </c>
      <c r="E3" s="8" t="s">
        <v>95</v>
      </c>
      <c r="F3" s="10">
        <v>12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60</v>
      </c>
      <c r="G4" s="8" t="s">
        <v>100</v>
      </c>
      <c r="H4" s="10">
        <v>6</v>
      </c>
      <c r="I4" s="6"/>
    </row>
    <row r="5" spans="1:9" ht="1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31</v>
      </c>
      <c r="E8" s="8" t="s">
        <v>115</v>
      </c>
      <c r="F8" s="10">
        <f t="shared" ref="F8:F9" si="1">$F$2*0.25</f>
        <v>75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16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5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6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228</v>
      </c>
      <c r="G15" s="8" t="s">
        <v>147</v>
      </c>
      <c r="H15" s="10">
        <v>1</v>
      </c>
      <c r="I15" s="6"/>
    </row>
    <row r="16" spans="1:9" ht="15">
      <c r="A16" s="8" t="s">
        <v>148</v>
      </c>
      <c r="B16" s="10">
        <f>ROUNDUP((B7+B5)/2,0)</f>
        <v>11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5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300</v>
      </c>
      <c r="C21" s="8" t="s">
        <v>171</v>
      </c>
      <c r="D21" s="10">
        <v>31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5">
      <c r="A22" s="8" t="s">
        <v>174</v>
      </c>
      <c r="B22" s="10">
        <f t="shared" si="2"/>
        <v>12</v>
      </c>
      <c r="C22" s="8" t="s">
        <v>175</v>
      </c>
      <c r="D22" s="10">
        <v>31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262</v>
      </c>
      <c r="I25" s="6"/>
    </row>
    <row r="26" spans="1:9" ht="15">
      <c r="A26" s="8" t="s">
        <v>189</v>
      </c>
      <c r="B26" s="10">
        <f t="shared" si="2"/>
        <v>60</v>
      </c>
      <c r="C26" s="8" t="s">
        <v>190</v>
      </c>
      <c r="D26" s="10">
        <v>26</v>
      </c>
      <c r="E26" s="8" t="s">
        <v>191</v>
      </c>
      <c r="F26" s="10">
        <v>7.5</v>
      </c>
      <c r="G26" s="8"/>
      <c r="H26" s="8"/>
      <c r="I26" s="6"/>
    </row>
    <row r="27" spans="1:9" ht="15">
      <c r="A27" s="8" t="s">
        <v>192</v>
      </c>
      <c r="B27" s="10">
        <f t="shared" si="2"/>
        <v>75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H25" sqref="H25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350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13</v>
      </c>
      <c r="C3" s="8" t="s">
        <v>94</v>
      </c>
      <c r="D3" s="10">
        <v>52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12</v>
      </c>
      <c r="C4" s="8" t="s">
        <v>98</v>
      </c>
      <c r="D4" s="10">
        <v>34</v>
      </c>
      <c r="E4" s="8" t="s">
        <v>99</v>
      </c>
      <c r="F4" s="10">
        <f>$F$2*0.2</f>
        <v>70</v>
      </c>
      <c r="G4" s="8" t="s">
        <v>100</v>
      </c>
      <c r="H4" s="10">
        <v>7</v>
      </c>
      <c r="I4" s="6"/>
    </row>
    <row r="5" spans="1:9" ht="1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11</v>
      </c>
      <c r="C6" s="8" t="s">
        <v>106</v>
      </c>
      <c r="D6" s="10">
        <v>28</v>
      </c>
      <c r="E6" s="8" t="s">
        <v>107</v>
      </c>
      <c r="F6" s="10">
        <f t="shared" ref="F6:F7" si="0">$F$2*0.2</f>
        <v>70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13</v>
      </c>
      <c r="C7" s="8" t="s">
        <v>110</v>
      </c>
      <c r="D7" s="10">
        <v>32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41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47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19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27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41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31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5">
      <c r="A16" s="8" t="s">
        <v>148</v>
      </c>
      <c r="B16" s="10">
        <f>ROUNDUP((B7+B5)/2,0)</f>
        <v>14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5">
      <c r="A17" s="8" t="s">
        <v>152</v>
      </c>
      <c r="B17" s="10">
        <f>ROUNDUP((B6+B6+B4)/3,0)</f>
        <v>12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5">
      <c r="A18" s="8" t="s">
        <v>156</v>
      </c>
      <c r="B18" s="10">
        <f>ROUNDUP((B5+B4+B5)/3,0)</f>
        <v>14</v>
      </c>
      <c r="C18" s="8" t="s">
        <v>157</v>
      </c>
      <c r="D18" s="10">
        <v>34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30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350</v>
      </c>
      <c r="C21" s="8" t="s">
        <v>171</v>
      </c>
      <c r="D21" s="10">
        <v>34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5">
      <c r="A22" s="8" t="s">
        <v>174</v>
      </c>
      <c r="B22" s="10">
        <f t="shared" si="2"/>
        <v>13</v>
      </c>
      <c r="C22" s="8" t="s">
        <v>175</v>
      </c>
      <c r="D22" s="10">
        <v>21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5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5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256</v>
      </c>
      <c r="I25" s="6"/>
    </row>
    <row r="26" spans="1:9" ht="15">
      <c r="A26" s="8" t="s">
        <v>189</v>
      </c>
      <c r="B26" s="10">
        <f t="shared" si="2"/>
        <v>70</v>
      </c>
      <c r="C26" s="8" t="s">
        <v>190</v>
      </c>
      <c r="D26" s="10">
        <v>36</v>
      </c>
      <c r="E26" s="8" t="s">
        <v>191</v>
      </c>
      <c r="F26" s="10">
        <v>6</v>
      </c>
      <c r="G26" s="8"/>
      <c r="H26" s="8"/>
      <c r="I26" s="6"/>
    </row>
    <row r="27" spans="1:9" ht="15">
      <c r="A27" s="8" t="s">
        <v>192</v>
      </c>
      <c r="B27" s="10">
        <f t="shared" si="2"/>
        <v>87.5</v>
      </c>
      <c r="C27" s="8" t="s">
        <v>193</v>
      </c>
      <c r="D27" s="10">
        <v>41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60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60</v>
      </c>
      <c r="E4" s="8" t="s">
        <v>99</v>
      </c>
      <c r="F4" s="10">
        <f>$F$2*0.2</f>
        <v>70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60</v>
      </c>
      <c r="E7" s="8" t="s">
        <v>111</v>
      </c>
      <c r="F7" s="10">
        <f t="shared" si="0"/>
        <v>70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34</v>
      </c>
      <c r="E8" s="8" t="s">
        <v>115</v>
      </c>
      <c r="F8" s="10">
        <f t="shared" ref="F8:F9" si="1">$F$2*0.25</f>
        <v>87.5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87.5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210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136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 t="s">
        <v>202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269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269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25</v>
      </c>
      <c r="C2" s="8" t="s">
        <v>90</v>
      </c>
      <c r="D2" s="10">
        <v>60</v>
      </c>
      <c r="E2" s="8" t="s">
        <v>91</v>
      </c>
      <c r="F2" s="10">
        <v>700</v>
      </c>
      <c r="G2" s="8" t="s">
        <v>92</v>
      </c>
      <c r="H2" s="10">
        <v>20</v>
      </c>
      <c r="I2" s="6"/>
      <c r="J2" s="6"/>
    </row>
    <row r="3" spans="1:10" ht="15.75" customHeight="1">
      <c r="A3" s="8" t="s">
        <v>93</v>
      </c>
      <c r="B3" s="10">
        <v>19</v>
      </c>
      <c r="C3" s="8" t="s">
        <v>94</v>
      </c>
      <c r="D3" s="10">
        <v>95</v>
      </c>
      <c r="E3" s="8" t="s">
        <v>95</v>
      </c>
      <c r="F3" s="10">
        <v>15</v>
      </c>
      <c r="G3" s="8" t="s">
        <v>96</v>
      </c>
      <c r="H3" s="10">
        <v>20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90</v>
      </c>
      <c r="E4" s="8" t="s">
        <v>99</v>
      </c>
      <c r="F4" s="10">
        <f>$F$2*0.2</f>
        <v>140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21</v>
      </c>
      <c r="C5" s="8" t="s">
        <v>102</v>
      </c>
      <c r="D5" s="10">
        <v>75</v>
      </c>
      <c r="E5" s="8" t="s">
        <v>103</v>
      </c>
      <c r="F5" s="10">
        <f>$F$2*0.7</f>
        <v>489.99999999999994</v>
      </c>
      <c r="G5" s="8" t="s">
        <v>104</v>
      </c>
      <c r="H5" s="10">
        <v>20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30</v>
      </c>
      <c r="E6" s="8" t="s">
        <v>107</v>
      </c>
      <c r="F6" s="10">
        <f t="shared" ref="F6:F7" si="0">$F$2*0.2</f>
        <v>140</v>
      </c>
      <c r="G6" s="8" t="s">
        <v>108</v>
      </c>
      <c r="H6" s="10">
        <v>4</v>
      </c>
      <c r="I6" s="6"/>
      <c r="J6" s="6"/>
    </row>
    <row r="7" spans="1:10" ht="15.75" customHeight="1">
      <c r="A7" s="8" t="s">
        <v>109</v>
      </c>
      <c r="B7" s="10">
        <v>16</v>
      </c>
      <c r="C7" s="8" t="s">
        <v>110</v>
      </c>
      <c r="D7" s="10">
        <v>20</v>
      </c>
      <c r="E7" s="8" t="s">
        <v>111</v>
      </c>
      <c r="F7" s="10">
        <f t="shared" si="0"/>
        <v>140</v>
      </c>
      <c r="G7" s="8" t="s">
        <v>112</v>
      </c>
      <c r="H7" s="10">
        <v>4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71</v>
      </c>
      <c r="E8" s="8" t="s">
        <v>115</v>
      </c>
      <c r="F8" s="10">
        <f t="shared" ref="F8:F9" si="1">$F$2*0.25</f>
        <v>175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8</v>
      </c>
      <c r="C9" s="8" t="s">
        <v>118</v>
      </c>
      <c r="D9" s="10">
        <v>71</v>
      </c>
      <c r="E9" s="8" t="s">
        <v>119</v>
      </c>
      <c r="F9" s="10">
        <f t="shared" si="1"/>
        <v>175</v>
      </c>
      <c r="G9" s="8" t="s">
        <v>120</v>
      </c>
      <c r="H9" s="10">
        <v>4</v>
      </c>
      <c r="I9" s="6"/>
      <c r="J9" s="6"/>
    </row>
    <row r="10" spans="1:10" ht="15.75" customHeight="1">
      <c r="A10" s="8" t="s">
        <v>121</v>
      </c>
      <c r="B10" s="10">
        <f>ROUNDUP((B8+B5+B7+B9)/2,0)</f>
        <v>25</v>
      </c>
      <c r="C10" s="8" t="s">
        <v>122</v>
      </c>
      <c r="D10" s="10">
        <v>80</v>
      </c>
      <c r="E10" s="8" t="s">
        <v>123</v>
      </c>
      <c r="F10" s="8" t="s">
        <v>270</v>
      </c>
      <c r="G10" s="8" t="s">
        <v>124</v>
      </c>
      <c r="H10" s="10">
        <v>20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3</v>
      </c>
      <c r="G11" s="8" t="s">
        <v>128</v>
      </c>
      <c r="H11" s="10">
        <v>20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3</v>
      </c>
      <c r="G12" s="8" t="s">
        <v>132</v>
      </c>
      <c r="H12" s="10">
        <v>20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217</v>
      </c>
      <c r="G13" s="8" t="s">
        <v>137</v>
      </c>
      <c r="H13" s="10">
        <v>20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20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4</v>
      </c>
      <c r="I15" s="6"/>
      <c r="J15" s="6"/>
    </row>
    <row r="16" spans="1:10" ht="15.75" customHeight="1">
      <c r="A16" s="8" t="s">
        <v>148</v>
      </c>
      <c r="B16" s="10">
        <f>ROUNDUP((B7+B5)/2,0)</f>
        <v>19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4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4</v>
      </c>
      <c r="I17" s="6"/>
      <c r="J17" s="6"/>
    </row>
    <row r="18" spans="1:10" ht="15.75" customHeight="1">
      <c r="A18" s="8" t="s">
        <v>156</v>
      </c>
      <c r="B18" s="10">
        <f>ROUNDUP((B5+B4+B5)/3,0)</f>
        <v>17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4</v>
      </c>
      <c r="I18" s="6"/>
      <c r="J18" s="6"/>
    </row>
    <row r="19" spans="1:10" ht="15.75" customHeight="1">
      <c r="A19" s="8" t="s">
        <v>160</v>
      </c>
      <c r="B19" s="10">
        <f>ROUNDUP(B8+B9,0)</f>
        <v>13</v>
      </c>
      <c r="C19" s="8" t="s">
        <v>161</v>
      </c>
      <c r="D19" s="10">
        <v>100</v>
      </c>
      <c r="E19" s="8" t="s">
        <v>162</v>
      </c>
      <c r="F19" s="10">
        <v>0</v>
      </c>
      <c r="G19" s="8" t="s">
        <v>163</v>
      </c>
      <c r="H19" s="10">
        <v>4</v>
      </c>
      <c r="I19" s="6"/>
      <c r="J19" s="6"/>
    </row>
    <row r="20" spans="1:10" ht="15.75" customHeight="1">
      <c r="A20" s="8" t="s">
        <v>164</v>
      </c>
      <c r="B20" s="8" t="s">
        <v>271</v>
      </c>
      <c r="C20" s="8" t="s">
        <v>166</v>
      </c>
      <c r="D20" s="10">
        <v>96</v>
      </c>
      <c r="E20" s="8" t="s">
        <v>167</v>
      </c>
      <c r="F20" s="10">
        <v>30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700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140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489.99999999999994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140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304</v>
      </c>
      <c r="I25" s="6"/>
      <c r="J25" s="6"/>
    </row>
    <row r="26" spans="1:10" ht="15.75" customHeight="1">
      <c r="A26" s="8" t="s">
        <v>189</v>
      </c>
      <c r="B26" s="10">
        <f t="shared" si="2"/>
        <v>140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175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45</v>
      </c>
      <c r="E2" s="8" t="s">
        <v>91</v>
      </c>
      <c r="F2" s="10">
        <v>450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72</v>
      </c>
      <c r="E3" s="8" t="s">
        <v>95</v>
      </c>
      <c r="F3" s="10">
        <v>15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60</v>
      </c>
      <c r="E4" s="8" t="s">
        <v>99</v>
      </c>
      <c r="F4" s="10">
        <f>$F$2*0.2</f>
        <v>90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16</v>
      </c>
      <c r="C5" s="8" t="s">
        <v>102</v>
      </c>
      <c r="D5" s="10">
        <v>75</v>
      </c>
      <c r="E5" s="8" t="s">
        <v>103</v>
      </c>
      <c r="F5" s="10">
        <f>$F$2*0.7</f>
        <v>315</v>
      </c>
      <c r="G5" s="8" t="s">
        <v>104</v>
      </c>
      <c r="H5" s="10">
        <v>10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24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71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21</v>
      </c>
      <c r="C10" s="8" t="s">
        <v>122</v>
      </c>
      <c r="D10" s="10">
        <v>66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53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141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78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54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249</v>
      </c>
      <c r="C20" s="8" t="s">
        <v>166</v>
      </c>
      <c r="D20" s="10">
        <v>23</v>
      </c>
      <c r="E20" s="8" t="s">
        <v>167</v>
      </c>
      <c r="F20" s="10">
        <v>30</v>
      </c>
      <c r="G20" s="8" t="s">
        <v>168</v>
      </c>
      <c r="H20" s="8" t="s">
        <v>200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66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15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312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66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57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16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20</v>
      </c>
      <c r="E3" s="5" t="s">
        <v>95</v>
      </c>
      <c r="F3" s="7">
        <v>16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64</v>
      </c>
      <c r="E4" s="5" t="s">
        <v>99</v>
      </c>
      <c r="F4" s="7">
        <f>$F$2*0.2</f>
        <v>70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20</v>
      </c>
      <c r="E5" s="5" t="s">
        <v>103</v>
      </c>
      <c r="F5" s="7">
        <f>$F$2*0.7</f>
        <v>244.99999999999997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87.5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46</v>
      </c>
      <c r="E9" s="5" t="s">
        <v>119</v>
      </c>
      <c r="F9" s="7">
        <f t="shared" si="1"/>
        <v>87.5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34</v>
      </c>
      <c r="E10" s="5" t="s">
        <v>123</v>
      </c>
      <c r="F10" s="5" t="s">
        <v>25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197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198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28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9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199</v>
      </c>
      <c r="C20" s="5" t="s">
        <v>166</v>
      </c>
      <c r="D20" s="7">
        <v>30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30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16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79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30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25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4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32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25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203</v>
      </c>
      <c r="C20" s="5" t="s">
        <v>166</v>
      </c>
      <c r="D20" s="7">
        <v>22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34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77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7">
    <outlinePr summaryBelow="0" summaryRight="0"/>
  </sheetPr>
  <dimension ref="A1:J37"/>
  <sheetViews>
    <sheetView topLeftCell="A4" workbookViewId="0">
      <selection activeCell="F37" sqref="F37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25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23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5" t="s">
        <v>204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30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45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306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  <row r="37" spans="6:6" ht="15.75" customHeight="1">
      <c r="F37">
        <f>+F38</f>
        <v>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30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20</v>
      </c>
      <c r="E3" s="8" t="s">
        <v>95</v>
      </c>
      <c r="F3" s="10">
        <v>12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40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29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40</v>
      </c>
      <c r="C14" s="8" t="s">
        <v>139</v>
      </c>
      <c r="D14" s="10">
        <v>28</v>
      </c>
      <c r="E14" s="8" t="s">
        <v>140</v>
      </c>
      <c r="F14" s="8" t="s">
        <v>204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14</v>
      </c>
      <c r="C17" s="8" t="s">
        <v>153</v>
      </c>
      <c r="D17" s="10">
        <v>33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28</v>
      </c>
      <c r="E18" s="8" t="s">
        <v>158</v>
      </c>
      <c r="F18" s="10">
        <v>12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223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v>250</v>
      </c>
      <c r="C21" s="8" t="s">
        <v>171</v>
      </c>
      <c r="D21" s="10">
        <v>38</v>
      </c>
      <c r="E21" s="8" t="s">
        <v>172</v>
      </c>
      <c r="F21" s="10">
        <v>18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ref="B22:B28" si="2">F3</f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46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25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310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40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32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6142-3654-4DBF-BD81-3EE7A721668E}">
  <dimension ref="A1:I30"/>
  <sheetViews>
    <sheetView workbookViewId="0">
      <selection activeCell="H25" sqref="H25"/>
    </sheetView>
  </sheetViews>
  <sheetFormatPr baseColWidth="10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40</v>
      </c>
      <c r="G4" s="8" t="s">
        <v>100</v>
      </c>
      <c r="H4" s="10">
        <v>7</v>
      </c>
      <c r="I4" s="6"/>
    </row>
    <row r="5" spans="1:9" ht="15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0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5">
      <c r="A17" s="8" t="s">
        <v>152</v>
      </c>
      <c r="B17" s="10">
        <f>ROUNDUP((B6+B6+B4)/3,0)</f>
        <v>11</v>
      </c>
      <c r="C17" s="8" t="s">
        <v>153</v>
      </c>
      <c r="D17" s="10">
        <v>35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5">
      <c r="A18" s="8" t="s">
        <v>156</v>
      </c>
      <c r="B18" s="10">
        <f>ROUNDUP((B5+B4+B5)/3,0)</f>
        <v>13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5">
      <c r="A20" s="8" t="s">
        <v>164</v>
      </c>
      <c r="B20" s="8" t="s">
        <v>308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200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5">
      <c r="A22" s="8" t="s">
        <v>174</v>
      </c>
      <c r="B22" s="10">
        <f t="shared" si="2"/>
        <v>10</v>
      </c>
      <c r="C22" s="8" t="s">
        <v>175</v>
      </c>
      <c r="D22" s="10">
        <v>55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5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5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306</v>
      </c>
      <c r="I25" s="6"/>
    </row>
    <row r="26" spans="1:9" ht="1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5">
      <c r="A27" s="8" t="s">
        <v>192</v>
      </c>
      <c r="B27" s="10">
        <f t="shared" si="2"/>
        <v>50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A7287-1234-420F-8DCD-3FEE7F50E7B1}">
  <dimension ref="A1:I30"/>
  <sheetViews>
    <sheetView workbookViewId="0">
      <selection activeCell="H25" sqref="H25"/>
    </sheetView>
  </sheetViews>
  <sheetFormatPr baseColWidth="10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10</v>
      </c>
      <c r="C3" s="8" t="s">
        <v>94</v>
      </c>
      <c r="D3" s="10">
        <v>25</v>
      </c>
      <c r="E3" s="8" t="s">
        <v>95</v>
      </c>
      <c r="F3" s="10">
        <v>10</v>
      </c>
      <c r="G3" s="8" t="s">
        <v>96</v>
      </c>
      <c r="H3" s="10">
        <v>0</v>
      </c>
      <c r="I3" s="6"/>
    </row>
    <row r="4" spans="1:9" ht="15">
      <c r="A4" s="8" t="s">
        <v>97</v>
      </c>
      <c r="B4" s="10">
        <v>12</v>
      </c>
      <c r="C4" s="8" t="s">
        <v>98</v>
      </c>
      <c r="D4" s="10">
        <v>25</v>
      </c>
      <c r="E4" s="8" t="s">
        <v>99</v>
      </c>
      <c r="F4" s="10">
        <f>$F$2*0.2</f>
        <v>40</v>
      </c>
      <c r="G4" s="8" t="s">
        <v>100</v>
      </c>
      <c r="H4" s="10">
        <v>7</v>
      </c>
      <c r="I4" s="6"/>
    </row>
    <row r="5" spans="1:9" ht="1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0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0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0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23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 t="s">
        <v>204</v>
      </c>
      <c r="G15" s="8" t="s">
        <v>147</v>
      </c>
      <c r="H15" s="10">
        <v>1</v>
      </c>
      <c r="I15" s="6"/>
    </row>
    <row r="16" spans="1:9" ht="1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5">
      <c r="A17" s="8" t="s">
        <v>152</v>
      </c>
      <c r="B17" s="10">
        <f>ROUNDUP((B6+B6+B4)/3,0)</f>
        <v>11</v>
      </c>
      <c r="C17" s="8" t="s">
        <v>153</v>
      </c>
      <c r="D17" s="10">
        <v>45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5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15</v>
      </c>
      <c r="G19" s="8" t="s">
        <v>163</v>
      </c>
      <c r="H19" s="10">
        <v>1</v>
      </c>
      <c r="I19" s="6"/>
    </row>
    <row r="20" spans="1:9" ht="15">
      <c r="A20" s="8" t="s">
        <v>164</v>
      </c>
      <c r="B20" s="8" t="s">
        <v>309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200</v>
      </c>
      <c r="C21" s="8" t="s">
        <v>171</v>
      </c>
      <c r="D21" s="10">
        <v>20</v>
      </c>
      <c r="E21" s="8" t="s">
        <v>172</v>
      </c>
      <c r="F21" s="10">
        <v>23</v>
      </c>
      <c r="G21" s="8" t="s">
        <v>173</v>
      </c>
      <c r="H21" s="8" t="s">
        <v>200</v>
      </c>
      <c r="I21" s="6"/>
    </row>
    <row r="22" spans="1:9" ht="15">
      <c r="A22" s="8" t="s">
        <v>174</v>
      </c>
      <c r="B22" s="10">
        <f t="shared" si="2"/>
        <v>10</v>
      </c>
      <c r="C22" s="8" t="s">
        <v>175</v>
      </c>
      <c r="D22" s="10">
        <v>75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144</v>
      </c>
      <c r="I23" s="6"/>
    </row>
    <row r="24" spans="1:9" ht="15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</row>
    <row r="25" spans="1:9" ht="15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306</v>
      </c>
      <c r="I25" s="6"/>
    </row>
    <row r="26" spans="1:9" ht="1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</row>
    <row r="27" spans="1:9" ht="15">
      <c r="A27" s="8" t="s">
        <v>192</v>
      </c>
      <c r="B27" s="10">
        <f t="shared" si="2"/>
        <v>50</v>
      </c>
      <c r="C27" s="8" t="s">
        <v>193</v>
      </c>
      <c r="D27" s="10">
        <v>24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5">
      <c r="A30" s="8"/>
      <c r="B30" s="8"/>
      <c r="C30" s="8"/>
      <c r="D30" s="8"/>
      <c r="E30" s="8"/>
      <c r="F30" s="8"/>
      <c r="G30" s="8"/>
      <c r="H30" s="8"/>
      <c r="I30" s="6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35</v>
      </c>
      <c r="E2" s="5" t="s">
        <v>91</v>
      </c>
      <c r="F2" s="7">
        <v>350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55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31</v>
      </c>
      <c r="E4" s="5" t="s">
        <v>99</v>
      </c>
      <c r="F4" s="7">
        <f>$F$2*0.2</f>
        <v>70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15</v>
      </c>
      <c r="C5" s="5" t="s">
        <v>102</v>
      </c>
      <c r="D5" s="7">
        <v>38</v>
      </c>
      <c r="E5" s="5" t="s">
        <v>103</v>
      </c>
      <c r="F5" s="7">
        <f>$F$2*0.7</f>
        <v>244.99999999999997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70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70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25</v>
      </c>
      <c r="E8" s="5" t="s">
        <v>115</v>
      </c>
      <c r="F8" s="7">
        <f t="shared" ref="F8:F9" si="1">$F$2*0.25</f>
        <v>87.5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28</v>
      </c>
      <c r="E9" s="5" t="s">
        <v>119</v>
      </c>
      <c r="F9" s="7">
        <f t="shared" si="1"/>
        <v>87.5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5" t="s">
        <v>207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14</v>
      </c>
      <c r="C16" s="5" t="s">
        <v>149</v>
      </c>
      <c r="D16" s="7">
        <v>26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28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208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350</v>
      </c>
      <c r="C21" s="5" t="s">
        <v>171</v>
      </c>
      <c r="D21" s="7">
        <v>27</v>
      </c>
      <c r="E21" s="5" t="s">
        <v>172</v>
      </c>
      <c r="F21" s="7">
        <v>63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70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244.99999999999997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70</v>
      </c>
      <c r="C25" s="5" t="s">
        <v>187</v>
      </c>
      <c r="D25" s="7">
        <v>28</v>
      </c>
      <c r="E25" s="5" t="s">
        <v>188</v>
      </c>
      <c r="F25" s="7">
        <v>15</v>
      </c>
      <c r="G25" s="8" t="s">
        <v>303</v>
      </c>
      <c r="H25" s="8" t="s">
        <v>75</v>
      </c>
      <c r="I25" s="6"/>
      <c r="J25" s="6"/>
    </row>
    <row r="26" spans="1:10" ht="15.75" customHeight="1">
      <c r="A26" s="5" t="s">
        <v>189</v>
      </c>
      <c r="B26" s="7">
        <f t="shared" si="2"/>
        <v>70</v>
      </c>
      <c r="C26" s="5" t="s">
        <v>190</v>
      </c>
      <c r="D26" s="7">
        <v>25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87.5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9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24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23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211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22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27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28</v>
      </c>
      <c r="E25" s="5" t="s">
        <v>188</v>
      </c>
      <c r="F25" s="7">
        <v>0</v>
      </c>
      <c r="G25" s="8" t="s">
        <v>303</v>
      </c>
      <c r="H25" s="8" t="s">
        <v>73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26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1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26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29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/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23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1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26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48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20</v>
      </c>
      <c r="E17" s="5" t="s">
        <v>154</v>
      </c>
      <c r="F17" s="7">
        <v>15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26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25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29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2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33</v>
      </c>
      <c r="E3" s="5" t="s">
        <v>95</v>
      </c>
      <c r="F3" s="7">
        <v>13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30</v>
      </c>
      <c r="E5" s="5" t="s">
        <v>103</v>
      </c>
      <c r="F5" s="7">
        <f>$F$2*0.7</f>
        <v>192.5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27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24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28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26</v>
      </c>
      <c r="E21" s="5" t="s">
        <v>172</v>
      </c>
      <c r="F21" s="7">
        <v>50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69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3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28515625" defaultRowHeight="15.75" customHeight="1"/>
  <sheetData>
    <row r="1" spans="1:10" ht="15.75" customHeight="1">
      <c r="A1" s="5"/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9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23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35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22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20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14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21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21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67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18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4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24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24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22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23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23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24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23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23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65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5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27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12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28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63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14</v>
      </c>
      <c r="C4" s="8" t="s">
        <v>98</v>
      </c>
      <c r="D4" s="10">
        <v>20</v>
      </c>
      <c r="E4" s="8" t="s">
        <v>99</v>
      </c>
      <c r="F4" s="10">
        <f>$F$2*0.2</f>
        <v>90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28</v>
      </c>
      <c r="E5" s="8" t="s">
        <v>103</v>
      </c>
      <c r="F5" s="10">
        <f>$F$2*0.7</f>
        <v>315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31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29</v>
      </c>
      <c r="E9" s="8" t="s">
        <v>119</v>
      </c>
      <c r="F9" s="10">
        <f t="shared" si="1"/>
        <v>112.5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30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31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209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36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31</v>
      </c>
      <c r="E16" s="8" t="s">
        <v>150</v>
      </c>
      <c r="F16" s="8"/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24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v>450</v>
      </c>
      <c r="C21" s="8" t="s">
        <v>171</v>
      </c>
      <c r="D21" s="10">
        <v>26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v>13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90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311</v>
      </c>
    </row>
    <row r="26" spans="1:8" ht="15.75" customHeight="1">
      <c r="A26" s="8" t="s">
        <v>189</v>
      </c>
      <c r="B26" s="10">
        <f t="shared" si="2"/>
        <v>90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112.5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1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0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25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27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27</v>
      </c>
      <c r="E17" s="5" t="s">
        <v>154</v>
      </c>
      <c r="F17" s="7">
        <v>30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22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61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17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25</v>
      </c>
      <c r="E3" s="5" t="s">
        <v>95</v>
      </c>
      <c r="F3" s="7">
        <v>12</v>
      </c>
      <c r="G3" s="5" t="s">
        <v>96</v>
      </c>
      <c r="H3" s="7">
        <v>0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23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25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141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12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23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27</v>
      </c>
      <c r="E21" s="5" t="s">
        <v>172</v>
      </c>
      <c r="F21" s="7">
        <v>24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26</v>
      </c>
      <c r="E25" s="5" t="s">
        <v>188</v>
      </c>
      <c r="F25" s="7">
        <v>6</v>
      </c>
      <c r="G25" s="8" t="s">
        <v>303</v>
      </c>
      <c r="H25" s="8" t="s">
        <v>59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28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1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30</v>
      </c>
      <c r="E2" s="5" t="s">
        <v>91</v>
      </c>
      <c r="F2" s="7">
        <v>300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36</v>
      </c>
      <c r="E3" s="5" t="s">
        <v>95</v>
      </c>
      <c r="F3" s="7">
        <v>14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30</v>
      </c>
      <c r="E4" s="5" t="s">
        <v>99</v>
      </c>
      <c r="F4" s="7">
        <f>$F$2*0.2</f>
        <v>60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32</v>
      </c>
      <c r="E5" s="5" t="s">
        <v>103</v>
      </c>
      <c r="F5" s="7">
        <f>$F$2*0.7</f>
        <v>210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30</v>
      </c>
      <c r="E8" s="5" t="s">
        <v>115</v>
      </c>
      <c r="F8" s="7">
        <f t="shared" ref="F8:F9" si="1">$F$2*0.25</f>
        <v>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28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7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25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25</v>
      </c>
      <c r="E14" s="5" t="s">
        <v>140</v>
      </c>
      <c r="F14" s="5" t="s">
        <v>209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13</v>
      </c>
      <c r="C18" s="5" t="s">
        <v>157</v>
      </c>
      <c r="D18" s="7">
        <v>25</v>
      </c>
      <c r="E18" s="5" t="s">
        <v>158</v>
      </c>
      <c r="F18" s="7">
        <v>24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30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30</v>
      </c>
      <c r="E21" s="5" t="s">
        <v>172</v>
      </c>
      <c r="F21" s="7">
        <v>55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11</v>
      </c>
      <c r="G25" s="8" t="s">
        <v>303</v>
      </c>
      <c r="H25" s="8" t="s">
        <v>57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19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32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55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28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68.75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68.75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26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24</v>
      </c>
      <c r="E21" s="5" t="s">
        <v>172</v>
      </c>
      <c r="F21" s="7">
        <v>45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27</v>
      </c>
      <c r="E25" s="5" t="s">
        <v>188</v>
      </c>
      <c r="F25" s="7">
        <v>11</v>
      </c>
      <c r="G25" s="8" t="s">
        <v>303</v>
      </c>
      <c r="H25" s="8" t="s">
        <v>55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25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2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  <c r="J2" s="6"/>
    </row>
    <row r="3" spans="1:10" ht="15.75" customHeight="1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  <c r="J3" s="6"/>
    </row>
    <row r="4" spans="1:10" ht="15.75" customHeight="1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  <c r="J13" s="6"/>
    </row>
    <row r="14" spans="1:10" ht="15.75" customHeight="1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218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  <c r="J21" s="6"/>
    </row>
    <row r="22" spans="1:10" ht="15.75" customHeight="1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  <c r="J22" s="6"/>
    </row>
    <row r="23" spans="1:10" ht="15.75" customHeight="1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  <c r="J23" s="6"/>
    </row>
    <row r="24" spans="1:10" ht="15.75" customHeight="1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  <c r="J24" s="6"/>
    </row>
    <row r="25" spans="1:10" ht="15.75" customHeight="1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314</v>
      </c>
      <c r="I25" s="6"/>
      <c r="J25" s="6"/>
    </row>
    <row r="26" spans="1:10" ht="15.75" customHeight="1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31"/>
  <sheetViews>
    <sheetView workbookViewId="0">
      <selection activeCell="H27" sqref="H27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15</v>
      </c>
      <c r="C2" s="8" t="s">
        <v>90</v>
      </c>
      <c r="D2" s="10">
        <v>19</v>
      </c>
      <c r="E2" s="8" t="s">
        <v>91</v>
      </c>
      <c r="F2" s="10">
        <v>450</v>
      </c>
      <c r="G2" s="8" t="s">
        <v>92</v>
      </c>
      <c r="H2" s="10">
        <v>8</v>
      </c>
      <c r="I2" s="6"/>
    </row>
    <row r="3" spans="1:9" ht="15">
      <c r="A3" s="8" t="s">
        <v>93</v>
      </c>
      <c r="B3" s="10">
        <v>11</v>
      </c>
      <c r="C3" s="8" t="s">
        <v>94</v>
      </c>
      <c r="D3" s="10">
        <v>55</v>
      </c>
      <c r="E3" s="8" t="s">
        <v>95</v>
      </c>
      <c r="F3" s="10">
        <v>13</v>
      </c>
      <c r="G3" s="8" t="s">
        <v>96</v>
      </c>
      <c r="H3" s="10">
        <v>5</v>
      </c>
      <c r="I3" s="6"/>
    </row>
    <row r="4" spans="1:9" ht="15">
      <c r="A4" s="8" t="s">
        <v>97</v>
      </c>
      <c r="B4" s="10">
        <v>8</v>
      </c>
      <c r="C4" s="8" t="s">
        <v>98</v>
      </c>
      <c r="D4" s="10">
        <v>25</v>
      </c>
      <c r="E4" s="8" t="s">
        <v>99</v>
      </c>
      <c r="F4" s="10">
        <f>$F$2*0.2</f>
        <v>90</v>
      </c>
      <c r="G4" s="8" t="s">
        <v>100</v>
      </c>
      <c r="H4" s="10">
        <v>9</v>
      </c>
      <c r="I4" s="6"/>
    </row>
    <row r="5" spans="1:9" ht="15">
      <c r="A5" s="8" t="s">
        <v>101</v>
      </c>
      <c r="B5" s="10">
        <v>14</v>
      </c>
      <c r="C5" s="8" t="s">
        <v>102</v>
      </c>
      <c r="D5" s="10">
        <v>65</v>
      </c>
      <c r="E5" s="8" t="s">
        <v>103</v>
      </c>
      <c r="F5" s="10">
        <f>$F$2*0.7</f>
        <v>315</v>
      </c>
      <c r="G5" s="8" t="s">
        <v>104</v>
      </c>
      <c r="H5" s="10">
        <v>8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18</v>
      </c>
      <c r="E6" s="8" t="s">
        <v>107</v>
      </c>
      <c r="F6" s="10">
        <f t="shared" ref="F6:F7" si="0">$F$2*0.2</f>
        <v>90</v>
      </c>
      <c r="G6" s="8" t="s">
        <v>108</v>
      </c>
      <c r="H6" s="10">
        <v>3</v>
      </c>
      <c r="I6" s="6"/>
    </row>
    <row r="7" spans="1:9" ht="15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3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f t="shared" si="1"/>
        <v>112.5</v>
      </c>
      <c r="G9" s="8" t="s">
        <v>120</v>
      </c>
      <c r="H9" s="10">
        <v>2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18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17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5">
      <c r="A14" s="8" t="s">
        <v>138</v>
      </c>
      <c r="B14" s="10">
        <v>60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24</v>
      </c>
      <c r="E15" s="8" t="s">
        <v>146</v>
      </c>
      <c r="F15" s="8" t="s">
        <v>201</v>
      </c>
      <c r="G15" s="8" t="s">
        <v>147</v>
      </c>
      <c r="H15" s="10">
        <v>3</v>
      </c>
      <c r="I15" s="6"/>
    </row>
    <row r="16" spans="1:9" ht="1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3</v>
      </c>
      <c r="I16" s="6"/>
    </row>
    <row r="17" spans="1:9" ht="15">
      <c r="A17" s="8" t="s">
        <v>152</v>
      </c>
      <c r="B17" s="10">
        <f>ROUNDUP((B6+B6+B4)/3,0)</f>
        <v>10</v>
      </c>
      <c r="C17" s="8" t="s">
        <v>153</v>
      </c>
      <c r="D17" s="10">
        <v>19</v>
      </c>
      <c r="E17" s="8" t="s">
        <v>154</v>
      </c>
      <c r="F17" s="10">
        <v>40</v>
      </c>
      <c r="G17" s="8" t="s">
        <v>155</v>
      </c>
      <c r="H17" s="10">
        <v>3</v>
      </c>
      <c r="I17" s="6"/>
    </row>
    <row r="18" spans="1:9" ht="15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3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24</v>
      </c>
      <c r="E19" s="8" t="s">
        <v>162</v>
      </c>
      <c r="F19" s="10">
        <v>24</v>
      </c>
      <c r="G19" s="8" t="s">
        <v>163</v>
      </c>
      <c r="H19" s="10">
        <v>3</v>
      </c>
      <c r="I19" s="6"/>
    </row>
    <row r="20" spans="1:9" ht="15">
      <c r="A20" s="8" t="s">
        <v>164</v>
      </c>
      <c r="B20" s="8" t="s">
        <v>219</v>
      </c>
      <c r="C20" s="8" t="s">
        <v>166</v>
      </c>
      <c r="D20" s="10">
        <v>20</v>
      </c>
      <c r="E20" s="8" t="s">
        <v>167</v>
      </c>
      <c r="F20" s="10">
        <v>23</v>
      </c>
      <c r="G20" s="8" t="s">
        <v>168</v>
      </c>
      <c r="H20" s="8" t="s">
        <v>206</v>
      </c>
      <c r="I20" s="6"/>
    </row>
    <row r="21" spans="1:9" ht="15">
      <c r="A21" s="8" t="s">
        <v>170</v>
      </c>
      <c r="B21" s="10">
        <f t="shared" ref="B21:B28" si="2">F2</f>
        <v>450</v>
      </c>
      <c r="C21" s="8" t="s">
        <v>171</v>
      </c>
      <c r="D21" s="10">
        <v>20</v>
      </c>
      <c r="E21" s="8" t="s">
        <v>172</v>
      </c>
      <c r="F21" s="10">
        <v>67</v>
      </c>
      <c r="G21" s="8" t="s">
        <v>173</v>
      </c>
      <c r="H21" s="8" t="s">
        <v>206</v>
      </c>
      <c r="I21" s="6"/>
    </row>
    <row r="22" spans="1:9" ht="15">
      <c r="A22" s="8" t="s">
        <v>174</v>
      </c>
      <c r="B22" s="10">
        <f t="shared" si="2"/>
        <v>13</v>
      </c>
      <c r="C22" s="8" t="s">
        <v>175</v>
      </c>
      <c r="D22" s="10">
        <v>17</v>
      </c>
      <c r="E22" s="8" t="s">
        <v>176</v>
      </c>
      <c r="F22" s="10">
        <v>15</v>
      </c>
      <c r="G22" s="8" t="s">
        <v>177</v>
      </c>
      <c r="H22" s="8" t="s">
        <v>206</v>
      </c>
      <c r="I22" s="6"/>
    </row>
    <row r="23" spans="1:9" ht="15">
      <c r="A23" s="8" t="s">
        <v>178</v>
      </c>
      <c r="B23" s="10">
        <f t="shared" si="2"/>
        <v>90</v>
      </c>
      <c r="C23" s="8" t="s">
        <v>179</v>
      </c>
      <c r="D23" s="10">
        <v>18</v>
      </c>
      <c r="E23" s="8" t="s">
        <v>180</v>
      </c>
      <c r="F23" s="10">
        <v>15</v>
      </c>
      <c r="G23" s="8" t="s">
        <v>181</v>
      </c>
      <c r="H23" s="8" t="s">
        <v>206</v>
      </c>
      <c r="I23" s="6"/>
    </row>
    <row r="24" spans="1:9" ht="1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206</v>
      </c>
      <c r="I24" s="6"/>
    </row>
    <row r="25" spans="1:9" ht="1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53</v>
      </c>
      <c r="I25" s="6"/>
    </row>
    <row r="26" spans="1:9" ht="15">
      <c r="A26" s="8" t="s">
        <v>189</v>
      </c>
      <c r="B26" s="10">
        <f t="shared" si="2"/>
        <v>90</v>
      </c>
      <c r="C26" s="8" t="s">
        <v>190</v>
      </c>
      <c r="D26" s="10">
        <v>23</v>
      </c>
      <c r="E26" s="8" t="s">
        <v>191</v>
      </c>
      <c r="F26" s="10">
        <v>11</v>
      </c>
      <c r="G26" s="8"/>
      <c r="H26" s="8"/>
      <c r="I26" s="6"/>
    </row>
    <row r="27" spans="1:9" ht="15">
      <c r="A27" s="8" t="s">
        <v>192</v>
      </c>
      <c r="B27" s="10">
        <f t="shared" si="2"/>
        <v>112.5</v>
      </c>
      <c r="C27" s="8" t="s">
        <v>193</v>
      </c>
      <c r="D27" s="10">
        <v>26</v>
      </c>
      <c r="E27" s="8" t="s">
        <v>194</v>
      </c>
      <c r="F27" s="8" t="s">
        <v>216</v>
      </c>
      <c r="G27" s="8"/>
      <c r="H27" s="8"/>
      <c r="I27" s="6"/>
    </row>
    <row r="28" spans="1:9" ht="1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  <row r="30" spans="1:9" ht="15">
      <c r="A30" s="8"/>
      <c r="B30" s="8"/>
      <c r="C30" s="8"/>
      <c r="D30" s="8"/>
      <c r="E30" s="8"/>
      <c r="F30" s="8"/>
      <c r="G30" s="8"/>
      <c r="H30" s="8"/>
      <c r="I30" s="6"/>
    </row>
    <row r="31" spans="1:9">
      <c r="A31" s="9"/>
      <c r="B31" s="9"/>
      <c r="C31" s="9"/>
      <c r="D31" s="9"/>
      <c r="E31" s="9"/>
      <c r="F31" s="9"/>
      <c r="G31" s="9"/>
      <c r="H31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21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15</v>
      </c>
      <c r="C2" s="5" t="s">
        <v>90</v>
      </c>
      <c r="D2" s="7">
        <v>19</v>
      </c>
      <c r="E2" s="5" t="s">
        <v>91</v>
      </c>
      <c r="F2" s="7">
        <v>300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35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25</v>
      </c>
      <c r="E4" s="5" t="s">
        <v>99</v>
      </c>
      <c r="F4" s="7">
        <f>$F$2*0.2</f>
        <v>60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210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18</v>
      </c>
      <c r="E6" s="5" t="s">
        <v>107</v>
      </c>
      <c r="F6" s="7">
        <f t="shared" ref="F6:F7" si="0">$F$2*0.2</f>
        <v>60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60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75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22</v>
      </c>
      <c r="E9" s="5" t="s">
        <v>119</v>
      </c>
      <c r="F9" s="7">
        <f t="shared" si="1"/>
        <v>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18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17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217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60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7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24</v>
      </c>
      <c r="E15" s="5" t="s">
        <v>146</v>
      </c>
      <c r="F15" s="5" t="s">
        <v>209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218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19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24</v>
      </c>
      <c r="E19" s="5" t="s">
        <v>162</v>
      </c>
      <c r="F19" s="7">
        <v>24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219</v>
      </c>
      <c r="C20" s="5" t="s">
        <v>166</v>
      </c>
      <c r="D20" s="7">
        <v>20</v>
      </c>
      <c r="E20" s="5" t="s">
        <v>167</v>
      </c>
      <c r="F20" s="7">
        <v>23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67</v>
      </c>
      <c r="G21" s="5" t="s">
        <v>173</v>
      </c>
      <c r="H21" s="5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17</v>
      </c>
      <c r="E22" s="5" t="s">
        <v>176</v>
      </c>
      <c r="F22" s="7">
        <v>15</v>
      </c>
      <c r="G22" s="5" t="s">
        <v>177</v>
      </c>
      <c r="H22" s="5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60</v>
      </c>
      <c r="C23" s="5" t="s">
        <v>179</v>
      </c>
      <c r="D23" s="7">
        <v>18</v>
      </c>
      <c r="E23" s="5" t="s">
        <v>180</v>
      </c>
      <c r="F23" s="7">
        <v>15</v>
      </c>
      <c r="G23" s="5" t="s">
        <v>181</v>
      </c>
      <c r="H23" s="5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11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53</v>
      </c>
      <c r="I25" s="6"/>
      <c r="J25" s="6"/>
    </row>
    <row r="26" spans="1:10" ht="15.75" customHeight="1">
      <c r="A26" s="5" t="s">
        <v>189</v>
      </c>
      <c r="B26" s="7">
        <f t="shared" si="2"/>
        <v>60</v>
      </c>
      <c r="C26" s="5" t="s">
        <v>190</v>
      </c>
      <c r="D26" s="7">
        <v>23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75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2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11</v>
      </c>
      <c r="C5" s="5" t="s">
        <v>102</v>
      </c>
      <c r="D5" s="7">
        <v>24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23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51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26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5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325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12</v>
      </c>
      <c r="C4" s="8" t="s">
        <v>98</v>
      </c>
      <c r="D4" s="10">
        <v>27</v>
      </c>
      <c r="E4" s="8" t="s">
        <v>99</v>
      </c>
      <c r="F4" s="10">
        <f>$F$2*0.2</f>
        <v>65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35</v>
      </c>
      <c r="E5" s="8" t="s">
        <v>103</v>
      </c>
      <c r="F5" s="10">
        <f>$F$2*0.7</f>
        <v>227.49999999999997</v>
      </c>
      <c r="G5" s="8" t="s">
        <v>104</v>
      </c>
      <c r="H5" s="10">
        <v>6</v>
      </c>
      <c r="I5" s="6"/>
      <c r="J5" s="6"/>
    </row>
    <row r="6" spans="1:10" ht="15.75" customHeight="1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6</v>
      </c>
      <c r="C9" s="8" t="s">
        <v>118</v>
      </c>
      <c r="D9" s="10">
        <v>26</v>
      </c>
      <c r="E9" s="8" t="s">
        <v>119</v>
      </c>
      <c r="F9" s="10">
        <f t="shared" si="1"/>
        <v>81.25</v>
      </c>
      <c r="G9" s="8" t="s">
        <v>120</v>
      </c>
      <c r="H9" s="10">
        <v>1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24</v>
      </c>
      <c r="E10" s="8" t="s">
        <v>123</v>
      </c>
      <c r="F10" s="8" t="s">
        <v>2</v>
      </c>
      <c r="G10" s="8" t="s">
        <v>124</v>
      </c>
      <c r="H10" s="10">
        <v>7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6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201</v>
      </c>
      <c r="G14" s="8" t="s">
        <v>142</v>
      </c>
      <c r="H14" s="10">
        <v>6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25</v>
      </c>
      <c r="E15" s="8" t="s">
        <v>146</v>
      </c>
      <c r="F15" s="8"/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13</v>
      </c>
      <c r="C16" s="8" t="s">
        <v>149</v>
      </c>
      <c r="D16" s="10">
        <v>25</v>
      </c>
      <c r="E16" s="8" t="s">
        <v>150</v>
      </c>
      <c r="F16" s="8" t="s">
        <v>150</v>
      </c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12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27</v>
      </c>
      <c r="E18" s="8" t="s">
        <v>158</v>
      </c>
      <c r="F18" s="10">
        <v>21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245</v>
      </c>
      <c r="C20" s="8" t="s">
        <v>166</v>
      </c>
      <c r="D20" s="10">
        <v>24</v>
      </c>
      <c r="E20" s="8" t="s">
        <v>167</v>
      </c>
      <c r="F20" s="10">
        <v>17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325</v>
      </c>
      <c r="C21" s="8" t="s">
        <v>171</v>
      </c>
      <c r="D21" s="10">
        <v>26</v>
      </c>
      <c r="E21" s="8" t="s">
        <v>172</v>
      </c>
      <c r="F21" s="10">
        <v>80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16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65</v>
      </c>
      <c r="C23" s="8" t="s">
        <v>179</v>
      </c>
      <c r="D23" s="10">
        <v>20</v>
      </c>
      <c r="E23" s="8" t="s">
        <v>180</v>
      </c>
      <c r="F23" s="10">
        <v>16</v>
      </c>
      <c r="G23" s="8" t="s">
        <v>181</v>
      </c>
      <c r="H23" s="8" t="s">
        <v>200</v>
      </c>
      <c r="I23" s="6"/>
      <c r="J23" s="6"/>
    </row>
    <row r="24" spans="1:10" ht="15.75" customHeight="1">
      <c r="A24" s="8" t="s">
        <v>182</v>
      </c>
      <c r="B24" s="10">
        <f t="shared" si="2"/>
        <v>227.49999999999997</v>
      </c>
      <c r="C24" s="8" t="s">
        <v>183</v>
      </c>
      <c r="D24" s="10">
        <v>20</v>
      </c>
      <c r="E24" s="8" t="s">
        <v>184</v>
      </c>
      <c r="F24" s="10">
        <v>16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65</v>
      </c>
      <c r="C25" s="8" t="s">
        <v>187</v>
      </c>
      <c r="D25" s="10">
        <v>20</v>
      </c>
      <c r="E25" s="8" t="s">
        <v>188</v>
      </c>
      <c r="F25" s="10">
        <v>16</v>
      </c>
      <c r="G25" s="8" t="s">
        <v>303</v>
      </c>
      <c r="H25" s="8" t="s">
        <v>252</v>
      </c>
      <c r="I25" s="6"/>
      <c r="J25" s="6"/>
    </row>
    <row r="26" spans="1:10" ht="15.75" customHeight="1">
      <c r="A26" s="8" t="s">
        <v>189</v>
      </c>
      <c r="B26" s="10">
        <f t="shared" si="2"/>
        <v>65</v>
      </c>
      <c r="C26" s="8" t="s">
        <v>190</v>
      </c>
      <c r="D26" s="10">
        <v>28</v>
      </c>
      <c r="E26" s="8" t="s">
        <v>191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81.25</v>
      </c>
      <c r="C27" s="8" t="s">
        <v>193</v>
      </c>
      <c r="D27" s="10">
        <v>28</v>
      </c>
      <c r="E27" s="8" t="s">
        <v>194</v>
      </c>
      <c r="F27" s="8" t="s">
        <v>216</v>
      </c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2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30</v>
      </c>
      <c r="E2" s="5" t="s">
        <v>91</v>
      </c>
      <c r="F2" s="7">
        <v>325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45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27</v>
      </c>
      <c r="E4" s="5" t="s">
        <v>99</v>
      </c>
      <c r="F4" s="7">
        <f>$F$2*0.2</f>
        <v>65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14</v>
      </c>
      <c r="C5" s="5" t="s">
        <v>102</v>
      </c>
      <c r="D5" s="7">
        <v>35</v>
      </c>
      <c r="E5" s="5" t="s">
        <v>103</v>
      </c>
      <c r="F5" s="7">
        <f>$F$2*0.7</f>
        <v>227.49999999999997</v>
      </c>
      <c r="G5" s="5" t="s">
        <v>104</v>
      </c>
      <c r="H5" s="7">
        <v>6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65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65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26</v>
      </c>
      <c r="E8" s="5" t="s">
        <v>115</v>
      </c>
      <c r="F8" s="7">
        <f t="shared" ref="F8:F9" si="1">$F$2*0.25</f>
        <v>81.25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6</v>
      </c>
      <c r="C9" s="5" t="s">
        <v>118</v>
      </c>
      <c r="D9" s="7">
        <v>26</v>
      </c>
      <c r="E9" s="5" t="s">
        <v>119</v>
      </c>
      <c r="F9" s="7">
        <f t="shared" si="1"/>
        <v>81.25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19</v>
      </c>
      <c r="C10" s="5" t="s">
        <v>122</v>
      </c>
      <c r="D10" s="7">
        <v>24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201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25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5" t="s">
        <v>221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2</v>
      </c>
      <c r="I17" s="6"/>
      <c r="J17" s="6"/>
    </row>
    <row r="18" spans="1:10" ht="15.75" customHeight="1">
      <c r="A18" s="5" t="s">
        <v>156</v>
      </c>
      <c r="B18" s="7">
        <f>ROUNDUP((B5+B4+B5)/3,0)</f>
        <v>14</v>
      </c>
      <c r="C18" s="5" t="s">
        <v>157</v>
      </c>
      <c r="D18" s="7">
        <v>27</v>
      </c>
      <c r="E18" s="5" t="s">
        <v>158</v>
      </c>
      <c r="F18" s="7">
        <v>21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2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24</v>
      </c>
      <c r="E20" s="5" t="s">
        <v>167</v>
      </c>
      <c r="F20" s="7">
        <v>17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26</v>
      </c>
      <c r="E21" s="5" t="s">
        <v>172</v>
      </c>
      <c r="F21" s="7">
        <v>71</v>
      </c>
      <c r="G21" s="5" t="s">
        <v>173</v>
      </c>
      <c r="H21" s="8" t="s">
        <v>206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8" t="s">
        <v>206</v>
      </c>
      <c r="I23" s="6"/>
      <c r="J23" s="6"/>
    </row>
    <row r="24" spans="1:10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49</v>
      </c>
      <c r="I25" s="6"/>
      <c r="J25" s="6"/>
    </row>
    <row r="26" spans="1:10" ht="15.75" customHeight="1">
      <c r="A26" s="5" t="s">
        <v>189</v>
      </c>
      <c r="B26" s="7">
        <f t="shared" si="2"/>
        <v>65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5" t="s">
        <v>216</v>
      </c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6</v>
      </c>
    </row>
    <row r="3" spans="1:9" ht="15.75" customHeight="1">
      <c r="A3" s="8" t="s">
        <v>93</v>
      </c>
      <c r="B3" s="10">
        <v>14</v>
      </c>
      <c r="C3" s="8" t="s">
        <v>94</v>
      </c>
      <c r="D3" s="10">
        <v>42</v>
      </c>
      <c r="E3" s="8" t="s">
        <v>95</v>
      </c>
      <c r="F3" s="10">
        <v>12</v>
      </c>
      <c r="G3" s="8" t="s">
        <v>96</v>
      </c>
      <c r="H3" s="10">
        <v>5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80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12</v>
      </c>
      <c r="C5" s="8" t="s">
        <v>102</v>
      </c>
      <c r="D5" s="10">
        <v>38</v>
      </c>
      <c r="E5" s="8" t="s">
        <v>103</v>
      </c>
      <c r="F5" s="10">
        <f>$F$2*0.7</f>
        <v>280</v>
      </c>
      <c r="G5" s="8" t="s">
        <v>104</v>
      </c>
      <c r="H5" s="10">
        <v>8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100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36</v>
      </c>
      <c r="E9" s="8" t="s">
        <v>119</v>
      </c>
      <c r="F9" s="10">
        <f t="shared" si="1"/>
        <v>100</v>
      </c>
      <c r="G9" s="8" t="s">
        <v>120</v>
      </c>
      <c r="H9" s="10">
        <v>2</v>
      </c>
    </row>
    <row r="10" spans="1:9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5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9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26</v>
      </c>
      <c r="E20" s="8" t="s">
        <v>167</v>
      </c>
      <c r="F20" s="10">
        <v>23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v>400</v>
      </c>
      <c r="C21" s="8" t="s">
        <v>171</v>
      </c>
      <c r="D21" s="10">
        <v>32</v>
      </c>
      <c r="E21" s="8" t="s">
        <v>172</v>
      </c>
      <c r="F21" s="10">
        <v>60</v>
      </c>
      <c r="G21" s="8" t="s">
        <v>173</v>
      </c>
      <c r="H21" s="8" t="s">
        <v>206</v>
      </c>
    </row>
    <row r="22" spans="1:8" ht="15.75" customHeight="1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ref="B23:B28" si="2">F4</f>
        <v>80</v>
      </c>
      <c r="C23" s="8" t="s">
        <v>179</v>
      </c>
      <c r="D23" s="10">
        <v>20</v>
      </c>
      <c r="E23" s="8" t="s">
        <v>180</v>
      </c>
      <c r="F23" s="10">
        <v>21</v>
      </c>
      <c r="G23" s="8" t="s">
        <v>181</v>
      </c>
      <c r="H23" s="8" t="s">
        <v>206</v>
      </c>
    </row>
    <row r="24" spans="1:8" ht="15.75" customHeight="1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12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275</v>
      </c>
    </row>
    <row r="26" spans="1:8" ht="15.75" customHeight="1">
      <c r="A26" s="8" t="s">
        <v>189</v>
      </c>
      <c r="B26" s="10">
        <f t="shared" si="2"/>
        <v>80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100</v>
      </c>
      <c r="C27" s="8" t="s">
        <v>193</v>
      </c>
      <c r="D27" s="10">
        <v>29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24">
    <outlinePr summaryBelow="0" summaryRight="0"/>
  </sheetPr>
  <dimension ref="A1:J32"/>
  <sheetViews>
    <sheetView workbookViewId="0">
      <selection activeCell="H26" sqref="H26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11</v>
      </c>
      <c r="C3" s="5" t="s">
        <v>94</v>
      </c>
      <c r="D3" s="7">
        <v>37</v>
      </c>
      <c r="E3" s="5" t="s">
        <v>95</v>
      </c>
      <c r="F3" s="7">
        <v>13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30</v>
      </c>
      <c r="E4" s="5" t="s">
        <v>99</v>
      </c>
      <c r="F4" s="7">
        <f>$F$2*0.2</f>
        <v>55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7">
        <f>$F$2*0.7</f>
        <v>192.5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55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24</v>
      </c>
      <c r="E8" s="5" t="s">
        <v>115</v>
      </c>
      <c r="F8" s="7">
        <f t="shared" ref="F8:F9" si="1">$F$2*0.25</f>
        <v>68.75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68.75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22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24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25</v>
      </c>
      <c r="E20" s="5" t="s">
        <v>167</v>
      </c>
      <c r="F20" s="7">
        <v>16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275</v>
      </c>
      <c r="C21" s="5" t="s">
        <v>171</v>
      </c>
      <c r="D21" s="7">
        <v>25</v>
      </c>
      <c r="E21" s="5" t="s">
        <v>172</v>
      </c>
      <c r="F21" s="7">
        <v>64</v>
      </c>
      <c r="G21" s="5" t="s">
        <v>173</v>
      </c>
      <c r="H21" s="8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13</v>
      </c>
      <c r="C22" s="5" t="s">
        <v>175</v>
      </c>
      <c r="D22" s="7">
        <v>20</v>
      </c>
      <c r="E22" s="5" t="s">
        <v>176</v>
      </c>
      <c r="F22" s="7">
        <v>16</v>
      </c>
      <c r="G22" s="5" t="s">
        <v>177</v>
      </c>
      <c r="H22" s="8" t="s">
        <v>200</v>
      </c>
      <c r="I22" s="6"/>
      <c r="J22" s="6"/>
    </row>
    <row r="23" spans="1:10" ht="15.75" customHeight="1">
      <c r="A23" s="5" t="s">
        <v>178</v>
      </c>
      <c r="B23" s="7">
        <f t="shared" si="2"/>
        <v>55</v>
      </c>
      <c r="C23" s="5" t="s">
        <v>179</v>
      </c>
      <c r="D23" s="7">
        <v>20</v>
      </c>
      <c r="E23" s="5" t="s">
        <v>180</v>
      </c>
      <c r="F23" s="7">
        <v>16</v>
      </c>
      <c r="G23" s="5" t="s">
        <v>181</v>
      </c>
      <c r="H23" s="8" t="s">
        <v>200</v>
      </c>
      <c r="I23" s="6"/>
      <c r="J23" s="6"/>
    </row>
    <row r="24" spans="1:10" ht="15.75" customHeight="1">
      <c r="A24" s="5" t="s">
        <v>182</v>
      </c>
      <c r="B24" s="7">
        <f t="shared" si="2"/>
        <v>192.5</v>
      </c>
      <c r="C24" s="5" t="s">
        <v>183</v>
      </c>
      <c r="D24" s="7">
        <v>20</v>
      </c>
      <c r="E24" s="5" t="s">
        <v>184</v>
      </c>
      <c r="F24" s="7">
        <v>10.5</v>
      </c>
      <c r="G24" s="5" t="s">
        <v>185</v>
      </c>
      <c r="H24" s="8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55</v>
      </c>
      <c r="C25" s="5" t="s">
        <v>187</v>
      </c>
      <c r="D25" s="7">
        <v>20</v>
      </c>
      <c r="E25" s="5" t="s">
        <v>188</v>
      </c>
      <c r="F25" s="7">
        <v>10.5</v>
      </c>
      <c r="G25" s="8" t="s">
        <v>303</v>
      </c>
      <c r="H25" s="8" t="s">
        <v>315</v>
      </c>
      <c r="I25" s="6"/>
      <c r="J25" s="6"/>
    </row>
    <row r="26" spans="1:10" ht="15.75" customHeight="1">
      <c r="A26" s="5" t="s">
        <v>189</v>
      </c>
      <c r="B26" s="7">
        <f t="shared" si="2"/>
        <v>55</v>
      </c>
      <c r="C26" s="5" t="s">
        <v>190</v>
      </c>
      <c r="D26" s="7">
        <v>26</v>
      </c>
      <c r="E26" s="5" t="s">
        <v>191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68.75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25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25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15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7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37</v>
      </c>
      <c r="E15" s="5" t="s">
        <v>146</v>
      </c>
      <c r="F15" s="5" t="s">
        <v>197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28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15</v>
      </c>
      <c r="C17" s="5" t="s">
        <v>153</v>
      </c>
      <c r="D17" s="7">
        <v>42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36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9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222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23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316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2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13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7">
        <v>28</v>
      </c>
      <c r="E14" s="5" t="s">
        <v>140</v>
      </c>
      <c r="F14" s="5" t="s">
        <v>204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30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13</v>
      </c>
      <c r="C17" s="5" t="s">
        <v>153</v>
      </c>
      <c r="D17" s="7">
        <v>33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28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223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25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11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27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28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50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30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29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35</v>
      </c>
      <c r="E10" s="5" t="s">
        <v>123</v>
      </c>
      <c r="F10" s="5" t="s">
        <v>2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41</v>
      </c>
      <c r="E13" s="5" t="s">
        <v>135</v>
      </c>
      <c r="F13" s="5" t="s">
        <v>201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35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13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27</v>
      </c>
      <c r="E17" s="5" t="s">
        <v>154</v>
      </c>
      <c r="F17" s="7">
        <v>21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200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31</v>
      </c>
      <c r="E21" s="5" t="s">
        <v>172</v>
      </c>
      <c r="F21" s="7">
        <v>23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11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9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28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2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28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32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30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42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225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25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20</v>
      </c>
      <c r="E19" s="5" t="s">
        <v>162</v>
      </c>
      <c r="F19" s="7">
        <v>10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226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7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27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  <c r="J2" s="6"/>
    </row>
    <row r="3" spans="1:10" ht="15.75" customHeight="1">
      <c r="A3" s="8" t="s">
        <v>93</v>
      </c>
      <c r="B3" s="10">
        <v>15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13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11</v>
      </c>
      <c r="C7" s="8" t="s">
        <v>110</v>
      </c>
      <c r="D7" s="10">
        <v>35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32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227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317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29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250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50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20</v>
      </c>
      <c r="E5" s="5" t="s">
        <v>103</v>
      </c>
      <c r="F5" s="7">
        <f>$F$2*0.7</f>
        <v>175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50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32</v>
      </c>
      <c r="E8" s="5" t="s">
        <v>115</v>
      </c>
      <c r="F8" s="7">
        <f t="shared" ref="F8:F9" si="1">$F$2*0.25</f>
        <v>62.5</v>
      </c>
      <c r="G8" s="5" t="s">
        <v>116</v>
      </c>
      <c r="H8" s="7">
        <v>2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37</v>
      </c>
      <c r="E9" s="5" t="s">
        <v>119</v>
      </c>
      <c r="F9" s="7">
        <f t="shared" si="1"/>
        <v>62.5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33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29</v>
      </c>
      <c r="E13" s="5" t="s">
        <v>135</v>
      </c>
      <c r="F13" s="5" t="s">
        <v>217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28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26</v>
      </c>
      <c r="E17" s="5" t="s">
        <v>154</v>
      </c>
      <c r="F17" s="7">
        <v>40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227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37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31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200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13</v>
      </c>
      <c r="C3" s="8" t="s">
        <v>94</v>
      </c>
      <c r="D3" s="10">
        <v>28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40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10</v>
      </c>
      <c r="C7" s="8" t="s">
        <v>110</v>
      </c>
      <c r="D7" s="10">
        <v>28</v>
      </c>
      <c r="E7" s="8" t="s">
        <v>111</v>
      </c>
      <c r="F7" s="10">
        <f t="shared" si="0"/>
        <v>40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5</v>
      </c>
      <c r="C8" s="8" t="s">
        <v>114</v>
      </c>
      <c r="D8" s="10">
        <v>28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16</v>
      </c>
      <c r="C10" s="8" t="s">
        <v>122</v>
      </c>
      <c r="D10" s="10">
        <v>29</v>
      </c>
      <c r="E10" s="8" t="s">
        <v>123</v>
      </c>
      <c r="F10" s="8" t="s">
        <v>2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6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202</v>
      </c>
      <c r="G13" s="8" t="s">
        <v>137</v>
      </c>
      <c r="H13" s="10">
        <v>0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27</v>
      </c>
      <c r="E14" s="8" t="s">
        <v>140</v>
      </c>
      <c r="F14" s="8" t="s">
        <v>141</v>
      </c>
      <c r="G14" s="8" t="s">
        <v>142</v>
      </c>
      <c r="H14" s="10">
        <v>0</v>
      </c>
      <c r="I14" s="6"/>
      <c r="J14" s="6"/>
    </row>
    <row r="15" spans="1:10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228</v>
      </c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11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0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229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200</v>
      </c>
      <c r="C21" s="8" t="s">
        <v>171</v>
      </c>
      <c r="D21" s="10">
        <v>32</v>
      </c>
      <c r="E21" s="8" t="s">
        <v>172</v>
      </c>
      <c r="F21" s="10">
        <v>17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169</v>
      </c>
      <c r="I22" s="6"/>
      <c r="J22" s="6"/>
    </row>
    <row r="23" spans="1:10" ht="15.75" customHeight="1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169</v>
      </c>
      <c r="I23" s="6"/>
      <c r="J23" s="6"/>
    </row>
    <row r="24" spans="1:10" ht="15.75" customHeight="1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247</v>
      </c>
      <c r="I25" s="6"/>
      <c r="J25" s="6"/>
    </row>
    <row r="26" spans="1:10" ht="15.75" customHeight="1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50</v>
      </c>
      <c r="C27" s="8" t="s">
        <v>193</v>
      </c>
      <c r="D27" s="10">
        <v>27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3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32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12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28</v>
      </c>
      <c r="E7" s="5" t="s">
        <v>111</v>
      </c>
      <c r="F7" s="7">
        <f t="shared" si="0"/>
        <v>40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7">
        <v>28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29</v>
      </c>
      <c r="E10" s="5" t="s">
        <v>123</v>
      </c>
      <c r="F10" s="5" t="s">
        <v>2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34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27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200</v>
      </c>
      <c r="C15" s="5" t="s">
        <v>145</v>
      </c>
      <c r="D15" s="7">
        <v>20</v>
      </c>
      <c r="E15" s="5" t="s">
        <v>146</v>
      </c>
      <c r="F15" s="5" t="s">
        <v>228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10</v>
      </c>
      <c r="C19" s="5" t="s">
        <v>161</v>
      </c>
      <c r="D19" s="7">
        <v>28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229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32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27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31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14</v>
      </c>
      <c r="C2" s="5" t="s">
        <v>90</v>
      </c>
      <c r="D2" s="7">
        <v>20</v>
      </c>
      <c r="E2" s="5" t="s">
        <v>91</v>
      </c>
      <c r="F2" s="7">
        <v>400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15</v>
      </c>
      <c r="C3" s="5" t="s">
        <v>94</v>
      </c>
      <c r="D3" s="7">
        <v>40</v>
      </c>
      <c r="E3" s="5" t="s">
        <v>95</v>
      </c>
      <c r="F3" s="7">
        <v>12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6</v>
      </c>
      <c r="C4" s="5" t="s">
        <v>98</v>
      </c>
      <c r="D4" s="7">
        <v>30</v>
      </c>
      <c r="E4" s="5" t="s">
        <v>99</v>
      </c>
      <c r="F4" s="7">
        <f>$F$2*0.2</f>
        <v>80</v>
      </c>
      <c r="G4" s="5" t="s">
        <v>100</v>
      </c>
      <c r="H4" s="7">
        <v>6</v>
      </c>
      <c r="I4" s="6"/>
      <c r="J4" s="6"/>
    </row>
    <row r="5" spans="1:10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7">
        <f>$F$2*0.7</f>
        <v>280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f t="shared" ref="F6:F7" si="0">$F$2*0.2</f>
        <v>80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80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32</v>
      </c>
      <c r="E8" s="5" t="s">
        <v>115</v>
      </c>
      <c r="F8" s="7">
        <f t="shared" ref="F8:F9" si="1">$F$2*0.25</f>
        <v>100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44</v>
      </c>
      <c r="E9" s="5" t="s">
        <v>119</v>
      </c>
      <c r="F9" s="7">
        <f t="shared" si="1"/>
        <v>100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207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54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28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35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231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400</v>
      </c>
      <c r="C21" s="5" t="s">
        <v>171</v>
      </c>
      <c r="D21" s="7">
        <v>32</v>
      </c>
      <c r="E21" s="5" t="s">
        <v>172</v>
      </c>
      <c r="F21" s="7">
        <v>37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80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280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200</v>
      </c>
      <c r="I24" s="6"/>
      <c r="J24" s="6"/>
    </row>
    <row r="25" spans="1:10" ht="15.75" customHeight="1">
      <c r="A25" s="5" t="s">
        <v>186</v>
      </c>
      <c r="B25" s="7">
        <f t="shared" si="2"/>
        <v>80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45</v>
      </c>
      <c r="I25" s="6"/>
      <c r="J25" s="6"/>
    </row>
    <row r="26" spans="1:10" ht="15.75" customHeight="1">
      <c r="A26" s="5" t="s">
        <v>189</v>
      </c>
      <c r="B26" s="7">
        <f t="shared" si="2"/>
        <v>80</v>
      </c>
      <c r="C26" s="5" t="s">
        <v>190</v>
      </c>
      <c r="D26" s="7">
        <v>30</v>
      </c>
      <c r="E26" s="5" t="s">
        <v>191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100</v>
      </c>
      <c r="C27" s="5" t="s">
        <v>193</v>
      </c>
      <c r="D27" s="7">
        <v>30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9"/>
  <sheetViews>
    <sheetView topLeftCell="C1"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t="s">
        <v>280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38</v>
      </c>
      <c r="E3" s="8" t="s">
        <v>95</v>
      </c>
      <c r="F3" s="10">
        <v>10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6</v>
      </c>
      <c r="C4" s="8" t="s">
        <v>98</v>
      </c>
      <c r="D4" s="10">
        <v>33</v>
      </c>
      <c r="E4" s="8" t="s">
        <v>99</v>
      </c>
      <c r="F4" s="10">
        <f>$F$2*0.2</f>
        <v>50</v>
      </c>
      <c r="G4" s="8" t="s">
        <v>100</v>
      </c>
      <c r="H4" s="10">
        <v>9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40</v>
      </c>
      <c r="E7" s="8" t="s">
        <v>111</v>
      </c>
      <c r="F7" s="10">
        <f t="shared" si="0"/>
        <v>50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39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33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8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6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281</v>
      </c>
      <c r="G14" s="8" t="s">
        <v>142</v>
      </c>
      <c r="H14" s="10">
        <v>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202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46</v>
      </c>
      <c r="G19" s="8" t="s">
        <v>163</v>
      </c>
      <c r="H19" s="10">
        <v>0</v>
      </c>
    </row>
    <row r="20" spans="1:8" ht="15.75" customHeight="1">
      <c r="A20" s="8" t="s">
        <v>164</v>
      </c>
      <c r="B20" s="8" t="s">
        <v>165</v>
      </c>
      <c r="C20" s="8" t="s">
        <v>166</v>
      </c>
      <c r="D20" s="10">
        <v>58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42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10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274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3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17</v>
      </c>
      <c r="C3" s="5" t="s">
        <v>94</v>
      </c>
      <c r="D3" s="7">
        <v>65</v>
      </c>
      <c r="E3" s="5" t="s">
        <v>95</v>
      </c>
      <c r="F3" s="7">
        <v>14</v>
      </c>
      <c r="G3" s="5" t="s">
        <v>96</v>
      </c>
      <c r="H3" s="7">
        <v>4</v>
      </c>
      <c r="I3" s="6"/>
      <c r="J3" s="6"/>
    </row>
    <row r="4" spans="1:10" ht="15.75" customHeight="1">
      <c r="A4" s="5" t="s">
        <v>97</v>
      </c>
      <c r="B4" s="7">
        <v>10</v>
      </c>
      <c r="C4" s="5" t="s">
        <v>98</v>
      </c>
      <c r="D4" s="7">
        <v>28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45</v>
      </c>
      <c r="E5" s="5" t="s">
        <v>103</v>
      </c>
      <c r="F5" s="7">
        <f>$F$2*0.7</f>
        <v>140</v>
      </c>
      <c r="G5" s="5" t="s">
        <v>104</v>
      </c>
      <c r="H5" s="7">
        <v>4</v>
      </c>
      <c r="I5" s="6"/>
      <c r="J5" s="6"/>
    </row>
    <row r="6" spans="1:10" ht="15.75" customHeight="1">
      <c r="A6" s="5" t="s">
        <v>105</v>
      </c>
      <c r="B6" s="7">
        <v>12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2</v>
      </c>
      <c r="I6" s="6"/>
      <c r="J6" s="6"/>
    </row>
    <row r="7" spans="1:10" ht="15.75" customHeight="1">
      <c r="A7" s="5" t="s">
        <v>109</v>
      </c>
      <c r="B7" s="7">
        <v>14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41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75</v>
      </c>
      <c r="E9" s="5" t="s">
        <v>119</v>
      </c>
      <c r="F9" s="7">
        <f t="shared" si="1"/>
        <v>50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39</v>
      </c>
      <c r="E10" s="5" t="s">
        <v>123</v>
      </c>
      <c r="F10" s="5" t="s">
        <v>37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42</v>
      </c>
      <c r="E11" s="5" t="s">
        <v>127</v>
      </c>
      <c r="F11" s="7">
        <v>2</v>
      </c>
      <c r="G11" s="5" t="s">
        <v>128</v>
      </c>
      <c r="H11" s="7">
        <v>7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32</v>
      </c>
      <c r="C14" s="5" t="s">
        <v>139</v>
      </c>
      <c r="D14" s="7">
        <v>25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27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42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32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28</v>
      </c>
      <c r="E19" s="5" t="s">
        <v>162</v>
      </c>
      <c r="F19" s="7">
        <v>11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232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28</v>
      </c>
      <c r="E21" s="5" t="s">
        <v>172</v>
      </c>
      <c r="F21" s="7">
        <v>17</v>
      </c>
      <c r="G21" s="5" t="s">
        <v>173</v>
      </c>
      <c r="H21" s="5" t="s">
        <v>200</v>
      </c>
      <c r="I21" s="6"/>
      <c r="J21" s="6"/>
    </row>
    <row r="22" spans="1:10" ht="15.75" customHeight="1">
      <c r="A22" s="5" t="s">
        <v>174</v>
      </c>
      <c r="B22" s="7">
        <f t="shared" si="2"/>
        <v>14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11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43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38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7</v>
      </c>
      <c r="C2" s="8" t="s">
        <v>90</v>
      </c>
      <c r="D2" s="10">
        <v>25</v>
      </c>
      <c r="E2" s="8" t="s">
        <v>91</v>
      </c>
      <c r="F2" s="10">
        <v>250</v>
      </c>
      <c r="G2" s="8" t="s">
        <v>92</v>
      </c>
      <c r="H2" s="10">
        <v>7</v>
      </c>
      <c r="I2" s="6"/>
      <c r="J2" s="6"/>
    </row>
    <row r="3" spans="1:10" ht="15.75" customHeight="1">
      <c r="A3" s="8" t="s">
        <v>93</v>
      </c>
      <c r="B3" s="10">
        <v>16</v>
      </c>
      <c r="C3" s="8" t="s">
        <v>94</v>
      </c>
      <c r="D3" s="10">
        <v>30</v>
      </c>
      <c r="E3" s="8" t="s">
        <v>95</v>
      </c>
      <c r="F3" s="10">
        <v>14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10</v>
      </c>
      <c r="C4" s="8" t="s">
        <v>98</v>
      </c>
      <c r="D4" s="10">
        <v>30</v>
      </c>
      <c r="E4" s="8" t="s">
        <v>99</v>
      </c>
      <c r="F4" s="10">
        <f>$F$2*0.2</f>
        <v>50</v>
      </c>
      <c r="G4" s="8" t="s">
        <v>100</v>
      </c>
      <c r="H4" s="10">
        <v>0</v>
      </c>
      <c r="I4" s="6"/>
      <c r="J4" s="6"/>
    </row>
    <row r="5" spans="1:10" ht="15.75" customHeight="1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14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  <c r="J6" s="6"/>
    </row>
    <row r="7" spans="1:10" ht="15.75" customHeight="1">
      <c r="A7" s="8" t="s">
        <v>109</v>
      </c>
      <c r="B7" s="10">
        <v>13</v>
      </c>
      <c r="C7" s="8" t="s">
        <v>110</v>
      </c>
      <c r="D7" s="10">
        <v>30</v>
      </c>
      <c r="E7" s="8" t="s">
        <v>111</v>
      </c>
      <c r="F7" s="10">
        <f t="shared" si="0"/>
        <v>50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6</v>
      </c>
      <c r="C8" s="8" t="s">
        <v>114</v>
      </c>
      <c r="D8" s="10">
        <v>65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  <c r="J8" s="6"/>
    </row>
    <row r="9" spans="1:10" ht="15.75" customHeight="1">
      <c r="A9" s="8" t="s">
        <v>117</v>
      </c>
      <c r="B9" s="10">
        <v>5</v>
      </c>
      <c r="C9" s="8" t="s">
        <v>118</v>
      </c>
      <c r="D9" s="10">
        <v>55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30</v>
      </c>
      <c r="E10" s="8" t="s">
        <v>123</v>
      </c>
      <c r="F10" s="8" t="s">
        <v>37</v>
      </c>
      <c r="G10" s="8" t="s">
        <v>124</v>
      </c>
      <c r="H10" s="10">
        <v>5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5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268</v>
      </c>
      <c r="G13" s="8" t="s">
        <v>137</v>
      </c>
      <c r="H13" s="10">
        <v>5</v>
      </c>
      <c r="I13" s="6"/>
      <c r="J13" s="6"/>
    </row>
    <row r="14" spans="1:10" ht="15.75" customHeight="1">
      <c r="A14" s="8" t="s">
        <v>138</v>
      </c>
      <c r="B14" s="10">
        <v>32</v>
      </c>
      <c r="C14" s="8" t="s">
        <v>139</v>
      </c>
      <c r="D14" s="10">
        <v>28</v>
      </c>
      <c r="E14" s="8" t="s">
        <v>140</v>
      </c>
      <c r="F14" s="8" t="s">
        <v>136</v>
      </c>
      <c r="G14" s="8" t="s">
        <v>142</v>
      </c>
      <c r="H14" s="10">
        <v>5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32</v>
      </c>
      <c r="E15" s="8" t="s">
        <v>146</v>
      </c>
      <c r="F15" s="8"/>
      <c r="G15" s="8" t="s">
        <v>147</v>
      </c>
      <c r="H15" s="10">
        <v>1</v>
      </c>
      <c r="I15" s="6"/>
      <c r="J15" s="6"/>
    </row>
    <row r="16" spans="1:10" ht="15.75" customHeight="1">
      <c r="A16" s="8" t="s">
        <v>148</v>
      </c>
      <c r="B16" s="10">
        <f>ROUNDUP((B7+B5)/2,0)</f>
        <v>12</v>
      </c>
      <c r="C16" s="8" t="s">
        <v>149</v>
      </c>
      <c r="D16" s="10">
        <v>45</v>
      </c>
      <c r="E16" s="8" t="s">
        <v>150</v>
      </c>
      <c r="F16" s="8"/>
      <c r="G16" s="8" t="s">
        <v>151</v>
      </c>
      <c r="H16" s="10">
        <v>1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/>
      <c r="G17" s="8" t="s">
        <v>155</v>
      </c>
      <c r="H17" s="10">
        <v>1</v>
      </c>
      <c r="I17" s="6"/>
      <c r="J17" s="6"/>
    </row>
    <row r="18" spans="1:10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40</v>
      </c>
      <c r="E18" s="8" t="s">
        <v>158</v>
      </c>
      <c r="F18" s="10">
        <v>42</v>
      </c>
      <c r="G18" s="8" t="s">
        <v>159</v>
      </c>
      <c r="H18" s="10">
        <v>1</v>
      </c>
      <c r="I18" s="6"/>
      <c r="J18" s="6"/>
    </row>
    <row r="19" spans="1:10" ht="15.75" customHeight="1">
      <c r="A19" s="8" t="s">
        <v>160</v>
      </c>
      <c r="B19" s="10">
        <f>ROUNDUP(B8+B9,0)</f>
        <v>11</v>
      </c>
      <c r="C19" s="8" t="s">
        <v>161</v>
      </c>
      <c r="D19" s="10">
        <v>40</v>
      </c>
      <c r="E19" s="8" t="s">
        <v>162</v>
      </c>
      <c r="F19" s="10">
        <v>11</v>
      </c>
      <c r="G19" s="8" t="s">
        <v>163</v>
      </c>
      <c r="H19" s="10">
        <v>1</v>
      </c>
      <c r="I19" s="6"/>
      <c r="J19" s="6"/>
    </row>
    <row r="20" spans="1:10" ht="15.75" customHeight="1">
      <c r="A20" s="8" t="s">
        <v>164</v>
      </c>
      <c r="B20" s="8" t="s">
        <v>232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28</v>
      </c>
      <c r="E21" s="8" t="s">
        <v>172</v>
      </c>
      <c r="F21" s="10">
        <v>30</v>
      </c>
      <c r="G21" s="8" t="s">
        <v>173</v>
      </c>
      <c r="H21" s="8" t="s">
        <v>144</v>
      </c>
      <c r="I21" s="6"/>
      <c r="J21" s="6"/>
    </row>
    <row r="22" spans="1:10" ht="15.75" customHeight="1">
      <c r="A22" s="8" t="s">
        <v>174</v>
      </c>
      <c r="B22" s="10">
        <f t="shared" si="2"/>
        <v>14</v>
      </c>
      <c r="C22" s="8" t="s">
        <v>175</v>
      </c>
      <c r="D22" s="10">
        <v>20</v>
      </c>
      <c r="E22" s="8" t="s">
        <v>176</v>
      </c>
      <c r="F22" s="10">
        <v>6</v>
      </c>
      <c r="G22" s="8" t="s">
        <v>177</v>
      </c>
      <c r="H22" s="8" t="s">
        <v>144</v>
      </c>
      <c r="I22" s="6"/>
      <c r="J22" s="6"/>
    </row>
    <row r="23" spans="1:10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  <c r="I24" s="6"/>
      <c r="J24" s="6"/>
    </row>
    <row r="25" spans="1:10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319</v>
      </c>
      <c r="I25" s="6"/>
      <c r="J25" s="6"/>
    </row>
    <row r="26" spans="1:10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62.5</v>
      </c>
      <c r="C27" s="8" t="s">
        <v>193</v>
      </c>
      <c r="D27" s="10">
        <v>38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3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16</v>
      </c>
      <c r="C3" s="5" t="s">
        <v>94</v>
      </c>
      <c r="D3" s="7">
        <v>49</v>
      </c>
      <c r="E3" s="5" t="s">
        <v>95</v>
      </c>
      <c r="F3" s="7">
        <v>12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23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26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45</v>
      </c>
      <c r="E7" s="5" t="s">
        <v>111</v>
      </c>
      <c r="F7" s="7">
        <f t="shared" si="0"/>
        <v>30</v>
      </c>
      <c r="G7" s="5" t="s">
        <v>112</v>
      </c>
      <c r="H7" s="7">
        <v>2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47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38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55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16</v>
      </c>
      <c r="E17" s="5" t="s">
        <v>154</v>
      </c>
      <c r="F17" s="7">
        <v>24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17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233</v>
      </c>
      <c r="C20" s="5" t="s">
        <v>166</v>
      </c>
      <c r="D20" s="7">
        <v>17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30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17</v>
      </c>
      <c r="E23" s="5" t="s">
        <v>180</v>
      </c>
      <c r="F23" s="7">
        <v>0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18</v>
      </c>
      <c r="E25" s="5" t="s">
        <v>188</v>
      </c>
      <c r="F25" s="7">
        <v>6</v>
      </c>
      <c r="G25" s="8" t="s">
        <v>303</v>
      </c>
      <c r="H25" s="8" t="s">
        <v>41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23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34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175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20</v>
      </c>
      <c r="E4" s="5" t="s">
        <v>99</v>
      </c>
      <c r="F4" s="7">
        <f>$F$2*0.2</f>
        <v>35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20</v>
      </c>
      <c r="E5" s="5" t="s">
        <v>103</v>
      </c>
      <c r="F5" s="7">
        <f>$F$2*0.7</f>
        <v>122.49999999999999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38</v>
      </c>
      <c r="E7" s="5" t="s">
        <v>111</v>
      </c>
      <c r="F7" s="7">
        <f t="shared" si="0"/>
        <v>35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24</v>
      </c>
      <c r="E8" s="5" t="s">
        <v>115</v>
      </c>
      <c r="F8" s="7">
        <f t="shared" ref="F8:F9" si="1">$F$2*0.25</f>
        <v>43.75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27</v>
      </c>
      <c r="E9" s="5" t="s">
        <v>119</v>
      </c>
      <c r="F9" s="7">
        <f t="shared" si="1"/>
        <v>43.75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20</v>
      </c>
      <c r="E10" s="5" t="s">
        <v>123</v>
      </c>
      <c r="F10" s="5" t="s">
        <v>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7">
        <v>31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202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234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175</v>
      </c>
      <c r="C21" s="5" t="s">
        <v>171</v>
      </c>
      <c r="D21" s="7">
        <v>24</v>
      </c>
      <c r="E21" s="5" t="s">
        <v>172</v>
      </c>
      <c r="F21" s="7">
        <v>6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35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122.49999999999999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39</v>
      </c>
      <c r="I25" s="6"/>
      <c r="J25" s="6"/>
    </row>
    <row r="26" spans="1:10" ht="15.75" customHeight="1">
      <c r="A26" s="5" t="s">
        <v>189</v>
      </c>
      <c r="B26" s="7">
        <f t="shared" si="2"/>
        <v>35</v>
      </c>
      <c r="C26" s="5" t="s">
        <v>190</v>
      </c>
      <c r="D26" s="7">
        <v>24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43.75</v>
      </c>
      <c r="C27" s="5" t="s">
        <v>193</v>
      </c>
      <c r="D27" s="7">
        <v>32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35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23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7">
        <v>12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9</v>
      </c>
      <c r="C4" s="5" t="s">
        <v>98</v>
      </c>
      <c r="D4" s="7">
        <v>17</v>
      </c>
      <c r="E4" s="5" t="s">
        <v>99</v>
      </c>
      <c r="F4" s="7">
        <f>$F$2*0.2</f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8</v>
      </c>
      <c r="C5" s="5" t="s">
        <v>102</v>
      </c>
      <c r="D5" s="7">
        <v>19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21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24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7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24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18</v>
      </c>
      <c r="E10" s="5" t="s">
        <v>123</v>
      </c>
      <c r="F10" s="5" t="s">
        <v>37</v>
      </c>
      <c r="G10" s="5" t="s">
        <v>124</v>
      </c>
      <c r="H10" s="7">
        <v>6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23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204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19</v>
      </c>
      <c r="E14" s="5" t="s">
        <v>140</v>
      </c>
      <c r="F14" s="5" t="s">
        <v>141</v>
      </c>
      <c r="G14" s="5" t="s">
        <v>142</v>
      </c>
      <c r="H14" s="7">
        <v>4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9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10</v>
      </c>
      <c r="C17" s="5" t="s">
        <v>153</v>
      </c>
      <c r="D17" s="7">
        <v>21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9</v>
      </c>
      <c r="C18" s="5" t="s">
        <v>157</v>
      </c>
      <c r="D18" s="7">
        <v>22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12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12</v>
      </c>
      <c r="C22" s="5" t="s">
        <v>175</v>
      </c>
      <c r="D22" s="7">
        <v>22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23</v>
      </c>
      <c r="E25" s="5" t="s">
        <v>188</v>
      </c>
      <c r="F25" s="7">
        <v>0</v>
      </c>
      <c r="G25" s="8" t="s">
        <v>303</v>
      </c>
      <c r="H25" s="8" t="s">
        <v>37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26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36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cols>
    <col min="5" max="5" width="17.140625" customWidth="1"/>
  </cols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6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20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14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13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25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7">
        <f t="shared" si="1"/>
        <v>37.5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16</v>
      </c>
      <c r="C10" s="5" t="s">
        <v>122</v>
      </c>
      <c r="D10" s="7">
        <v>35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40</v>
      </c>
      <c r="E11" s="5" t="s">
        <v>127</v>
      </c>
      <c r="F11" s="7">
        <v>2</v>
      </c>
      <c r="G11" s="5" t="s">
        <v>128</v>
      </c>
      <c r="H11" s="7">
        <v>4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44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7</v>
      </c>
      <c r="I13" s="6"/>
      <c r="J13" s="6"/>
    </row>
    <row r="14" spans="1:10" ht="15.75" customHeight="1">
      <c r="A14" s="5" t="s">
        <v>138</v>
      </c>
      <c r="B14" s="7">
        <v>28</v>
      </c>
      <c r="C14" s="5" t="s">
        <v>139</v>
      </c>
      <c r="D14" s="7">
        <v>44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43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35</v>
      </c>
      <c r="E16" s="5" t="s">
        <v>150</v>
      </c>
      <c r="F16" s="5" t="s">
        <v>220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14</v>
      </c>
      <c r="C17" s="5" t="s">
        <v>153</v>
      </c>
      <c r="D17" s="7">
        <v>26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30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236</v>
      </c>
      <c r="C20" s="5" t="s">
        <v>166</v>
      </c>
      <c r="D20" s="7">
        <v>20</v>
      </c>
      <c r="E20" s="5" t="s">
        <v>167</v>
      </c>
      <c r="F20" s="7">
        <v>11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25</v>
      </c>
      <c r="E21" s="5" t="s">
        <v>172</v>
      </c>
      <c r="F21" s="7">
        <v>18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35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7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18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24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19</v>
      </c>
      <c r="E4" s="5" t="s">
        <v>99</v>
      </c>
      <c r="F4" s="7">
        <v>30</v>
      </c>
      <c r="G4" s="5" t="s">
        <v>100</v>
      </c>
      <c r="H4" s="7">
        <v>5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17</v>
      </c>
      <c r="E5" s="5" t="s">
        <v>103</v>
      </c>
      <c r="F5" s="7"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14</v>
      </c>
      <c r="E6" s="5" t="s">
        <v>107</v>
      </c>
      <c r="F6" s="7"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22</v>
      </c>
      <c r="E7" s="5" t="s">
        <v>111</v>
      </c>
      <c r="F7" s="7"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22</v>
      </c>
      <c r="E10" s="5" t="s">
        <v>123</v>
      </c>
      <c r="F10" s="5" t="s">
        <v>15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26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22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36</v>
      </c>
      <c r="C14" s="5" t="s">
        <v>139</v>
      </c>
      <c r="D14" s="7">
        <v>21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24</v>
      </c>
      <c r="E15" s="5" t="s">
        <v>146</v>
      </c>
      <c r="F15" s="5" t="s">
        <v>212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17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18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16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0">F2</f>
        <v>150</v>
      </c>
      <c r="C21" s="5" t="s">
        <v>171</v>
      </c>
      <c r="D21" s="7">
        <v>18</v>
      </c>
      <c r="E21" s="5" t="s">
        <v>172</v>
      </c>
      <c r="F21" s="7">
        <v>6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0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0"/>
        <v>30</v>
      </c>
      <c r="C23" s="5" t="s">
        <v>179</v>
      </c>
      <c r="D23" s="7">
        <v>17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0"/>
        <v>105</v>
      </c>
      <c r="C24" s="5" t="s">
        <v>183</v>
      </c>
      <c r="D24" s="7">
        <v>19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0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15</v>
      </c>
      <c r="I25" s="6"/>
      <c r="J25" s="6"/>
    </row>
    <row r="26" spans="1:10" ht="15.75" customHeight="1">
      <c r="A26" s="5" t="s">
        <v>189</v>
      </c>
      <c r="B26" s="7">
        <f t="shared" si="0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0"/>
        <v>37.5</v>
      </c>
      <c r="C27" s="5" t="s">
        <v>193</v>
      </c>
      <c r="D27" s="7">
        <v>22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Tabelle38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7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10</v>
      </c>
      <c r="C3" s="5" t="s">
        <v>94</v>
      </c>
      <c r="D3" s="7">
        <v>20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13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0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30</v>
      </c>
      <c r="G7" s="5" t="s">
        <v>112</v>
      </c>
      <c r="H7" s="7">
        <v>0</v>
      </c>
      <c r="I7" s="6"/>
      <c r="J7" s="6"/>
    </row>
    <row r="8" spans="1:10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0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0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0</v>
      </c>
      <c r="I18" s="6"/>
      <c r="J18" s="6"/>
    </row>
    <row r="19" spans="1:10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34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Tabelle39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20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8</v>
      </c>
      <c r="C3" s="5" t="s">
        <v>94</v>
      </c>
      <c r="D3" s="7">
        <v>20</v>
      </c>
      <c r="E3" s="5" t="s">
        <v>95</v>
      </c>
      <c r="F3" s="7">
        <v>9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7">
        <f>$F$2*0.2</f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20</v>
      </c>
      <c r="E5" s="5" t="s">
        <v>103</v>
      </c>
      <c r="F5" s="7">
        <f>$F$2*0.7</f>
        <v>140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14</v>
      </c>
      <c r="C6" s="5" t="s">
        <v>106</v>
      </c>
      <c r="D6" s="7">
        <v>20</v>
      </c>
      <c r="E6" s="5" t="s">
        <v>107</v>
      </c>
      <c r="F6" s="7">
        <f t="shared" ref="F6:F7" si="0">$F$2*0.2</f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7">
        <f t="shared" si="0"/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7">
        <f t="shared" si="1"/>
        <v>50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7">
        <v>20</v>
      </c>
      <c r="E13" s="5" t="s">
        <v>135</v>
      </c>
      <c r="F13" s="5"/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10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12</v>
      </c>
      <c r="C17" s="5" t="s">
        <v>153</v>
      </c>
      <c r="D17" s="7">
        <v>20</v>
      </c>
      <c r="E17" s="5" t="s">
        <v>154</v>
      </c>
      <c r="F17" s="7">
        <v>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0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9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40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140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40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31</v>
      </c>
      <c r="I25" s="6"/>
      <c r="J25" s="6"/>
    </row>
    <row r="26" spans="1:10" ht="15.75" customHeight="1">
      <c r="A26" s="5" t="s">
        <v>189</v>
      </c>
      <c r="B26" s="7">
        <f t="shared" si="2"/>
        <v>40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Tabelle40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225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28</v>
      </c>
      <c r="E3" s="5" t="s">
        <v>95</v>
      </c>
      <c r="F3" s="7">
        <v>11</v>
      </c>
      <c r="G3" s="5" t="s">
        <v>96</v>
      </c>
      <c r="H3" s="7">
        <v>5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45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30</v>
      </c>
      <c r="E5" s="5" t="s">
        <v>103</v>
      </c>
      <c r="F5" s="7">
        <f>$F$2*0.7</f>
        <v>157.5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45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35</v>
      </c>
      <c r="E7" s="5" t="s">
        <v>111</v>
      </c>
      <c r="F7" s="7">
        <f t="shared" si="0"/>
        <v>45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56.25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4</v>
      </c>
      <c r="C9" s="5" t="s">
        <v>118</v>
      </c>
      <c r="D9" s="7">
        <v>28</v>
      </c>
      <c r="E9" s="5" t="s">
        <v>119</v>
      </c>
      <c r="F9" s="7">
        <f t="shared" si="1"/>
        <v>56.25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8</v>
      </c>
      <c r="C19" s="5" t="s">
        <v>161</v>
      </c>
      <c r="D19" s="7">
        <v>23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144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225</v>
      </c>
      <c r="C21" s="5" t="s">
        <v>171</v>
      </c>
      <c r="D21" s="7">
        <v>25</v>
      </c>
      <c r="E21" s="5" t="s">
        <v>172</v>
      </c>
      <c r="F21" s="7">
        <v>30</v>
      </c>
      <c r="G21" s="5" t="s">
        <v>173</v>
      </c>
      <c r="H21" s="5" t="s">
        <v>144</v>
      </c>
      <c r="I21" s="6"/>
      <c r="J21" s="6"/>
    </row>
    <row r="22" spans="1:10" ht="15.75" customHeight="1">
      <c r="A22" s="5" t="s">
        <v>174</v>
      </c>
      <c r="B22" s="7">
        <f t="shared" si="2"/>
        <v>11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144</v>
      </c>
      <c r="I22" s="6"/>
      <c r="J22" s="6"/>
    </row>
    <row r="23" spans="1:10" ht="15.75" customHeight="1">
      <c r="A23" s="5" t="s">
        <v>178</v>
      </c>
      <c r="B23" s="7">
        <f t="shared" si="2"/>
        <v>45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144</v>
      </c>
      <c r="I23" s="6"/>
      <c r="J23" s="6"/>
    </row>
    <row r="24" spans="1:10" ht="15.75" customHeight="1">
      <c r="A24" s="5" t="s">
        <v>182</v>
      </c>
      <c r="B24" s="7">
        <f t="shared" si="2"/>
        <v>157.5</v>
      </c>
      <c r="C24" s="5" t="s">
        <v>183</v>
      </c>
      <c r="D24" s="7">
        <v>20</v>
      </c>
      <c r="E24" s="5" t="s">
        <v>184</v>
      </c>
      <c r="F24" s="7">
        <v>6</v>
      </c>
      <c r="G24" s="5" t="s">
        <v>185</v>
      </c>
      <c r="H24" s="5" t="s">
        <v>144</v>
      </c>
      <c r="I24" s="6"/>
      <c r="J24" s="6"/>
    </row>
    <row r="25" spans="1:10" ht="15.75" customHeight="1">
      <c r="A25" s="5" t="s">
        <v>186</v>
      </c>
      <c r="B25" s="7">
        <f t="shared" si="2"/>
        <v>45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22</v>
      </c>
      <c r="I25" s="6"/>
      <c r="J25" s="6"/>
    </row>
    <row r="26" spans="1:10" ht="15.75" customHeight="1">
      <c r="A26" s="5" t="s">
        <v>189</v>
      </c>
      <c r="B26" s="7">
        <f t="shared" si="2"/>
        <v>45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56.25</v>
      </c>
      <c r="C27" s="5" t="s">
        <v>193</v>
      </c>
      <c r="D27" s="7">
        <v>24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9"/>
  <sheetViews>
    <sheetView workbookViewId="0">
      <selection activeCell="H25" sqref="H25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13</v>
      </c>
      <c r="C2" s="8" t="s">
        <v>90</v>
      </c>
      <c r="D2" s="10">
        <v>20</v>
      </c>
      <c r="E2" s="8" t="s">
        <v>91</v>
      </c>
      <c r="F2" s="10">
        <v>400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15</v>
      </c>
      <c r="C3" s="8" t="s">
        <v>94</v>
      </c>
      <c r="D3" s="10">
        <v>51</v>
      </c>
      <c r="E3" s="8" t="s">
        <v>95</v>
      </c>
      <c r="F3" s="10">
        <v>14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12</v>
      </c>
      <c r="C4" s="8" t="s">
        <v>98</v>
      </c>
      <c r="D4" s="10">
        <v>62</v>
      </c>
      <c r="E4" s="8" t="s">
        <v>99</v>
      </c>
      <c r="F4" s="10">
        <f>$F$2*0.2</f>
        <v>80</v>
      </c>
      <c r="G4" s="8" t="s">
        <v>100</v>
      </c>
      <c r="H4" s="10">
        <v>6</v>
      </c>
      <c r="I4" s="6"/>
    </row>
    <row r="5" spans="1:9" ht="15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280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f t="shared" ref="F6:F7" si="0">$F$2*0.2</f>
        <v>80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80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25</v>
      </c>
      <c r="E8" s="8" t="s">
        <v>115</v>
      </c>
      <c r="F8" s="10">
        <f t="shared" ref="F8:F9" si="1">$F$2*0.25</f>
        <v>100</v>
      </c>
      <c r="G8" s="8" t="s">
        <v>116</v>
      </c>
      <c r="H8" s="10">
        <v>1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100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42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24</v>
      </c>
      <c r="E14" s="8" t="s">
        <v>140</v>
      </c>
      <c r="F14" s="8" t="s">
        <v>136</v>
      </c>
      <c r="G14" s="8" t="s">
        <v>142</v>
      </c>
      <c r="H14" s="10">
        <v>7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29</v>
      </c>
      <c r="E15" s="8" t="s">
        <v>146</v>
      </c>
      <c r="F15" s="8"/>
      <c r="G15" s="8" t="s">
        <v>147</v>
      </c>
      <c r="H15" s="10">
        <v>1</v>
      </c>
      <c r="I15" s="6"/>
    </row>
    <row r="16" spans="1:9" ht="15">
      <c r="A16" s="8" t="s">
        <v>148</v>
      </c>
      <c r="B16" s="10">
        <f>ROUNDUP((B7+B5)/2,0)</f>
        <v>13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42</v>
      </c>
      <c r="G17" s="8" t="s">
        <v>155</v>
      </c>
      <c r="H17" s="10">
        <v>1</v>
      </c>
      <c r="I17" s="6"/>
    </row>
    <row r="18" spans="1:9" ht="15">
      <c r="A18" s="8" t="s">
        <v>156</v>
      </c>
      <c r="B18" s="10">
        <f>ROUNDUP((B5+B4+B5)/3,0)</f>
        <v>14</v>
      </c>
      <c r="C18" s="8" t="s">
        <v>157</v>
      </c>
      <c r="D18" s="10">
        <v>24</v>
      </c>
      <c r="E18" s="8" t="s">
        <v>158</v>
      </c>
      <c r="F18" s="10">
        <v>30</v>
      </c>
      <c r="G18" s="8" t="s">
        <v>159</v>
      </c>
      <c r="H18" s="10">
        <v>1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0</v>
      </c>
      <c r="G19" s="8" t="s">
        <v>163</v>
      </c>
      <c r="H19" s="10">
        <v>1</v>
      </c>
      <c r="I19" s="6"/>
    </row>
    <row r="20" spans="1:9" ht="15">
      <c r="A20" s="8" t="s">
        <v>164</v>
      </c>
      <c r="B20" s="8" t="s">
        <v>165</v>
      </c>
      <c r="C20" s="8" t="s">
        <v>166</v>
      </c>
      <c r="D20" s="10">
        <v>31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400</v>
      </c>
      <c r="C21" s="8" t="s">
        <v>171</v>
      </c>
      <c r="D21" s="10">
        <v>41</v>
      </c>
      <c r="E21" s="8" t="s">
        <v>172</v>
      </c>
      <c r="F21" s="10">
        <f>SUM(F22:F26)</f>
        <v>37.5</v>
      </c>
      <c r="G21" s="8" t="s">
        <v>173</v>
      </c>
      <c r="H21" s="8" t="s">
        <v>169</v>
      </c>
      <c r="I21" s="6"/>
    </row>
    <row r="22" spans="1:9" ht="15">
      <c r="A22" s="8" t="s">
        <v>174</v>
      </c>
      <c r="B22" s="10">
        <f t="shared" si="2"/>
        <v>14</v>
      </c>
      <c r="C22" s="8" t="s">
        <v>175</v>
      </c>
      <c r="D22" s="10">
        <v>23</v>
      </c>
      <c r="E22" s="8" t="s">
        <v>176</v>
      </c>
      <c r="F22" s="10">
        <v>7.5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80</v>
      </c>
      <c r="C23" s="8" t="s">
        <v>179</v>
      </c>
      <c r="D23" s="10">
        <v>20</v>
      </c>
      <c r="E23" s="8" t="s">
        <v>180</v>
      </c>
      <c r="F23" s="10">
        <v>7.5</v>
      </c>
      <c r="G23" s="8" t="s">
        <v>181</v>
      </c>
      <c r="H23" s="8" t="s">
        <v>169</v>
      </c>
      <c r="I23" s="6"/>
    </row>
    <row r="24" spans="1:9" ht="15">
      <c r="A24" s="8" t="s">
        <v>182</v>
      </c>
      <c r="B24" s="10">
        <f t="shared" si="2"/>
        <v>280</v>
      </c>
      <c r="C24" s="8" t="s">
        <v>183</v>
      </c>
      <c r="D24" s="10">
        <v>20</v>
      </c>
      <c r="E24" s="8" t="s">
        <v>184</v>
      </c>
      <c r="F24" s="10">
        <v>7.5</v>
      </c>
      <c r="G24" s="8" t="s">
        <v>185</v>
      </c>
      <c r="H24" s="8" t="s">
        <v>169</v>
      </c>
      <c r="I24" s="6"/>
    </row>
    <row r="25" spans="1:9" ht="15">
      <c r="A25" s="8" t="s">
        <v>186</v>
      </c>
      <c r="B25" s="10">
        <f t="shared" si="2"/>
        <v>80</v>
      </c>
      <c r="C25" s="8" t="s">
        <v>187</v>
      </c>
      <c r="D25" s="10">
        <v>20</v>
      </c>
      <c r="E25" s="8" t="s">
        <v>188</v>
      </c>
      <c r="F25" s="10">
        <v>7.5</v>
      </c>
      <c r="G25" s="8" t="s">
        <v>303</v>
      </c>
      <c r="H25" s="8" t="s">
        <v>266</v>
      </c>
      <c r="I25" s="6"/>
    </row>
    <row r="26" spans="1:9" ht="15">
      <c r="A26" s="8" t="s">
        <v>189</v>
      </c>
      <c r="B26" s="10">
        <f t="shared" si="2"/>
        <v>80</v>
      </c>
      <c r="C26" s="8" t="s">
        <v>190</v>
      </c>
      <c r="D26" s="10">
        <v>51</v>
      </c>
      <c r="E26" s="8" t="s">
        <v>191</v>
      </c>
      <c r="F26" s="10">
        <v>7.5</v>
      </c>
      <c r="G26" s="8"/>
      <c r="H26" s="8"/>
      <c r="I26" s="6"/>
    </row>
    <row r="27" spans="1:9" ht="15">
      <c r="A27" s="8" t="s">
        <v>192</v>
      </c>
      <c r="B27" s="10">
        <f t="shared" si="2"/>
        <v>100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Tabelle41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8</v>
      </c>
      <c r="C2" s="5" t="s">
        <v>90</v>
      </c>
      <c r="D2" s="7">
        <v>20</v>
      </c>
      <c r="E2" s="5" t="s">
        <v>91</v>
      </c>
      <c r="F2" s="7">
        <v>150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7">
        <v>23</v>
      </c>
      <c r="E3" s="5" t="s">
        <v>95</v>
      </c>
      <c r="F3" s="7">
        <v>15</v>
      </c>
      <c r="G3" s="5" t="s">
        <v>96</v>
      </c>
      <c r="H3" s="7">
        <v>6</v>
      </c>
      <c r="I3" s="6"/>
      <c r="J3" s="6"/>
    </row>
    <row r="4" spans="1:10" ht="15.75" customHeight="1">
      <c r="A4" s="5" t="s">
        <v>97</v>
      </c>
      <c r="B4" s="7">
        <v>11</v>
      </c>
      <c r="C4" s="5" t="s">
        <v>98</v>
      </c>
      <c r="D4" s="7">
        <v>20</v>
      </c>
      <c r="E4" s="5" t="s">
        <v>99</v>
      </c>
      <c r="F4" s="7">
        <f>$F$2*0.2</f>
        <v>30</v>
      </c>
      <c r="G4" s="5" t="s">
        <v>100</v>
      </c>
      <c r="H4" s="7">
        <v>7</v>
      </c>
      <c r="I4" s="6"/>
      <c r="J4" s="6"/>
    </row>
    <row r="5" spans="1:10" ht="15.75" customHeight="1">
      <c r="A5" s="5" t="s">
        <v>101</v>
      </c>
      <c r="B5" s="7">
        <v>9</v>
      </c>
      <c r="C5" s="5" t="s">
        <v>102</v>
      </c>
      <c r="D5" s="7">
        <v>20</v>
      </c>
      <c r="E5" s="5" t="s">
        <v>103</v>
      </c>
      <c r="F5" s="7">
        <f>$F$2*0.7</f>
        <v>105</v>
      </c>
      <c r="G5" s="5" t="s">
        <v>104</v>
      </c>
      <c r="H5" s="7">
        <v>0</v>
      </c>
      <c r="I5" s="6"/>
      <c r="J5" s="6"/>
    </row>
    <row r="6" spans="1:10" ht="15.75" customHeight="1">
      <c r="A6" s="5" t="s">
        <v>105</v>
      </c>
      <c r="B6" s="7">
        <v>11</v>
      </c>
      <c r="C6" s="5" t="s">
        <v>106</v>
      </c>
      <c r="D6" s="7">
        <v>20</v>
      </c>
      <c r="E6" s="5" t="s">
        <v>107</v>
      </c>
      <c r="F6" s="7">
        <f t="shared" ref="F6:F7" si="0">$F$2*0.2</f>
        <v>30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12</v>
      </c>
      <c r="C7" s="5" t="s">
        <v>110</v>
      </c>
      <c r="D7" s="7">
        <v>26</v>
      </c>
      <c r="E7" s="5" t="s">
        <v>111</v>
      </c>
      <c r="F7" s="7">
        <f t="shared" si="0"/>
        <v>30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37.5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25</v>
      </c>
      <c r="E9" s="5" t="s">
        <v>119</v>
      </c>
      <c r="F9" s="7">
        <f t="shared" si="1"/>
        <v>37.5</v>
      </c>
      <c r="G9" s="5" t="s">
        <v>120</v>
      </c>
      <c r="H9" s="7">
        <v>0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24</v>
      </c>
      <c r="E10" s="5" t="s">
        <v>123</v>
      </c>
      <c r="F10" s="5" t="s">
        <v>237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8</v>
      </c>
      <c r="C11" s="5" t="s">
        <v>126</v>
      </c>
      <c r="D11" s="7">
        <v>25</v>
      </c>
      <c r="E11" s="5" t="s">
        <v>127</v>
      </c>
      <c r="F11" s="7">
        <v>2</v>
      </c>
      <c r="G11" s="5" t="s">
        <v>128</v>
      </c>
      <c r="H11" s="7">
        <v>5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6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6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214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8"/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23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150</v>
      </c>
      <c r="C21" s="5" t="s">
        <v>171</v>
      </c>
      <c r="D21" s="7">
        <v>20</v>
      </c>
      <c r="E21" s="5" t="s">
        <v>172</v>
      </c>
      <c r="F21" s="7">
        <v>18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30</v>
      </c>
      <c r="C23" s="5" t="s">
        <v>179</v>
      </c>
      <c r="D23" s="7">
        <v>20</v>
      </c>
      <c r="E23" s="5" t="s">
        <v>180</v>
      </c>
      <c r="F23" s="7">
        <v>6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105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30</v>
      </c>
      <c r="C25" s="5" t="s">
        <v>187</v>
      </c>
      <c r="D25" s="7">
        <v>20</v>
      </c>
      <c r="E25" s="5" t="s">
        <v>188</v>
      </c>
      <c r="F25" s="7">
        <v>6</v>
      </c>
      <c r="G25" s="8" t="s">
        <v>303</v>
      </c>
      <c r="H25" s="8" t="s">
        <v>20</v>
      </c>
      <c r="I25" s="6"/>
      <c r="J25" s="6"/>
    </row>
    <row r="26" spans="1:10" ht="15.75" customHeight="1">
      <c r="A26" s="5" t="s">
        <v>189</v>
      </c>
      <c r="B26" s="7">
        <f t="shared" si="2"/>
        <v>30</v>
      </c>
      <c r="C26" s="5" t="s">
        <v>190</v>
      </c>
      <c r="D26" s="7">
        <v>20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37.5</v>
      </c>
      <c r="C27" s="5" t="s">
        <v>193</v>
      </c>
      <c r="D27" s="7">
        <v>20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Tabelle42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11</v>
      </c>
      <c r="C2" s="5" t="s">
        <v>90</v>
      </c>
      <c r="D2" s="7">
        <v>25</v>
      </c>
      <c r="E2" s="5" t="s">
        <v>91</v>
      </c>
      <c r="F2" s="7">
        <v>250</v>
      </c>
      <c r="G2" s="5" t="s">
        <v>92</v>
      </c>
      <c r="H2" s="7">
        <v>5</v>
      </c>
      <c r="I2" s="6"/>
      <c r="J2" s="6"/>
    </row>
    <row r="3" spans="1:10" ht="15.75" customHeight="1">
      <c r="A3" s="5" t="s">
        <v>93</v>
      </c>
      <c r="B3" s="7">
        <v>14</v>
      </c>
      <c r="C3" s="5" t="s">
        <v>94</v>
      </c>
      <c r="D3" s="7">
        <v>38</v>
      </c>
      <c r="E3" s="5" t="s">
        <v>95</v>
      </c>
      <c r="F3" s="7">
        <v>15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12</v>
      </c>
      <c r="C4" s="5" t="s">
        <v>98</v>
      </c>
      <c r="D4" s="7">
        <v>30</v>
      </c>
      <c r="E4" s="5" t="s">
        <v>99</v>
      </c>
      <c r="F4" s="7">
        <f>$F$2*0.2</f>
        <v>50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7">
        <v>35</v>
      </c>
      <c r="E5" s="5" t="s">
        <v>103</v>
      </c>
      <c r="F5" s="7">
        <f>$F$2*0.7</f>
        <v>175</v>
      </c>
      <c r="G5" s="5" t="s">
        <v>104</v>
      </c>
      <c r="H5" s="7">
        <v>5</v>
      </c>
      <c r="I5" s="6"/>
      <c r="J5" s="6"/>
    </row>
    <row r="6" spans="1:10" ht="15.75" customHeight="1">
      <c r="A6" s="5" t="s">
        <v>105</v>
      </c>
      <c r="B6" s="7">
        <v>10</v>
      </c>
      <c r="C6" s="5" t="s">
        <v>106</v>
      </c>
      <c r="D6" s="7">
        <v>20</v>
      </c>
      <c r="E6" s="5" t="s">
        <v>107</v>
      </c>
      <c r="F6" s="7">
        <f t="shared" ref="F6:F7" si="0">$F$2*0.2</f>
        <v>50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11</v>
      </c>
      <c r="C7" s="5" t="s">
        <v>110</v>
      </c>
      <c r="D7" s="7">
        <v>43</v>
      </c>
      <c r="E7" s="5" t="s">
        <v>111</v>
      </c>
      <c r="F7" s="7">
        <f t="shared" si="0"/>
        <v>50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7">
        <f t="shared" ref="F8:F9" si="1">$F$2*0.25</f>
        <v>62.5</v>
      </c>
      <c r="G8" s="5" t="s">
        <v>116</v>
      </c>
      <c r="H8" s="7">
        <v>1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7">
        <v>35</v>
      </c>
      <c r="E9" s="5" t="s">
        <v>119</v>
      </c>
      <c r="F9" s="7">
        <f t="shared" si="1"/>
        <v>62.5</v>
      </c>
      <c r="G9" s="5" t="s">
        <v>120</v>
      </c>
      <c r="H9" s="7">
        <v>1</v>
      </c>
      <c r="I9" s="6"/>
      <c r="J9" s="6"/>
    </row>
    <row r="10" spans="1:10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40</v>
      </c>
      <c r="E10" s="5" t="s">
        <v>123</v>
      </c>
      <c r="F10" s="5" t="s">
        <v>15</v>
      </c>
      <c r="G10" s="5" t="s">
        <v>124</v>
      </c>
      <c r="H10" s="7">
        <v>5</v>
      </c>
      <c r="I10" s="6"/>
      <c r="J10" s="6"/>
    </row>
    <row r="11" spans="1:10" ht="15.75" customHeight="1">
      <c r="A11" s="5" t="s">
        <v>125</v>
      </c>
      <c r="B11" s="7">
        <v>10</v>
      </c>
      <c r="C11" s="5" t="s">
        <v>126</v>
      </c>
      <c r="D11" s="7">
        <v>35</v>
      </c>
      <c r="E11" s="5" t="s">
        <v>127</v>
      </c>
      <c r="F11" s="7">
        <v>2</v>
      </c>
      <c r="G11" s="5" t="s">
        <v>128</v>
      </c>
      <c r="H11" s="7">
        <v>6</v>
      </c>
      <c r="I11" s="6"/>
      <c r="J11" s="6"/>
    </row>
    <row r="12" spans="1:10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6</v>
      </c>
      <c r="I12" s="6"/>
      <c r="J12" s="6"/>
    </row>
    <row r="13" spans="1:10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  <c r="I13" s="6"/>
      <c r="J13" s="6"/>
    </row>
    <row r="14" spans="1:10" ht="15.75" customHeight="1">
      <c r="A14" s="5" t="s">
        <v>138</v>
      </c>
      <c r="B14" s="7">
        <v>48</v>
      </c>
      <c r="C14" s="5" t="s">
        <v>139</v>
      </c>
      <c r="D14" s="7">
        <v>26</v>
      </c>
      <c r="E14" s="5" t="s">
        <v>140</v>
      </c>
      <c r="F14" s="5" t="s">
        <v>141</v>
      </c>
      <c r="G14" s="5" t="s">
        <v>142</v>
      </c>
      <c r="H14" s="7">
        <v>5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202</v>
      </c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f>ROUNDUP((B7+B5)/2,0)</f>
        <v>11</v>
      </c>
      <c r="C16" s="5" t="s">
        <v>149</v>
      </c>
      <c r="D16" s="7">
        <v>32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f>ROUNDUP((B6+B6+B4)/3,0)</f>
        <v>11</v>
      </c>
      <c r="C17" s="5" t="s">
        <v>153</v>
      </c>
      <c r="D17" s="7">
        <v>25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f>ROUNDUP((B5+B4+B5)/3,0)</f>
        <v>11</v>
      </c>
      <c r="C18" s="5" t="s">
        <v>157</v>
      </c>
      <c r="D18" s="7">
        <v>27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f>ROUNDUP(B8+B9,0)</f>
        <v>9</v>
      </c>
      <c r="C19" s="5" t="s">
        <v>161</v>
      </c>
      <c r="D19" s="7">
        <v>23</v>
      </c>
      <c r="E19" s="5" t="s">
        <v>162</v>
      </c>
      <c r="F19" s="7">
        <v>30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238</v>
      </c>
      <c r="C20" s="5" t="s">
        <v>166</v>
      </c>
      <c r="D20" s="7">
        <v>20</v>
      </c>
      <c r="E20" s="5" t="s">
        <v>167</v>
      </c>
      <c r="F20" s="7">
        <v>15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f t="shared" ref="B21:B28" si="2">F2</f>
        <v>250</v>
      </c>
      <c r="C21" s="5" t="s">
        <v>171</v>
      </c>
      <c r="D21" s="7">
        <v>25</v>
      </c>
      <c r="E21" s="5" t="s">
        <v>172</v>
      </c>
      <c r="F21" s="7">
        <v>42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f t="shared" si="2"/>
        <v>15</v>
      </c>
      <c r="C22" s="5" t="s">
        <v>175</v>
      </c>
      <c r="D22" s="7">
        <v>20</v>
      </c>
      <c r="E22" s="5" t="s">
        <v>176</v>
      </c>
      <c r="F22" s="7">
        <v>6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f t="shared" si="2"/>
        <v>50</v>
      </c>
      <c r="C23" s="5" t="s">
        <v>179</v>
      </c>
      <c r="D23" s="7">
        <v>20</v>
      </c>
      <c r="E23" s="5" t="s">
        <v>180</v>
      </c>
      <c r="F23" s="7">
        <v>10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f t="shared" si="2"/>
        <v>175</v>
      </c>
      <c r="C24" s="5" t="s">
        <v>183</v>
      </c>
      <c r="D24" s="7">
        <v>20</v>
      </c>
      <c r="E24" s="5" t="s">
        <v>184</v>
      </c>
      <c r="F24" s="7">
        <v>10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f t="shared" si="2"/>
        <v>50</v>
      </c>
      <c r="C25" s="5" t="s">
        <v>187</v>
      </c>
      <c r="D25" s="7">
        <v>20</v>
      </c>
      <c r="E25" s="5" t="s">
        <v>188</v>
      </c>
      <c r="F25" s="7">
        <v>10</v>
      </c>
      <c r="G25" s="8" t="s">
        <v>303</v>
      </c>
      <c r="H25" s="8" t="s">
        <v>18</v>
      </c>
      <c r="I25" s="6"/>
      <c r="J25" s="6"/>
    </row>
    <row r="26" spans="1:10" ht="15.75" customHeight="1">
      <c r="A26" s="5" t="s">
        <v>189</v>
      </c>
      <c r="B26" s="7">
        <f t="shared" si="2"/>
        <v>50</v>
      </c>
      <c r="C26" s="5" t="s">
        <v>190</v>
      </c>
      <c r="D26" s="7">
        <v>22</v>
      </c>
      <c r="E26" s="5" t="s">
        <v>191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192</v>
      </c>
      <c r="B27" s="7">
        <f t="shared" si="2"/>
        <v>62.5</v>
      </c>
      <c r="C27" s="5" t="s">
        <v>193</v>
      </c>
      <c r="D27" s="7">
        <v>35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Tabelle43"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  <c r="J1" s="6"/>
    </row>
    <row r="2" spans="1:10" ht="15.75" customHeight="1">
      <c r="A2" s="5" t="s">
        <v>89</v>
      </c>
      <c r="B2" s="7">
        <v>10</v>
      </c>
      <c r="C2" s="5" t="s">
        <v>90</v>
      </c>
      <c r="D2" s="7">
        <v>100</v>
      </c>
      <c r="E2" s="5" t="s">
        <v>91</v>
      </c>
      <c r="F2" s="7">
        <v>200</v>
      </c>
      <c r="G2" s="5" t="s">
        <v>92</v>
      </c>
      <c r="H2" s="7">
        <v>7</v>
      </c>
      <c r="I2" s="6"/>
      <c r="J2" s="6"/>
    </row>
    <row r="3" spans="1:10" ht="15.75" customHeight="1">
      <c r="A3" s="5" t="s">
        <v>93</v>
      </c>
      <c r="B3" s="7">
        <v>13</v>
      </c>
      <c r="C3" s="5" t="s">
        <v>94</v>
      </c>
      <c r="D3" s="11">
        <v>100</v>
      </c>
      <c r="E3" s="5" t="s">
        <v>95</v>
      </c>
      <c r="F3" s="7">
        <v>10</v>
      </c>
      <c r="G3" s="5" t="s">
        <v>96</v>
      </c>
      <c r="H3" s="7">
        <v>7</v>
      </c>
      <c r="I3" s="6"/>
      <c r="J3" s="6"/>
    </row>
    <row r="4" spans="1:10" ht="15.75" customHeight="1">
      <c r="A4" s="5" t="s">
        <v>97</v>
      </c>
      <c r="B4" s="7">
        <v>400</v>
      </c>
      <c r="C4" s="5" t="s">
        <v>98</v>
      </c>
      <c r="D4" s="11">
        <v>100</v>
      </c>
      <c r="E4" s="5" t="s">
        <v>99</v>
      </c>
      <c r="F4" s="7">
        <v>40</v>
      </c>
      <c r="G4" s="5" t="s">
        <v>100</v>
      </c>
      <c r="H4" s="7">
        <v>0</v>
      </c>
      <c r="I4" s="6"/>
      <c r="J4" s="6"/>
    </row>
    <row r="5" spans="1:10" ht="15.75" customHeight="1">
      <c r="A5" s="5" t="s">
        <v>101</v>
      </c>
      <c r="B5" s="7">
        <v>10</v>
      </c>
      <c r="C5" s="5" t="s">
        <v>102</v>
      </c>
      <c r="D5" s="11">
        <v>100</v>
      </c>
      <c r="E5" s="5" t="s">
        <v>103</v>
      </c>
      <c r="F5" s="7">
        <v>140</v>
      </c>
      <c r="G5" s="5" t="s">
        <v>104</v>
      </c>
      <c r="H5" s="7">
        <v>10</v>
      </c>
      <c r="I5" s="6"/>
      <c r="J5" s="6"/>
    </row>
    <row r="6" spans="1:10" ht="15.75" customHeight="1">
      <c r="A6" s="5" t="s">
        <v>105</v>
      </c>
      <c r="B6" s="7">
        <v>400</v>
      </c>
      <c r="C6" s="5" t="s">
        <v>106</v>
      </c>
      <c r="D6" s="11">
        <v>100</v>
      </c>
      <c r="E6" s="5" t="s">
        <v>107</v>
      </c>
      <c r="F6" s="7">
        <v>40</v>
      </c>
      <c r="G6" s="5" t="s">
        <v>108</v>
      </c>
      <c r="H6" s="7">
        <v>1</v>
      </c>
      <c r="I6" s="6"/>
      <c r="J6" s="6"/>
    </row>
    <row r="7" spans="1:10" ht="15.75" customHeight="1">
      <c r="A7" s="5" t="s">
        <v>109</v>
      </c>
      <c r="B7" s="7">
        <v>250</v>
      </c>
      <c r="C7" s="5" t="s">
        <v>110</v>
      </c>
      <c r="D7" s="11">
        <v>100</v>
      </c>
      <c r="E7" s="5" t="s">
        <v>111</v>
      </c>
      <c r="F7" s="7">
        <v>40</v>
      </c>
      <c r="G7" s="5" t="s">
        <v>112</v>
      </c>
      <c r="H7" s="7">
        <v>1</v>
      </c>
      <c r="I7" s="6"/>
      <c r="J7" s="6"/>
    </row>
    <row r="8" spans="1:10" ht="15.75" customHeight="1">
      <c r="A8" s="5" t="s">
        <v>113</v>
      </c>
      <c r="B8" s="7">
        <v>5</v>
      </c>
      <c r="C8" s="5" t="s">
        <v>114</v>
      </c>
      <c r="D8" s="11">
        <v>100</v>
      </c>
      <c r="E8" s="5" t="s">
        <v>115</v>
      </c>
      <c r="F8" s="7">
        <v>50</v>
      </c>
      <c r="G8" s="5" t="s">
        <v>116</v>
      </c>
      <c r="H8" s="7">
        <v>0</v>
      </c>
      <c r="I8" s="6"/>
      <c r="J8" s="6"/>
    </row>
    <row r="9" spans="1:10" ht="15.75" customHeight="1">
      <c r="A9" s="5" t="s">
        <v>117</v>
      </c>
      <c r="B9" s="7">
        <v>5</v>
      </c>
      <c r="C9" s="5" t="s">
        <v>118</v>
      </c>
      <c r="D9" s="11">
        <v>100</v>
      </c>
      <c r="E9" s="5" t="s">
        <v>119</v>
      </c>
      <c r="F9" s="7">
        <v>50</v>
      </c>
      <c r="G9" s="5" t="s">
        <v>120</v>
      </c>
      <c r="H9" s="7">
        <v>2</v>
      </c>
      <c r="I9" s="6"/>
      <c r="J9" s="6"/>
    </row>
    <row r="10" spans="1:10" ht="15.75" customHeight="1">
      <c r="A10" s="5" t="s">
        <v>121</v>
      </c>
      <c r="B10" s="7">
        <v>135</v>
      </c>
      <c r="C10" s="5" t="s">
        <v>122</v>
      </c>
      <c r="D10" s="11">
        <v>100</v>
      </c>
      <c r="E10" s="5" t="s">
        <v>123</v>
      </c>
      <c r="F10" s="5" t="s">
        <v>2</v>
      </c>
      <c r="G10" s="5" t="s">
        <v>124</v>
      </c>
      <c r="H10" s="7">
        <v>0</v>
      </c>
      <c r="I10" s="6"/>
      <c r="J10" s="6"/>
    </row>
    <row r="11" spans="1:10" ht="15.75" customHeight="1">
      <c r="A11" s="5" t="s">
        <v>125</v>
      </c>
      <c r="B11" s="7">
        <v>9</v>
      </c>
      <c r="C11" s="5" t="s">
        <v>126</v>
      </c>
      <c r="D11" s="11">
        <v>100</v>
      </c>
      <c r="E11" s="5" t="s">
        <v>127</v>
      </c>
      <c r="F11" s="7">
        <v>2</v>
      </c>
      <c r="G11" s="5" t="s">
        <v>128</v>
      </c>
      <c r="H11" s="7">
        <v>0</v>
      </c>
      <c r="I11" s="6"/>
      <c r="J11" s="6"/>
    </row>
    <row r="12" spans="1:10" ht="15.75" customHeight="1">
      <c r="A12" s="5" t="s">
        <v>129</v>
      </c>
      <c r="B12" s="7">
        <v>5</v>
      </c>
      <c r="C12" s="5" t="s">
        <v>130</v>
      </c>
      <c r="D12" s="11">
        <v>100</v>
      </c>
      <c r="E12" s="5" t="s">
        <v>131</v>
      </c>
      <c r="F12" s="7">
        <v>2</v>
      </c>
      <c r="G12" s="5" t="s">
        <v>132</v>
      </c>
      <c r="H12" s="7">
        <v>0</v>
      </c>
      <c r="I12" s="6"/>
      <c r="J12" s="6"/>
    </row>
    <row r="13" spans="1:10" ht="15.75" customHeight="1">
      <c r="A13" s="5" t="s">
        <v>133</v>
      </c>
      <c r="B13" s="7">
        <v>5</v>
      </c>
      <c r="C13" s="5" t="s">
        <v>134</v>
      </c>
      <c r="D13" s="11">
        <v>100</v>
      </c>
      <c r="E13" s="5" t="s">
        <v>135</v>
      </c>
      <c r="F13" s="5" t="s">
        <v>136</v>
      </c>
      <c r="G13" s="5" t="s">
        <v>137</v>
      </c>
      <c r="H13" s="7">
        <v>0</v>
      </c>
      <c r="I13" s="6"/>
      <c r="J13" s="6"/>
    </row>
    <row r="14" spans="1:10" ht="15.75" customHeight="1">
      <c r="A14" s="5" t="s">
        <v>138</v>
      </c>
      <c r="B14" s="7">
        <v>40</v>
      </c>
      <c r="C14" s="5" t="s">
        <v>139</v>
      </c>
      <c r="D14" s="11">
        <v>100</v>
      </c>
      <c r="E14" s="5" t="s">
        <v>140</v>
      </c>
      <c r="F14" s="5" t="s">
        <v>141</v>
      </c>
      <c r="G14" s="5" t="s">
        <v>142</v>
      </c>
      <c r="H14" s="7">
        <v>0</v>
      </c>
      <c r="I14" s="6"/>
      <c r="J14" s="6"/>
    </row>
    <row r="15" spans="1:10" ht="15.75" customHeight="1">
      <c r="A15" s="5" t="s">
        <v>143</v>
      </c>
      <c r="B15" s="5" t="s">
        <v>144</v>
      </c>
      <c r="C15" s="5" t="s">
        <v>145</v>
      </c>
      <c r="D15" s="11">
        <v>100</v>
      </c>
      <c r="E15" s="5" t="s">
        <v>146</v>
      </c>
      <c r="F15" s="8"/>
      <c r="G15" s="5" t="s">
        <v>147</v>
      </c>
      <c r="H15" s="7">
        <v>1</v>
      </c>
      <c r="I15" s="6"/>
      <c r="J15" s="6"/>
    </row>
    <row r="16" spans="1:10" ht="15.75" customHeight="1">
      <c r="A16" s="5" t="s">
        <v>148</v>
      </c>
      <c r="B16" s="7">
        <v>130</v>
      </c>
      <c r="C16" s="5" t="s">
        <v>149</v>
      </c>
      <c r="D16" s="11">
        <v>100</v>
      </c>
      <c r="E16" s="5" t="s">
        <v>150</v>
      </c>
      <c r="F16" s="5" t="s">
        <v>150</v>
      </c>
      <c r="G16" s="5" t="s">
        <v>151</v>
      </c>
      <c r="H16" s="7">
        <v>1</v>
      </c>
      <c r="I16" s="6"/>
      <c r="J16" s="6"/>
    </row>
    <row r="17" spans="1:10" ht="15.75" customHeight="1">
      <c r="A17" s="5" t="s">
        <v>152</v>
      </c>
      <c r="B17" s="7">
        <v>400</v>
      </c>
      <c r="C17" s="5" t="s">
        <v>153</v>
      </c>
      <c r="D17" s="11">
        <v>100</v>
      </c>
      <c r="E17" s="5" t="s">
        <v>154</v>
      </c>
      <c r="F17" s="7">
        <v>30</v>
      </c>
      <c r="G17" s="5" t="s">
        <v>155</v>
      </c>
      <c r="H17" s="7">
        <v>1</v>
      </c>
      <c r="I17" s="6"/>
      <c r="J17" s="6"/>
    </row>
    <row r="18" spans="1:10" ht="15.75" customHeight="1">
      <c r="A18" s="5" t="s">
        <v>156</v>
      </c>
      <c r="B18" s="7">
        <v>140</v>
      </c>
      <c r="C18" s="5" t="s">
        <v>157</v>
      </c>
      <c r="D18" s="11">
        <v>100</v>
      </c>
      <c r="E18" s="5" t="s">
        <v>158</v>
      </c>
      <c r="F18" s="7">
        <v>12</v>
      </c>
      <c r="G18" s="5" t="s">
        <v>159</v>
      </c>
      <c r="H18" s="7">
        <v>1</v>
      </c>
      <c r="I18" s="6"/>
      <c r="J18" s="6"/>
    </row>
    <row r="19" spans="1:10" ht="15.75" customHeight="1">
      <c r="A19" s="5" t="s">
        <v>160</v>
      </c>
      <c r="B19" s="7">
        <v>10</v>
      </c>
      <c r="C19" s="5" t="s">
        <v>161</v>
      </c>
      <c r="D19" s="11">
        <v>100</v>
      </c>
      <c r="E19" s="5" t="s">
        <v>162</v>
      </c>
      <c r="F19" s="7">
        <v>0</v>
      </c>
      <c r="G19" s="5" t="s">
        <v>163</v>
      </c>
      <c r="H19" s="7">
        <v>1</v>
      </c>
      <c r="I19" s="6"/>
      <c r="J19" s="6"/>
    </row>
    <row r="20" spans="1:10" ht="15.75" customHeight="1">
      <c r="A20" s="5" t="s">
        <v>164</v>
      </c>
      <c r="B20" s="5" t="s">
        <v>24</v>
      </c>
      <c r="C20" s="5" t="s">
        <v>166</v>
      </c>
      <c r="D20" s="11">
        <v>100</v>
      </c>
      <c r="E20" s="5" t="s">
        <v>167</v>
      </c>
      <c r="F20" s="7">
        <v>23</v>
      </c>
      <c r="G20" s="5" t="s">
        <v>168</v>
      </c>
      <c r="H20" s="5" t="s">
        <v>169</v>
      </c>
      <c r="I20" s="6"/>
      <c r="J20" s="6"/>
    </row>
    <row r="21" spans="1:10" ht="15.75" customHeight="1">
      <c r="A21" s="5" t="s">
        <v>170</v>
      </c>
      <c r="B21" s="7">
        <v>200</v>
      </c>
      <c r="C21" s="5" t="s">
        <v>171</v>
      </c>
      <c r="D21" s="11">
        <v>100</v>
      </c>
      <c r="E21" s="5" t="s">
        <v>172</v>
      </c>
      <c r="F21" s="7">
        <v>0</v>
      </c>
      <c r="G21" s="5" t="s">
        <v>173</v>
      </c>
      <c r="H21" s="5" t="s">
        <v>169</v>
      </c>
      <c r="I21" s="6"/>
      <c r="J21" s="6"/>
    </row>
    <row r="22" spans="1:10" ht="15.75" customHeight="1">
      <c r="A22" s="5" t="s">
        <v>174</v>
      </c>
      <c r="B22" s="7">
        <v>12</v>
      </c>
      <c r="C22" s="5" t="s">
        <v>175</v>
      </c>
      <c r="D22" s="11">
        <v>100</v>
      </c>
      <c r="E22" s="5" t="s">
        <v>176</v>
      </c>
      <c r="F22" s="7">
        <v>0</v>
      </c>
      <c r="G22" s="5" t="s">
        <v>177</v>
      </c>
      <c r="H22" s="5" t="s">
        <v>169</v>
      </c>
      <c r="I22" s="6"/>
      <c r="J22" s="6"/>
    </row>
    <row r="23" spans="1:10" ht="15.75" customHeight="1">
      <c r="A23" s="5" t="s">
        <v>178</v>
      </c>
      <c r="B23" s="7">
        <v>40</v>
      </c>
      <c r="C23" s="5" t="s">
        <v>179</v>
      </c>
      <c r="D23" s="11">
        <v>100</v>
      </c>
      <c r="E23" s="5" t="s">
        <v>180</v>
      </c>
      <c r="F23" s="7">
        <v>0</v>
      </c>
      <c r="G23" s="5" t="s">
        <v>181</v>
      </c>
      <c r="H23" s="5" t="s">
        <v>169</v>
      </c>
      <c r="I23" s="6"/>
      <c r="J23" s="6"/>
    </row>
    <row r="24" spans="1:10" ht="15.75" customHeight="1">
      <c r="A24" s="5" t="s">
        <v>182</v>
      </c>
      <c r="B24" s="7">
        <v>140</v>
      </c>
      <c r="C24" s="5" t="s">
        <v>183</v>
      </c>
      <c r="D24" s="11">
        <v>100</v>
      </c>
      <c r="E24" s="5" t="s">
        <v>184</v>
      </c>
      <c r="F24" s="7">
        <v>0</v>
      </c>
      <c r="G24" s="5" t="s">
        <v>185</v>
      </c>
      <c r="H24" s="5" t="s">
        <v>169</v>
      </c>
      <c r="I24" s="6"/>
      <c r="J24" s="6"/>
    </row>
    <row r="25" spans="1:10" ht="15.75" customHeight="1">
      <c r="A25" s="5" t="s">
        <v>186</v>
      </c>
      <c r="B25" s="7">
        <v>40</v>
      </c>
      <c r="C25" s="5" t="s">
        <v>187</v>
      </c>
      <c r="D25" s="11">
        <v>100</v>
      </c>
      <c r="E25" s="5" t="s">
        <v>188</v>
      </c>
      <c r="F25" s="7">
        <v>0</v>
      </c>
      <c r="G25" s="8" t="s">
        <v>303</v>
      </c>
      <c r="H25" s="8" t="s">
        <v>24</v>
      </c>
      <c r="I25" s="6"/>
      <c r="J25" s="6"/>
    </row>
    <row r="26" spans="1:10" ht="15.75" customHeight="1">
      <c r="A26" s="5" t="s">
        <v>189</v>
      </c>
      <c r="B26" s="7">
        <v>40</v>
      </c>
      <c r="C26" s="5" t="s">
        <v>190</v>
      </c>
      <c r="D26" s="11">
        <v>100</v>
      </c>
      <c r="E26" s="5" t="s">
        <v>191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192</v>
      </c>
      <c r="B27" s="7">
        <v>50</v>
      </c>
      <c r="C27" s="5" t="s">
        <v>193</v>
      </c>
      <c r="D27" s="11">
        <v>100</v>
      </c>
      <c r="E27" s="5" t="s">
        <v>194</v>
      </c>
      <c r="F27" s="8"/>
      <c r="G27" s="8"/>
      <c r="H27" s="8"/>
      <c r="I27" s="6"/>
      <c r="J27" s="6"/>
    </row>
    <row r="28" spans="1:10" ht="15.75" customHeight="1">
      <c r="A28" s="5" t="s">
        <v>195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Tabelle44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5" t="s">
        <v>81</v>
      </c>
      <c r="B1" s="5" t="s">
        <v>82</v>
      </c>
      <c r="C1" s="5" t="s">
        <v>83</v>
      </c>
      <c r="D1" s="5" t="s">
        <v>84</v>
      </c>
      <c r="E1" s="5" t="s">
        <v>85</v>
      </c>
      <c r="F1" s="5" t="s">
        <v>86</v>
      </c>
      <c r="G1" s="5" t="s">
        <v>87</v>
      </c>
      <c r="H1" s="5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300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10</v>
      </c>
      <c r="C3" s="5" t="s">
        <v>94</v>
      </c>
      <c r="D3" s="7">
        <v>35</v>
      </c>
      <c r="E3" s="5" t="s">
        <v>95</v>
      </c>
      <c r="F3" s="7">
        <v>10</v>
      </c>
      <c r="G3" s="5" t="s">
        <v>96</v>
      </c>
      <c r="H3" s="7">
        <v>7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42</v>
      </c>
      <c r="E4" s="5" t="s">
        <v>99</v>
      </c>
      <c r="F4" s="10">
        <f>$F$2*0.2</f>
        <v>60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12</v>
      </c>
      <c r="C5" s="5" t="s">
        <v>102</v>
      </c>
      <c r="D5" s="7">
        <v>35</v>
      </c>
      <c r="E5" s="5" t="s">
        <v>103</v>
      </c>
      <c r="F5" s="10">
        <f>$F$2*0.7</f>
        <v>210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60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0">
        <f t="shared" si="0"/>
        <v>60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20</v>
      </c>
      <c r="E8" s="5" t="s">
        <v>115</v>
      </c>
      <c r="F8" s="10">
        <f t="shared" ref="F8:F9" si="1">$F$2*0.25</f>
        <v>75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0">
        <f t="shared" si="1"/>
        <v>75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17</v>
      </c>
      <c r="C10" s="5" t="s">
        <v>122</v>
      </c>
      <c r="D10" s="7">
        <v>20</v>
      </c>
      <c r="E10" s="5" t="s">
        <v>123</v>
      </c>
      <c r="F10" s="5" t="s">
        <v>25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12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/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/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/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9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2">F2</f>
        <v>300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2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2"/>
        <v>60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2"/>
        <v>210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2"/>
        <v>60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25</v>
      </c>
    </row>
    <row r="26" spans="1:8" ht="15.75" customHeight="1">
      <c r="A26" s="5" t="s">
        <v>189</v>
      </c>
      <c r="B26" s="7">
        <f t="shared" si="2"/>
        <v>60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2"/>
        <v>75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Tabelle45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15</v>
      </c>
      <c r="C2" s="5" t="s">
        <v>90</v>
      </c>
      <c r="D2" s="7">
        <v>20</v>
      </c>
      <c r="E2" s="5" t="s">
        <v>91</v>
      </c>
      <c r="F2" s="7">
        <v>350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42</v>
      </c>
      <c r="E3" s="5" t="s">
        <v>95</v>
      </c>
      <c r="F3" s="7">
        <v>13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52</v>
      </c>
      <c r="E4" s="5" t="s">
        <v>99</v>
      </c>
      <c r="F4" s="7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14</v>
      </c>
      <c r="C5" s="5" t="s">
        <v>102</v>
      </c>
      <c r="D5" s="7">
        <v>42</v>
      </c>
      <c r="E5" s="5" t="s">
        <v>103</v>
      </c>
      <c r="F5" s="7">
        <v>170</v>
      </c>
      <c r="G5" s="5" t="s">
        <v>104</v>
      </c>
      <c r="H5" s="7">
        <v>6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7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7">
        <v>62.5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25</v>
      </c>
      <c r="E8" s="5" t="s">
        <v>115</v>
      </c>
      <c r="F8" s="7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26</v>
      </c>
      <c r="E9" s="5" t="s">
        <v>119</v>
      </c>
      <c r="F9" s="7">
        <v>50</v>
      </c>
      <c r="G9" s="5" t="s">
        <v>120</v>
      </c>
      <c r="H9" s="7">
        <v>1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38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45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206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13</v>
      </c>
      <c r="C16" s="5" t="s">
        <v>149</v>
      </c>
      <c r="D16" s="7">
        <v>20</v>
      </c>
      <c r="E16" s="5" t="s">
        <v>150</v>
      </c>
      <c r="F16" s="5" t="s">
        <v>150</v>
      </c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12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0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17</v>
      </c>
      <c r="G20" s="5" t="s">
        <v>168</v>
      </c>
      <c r="H20" s="5" t="s">
        <v>206</v>
      </c>
    </row>
    <row r="21" spans="1:8" ht="15.75" customHeight="1">
      <c r="A21" s="5" t="s">
        <v>170</v>
      </c>
      <c r="B21" s="7">
        <f t="shared" ref="B21:B28" si="0">F2</f>
        <v>350</v>
      </c>
      <c r="C21" s="5" t="s">
        <v>171</v>
      </c>
      <c r="D21" s="7">
        <v>30</v>
      </c>
      <c r="E21" s="5" t="s">
        <v>172</v>
      </c>
      <c r="F21" s="7">
        <v>75</v>
      </c>
      <c r="G21" s="5" t="s">
        <v>173</v>
      </c>
      <c r="H21" s="5" t="s">
        <v>206</v>
      </c>
    </row>
    <row r="22" spans="1:8" ht="15.75" customHeight="1">
      <c r="A22" s="5" t="s">
        <v>174</v>
      </c>
      <c r="B22" s="7">
        <f t="shared" si="0"/>
        <v>13</v>
      </c>
      <c r="C22" s="5" t="s">
        <v>175</v>
      </c>
      <c r="D22" s="7">
        <v>20</v>
      </c>
      <c r="E22" s="5" t="s">
        <v>176</v>
      </c>
      <c r="F22" s="7">
        <v>15</v>
      </c>
      <c r="G22" s="5" t="s">
        <v>177</v>
      </c>
      <c r="H22" s="5" t="s">
        <v>206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15</v>
      </c>
      <c r="G23" s="5" t="s">
        <v>181</v>
      </c>
      <c r="H23" s="5" t="s">
        <v>206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15</v>
      </c>
      <c r="G24" s="5" t="s">
        <v>185</v>
      </c>
      <c r="H24" s="5" t="s">
        <v>206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15</v>
      </c>
      <c r="G25" s="8" t="s">
        <v>303</v>
      </c>
      <c r="H25" s="8" t="s">
        <v>29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28</v>
      </c>
      <c r="E26" s="5" t="s">
        <v>191</v>
      </c>
      <c r="F26" s="7">
        <v>15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 codeName="Tabelle46"/>
  <dimension ref="A1:I29"/>
  <sheetViews>
    <sheetView workbookViewId="0">
      <selection activeCell="H25" sqref="H25"/>
    </sheetView>
  </sheetViews>
  <sheetFormatPr baseColWidth="10" defaultColWidth="11.42578125" defaultRowHeight="12.75"/>
  <cols>
    <col min="7" max="7" width="14.28515625" customWidth="1"/>
  </cols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450</v>
      </c>
      <c r="G2" s="8" t="s">
        <v>92</v>
      </c>
      <c r="H2" s="10">
        <v>7</v>
      </c>
    </row>
    <row r="3" spans="1:9" ht="15">
      <c r="A3" s="8" t="s">
        <v>93</v>
      </c>
      <c r="B3" s="10">
        <v>11</v>
      </c>
      <c r="C3" s="8" t="s">
        <v>94</v>
      </c>
      <c r="D3" s="10">
        <v>53</v>
      </c>
      <c r="E3" s="8" t="s">
        <v>95</v>
      </c>
      <c r="F3" s="10">
        <v>13</v>
      </c>
      <c r="G3" s="8" t="s">
        <v>96</v>
      </c>
      <c r="H3" s="10">
        <v>5</v>
      </c>
    </row>
    <row r="4" spans="1:9" ht="15">
      <c r="A4" s="8" t="s">
        <v>97</v>
      </c>
      <c r="B4" s="10">
        <v>6</v>
      </c>
      <c r="C4" s="8" t="s">
        <v>98</v>
      </c>
      <c r="D4" s="10">
        <v>28</v>
      </c>
      <c r="E4" s="8" t="s">
        <v>99</v>
      </c>
      <c r="F4" s="10">
        <f>$F$2*0.2</f>
        <v>90</v>
      </c>
      <c r="G4" s="8" t="s">
        <v>100</v>
      </c>
      <c r="H4" s="10">
        <v>0</v>
      </c>
    </row>
    <row r="5" spans="1:9" ht="15">
      <c r="A5" s="8" t="s">
        <v>101</v>
      </c>
      <c r="B5" s="10">
        <v>14</v>
      </c>
      <c r="C5" s="8" t="s">
        <v>102</v>
      </c>
      <c r="D5" s="10">
        <v>50</v>
      </c>
      <c r="E5" s="8" t="s">
        <v>103</v>
      </c>
      <c r="F5" s="10">
        <f>$F$2*0.7</f>
        <v>315</v>
      </c>
      <c r="G5" s="8" t="s">
        <v>104</v>
      </c>
      <c r="H5" s="10">
        <v>7</v>
      </c>
    </row>
    <row r="6" spans="1:9" ht="1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90</v>
      </c>
      <c r="G6" s="8" t="s">
        <v>108</v>
      </c>
      <c r="H6" s="10">
        <v>2</v>
      </c>
    </row>
    <row r="7" spans="1:9" ht="15">
      <c r="A7" s="8" t="s">
        <v>109</v>
      </c>
      <c r="B7" s="10">
        <v>11</v>
      </c>
      <c r="C7" s="8" t="s">
        <v>110</v>
      </c>
      <c r="D7" s="10">
        <v>20</v>
      </c>
      <c r="E7" s="8" t="s">
        <v>111</v>
      </c>
      <c r="F7" s="10">
        <f t="shared" si="0"/>
        <v>90</v>
      </c>
      <c r="G7" s="8" t="s">
        <v>112</v>
      </c>
      <c r="H7" s="10">
        <v>1</v>
      </c>
    </row>
    <row r="8" spans="1:9" ht="15">
      <c r="A8" s="8" t="s">
        <v>113</v>
      </c>
      <c r="B8" s="10">
        <v>6</v>
      </c>
      <c r="C8" s="8" t="s">
        <v>114</v>
      </c>
      <c r="D8" s="10">
        <v>25</v>
      </c>
      <c r="E8" s="8" t="s">
        <v>115</v>
      </c>
      <c r="F8" s="10">
        <f t="shared" ref="F8:F9" si="1">$F$2*0.25</f>
        <v>112.5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112.5</v>
      </c>
      <c r="G9" s="8" t="s">
        <v>120</v>
      </c>
      <c r="H9" s="10">
        <v>2</v>
      </c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24</v>
      </c>
      <c r="E10" s="8" t="s">
        <v>123</v>
      </c>
      <c r="F10" s="8" t="s">
        <v>25</v>
      </c>
      <c r="G10" s="8" t="s">
        <v>124</v>
      </c>
      <c r="H10" s="10">
        <v>5</v>
      </c>
    </row>
    <row r="11" spans="1:9" ht="15">
      <c r="A11" s="8" t="s">
        <v>125</v>
      </c>
      <c r="B11" s="10">
        <v>9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">
      <c r="A12" s="8" t="s">
        <v>129</v>
      </c>
      <c r="B12" s="10">
        <v>38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9" ht="15">
      <c r="A13" s="8" t="s">
        <v>133</v>
      </c>
      <c r="B13" s="10">
        <v>45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9" ht="1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5</v>
      </c>
    </row>
    <row r="15" spans="1:9" ht="15">
      <c r="A15" s="8" t="s">
        <v>143</v>
      </c>
      <c r="B15" s="8" t="s">
        <v>206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8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11</v>
      </c>
      <c r="C19" s="8" t="s">
        <v>161</v>
      </c>
      <c r="D19" s="10">
        <v>25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">
      <c r="A20" s="8" t="s">
        <v>164</v>
      </c>
      <c r="B20" s="8" t="s">
        <v>240</v>
      </c>
      <c r="C20" s="8" t="s">
        <v>166</v>
      </c>
      <c r="D20" s="10">
        <v>20</v>
      </c>
      <c r="E20" s="8" t="s">
        <v>167</v>
      </c>
      <c r="F20" s="10">
        <v>17</v>
      </c>
      <c r="G20" s="8" t="s">
        <v>168</v>
      </c>
      <c r="H20" s="8" t="s">
        <v>206</v>
      </c>
    </row>
    <row r="21" spans="1:8" ht="15">
      <c r="A21" s="8" t="s">
        <v>170</v>
      </c>
      <c r="B21" s="10">
        <f t="shared" ref="B21:B28" si="2">F2</f>
        <v>450</v>
      </c>
      <c r="C21" s="8" t="s">
        <v>171</v>
      </c>
      <c r="D21" s="10">
        <v>30</v>
      </c>
      <c r="E21" s="8" t="s">
        <v>172</v>
      </c>
      <c r="F21" s="10">
        <f>SUM(F22:F26)</f>
        <v>81</v>
      </c>
      <c r="G21" s="8" t="s">
        <v>173</v>
      </c>
      <c r="H21" s="8" t="s">
        <v>206</v>
      </c>
    </row>
    <row r="22" spans="1:8" ht="15">
      <c r="A22" s="8" t="s">
        <v>174</v>
      </c>
      <c r="B22" s="10">
        <f t="shared" si="2"/>
        <v>13</v>
      </c>
      <c r="C22" s="8" t="s">
        <v>175</v>
      </c>
      <c r="D22" s="10">
        <v>20</v>
      </c>
      <c r="E22" s="8" t="s">
        <v>176</v>
      </c>
      <c r="F22" s="10">
        <v>21</v>
      </c>
      <c r="G22" s="8" t="s">
        <v>177</v>
      </c>
      <c r="H22" s="8" t="s">
        <v>206</v>
      </c>
    </row>
    <row r="23" spans="1:8" ht="15">
      <c r="A23" s="8" t="s">
        <v>178</v>
      </c>
      <c r="B23" s="10">
        <f t="shared" si="2"/>
        <v>90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206</v>
      </c>
    </row>
    <row r="24" spans="1:8" ht="15">
      <c r="A24" s="8" t="s">
        <v>182</v>
      </c>
      <c r="B24" s="10">
        <f t="shared" si="2"/>
        <v>315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206</v>
      </c>
    </row>
    <row r="25" spans="1:8" ht="15">
      <c r="A25" s="8" t="s">
        <v>186</v>
      </c>
      <c r="B25" s="10">
        <f t="shared" si="2"/>
        <v>90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241</v>
      </c>
    </row>
    <row r="26" spans="1:8" ht="15">
      <c r="A26" s="8" t="s">
        <v>189</v>
      </c>
      <c r="B26" s="10">
        <f t="shared" si="2"/>
        <v>90</v>
      </c>
      <c r="C26" s="8" t="s">
        <v>190</v>
      </c>
      <c r="D26" s="10">
        <v>28</v>
      </c>
      <c r="E26" s="8" t="s">
        <v>191</v>
      </c>
      <c r="F26" s="10">
        <v>15</v>
      </c>
      <c r="G26" s="8"/>
      <c r="H26" s="8"/>
    </row>
    <row r="27" spans="1:8" ht="15">
      <c r="A27" s="8" t="s">
        <v>192</v>
      </c>
      <c r="B27" s="10">
        <f t="shared" si="2"/>
        <v>112.5</v>
      </c>
      <c r="C27" s="8" t="s">
        <v>193</v>
      </c>
      <c r="D27" s="10">
        <v>28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codeName="Tabelle47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13</v>
      </c>
      <c r="C2" s="5" t="s">
        <v>90</v>
      </c>
      <c r="D2" s="7">
        <v>20</v>
      </c>
      <c r="E2" s="5" t="s">
        <v>91</v>
      </c>
      <c r="F2" s="7">
        <v>325</v>
      </c>
      <c r="G2" s="5" t="s">
        <v>92</v>
      </c>
      <c r="H2" s="7">
        <v>6</v>
      </c>
    </row>
    <row r="3" spans="1:9" ht="15.75" customHeight="1">
      <c r="A3" s="5" t="s">
        <v>93</v>
      </c>
      <c r="B3" s="7">
        <v>11</v>
      </c>
      <c r="C3" s="5" t="s">
        <v>94</v>
      </c>
      <c r="D3" s="7">
        <v>38</v>
      </c>
      <c r="E3" s="5" t="s">
        <v>95</v>
      </c>
      <c r="F3" s="7">
        <v>12</v>
      </c>
      <c r="G3" s="5" t="s">
        <v>96</v>
      </c>
      <c r="H3" s="7">
        <v>5</v>
      </c>
    </row>
    <row r="4" spans="1:9" ht="15.75" customHeight="1">
      <c r="A4" s="5" t="s">
        <v>97</v>
      </c>
      <c r="B4" s="7">
        <v>6</v>
      </c>
      <c r="C4" s="5" t="s">
        <v>98</v>
      </c>
      <c r="D4" s="7">
        <v>28</v>
      </c>
      <c r="E4" s="5" t="s">
        <v>99</v>
      </c>
      <c r="F4" s="10">
        <f>$F$2*0.2</f>
        <v>65</v>
      </c>
      <c r="G4" s="5" t="s">
        <v>100</v>
      </c>
      <c r="H4" s="7">
        <v>5</v>
      </c>
    </row>
    <row r="5" spans="1:9" ht="15.75" customHeight="1">
      <c r="A5" s="5" t="s">
        <v>101</v>
      </c>
      <c r="B5" s="7">
        <v>13</v>
      </c>
      <c r="C5" s="5" t="s">
        <v>102</v>
      </c>
      <c r="D5" s="7">
        <v>30</v>
      </c>
      <c r="E5" s="5" t="s">
        <v>103</v>
      </c>
      <c r="F5" s="10">
        <f>$F$2*0.7</f>
        <v>227.49999999999997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8</v>
      </c>
      <c r="C6" s="5" t="s">
        <v>106</v>
      </c>
      <c r="D6" s="7">
        <v>20</v>
      </c>
      <c r="E6" s="5" t="s">
        <v>107</v>
      </c>
      <c r="F6" s="10">
        <f t="shared" ref="F6:F7" si="0">$F$2*0.2</f>
        <v>65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11</v>
      </c>
      <c r="C7" s="5" t="s">
        <v>110</v>
      </c>
      <c r="D7" s="7">
        <v>20</v>
      </c>
      <c r="E7" s="5" t="s">
        <v>111</v>
      </c>
      <c r="F7" s="10">
        <f t="shared" si="0"/>
        <v>65</v>
      </c>
      <c r="G7" s="5" t="s">
        <v>112</v>
      </c>
      <c r="H7" s="7">
        <v>1</v>
      </c>
    </row>
    <row r="8" spans="1:9" ht="15.75" customHeight="1">
      <c r="A8" s="5" t="s">
        <v>113</v>
      </c>
      <c r="B8" s="7">
        <v>6</v>
      </c>
      <c r="C8" s="5" t="s">
        <v>114</v>
      </c>
      <c r="D8" s="7">
        <v>30</v>
      </c>
      <c r="E8" s="5" t="s">
        <v>115</v>
      </c>
      <c r="F8" s="10">
        <f t="shared" ref="F8:F9" si="1">$F$2*0.25</f>
        <v>81.25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30</v>
      </c>
      <c r="E9" s="5" t="s">
        <v>119</v>
      </c>
      <c r="F9" s="10">
        <f t="shared" si="1"/>
        <v>81.25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18</v>
      </c>
      <c r="C10" s="5" t="s">
        <v>122</v>
      </c>
      <c r="D10" s="7">
        <v>24</v>
      </c>
      <c r="E10" s="5" t="s">
        <v>123</v>
      </c>
      <c r="F10" s="5" t="s">
        <v>25</v>
      </c>
      <c r="G10" s="5" t="s">
        <v>124</v>
      </c>
      <c r="H10" s="7">
        <v>5</v>
      </c>
    </row>
    <row r="11" spans="1:9" ht="15.75" customHeight="1">
      <c r="A11" s="5" t="s">
        <v>125</v>
      </c>
      <c r="B11" s="7">
        <v>9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5</v>
      </c>
    </row>
    <row r="12" spans="1:9" ht="15.75" customHeight="1">
      <c r="A12" s="5" t="s">
        <v>129</v>
      </c>
      <c r="B12" s="7">
        <v>30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5</v>
      </c>
    </row>
    <row r="13" spans="1:9" ht="15.75" customHeight="1">
      <c r="A13" s="5" t="s">
        <v>133</v>
      </c>
      <c r="B13" s="7">
        <v>35</v>
      </c>
      <c r="C13" s="5" t="s">
        <v>134</v>
      </c>
      <c r="D13" s="7">
        <v>20</v>
      </c>
      <c r="E13" s="5" t="s">
        <v>135</v>
      </c>
      <c r="F13" s="5" t="s">
        <v>136</v>
      </c>
      <c r="G13" s="5" t="s">
        <v>137</v>
      </c>
      <c r="H13" s="7">
        <v>5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 t="s">
        <v>141</v>
      </c>
      <c r="G14" s="5" t="s">
        <v>142</v>
      </c>
      <c r="H14" s="7">
        <v>5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5" t="s">
        <v>230</v>
      </c>
      <c r="G15" s="5" t="s">
        <v>147</v>
      </c>
      <c r="H15" s="7">
        <v>1</v>
      </c>
    </row>
    <row r="16" spans="1:9" ht="15.75" customHeight="1">
      <c r="A16" s="5" t="s">
        <v>148</v>
      </c>
      <c r="B16" s="7">
        <f>ROUNDUP((B7+B5)/2,0)</f>
        <v>12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1</v>
      </c>
    </row>
    <row r="17" spans="1:8" ht="15.75" customHeight="1">
      <c r="A17" s="5" t="s">
        <v>152</v>
      </c>
      <c r="B17" s="7">
        <f>ROUNDUP((B6+B6+B4)/3,0)</f>
        <v>8</v>
      </c>
      <c r="C17" s="5" t="s">
        <v>153</v>
      </c>
      <c r="D17" s="7">
        <v>20</v>
      </c>
      <c r="E17" s="5" t="s">
        <v>154</v>
      </c>
      <c r="F17" s="7">
        <v>30</v>
      </c>
      <c r="G17" s="5" t="s">
        <v>155</v>
      </c>
      <c r="H17" s="7">
        <v>1</v>
      </c>
    </row>
    <row r="18" spans="1:8" ht="15.75" customHeight="1">
      <c r="A18" s="5" t="s">
        <v>156</v>
      </c>
      <c r="B18" s="7">
        <f>ROUNDUP((B5+B4+B5)/3,0)</f>
        <v>11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1</v>
      </c>
    </row>
    <row r="19" spans="1:8" ht="15.75" customHeight="1">
      <c r="A19" s="5" t="s">
        <v>160</v>
      </c>
      <c r="B19" s="7">
        <f>ROUNDUP(B8+B9,0)</f>
        <v>11</v>
      </c>
      <c r="C19" s="5" t="s">
        <v>161</v>
      </c>
      <c r="D19" s="7">
        <v>25</v>
      </c>
      <c r="E19" s="5" t="s">
        <v>162</v>
      </c>
      <c r="F19" s="7">
        <v>35</v>
      </c>
      <c r="G19" s="5" t="s">
        <v>163</v>
      </c>
      <c r="H19" s="7">
        <v>1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/>
      <c r="G20" s="5" t="s">
        <v>168</v>
      </c>
      <c r="H20" s="5" t="s">
        <v>200</v>
      </c>
    </row>
    <row r="21" spans="1:8" ht="15.75" customHeight="1">
      <c r="A21" s="5" t="s">
        <v>170</v>
      </c>
      <c r="B21" s="7">
        <f t="shared" ref="B21:B28" si="2">F2</f>
        <v>325</v>
      </c>
      <c r="C21" s="5" t="s">
        <v>171</v>
      </c>
      <c r="D21" s="7">
        <v>32</v>
      </c>
      <c r="E21" s="5" t="s">
        <v>172</v>
      </c>
      <c r="F21" s="12">
        <v>55</v>
      </c>
      <c r="G21" s="5" t="s">
        <v>173</v>
      </c>
      <c r="H21" s="5" t="s">
        <v>200</v>
      </c>
    </row>
    <row r="22" spans="1:8" ht="15.75" customHeight="1">
      <c r="A22" s="5" t="s">
        <v>174</v>
      </c>
      <c r="B22" s="7">
        <f t="shared" si="2"/>
        <v>12</v>
      </c>
      <c r="C22" s="5" t="s">
        <v>175</v>
      </c>
      <c r="D22" s="7">
        <v>20</v>
      </c>
      <c r="E22" s="5" t="s">
        <v>176</v>
      </c>
      <c r="F22" s="12">
        <v>11</v>
      </c>
      <c r="G22" s="5" t="s">
        <v>177</v>
      </c>
      <c r="H22" s="5" t="s">
        <v>200</v>
      </c>
    </row>
    <row r="23" spans="1:8" ht="15.75" customHeight="1">
      <c r="A23" s="5" t="s">
        <v>178</v>
      </c>
      <c r="B23" s="7">
        <f t="shared" si="2"/>
        <v>65</v>
      </c>
      <c r="C23" s="5" t="s">
        <v>179</v>
      </c>
      <c r="D23" s="7">
        <v>20</v>
      </c>
      <c r="E23" s="5" t="s">
        <v>180</v>
      </c>
      <c r="F23" s="12">
        <v>11</v>
      </c>
      <c r="G23" s="5" t="s">
        <v>181</v>
      </c>
      <c r="H23" s="5" t="s">
        <v>200</v>
      </c>
    </row>
    <row r="24" spans="1:8" ht="15.75" customHeight="1">
      <c r="A24" s="5" t="s">
        <v>182</v>
      </c>
      <c r="B24" s="7">
        <f t="shared" si="2"/>
        <v>227.49999999999997</v>
      </c>
      <c r="C24" s="5" t="s">
        <v>183</v>
      </c>
      <c r="D24" s="7">
        <v>20</v>
      </c>
      <c r="E24" s="5" t="s">
        <v>184</v>
      </c>
      <c r="F24" s="12">
        <v>11</v>
      </c>
      <c r="G24" s="5" t="s">
        <v>185</v>
      </c>
      <c r="H24" s="5" t="s">
        <v>200</v>
      </c>
    </row>
    <row r="25" spans="1:8" ht="15.75" customHeight="1">
      <c r="A25" s="5" t="s">
        <v>186</v>
      </c>
      <c r="B25" s="7">
        <f t="shared" si="2"/>
        <v>65</v>
      </c>
      <c r="C25" s="5" t="s">
        <v>187</v>
      </c>
      <c r="D25" s="7">
        <v>20</v>
      </c>
      <c r="E25" s="5" t="s">
        <v>188</v>
      </c>
      <c r="F25" s="12">
        <v>11</v>
      </c>
      <c r="G25" s="8" t="s">
        <v>303</v>
      </c>
      <c r="H25" s="8" t="s">
        <v>27</v>
      </c>
    </row>
    <row r="26" spans="1:8" ht="15.75" customHeight="1">
      <c r="A26" s="5" t="s">
        <v>189</v>
      </c>
      <c r="B26" s="7">
        <f t="shared" si="2"/>
        <v>65</v>
      </c>
      <c r="C26" s="5" t="s">
        <v>190</v>
      </c>
      <c r="D26" s="7">
        <v>30</v>
      </c>
      <c r="E26" s="5" t="s">
        <v>191</v>
      </c>
      <c r="F26" s="12">
        <v>11</v>
      </c>
      <c r="G26" s="8"/>
      <c r="H26" s="8"/>
    </row>
    <row r="27" spans="1:8" ht="15.75" customHeight="1">
      <c r="A27" s="5" t="s">
        <v>192</v>
      </c>
      <c r="B27" s="7">
        <f t="shared" si="2"/>
        <v>81.25</v>
      </c>
      <c r="C27" s="5" t="s">
        <v>193</v>
      </c>
      <c r="D27" s="7">
        <v>28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2"/>
        <v>81.25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Tabelle48">
    <outlinePr summaryBelow="0" summaryRight="0"/>
  </sheetPr>
  <dimension ref="A1:I29"/>
  <sheetViews>
    <sheetView workbookViewId="0">
      <selection activeCell="H26" sqref="H26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15</v>
      </c>
      <c r="C2" s="8" t="s">
        <v>90</v>
      </c>
      <c r="D2" s="10">
        <v>40</v>
      </c>
      <c r="E2" s="8" t="s">
        <v>91</v>
      </c>
      <c r="F2" s="10">
        <v>350</v>
      </c>
      <c r="G2" s="8" t="s">
        <v>92</v>
      </c>
      <c r="H2" s="10">
        <v>10</v>
      </c>
    </row>
    <row r="3" spans="1:9" ht="15.75" customHeight="1">
      <c r="A3" s="8" t="s">
        <v>93</v>
      </c>
      <c r="B3" s="10">
        <v>16</v>
      </c>
      <c r="C3" s="8" t="s">
        <v>94</v>
      </c>
      <c r="D3" s="10">
        <v>62</v>
      </c>
      <c r="E3" s="8" t="s">
        <v>95</v>
      </c>
      <c r="F3" s="10">
        <v>16</v>
      </c>
      <c r="G3" s="8" t="s">
        <v>96</v>
      </c>
      <c r="H3" s="10">
        <v>10</v>
      </c>
    </row>
    <row r="4" spans="1:9" ht="15.75" customHeight="1">
      <c r="A4" s="8" t="s">
        <v>97</v>
      </c>
      <c r="B4" s="10">
        <v>10</v>
      </c>
      <c r="C4" s="8" t="s">
        <v>98</v>
      </c>
      <c r="D4" s="10">
        <v>45</v>
      </c>
      <c r="E4" s="8" t="s">
        <v>99</v>
      </c>
      <c r="F4" s="10">
        <f>$F$2*0.2</f>
        <v>70</v>
      </c>
      <c r="G4" s="8" t="s">
        <v>100</v>
      </c>
      <c r="H4" s="10">
        <v>10</v>
      </c>
    </row>
    <row r="5" spans="1:9" ht="15.75" customHeight="1">
      <c r="A5" s="8" t="s">
        <v>101</v>
      </c>
      <c r="B5" s="10">
        <v>16</v>
      </c>
      <c r="C5" s="8" t="s">
        <v>102</v>
      </c>
      <c r="D5" s="10">
        <v>56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10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</row>
    <row r="7" spans="1:9" ht="15.75" customHeight="1">
      <c r="A7" s="8" t="s">
        <v>109</v>
      </c>
      <c r="B7" s="10">
        <v>12</v>
      </c>
      <c r="C7" s="8" t="s">
        <v>110</v>
      </c>
      <c r="D7" s="10">
        <v>41</v>
      </c>
      <c r="E7" s="8" t="s">
        <v>111</v>
      </c>
      <c r="F7" s="10">
        <f t="shared" si="0"/>
        <v>70</v>
      </c>
      <c r="G7" s="8" t="s">
        <v>112</v>
      </c>
      <c r="H7" s="10">
        <v>2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32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61</v>
      </c>
      <c r="E9" s="8" t="s">
        <v>119</v>
      </c>
      <c r="F9" s="10">
        <f t="shared" si="1"/>
        <v>87.5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65</v>
      </c>
      <c r="E10" s="8" t="s">
        <v>123</v>
      </c>
      <c r="F10" s="8" t="s">
        <v>32</v>
      </c>
      <c r="G10" s="8" t="s">
        <v>124</v>
      </c>
      <c r="H10" s="10">
        <v>10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34</v>
      </c>
      <c r="E11" s="8" t="s">
        <v>127</v>
      </c>
      <c r="F11" s="10">
        <v>2</v>
      </c>
      <c r="G11" s="8" t="s">
        <v>128</v>
      </c>
      <c r="H11" s="10">
        <v>10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10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10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10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 t="s">
        <v>202</v>
      </c>
      <c r="G15" s="8" t="s">
        <v>147</v>
      </c>
      <c r="H15" s="10">
        <v>2</v>
      </c>
    </row>
    <row r="16" spans="1:9" ht="15.75" customHeight="1">
      <c r="A16" s="8" t="s">
        <v>148</v>
      </c>
      <c r="B16" s="10">
        <f>ROUNDUP((B7+B5)/2,0)</f>
        <v>14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2</v>
      </c>
    </row>
    <row r="17" spans="1:8" ht="15.75" customHeight="1">
      <c r="A17" s="8" t="s">
        <v>152</v>
      </c>
      <c r="B17" s="10">
        <f>ROUNDUP((B6+B6+B4)/3,0)</f>
        <v>10</v>
      </c>
      <c r="C17" s="8" t="s">
        <v>153</v>
      </c>
      <c r="D17" s="10">
        <v>20</v>
      </c>
      <c r="E17" s="8" t="s">
        <v>154</v>
      </c>
      <c r="F17" s="10">
        <v>34</v>
      </c>
      <c r="G17" s="8" t="s">
        <v>155</v>
      </c>
      <c r="H17" s="10">
        <v>2</v>
      </c>
    </row>
    <row r="18" spans="1:8" ht="15.75" customHeight="1">
      <c r="A18" s="8" t="s">
        <v>156</v>
      </c>
      <c r="B18" s="10">
        <f>ROUNDUP((B5+B4+B5)/3,0)</f>
        <v>14</v>
      </c>
      <c r="C18" s="8" t="s">
        <v>157</v>
      </c>
      <c r="D18" s="10">
        <v>31</v>
      </c>
      <c r="E18" s="8" t="s">
        <v>158</v>
      </c>
      <c r="F18" s="10">
        <v>17</v>
      </c>
      <c r="G18" s="8" t="s">
        <v>159</v>
      </c>
      <c r="H18" s="10">
        <v>2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28</v>
      </c>
      <c r="G19" s="8" t="s">
        <v>163</v>
      </c>
      <c r="H19" s="10">
        <v>2</v>
      </c>
    </row>
    <row r="20" spans="1:8" ht="15.75" customHeight="1">
      <c r="A20" s="8" t="s">
        <v>164</v>
      </c>
      <c r="B20" s="8" t="s">
        <v>243</v>
      </c>
      <c r="C20" s="8" t="s">
        <v>166</v>
      </c>
      <c r="D20" s="10">
        <v>32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45</v>
      </c>
      <c r="E21" s="8" t="s">
        <v>172</v>
      </c>
      <c r="F21" s="10">
        <v>75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16</v>
      </c>
      <c r="C22" s="8" t="s">
        <v>175</v>
      </c>
      <c r="D22" s="10">
        <v>20</v>
      </c>
      <c r="E22" s="8" t="s">
        <v>176</v>
      </c>
      <c r="F22" s="10">
        <v>15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15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20</v>
      </c>
      <c r="E24" s="8" t="s">
        <v>184</v>
      </c>
      <c r="F24" s="10">
        <v>15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2"/>
        <v>70</v>
      </c>
      <c r="C25" s="8" t="s">
        <v>187</v>
      </c>
      <c r="D25" s="10">
        <v>20</v>
      </c>
      <c r="E25" s="8" t="s">
        <v>188</v>
      </c>
      <c r="F25" s="10">
        <v>15</v>
      </c>
      <c r="G25" s="8" t="s">
        <v>303</v>
      </c>
      <c r="H25" s="8" t="s">
        <v>75</v>
      </c>
    </row>
    <row r="26" spans="1:8" ht="15.75" customHeight="1">
      <c r="A26" s="8" t="s">
        <v>189</v>
      </c>
      <c r="B26" s="10">
        <f t="shared" si="2"/>
        <v>70</v>
      </c>
      <c r="C26" s="8" t="s">
        <v>190</v>
      </c>
      <c r="D26" s="10">
        <v>45</v>
      </c>
      <c r="E26" s="8" t="s">
        <v>191</v>
      </c>
      <c r="F26" s="10">
        <v>15</v>
      </c>
      <c r="G26" s="8"/>
      <c r="H26" s="8"/>
    </row>
    <row r="27" spans="1:8" ht="15.75" customHeight="1">
      <c r="A27" s="8" t="s">
        <v>192</v>
      </c>
      <c r="B27" s="10">
        <f t="shared" si="2"/>
        <v>87.5</v>
      </c>
      <c r="C27" s="8" t="s">
        <v>193</v>
      </c>
      <c r="D27" s="10">
        <v>25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50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175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50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62.5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62.5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 t="s">
        <v>212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40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250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5.75" customHeight="1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5.75" customHeight="1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250</v>
      </c>
    </row>
    <row r="26" spans="1:8" ht="15.75" customHeight="1">
      <c r="A26" s="8" t="s">
        <v>189</v>
      </c>
      <c r="B26" s="10">
        <f t="shared" si="2"/>
        <v>50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62.5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Tabelle50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12</v>
      </c>
      <c r="G3" s="8" t="s">
        <v>96</v>
      </c>
      <c r="H3" s="10">
        <v>0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20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.75" customHeight="1">
      <c r="A5" s="8" t="s">
        <v>101</v>
      </c>
      <c r="B5" s="10">
        <v>11</v>
      </c>
      <c r="C5" s="8" t="s">
        <v>102</v>
      </c>
      <c r="D5" s="10">
        <v>34</v>
      </c>
      <c r="E5" s="8" t="s">
        <v>103</v>
      </c>
      <c r="F5" s="10">
        <f>$F$2*0.7</f>
        <v>210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10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0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20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75</v>
      </c>
      <c r="G9" s="8" t="s">
        <v>120</v>
      </c>
      <c r="H9" s="10">
        <v>0</v>
      </c>
    </row>
    <row r="10" spans="1:9" ht="15.75" customHeight="1">
      <c r="A10" s="8" t="s">
        <v>121</v>
      </c>
      <c r="B10" s="10">
        <f>ROUNDUP((B8+B5+B7+B9)/2,0)</f>
        <v>15</v>
      </c>
      <c r="C10" s="8" t="s">
        <v>122</v>
      </c>
      <c r="D10" s="10">
        <v>20</v>
      </c>
      <c r="E10" s="8" t="s">
        <v>123</v>
      </c>
      <c r="F10" s="8" t="s">
        <v>32</v>
      </c>
      <c r="G10" s="8" t="s">
        <v>124</v>
      </c>
      <c r="H10" s="10">
        <v>4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6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3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5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/>
      <c r="G14" s="8" t="s">
        <v>142</v>
      </c>
      <c r="H14" s="10">
        <v>6</v>
      </c>
    </row>
    <row r="15" spans="1:9" ht="15.75" customHeight="1">
      <c r="A15" s="8" t="s">
        <v>143</v>
      </c>
      <c r="B15" s="8" t="s">
        <v>200</v>
      </c>
      <c r="C15" s="8" t="s">
        <v>145</v>
      </c>
      <c r="D15" s="10">
        <v>20</v>
      </c>
      <c r="E15" s="8" t="s">
        <v>146</v>
      </c>
      <c r="F15" s="8"/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11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10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244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.75" customHeight="1">
      <c r="A21" s="8" t="s">
        <v>170</v>
      </c>
      <c r="B21" s="10">
        <f t="shared" ref="B21:B28" si="2">F2</f>
        <v>300</v>
      </c>
      <c r="C21" s="8" t="s">
        <v>171</v>
      </c>
      <c r="D21" s="10">
        <v>40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2"/>
        <v>12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144</v>
      </c>
    </row>
    <row r="25" spans="1:8" ht="15.75" customHeight="1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244</v>
      </c>
    </row>
    <row r="26" spans="1:8" ht="15.75" customHeight="1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9"/>
  <sheetViews>
    <sheetView workbookViewId="0">
      <selection activeCell="H25" sqref="H25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7</v>
      </c>
      <c r="I2" s="6"/>
    </row>
    <row r="3" spans="1:9" ht="15">
      <c r="A3" s="8" t="s">
        <v>93</v>
      </c>
      <c r="B3" s="10">
        <v>12</v>
      </c>
      <c r="C3" s="8" t="s">
        <v>94</v>
      </c>
      <c r="D3" s="10">
        <v>42</v>
      </c>
      <c r="E3" s="8" t="s">
        <v>95</v>
      </c>
      <c r="F3" s="10">
        <v>13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13</v>
      </c>
      <c r="C4" s="8" t="s">
        <v>98</v>
      </c>
      <c r="D4" s="10">
        <v>27</v>
      </c>
      <c r="E4" s="8" t="s">
        <v>99</v>
      </c>
      <c r="F4" s="10">
        <f>$F$2*0.2</f>
        <v>60</v>
      </c>
      <c r="G4" s="8" t="s">
        <v>100</v>
      </c>
      <c r="H4" s="10">
        <v>7</v>
      </c>
      <c r="I4" s="6"/>
    </row>
    <row r="5" spans="1:9" ht="1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12</v>
      </c>
      <c r="C6" s="8" t="s">
        <v>106</v>
      </c>
      <c r="D6" s="10">
        <v>34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14</v>
      </c>
      <c r="C7" s="8" t="s">
        <v>110</v>
      </c>
      <c r="D7" s="10">
        <v>36</v>
      </c>
      <c r="E7" s="8" t="s">
        <v>111</v>
      </c>
      <c r="F7" s="10">
        <f t="shared" si="0"/>
        <v>60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37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31</v>
      </c>
      <c r="E9" s="8" t="s">
        <v>119</v>
      </c>
      <c r="F9" s="10">
        <f t="shared" si="1"/>
        <v>75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31</v>
      </c>
      <c r="E10" s="8" t="s">
        <v>123</v>
      </c>
      <c r="F10" s="8" t="s">
        <v>2</v>
      </c>
      <c r="G10" s="8" t="s">
        <v>124</v>
      </c>
      <c r="H10" s="10">
        <v>7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23</v>
      </c>
      <c r="E12" s="8" t="s">
        <v>131</v>
      </c>
      <c r="F12" s="10">
        <v>2</v>
      </c>
      <c r="G12" s="8" t="s">
        <v>132</v>
      </c>
      <c r="H12" s="10">
        <v>7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22</v>
      </c>
      <c r="E13" s="8" t="s">
        <v>135</v>
      </c>
      <c r="F13" s="8" t="s">
        <v>136</v>
      </c>
      <c r="G13" s="8" t="s">
        <v>137</v>
      </c>
      <c r="H13" s="10">
        <v>7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58</v>
      </c>
      <c r="E14" s="8" t="s">
        <v>140</v>
      </c>
      <c r="F14" s="8" t="s">
        <v>141</v>
      </c>
      <c r="G14" s="8" t="s">
        <v>142</v>
      </c>
      <c r="H14" s="10">
        <v>7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41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5">
      <c r="A16" s="8" t="s">
        <v>148</v>
      </c>
      <c r="B16" s="10">
        <f>ROUNDUP((B7+B5)/2,0)</f>
        <v>13</v>
      </c>
      <c r="C16" s="8" t="s">
        <v>149</v>
      </c>
      <c r="D16" s="10">
        <v>35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5">
      <c r="A17" s="8" t="s">
        <v>152</v>
      </c>
      <c r="B17" s="10">
        <f>ROUNDUP((B6+B6+B4)/3,0)</f>
        <v>13</v>
      </c>
      <c r="C17" s="8" t="s">
        <v>153</v>
      </c>
      <c r="D17" s="10">
        <v>38</v>
      </c>
      <c r="E17" s="8" t="s">
        <v>154</v>
      </c>
      <c r="F17" s="10">
        <v>30</v>
      </c>
      <c r="G17" s="8" t="s">
        <v>155</v>
      </c>
      <c r="H17" s="10">
        <v>1</v>
      </c>
      <c r="I17" s="6"/>
    </row>
    <row r="18" spans="1:9" ht="15">
      <c r="A18" s="8" t="s">
        <v>156</v>
      </c>
      <c r="B18" s="10">
        <f>ROUNDUP((B5+B4+B5)/3,0)</f>
        <v>13</v>
      </c>
      <c r="C18" s="8" t="s">
        <v>157</v>
      </c>
      <c r="D18" s="10">
        <v>48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32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5">
      <c r="A20" s="8" t="s">
        <v>164</v>
      </c>
      <c r="B20" s="8" t="s">
        <v>165</v>
      </c>
      <c r="C20" s="8" t="s">
        <v>166</v>
      </c>
      <c r="D20" s="10">
        <v>27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300</v>
      </c>
      <c r="C21" s="8" t="s">
        <v>171</v>
      </c>
      <c r="D21" s="10">
        <v>27</v>
      </c>
      <c r="E21" s="8" t="s">
        <v>172</v>
      </c>
      <c r="F21" s="10">
        <f>SUM(F22:F26)</f>
        <v>30</v>
      </c>
      <c r="G21" s="8" t="s">
        <v>173</v>
      </c>
      <c r="H21" s="8" t="s">
        <v>169</v>
      </c>
      <c r="I21" s="6"/>
    </row>
    <row r="22" spans="1:9" ht="15">
      <c r="A22" s="8" t="s">
        <v>174</v>
      </c>
      <c r="B22" s="10">
        <f t="shared" si="2"/>
        <v>13</v>
      </c>
      <c r="C22" s="8" t="s">
        <v>175</v>
      </c>
      <c r="D22" s="10">
        <v>27</v>
      </c>
      <c r="E22" s="8" t="s">
        <v>176</v>
      </c>
      <c r="F22" s="10">
        <v>6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169</v>
      </c>
      <c r="I24" s="6"/>
    </row>
    <row r="25" spans="1:9" ht="1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264</v>
      </c>
      <c r="I25" s="6"/>
    </row>
    <row r="26" spans="1:9" ht="15">
      <c r="A26" s="8" t="s">
        <v>189</v>
      </c>
      <c r="B26" s="10">
        <f t="shared" si="2"/>
        <v>60</v>
      </c>
      <c r="C26" s="8" t="s">
        <v>190</v>
      </c>
      <c r="D26" s="10">
        <v>41</v>
      </c>
      <c r="E26" s="8" t="s">
        <v>191</v>
      </c>
      <c r="F26" s="10">
        <v>6</v>
      </c>
      <c r="G26" s="8"/>
      <c r="H26" s="8"/>
      <c r="I26" s="6"/>
    </row>
    <row r="27" spans="1:9" ht="15">
      <c r="A27" s="8" t="s">
        <v>192</v>
      </c>
      <c r="B27" s="10">
        <f t="shared" si="2"/>
        <v>75</v>
      </c>
      <c r="C27" s="8" t="s">
        <v>193</v>
      </c>
      <c r="D27" s="10">
        <v>51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8" t="s">
        <v>89</v>
      </c>
      <c r="B2" s="10">
        <v>14</v>
      </c>
      <c r="C2" s="8" t="s">
        <v>90</v>
      </c>
      <c r="D2" s="10">
        <v>20</v>
      </c>
      <c r="E2" s="8" t="s">
        <v>91</v>
      </c>
      <c r="F2" s="12">
        <v>350</v>
      </c>
      <c r="G2" s="8" t="s">
        <v>92</v>
      </c>
      <c r="H2" s="10">
        <v>7</v>
      </c>
    </row>
    <row r="3" spans="1:9" ht="15.75" customHeight="1">
      <c r="A3" s="8" t="s">
        <v>93</v>
      </c>
      <c r="B3" s="10">
        <v>13</v>
      </c>
      <c r="C3" s="8" t="s">
        <v>94</v>
      </c>
      <c r="D3" s="10">
        <v>44</v>
      </c>
      <c r="E3" s="8" t="s">
        <v>95</v>
      </c>
      <c r="F3" s="12">
        <v>13</v>
      </c>
      <c r="G3" s="8" t="s">
        <v>96</v>
      </c>
      <c r="H3" s="10">
        <v>6</v>
      </c>
    </row>
    <row r="4" spans="1:9" ht="15.75" customHeight="1">
      <c r="A4" s="8" t="s">
        <v>97</v>
      </c>
      <c r="B4" s="10">
        <v>8</v>
      </c>
      <c r="C4" s="8" t="s">
        <v>98</v>
      </c>
      <c r="D4" s="10">
        <v>35</v>
      </c>
      <c r="E4" s="8" t="s">
        <v>99</v>
      </c>
      <c r="F4" s="12">
        <f>F2*0.2</f>
        <v>70</v>
      </c>
      <c r="G4" s="8" t="s">
        <v>100</v>
      </c>
      <c r="H4" s="10">
        <v>5</v>
      </c>
    </row>
    <row r="5" spans="1:9" ht="15.75" customHeight="1">
      <c r="A5" s="8" t="s">
        <v>101</v>
      </c>
      <c r="B5" s="10">
        <v>13</v>
      </c>
      <c r="C5" s="8" t="s">
        <v>102</v>
      </c>
      <c r="D5" s="10">
        <v>41</v>
      </c>
      <c r="E5" s="8" t="s">
        <v>103</v>
      </c>
      <c r="F5" s="12">
        <f>F2*0.7</f>
        <v>244.99999999999997</v>
      </c>
      <c r="G5" s="8" t="s">
        <v>104</v>
      </c>
      <c r="H5" s="10">
        <v>0</v>
      </c>
    </row>
    <row r="6" spans="1:9" ht="15.75" customHeight="1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2">
        <f>F2*0.2</f>
        <v>70</v>
      </c>
      <c r="G6" s="8" t="s">
        <v>108</v>
      </c>
      <c r="H6" s="10">
        <v>1</v>
      </c>
    </row>
    <row r="7" spans="1:9" ht="15.75" customHeight="1">
      <c r="A7" s="8" t="s">
        <v>109</v>
      </c>
      <c r="B7" s="10">
        <v>11</v>
      </c>
      <c r="C7" s="8" t="s">
        <v>110</v>
      </c>
      <c r="D7" s="10">
        <v>43</v>
      </c>
      <c r="E7" s="8" t="s">
        <v>111</v>
      </c>
      <c r="F7" s="12">
        <f>F2*0.2</f>
        <v>70</v>
      </c>
      <c r="G7" s="8" t="s">
        <v>112</v>
      </c>
      <c r="H7" s="10">
        <v>1</v>
      </c>
    </row>
    <row r="8" spans="1:9" ht="15.75" customHeight="1">
      <c r="A8" s="8" t="s">
        <v>113</v>
      </c>
      <c r="B8" s="10">
        <v>4</v>
      </c>
      <c r="C8" s="8" t="s">
        <v>114</v>
      </c>
      <c r="D8" s="10">
        <v>45</v>
      </c>
      <c r="E8" s="8" t="s">
        <v>115</v>
      </c>
      <c r="F8" s="12">
        <f>F2*0.25</f>
        <v>87.5</v>
      </c>
      <c r="G8" s="8" t="s">
        <v>116</v>
      </c>
      <c r="H8" s="10">
        <v>1</v>
      </c>
    </row>
    <row r="9" spans="1:9" ht="15.75" customHeight="1">
      <c r="A9" s="8" t="s">
        <v>117</v>
      </c>
      <c r="B9" s="10">
        <v>5</v>
      </c>
      <c r="C9" s="8" t="s">
        <v>118</v>
      </c>
      <c r="D9" s="10">
        <v>49</v>
      </c>
      <c r="E9" s="8" t="s">
        <v>119</v>
      </c>
      <c r="F9" s="12">
        <f>F2*0.25</f>
        <v>87.5</v>
      </c>
      <c r="G9" s="8" t="s">
        <v>120</v>
      </c>
      <c r="H9" s="10">
        <v>1</v>
      </c>
    </row>
    <row r="10" spans="1:9" ht="15.75" customHeight="1">
      <c r="A10" s="8" t="s">
        <v>121</v>
      </c>
      <c r="B10" s="10">
        <f>ROUNDUP((B8+B5+B7+B9)/2,0)</f>
        <v>17</v>
      </c>
      <c r="C10" s="8" t="s">
        <v>122</v>
      </c>
      <c r="D10" s="10">
        <v>41</v>
      </c>
      <c r="E10" s="8" t="s">
        <v>123</v>
      </c>
      <c r="F10" s="8" t="s">
        <v>32</v>
      </c>
      <c r="G10" s="8" t="s">
        <v>124</v>
      </c>
      <c r="H10" s="10">
        <v>6</v>
      </c>
    </row>
    <row r="11" spans="1:9" ht="15.75" customHeight="1">
      <c r="A11" s="8" t="s">
        <v>125</v>
      </c>
      <c r="B11" s="10">
        <v>11</v>
      </c>
      <c r="C11" s="8" t="s">
        <v>126</v>
      </c>
      <c r="D11" s="10">
        <v>47</v>
      </c>
      <c r="E11" s="8" t="s">
        <v>127</v>
      </c>
      <c r="F11" s="10">
        <v>2</v>
      </c>
      <c r="G11" s="8" t="s">
        <v>128</v>
      </c>
      <c r="H11" s="10">
        <v>5</v>
      </c>
    </row>
    <row r="12" spans="1:9" ht="15.75" customHeight="1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6</v>
      </c>
    </row>
    <row r="13" spans="1:9" ht="15.75" customHeight="1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4</v>
      </c>
    </row>
    <row r="14" spans="1:9" ht="15.75" customHeight="1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210</v>
      </c>
      <c r="G14" s="8" t="s">
        <v>142</v>
      </c>
      <c r="H14" s="10">
        <v>5</v>
      </c>
    </row>
    <row r="15" spans="1:9" ht="15.75" customHeight="1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5.75" customHeight="1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 t="s">
        <v>150</v>
      </c>
      <c r="G16" s="8" t="s">
        <v>151</v>
      </c>
      <c r="H16" s="10">
        <v>1</v>
      </c>
    </row>
    <row r="17" spans="1:8" ht="15.75" customHeight="1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.75" customHeight="1">
      <c r="A18" s="8" t="s">
        <v>156</v>
      </c>
      <c r="B18" s="10">
        <f>ROUNDUP((B5+B4+B5)/3,0)</f>
        <v>12</v>
      </c>
      <c r="C18" s="8" t="s">
        <v>157</v>
      </c>
      <c r="D18" s="10">
        <v>20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.75" customHeight="1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.75" customHeight="1">
      <c r="A20" s="8" t="s">
        <v>164</v>
      </c>
      <c r="B20" s="8" t="s">
        <v>59</v>
      </c>
      <c r="C20" s="8" t="s">
        <v>166</v>
      </c>
      <c r="D20" s="10">
        <v>51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.75" customHeight="1">
      <c r="A21" s="8" t="s">
        <v>170</v>
      </c>
      <c r="B21" s="10">
        <f t="shared" ref="B21:B28" si="0">F2</f>
        <v>350</v>
      </c>
      <c r="C21" s="8" t="s">
        <v>171</v>
      </c>
      <c r="D21" s="10">
        <v>43</v>
      </c>
      <c r="E21" s="8" t="s">
        <v>172</v>
      </c>
      <c r="F21" s="10">
        <v>0</v>
      </c>
      <c r="G21" s="8" t="s">
        <v>173</v>
      </c>
      <c r="H21" s="8" t="s">
        <v>200</v>
      </c>
    </row>
    <row r="22" spans="1:8" ht="15.75" customHeight="1">
      <c r="A22" s="8" t="s">
        <v>174</v>
      </c>
      <c r="B22" s="10">
        <f t="shared" si="0"/>
        <v>13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200</v>
      </c>
    </row>
    <row r="23" spans="1:8" ht="15.75" customHeight="1">
      <c r="A23" s="8" t="s">
        <v>178</v>
      </c>
      <c r="B23" s="10">
        <f t="shared" si="0"/>
        <v>70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.75" customHeight="1">
      <c r="A24" s="8" t="s">
        <v>182</v>
      </c>
      <c r="B24" s="10">
        <f t="shared" si="0"/>
        <v>244.99999999999997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5.75" customHeight="1">
      <c r="A25" s="8" t="s">
        <v>186</v>
      </c>
      <c r="B25" s="10">
        <f t="shared" si="0"/>
        <v>70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320</v>
      </c>
    </row>
    <row r="26" spans="1:8" ht="15.75" customHeight="1">
      <c r="A26" s="8" t="s">
        <v>189</v>
      </c>
      <c r="B26" s="10">
        <f t="shared" si="0"/>
        <v>70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</row>
    <row r="27" spans="1:8" ht="15.75" customHeight="1">
      <c r="A27" s="8" t="s">
        <v>192</v>
      </c>
      <c r="B27" s="10">
        <f t="shared" si="0"/>
        <v>87.5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.75" customHeight="1">
      <c r="A28" s="8" t="s">
        <v>195</v>
      </c>
      <c r="B28" s="10">
        <f t="shared" si="0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codeName="Tabelle51">
    <outlinePr summaryBelow="0" summaryRight="0"/>
  </sheetPr>
  <dimension ref="A1:I29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9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.75" customHeight="1">
      <c r="A2" s="5" t="s">
        <v>89</v>
      </c>
      <c r="B2" s="7">
        <v>12</v>
      </c>
      <c r="C2" s="5" t="s">
        <v>90</v>
      </c>
      <c r="D2" s="7">
        <v>20</v>
      </c>
      <c r="E2" s="5" t="s">
        <v>91</v>
      </c>
      <c r="F2" s="12">
        <v>250</v>
      </c>
      <c r="G2" s="5" t="s">
        <v>92</v>
      </c>
      <c r="H2" s="7">
        <v>7</v>
      </c>
    </row>
    <row r="3" spans="1:9" ht="15.75" customHeight="1">
      <c r="A3" s="5" t="s">
        <v>93</v>
      </c>
      <c r="B3" s="7">
        <v>12</v>
      </c>
      <c r="C3" s="5" t="s">
        <v>94</v>
      </c>
      <c r="D3" s="7">
        <v>20</v>
      </c>
      <c r="E3" s="5" t="s">
        <v>95</v>
      </c>
      <c r="F3" s="12">
        <v>10</v>
      </c>
      <c r="G3" s="5" t="s">
        <v>96</v>
      </c>
      <c r="H3" s="7">
        <v>0</v>
      </c>
    </row>
    <row r="4" spans="1:9" ht="15.75" customHeight="1">
      <c r="A4" s="5" t="s">
        <v>97</v>
      </c>
      <c r="B4" s="7">
        <v>8</v>
      </c>
      <c r="C4" s="5" t="s">
        <v>98</v>
      </c>
      <c r="D4" s="7">
        <v>20</v>
      </c>
      <c r="E4" s="5" t="s">
        <v>99</v>
      </c>
      <c r="F4" s="12">
        <v>50</v>
      </c>
      <c r="G4" s="5" t="s">
        <v>100</v>
      </c>
      <c r="H4" s="7">
        <v>0</v>
      </c>
    </row>
    <row r="5" spans="1:9" ht="15.75" customHeight="1">
      <c r="A5" s="5" t="s">
        <v>101</v>
      </c>
      <c r="B5" s="7">
        <v>11</v>
      </c>
      <c r="C5" s="5" t="s">
        <v>102</v>
      </c>
      <c r="D5" s="7">
        <v>20</v>
      </c>
      <c r="E5" s="5" t="s">
        <v>103</v>
      </c>
      <c r="F5" s="12">
        <v>170</v>
      </c>
      <c r="G5" s="5" t="s">
        <v>104</v>
      </c>
      <c r="H5" s="7">
        <v>0</v>
      </c>
    </row>
    <row r="6" spans="1:9" ht="15.75" customHeight="1">
      <c r="A6" s="5" t="s">
        <v>105</v>
      </c>
      <c r="B6" s="7">
        <v>9</v>
      </c>
      <c r="C6" s="5" t="s">
        <v>106</v>
      </c>
      <c r="D6" s="7">
        <v>20</v>
      </c>
      <c r="E6" s="5" t="s">
        <v>107</v>
      </c>
      <c r="F6" s="12">
        <v>62.5</v>
      </c>
      <c r="G6" s="5" t="s">
        <v>108</v>
      </c>
      <c r="H6" s="7">
        <v>1</v>
      </c>
    </row>
    <row r="7" spans="1:9" ht="15.75" customHeight="1">
      <c r="A7" s="5" t="s">
        <v>109</v>
      </c>
      <c r="B7" s="7">
        <v>10</v>
      </c>
      <c r="C7" s="5" t="s">
        <v>110</v>
      </c>
      <c r="D7" s="7">
        <v>20</v>
      </c>
      <c r="E7" s="5" t="s">
        <v>111</v>
      </c>
      <c r="F7" s="12">
        <v>62.5</v>
      </c>
      <c r="G7" s="5" t="s">
        <v>112</v>
      </c>
      <c r="H7" s="7">
        <v>0</v>
      </c>
    </row>
    <row r="8" spans="1:9" ht="15.75" customHeight="1">
      <c r="A8" s="5" t="s">
        <v>113</v>
      </c>
      <c r="B8" s="7">
        <v>4</v>
      </c>
      <c r="C8" s="5" t="s">
        <v>114</v>
      </c>
      <c r="D8" s="7">
        <v>20</v>
      </c>
      <c r="E8" s="5" t="s">
        <v>115</v>
      </c>
      <c r="F8" s="12">
        <v>50</v>
      </c>
      <c r="G8" s="5" t="s">
        <v>116</v>
      </c>
      <c r="H8" s="7">
        <v>0</v>
      </c>
    </row>
    <row r="9" spans="1:9" ht="15.75" customHeight="1">
      <c r="A9" s="5" t="s">
        <v>117</v>
      </c>
      <c r="B9" s="7">
        <v>5</v>
      </c>
      <c r="C9" s="5" t="s">
        <v>118</v>
      </c>
      <c r="D9" s="7">
        <v>20</v>
      </c>
      <c r="E9" s="5" t="s">
        <v>119</v>
      </c>
      <c r="F9" s="12">
        <v>50</v>
      </c>
      <c r="G9" s="5" t="s">
        <v>120</v>
      </c>
      <c r="H9" s="7">
        <v>0</v>
      </c>
    </row>
    <row r="10" spans="1:9" ht="15.75" customHeight="1">
      <c r="A10" s="5" t="s">
        <v>121</v>
      </c>
      <c r="B10" s="7">
        <f>ROUNDUP((B8+B5+B7+B9)/2,0)</f>
        <v>15</v>
      </c>
      <c r="C10" s="5" t="s">
        <v>122</v>
      </c>
      <c r="D10" s="7">
        <v>20</v>
      </c>
      <c r="E10" s="5" t="s">
        <v>123</v>
      </c>
      <c r="F10" s="5" t="s">
        <v>32</v>
      </c>
      <c r="G10" s="5" t="s">
        <v>124</v>
      </c>
      <c r="H10" s="7">
        <v>0</v>
      </c>
    </row>
    <row r="11" spans="1:9" ht="15.75" customHeight="1">
      <c r="A11" s="5" t="s">
        <v>125</v>
      </c>
      <c r="B11" s="7">
        <v>11</v>
      </c>
      <c r="C11" s="5" t="s">
        <v>126</v>
      </c>
      <c r="D11" s="7">
        <v>20</v>
      </c>
      <c r="E11" s="5" t="s">
        <v>127</v>
      </c>
      <c r="F11" s="7">
        <v>2</v>
      </c>
      <c r="G11" s="5" t="s">
        <v>128</v>
      </c>
      <c r="H11" s="7">
        <v>0</v>
      </c>
    </row>
    <row r="12" spans="1:9" ht="15.75" customHeight="1">
      <c r="A12" s="5" t="s">
        <v>129</v>
      </c>
      <c r="B12" s="7">
        <v>20</v>
      </c>
      <c r="C12" s="5" t="s">
        <v>130</v>
      </c>
      <c r="D12" s="7">
        <v>20</v>
      </c>
      <c r="E12" s="5" t="s">
        <v>131</v>
      </c>
      <c r="F12" s="7">
        <v>2</v>
      </c>
      <c r="G12" s="5" t="s">
        <v>132</v>
      </c>
      <c r="H12" s="7">
        <v>0</v>
      </c>
    </row>
    <row r="13" spans="1:9" ht="15.75" customHeight="1">
      <c r="A13" s="5" t="s">
        <v>133</v>
      </c>
      <c r="B13" s="7">
        <v>20</v>
      </c>
      <c r="C13" s="5" t="s">
        <v>134</v>
      </c>
      <c r="D13" s="7">
        <v>20</v>
      </c>
      <c r="E13" s="5" t="s">
        <v>135</v>
      </c>
      <c r="F13" s="5" t="s">
        <v>209</v>
      </c>
      <c r="G13" s="5" t="s">
        <v>137</v>
      </c>
      <c r="H13" s="7">
        <v>0</v>
      </c>
    </row>
    <row r="14" spans="1:9" ht="15.75" customHeight="1">
      <c r="A14" s="5" t="s">
        <v>138</v>
      </c>
      <c r="B14" s="7">
        <v>48</v>
      </c>
      <c r="C14" s="5" t="s">
        <v>139</v>
      </c>
      <c r="D14" s="7">
        <v>20</v>
      </c>
      <c r="E14" s="5" t="s">
        <v>140</v>
      </c>
      <c r="F14" s="5"/>
      <c r="G14" s="5" t="s">
        <v>142</v>
      </c>
      <c r="H14" s="7">
        <v>0</v>
      </c>
    </row>
    <row r="15" spans="1:9" ht="15.75" customHeight="1">
      <c r="A15" s="5" t="s">
        <v>143</v>
      </c>
      <c r="B15" s="5" t="s">
        <v>144</v>
      </c>
      <c r="C15" s="5" t="s">
        <v>145</v>
      </c>
      <c r="D15" s="7">
        <v>20</v>
      </c>
      <c r="E15" s="5" t="s">
        <v>146</v>
      </c>
      <c r="F15" s="8"/>
      <c r="G15" s="5" t="s">
        <v>147</v>
      </c>
      <c r="H15" s="7">
        <v>0</v>
      </c>
    </row>
    <row r="16" spans="1:9" ht="15.75" customHeight="1">
      <c r="A16" s="5" t="s">
        <v>148</v>
      </c>
      <c r="B16" s="7">
        <f>ROUNDUP((B7+B5)/2,0)</f>
        <v>11</v>
      </c>
      <c r="C16" s="5" t="s">
        <v>149</v>
      </c>
      <c r="D16" s="7">
        <v>20</v>
      </c>
      <c r="E16" s="5" t="s">
        <v>150</v>
      </c>
      <c r="F16" s="5"/>
      <c r="G16" s="5" t="s">
        <v>151</v>
      </c>
      <c r="H16" s="7">
        <v>0</v>
      </c>
    </row>
    <row r="17" spans="1:8" ht="15.75" customHeight="1">
      <c r="A17" s="5" t="s">
        <v>152</v>
      </c>
      <c r="B17" s="7">
        <f>ROUNDUP((B6+B6+B4)/3,0)</f>
        <v>9</v>
      </c>
      <c r="C17" s="5" t="s">
        <v>153</v>
      </c>
      <c r="D17" s="7">
        <v>20</v>
      </c>
      <c r="E17" s="5" t="s">
        <v>154</v>
      </c>
      <c r="F17" s="7">
        <v>24</v>
      </c>
      <c r="G17" s="5" t="s">
        <v>155</v>
      </c>
      <c r="H17" s="7">
        <v>0</v>
      </c>
    </row>
    <row r="18" spans="1:8" ht="15.75" customHeight="1">
      <c r="A18" s="5" t="s">
        <v>156</v>
      </c>
      <c r="B18" s="7">
        <f>ROUNDUP((B5+B4+B5)/3,0)</f>
        <v>10</v>
      </c>
      <c r="C18" s="5" t="s">
        <v>157</v>
      </c>
      <c r="D18" s="7">
        <v>20</v>
      </c>
      <c r="E18" s="5" t="s">
        <v>158</v>
      </c>
      <c r="F18" s="7">
        <v>12</v>
      </c>
      <c r="G18" s="5" t="s">
        <v>159</v>
      </c>
      <c r="H18" s="7">
        <v>0</v>
      </c>
    </row>
    <row r="19" spans="1:8" ht="15.75" customHeight="1">
      <c r="A19" s="5" t="s">
        <v>160</v>
      </c>
      <c r="B19" s="7">
        <f>ROUNDUP(B8+B9,0)</f>
        <v>9</v>
      </c>
      <c r="C19" s="5" t="s">
        <v>161</v>
      </c>
      <c r="D19" s="7">
        <v>20</v>
      </c>
      <c r="E19" s="5" t="s">
        <v>162</v>
      </c>
      <c r="F19" s="7">
        <v>0</v>
      </c>
      <c r="G19" s="5" t="s">
        <v>163</v>
      </c>
      <c r="H19" s="7">
        <v>0</v>
      </c>
    </row>
    <row r="20" spans="1:8" ht="15.75" customHeight="1">
      <c r="A20" s="5" t="s">
        <v>164</v>
      </c>
      <c r="B20" s="5" t="s">
        <v>165</v>
      </c>
      <c r="C20" s="5" t="s">
        <v>166</v>
      </c>
      <c r="D20" s="7">
        <v>20</v>
      </c>
      <c r="E20" s="5" t="s">
        <v>167</v>
      </c>
      <c r="F20" s="7">
        <v>0</v>
      </c>
      <c r="G20" s="5" t="s">
        <v>168</v>
      </c>
      <c r="H20" s="5" t="s">
        <v>169</v>
      </c>
    </row>
    <row r="21" spans="1:8" ht="15.75" customHeight="1">
      <c r="A21" s="5" t="s">
        <v>170</v>
      </c>
      <c r="B21" s="7">
        <f t="shared" ref="B21:B28" si="0">F2</f>
        <v>250</v>
      </c>
      <c r="C21" s="5" t="s">
        <v>171</v>
      </c>
      <c r="D21" s="7">
        <v>20</v>
      </c>
      <c r="E21" s="5" t="s">
        <v>172</v>
      </c>
      <c r="F21" s="7">
        <v>0</v>
      </c>
      <c r="G21" s="5" t="s">
        <v>173</v>
      </c>
      <c r="H21" s="5" t="s">
        <v>169</v>
      </c>
    </row>
    <row r="22" spans="1:8" ht="15.75" customHeight="1">
      <c r="A22" s="5" t="s">
        <v>174</v>
      </c>
      <c r="B22" s="7">
        <f t="shared" si="0"/>
        <v>10</v>
      </c>
      <c r="C22" s="5" t="s">
        <v>175</v>
      </c>
      <c r="D22" s="7">
        <v>20</v>
      </c>
      <c r="E22" s="5" t="s">
        <v>176</v>
      </c>
      <c r="F22" s="7">
        <v>0</v>
      </c>
      <c r="G22" s="5" t="s">
        <v>177</v>
      </c>
      <c r="H22" s="5" t="s">
        <v>169</v>
      </c>
    </row>
    <row r="23" spans="1:8" ht="15.75" customHeight="1">
      <c r="A23" s="5" t="s">
        <v>178</v>
      </c>
      <c r="B23" s="7">
        <f t="shared" si="0"/>
        <v>50</v>
      </c>
      <c r="C23" s="5" t="s">
        <v>179</v>
      </c>
      <c r="D23" s="7">
        <v>20</v>
      </c>
      <c r="E23" s="5" t="s">
        <v>180</v>
      </c>
      <c r="F23" s="7">
        <v>0</v>
      </c>
      <c r="G23" s="5" t="s">
        <v>181</v>
      </c>
      <c r="H23" s="5" t="s">
        <v>169</v>
      </c>
    </row>
    <row r="24" spans="1:8" ht="15.75" customHeight="1">
      <c r="A24" s="5" t="s">
        <v>182</v>
      </c>
      <c r="B24" s="7">
        <f t="shared" si="0"/>
        <v>170</v>
      </c>
      <c r="C24" s="5" t="s">
        <v>183</v>
      </c>
      <c r="D24" s="7">
        <v>20</v>
      </c>
      <c r="E24" s="5" t="s">
        <v>184</v>
      </c>
      <c r="F24" s="7">
        <v>0</v>
      </c>
      <c r="G24" s="5" t="s">
        <v>185</v>
      </c>
      <c r="H24" s="5" t="s">
        <v>169</v>
      </c>
    </row>
    <row r="25" spans="1:8" ht="15.75" customHeight="1">
      <c r="A25" s="5" t="s">
        <v>186</v>
      </c>
      <c r="B25" s="7">
        <f t="shared" si="0"/>
        <v>62.5</v>
      </c>
      <c r="C25" s="5" t="s">
        <v>187</v>
      </c>
      <c r="D25" s="7">
        <v>20</v>
      </c>
      <c r="E25" s="5" t="s">
        <v>188</v>
      </c>
      <c r="F25" s="7">
        <v>0</v>
      </c>
      <c r="G25" s="8" t="s">
        <v>303</v>
      </c>
      <c r="H25" s="8" t="s">
        <v>32</v>
      </c>
    </row>
    <row r="26" spans="1:8" ht="15.75" customHeight="1">
      <c r="A26" s="5" t="s">
        <v>189</v>
      </c>
      <c r="B26" s="7">
        <f t="shared" si="0"/>
        <v>62.5</v>
      </c>
      <c r="C26" s="5" t="s">
        <v>190</v>
      </c>
      <c r="D26" s="7">
        <v>20</v>
      </c>
      <c r="E26" s="5" t="s">
        <v>191</v>
      </c>
      <c r="F26" s="7">
        <v>0</v>
      </c>
      <c r="G26" s="8"/>
      <c r="H26" s="8"/>
    </row>
    <row r="27" spans="1:8" ht="15.75" customHeight="1">
      <c r="A27" s="5" t="s">
        <v>192</v>
      </c>
      <c r="B27" s="7">
        <f t="shared" si="0"/>
        <v>50</v>
      </c>
      <c r="C27" s="5" t="s">
        <v>193</v>
      </c>
      <c r="D27" s="7">
        <v>20</v>
      </c>
      <c r="E27" s="5" t="s">
        <v>194</v>
      </c>
      <c r="F27" s="8"/>
      <c r="G27" s="8"/>
      <c r="H27" s="8"/>
    </row>
    <row r="28" spans="1:8" ht="15.75" customHeight="1">
      <c r="A28" s="5" t="s">
        <v>195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196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J32"/>
  <sheetViews>
    <sheetView workbookViewId="0">
      <selection activeCell="H25" sqref="H25"/>
    </sheetView>
  </sheetViews>
  <sheetFormatPr baseColWidth="10" defaultColWidth="14.28515625" defaultRowHeight="15.75" customHeight="1"/>
  <sheetData>
    <row r="1" spans="1:10" ht="15.75" customHeight="1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  <c r="J1" s="6"/>
    </row>
    <row r="2" spans="1:10" ht="15.75" customHeight="1">
      <c r="A2" s="8" t="s">
        <v>89</v>
      </c>
      <c r="B2" s="10">
        <v>13</v>
      </c>
      <c r="C2" s="8" t="s">
        <v>90</v>
      </c>
      <c r="D2" s="10">
        <v>35</v>
      </c>
      <c r="E2" s="8" t="s">
        <v>91</v>
      </c>
      <c r="F2" s="10">
        <v>350</v>
      </c>
      <c r="G2" s="8" t="s">
        <v>92</v>
      </c>
      <c r="H2" s="10">
        <v>10</v>
      </c>
      <c r="I2" s="6"/>
      <c r="J2" s="6"/>
    </row>
    <row r="3" spans="1:10" ht="15.75" customHeight="1">
      <c r="A3" s="8" t="s">
        <v>93</v>
      </c>
      <c r="B3" s="10">
        <v>14</v>
      </c>
      <c r="C3" s="8" t="s">
        <v>94</v>
      </c>
      <c r="D3" s="10">
        <v>45</v>
      </c>
      <c r="E3" s="8" t="s">
        <v>95</v>
      </c>
      <c r="F3" s="10">
        <v>12</v>
      </c>
      <c r="G3" s="8" t="s">
        <v>96</v>
      </c>
      <c r="H3" s="10">
        <v>7</v>
      </c>
      <c r="I3" s="6"/>
      <c r="J3" s="6"/>
    </row>
    <row r="4" spans="1:10" ht="15.75" customHeight="1">
      <c r="A4" s="8" t="s">
        <v>97</v>
      </c>
      <c r="B4" s="10">
        <v>15</v>
      </c>
      <c r="C4" s="8" t="s">
        <v>98</v>
      </c>
      <c r="D4" s="10">
        <v>32</v>
      </c>
      <c r="E4" s="8" t="s">
        <v>99</v>
      </c>
      <c r="F4" s="10">
        <f>$F$2*0.2</f>
        <v>70</v>
      </c>
      <c r="G4" s="8" t="s">
        <v>100</v>
      </c>
      <c r="H4" s="10">
        <v>6</v>
      </c>
      <c r="I4" s="6"/>
      <c r="J4" s="6"/>
    </row>
    <row r="5" spans="1:10" ht="15.75" customHeight="1">
      <c r="A5" s="8" t="s">
        <v>101</v>
      </c>
      <c r="B5" s="10">
        <v>14</v>
      </c>
      <c r="C5" s="8" t="s">
        <v>102</v>
      </c>
      <c r="D5" s="10">
        <v>20</v>
      </c>
      <c r="E5" s="8" t="s">
        <v>103</v>
      </c>
      <c r="F5" s="10">
        <f>$F$2*0.7</f>
        <v>244.99999999999997</v>
      </c>
      <c r="G5" s="8" t="s">
        <v>104</v>
      </c>
      <c r="H5" s="10">
        <v>0</v>
      </c>
      <c r="I5" s="6"/>
      <c r="J5" s="6"/>
    </row>
    <row r="6" spans="1:10" ht="15.75" customHeight="1">
      <c r="A6" s="8" t="s">
        <v>105</v>
      </c>
      <c r="B6" s="10">
        <v>12</v>
      </c>
      <c r="C6" s="8" t="s">
        <v>106</v>
      </c>
      <c r="D6" s="10">
        <v>25</v>
      </c>
      <c r="E6" s="8" t="s">
        <v>107</v>
      </c>
      <c r="F6" s="10">
        <f t="shared" ref="F6:F7" si="0">$F$2*0.2</f>
        <v>70</v>
      </c>
      <c r="G6" s="8" t="s">
        <v>108</v>
      </c>
      <c r="H6" s="10">
        <v>2</v>
      </c>
      <c r="I6" s="6"/>
      <c r="J6" s="6"/>
    </row>
    <row r="7" spans="1:10" ht="15.75" customHeight="1">
      <c r="A7" s="8" t="s">
        <v>109</v>
      </c>
      <c r="B7" s="10">
        <v>14</v>
      </c>
      <c r="C7" s="8" t="s">
        <v>110</v>
      </c>
      <c r="D7" s="10">
        <v>45</v>
      </c>
      <c r="E7" s="8" t="s">
        <v>111</v>
      </c>
      <c r="F7" s="10">
        <f t="shared" si="0"/>
        <v>70</v>
      </c>
      <c r="G7" s="8" t="s">
        <v>112</v>
      </c>
      <c r="H7" s="10">
        <v>2</v>
      </c>
      <c r="I7" s="6"/>
      <c r="J7" s="6"/>
    </row>
    <row r="8" spans="1:10" ht="15.75" customHeight="1">
      <c r="A8" s="8" t="s">
        <v>113</v>
      </c>
      <c r="B8" s="10">
        <v>3</v>
      </c>
      <c r="C8" s="8" t="s">
        <v>114</v>
      </c>
      <c r="D8" s="10">
        <v>30</v>
      </c>
      <c r="E8" s="8" t="s">
        <v>115</v>
      </c>
      <c r="F8" s="10">
        <f t="shared" ref="F8:F9" si="1">$F$2*0.25</f>
        <v>87.5</v>
      </c>
      <c r="G8" s="8" t="s">
        <v>116</v>
      </c>
      <c r="H8" s="10">
        <v>2</v>
      </c>
      <c r="I8" s="6"/>
      <c r="J8" s="6"/>
    </row>
    <row r="9" spans="1:10" ht="15.75" customHeight="1">
      <c r="A9" s="8" t="s">
        <v>117</v>
      </c>
      <c r="B9" s="10">
        <v>7</v>
      </c>
      <c r="C9" s="8" t="s">
        <v>118</v>
      </c>
      <c r="D9" s="10">
        <v>50</v>
      </c>
      <c r="E9" s="8" t="s">
        <v>119</v>
      </c>
      <c r="F9" s="10">
        <f t="shared" si="1"/>
        <v>87.5</v>
      </c>
      <c r="G9" s="8" t="s">
        <v>120</v>
      </c>
      <c r="H9" s="10">
        <v>0</v>
      </c>
      <c r="I9" s="6"/>
      <c r="J9" s="6"/>
    </row>
    <row r="10" spans="1:10" ht="15.75" customHeight="1">
      <c r="A10" s="8" t="s">
        <v>121</v>
      </c>
      <c r="B10" s="10">
        <f>ROUNDUP((B8+B5+B7+B9)/2,0)</f>
        <v>19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8</v>
      </c>
      <c r="I10" s="6"/>
      <c r="J10" s="6"/>
    </row>
    <row r="11" spans="1:10" ht="15.75" customHeight="1">
      <c r="A11" s="8" t="s">
        <v>125</v>
      </c>
      <c r="B11" s="10">
        <v>8</v>
      </c>
      <c r="C11" s="8" t="s">
        <v>126</v>
      </c>
      <c r="D11" s="10">
        <v>46</v>
      </c>
      <c r="E11" s="8" t="s">
        <v>127</v>
      </c>
      <c r="F11" s="10">
        <v>2</v>
      </c>
      <c r="G11" s="8" t="s">
        <v>128</v>
      </c>
      <c r="H11" s="10">
        <v>8</v>
      </c>
      <c r="I11" s="6"/>
      <c r="J11" s="6"/>
    </row>
    <row r="12" spans="1:10" ht="15.75" customHeight="1">
      <c r="A12" s="8" t="s">
        <v>129</v>
      </c>
      <c r="B12" s="10">
        <v>20</v>
      </c>
      <c r="C12" s="8" t="s">
        <v>130</v>
      </c>
      <c r="D12" s="10">
        <v>30</v>
      </c>
      <c r="E12" s="8" t="s">
        <v>131</v>
      </c>
      <c r="F12" s="10">
        <v>2</v>
      </c>
      <c r="G12" s="8" t="s">
        <v>132</v>
      </c>
      <c r="H12" s="10">
        <v>8</v>
      </c>
      <c r="I12" s="6"/>
      <c r="J12" s="6"/>
    </row>
    <row r="13" spans="1:10" ht="15.75" customHeight="1">
      <c r="A13" s="8" t="s">
        <v>133</v>
      </c>
      <c r="B13" s="10">
        <v>20</v>
      </c>
      <c r="C13" s="8" t="s">
        <v>134</v>
      </c>
      <c r="D13" s="10">
        <v>30</v>
      </c>
      <c r="E13" s="8" t="s">
        <v>135</v>
      </c>
      <c r="F13" s="8" t="s">
        <v>136</v>
      </c>
      <c r="G13" s="8" t="s">
        <v>137</v>
      </c>
      <c r="H13" s="10">
        <v>8</v>
      </c>
      <c r="I13" s="6"/>
      <c r="J13" s="6"/>
    </row>
    <row r="14" spans="1:10" ht="15.75" customHeight="1">
      <c r="A14" s="8" t="s">
        <v>138</v>
      </c>
      <c r="B14" s="10">
        <v>48</v>
      </c>
      <c r="C14" s="8" t="s">
        <v>139</v>
      </c>
      <c r="D14" s="10">
        <v>22</v>
      </c>
      <c r="E14" s="8" t="s">
        <v>140</v>
      </c>
      <c r="F14" s="8" t="s">
        <v>301</v>
      </c>
      <c r="G14" s="8" t="s">
        <v>142</v>
      </c>
      <c r="H14" s="10">
        <v>8</v>
      </c>
      <c r="I14" s="6"/>
      <c r="J14" s="6"/>
    </row>
    <row r="15" spans="1:10" ht="15.75" customHeight="1">
      <c r="A15" s="8" t="s">
        <v>143</v>
      </c>
      <c r="B15" s="8" t="s">
        <v>144</v>
      </c>
      <c r="C15" s="8" t="s">
        <v>145</v>
      </c>
      <c r="D15" s="10">
        <v>23</v>
      </c>
      <c r="E15" s="8" t="s">
        <v>146</v>
      </c>
      <c r="F15" s="8" t="s">
        <v>214</v>
      </c>
      <c r="G15" s="8" t="s">
        <v>147</v>
      </c>
      <c r="H15" s="10">
        <v>2</v>
      </c>
      <c r="I15" s="6"/>
      <c r="J15" s="6"/>
    </row>
    <row r="16" spans="1:10" ht="15.75" customHeight="1">
      <c r="A16" s="8" t="s">
        <v>148</v>
      </c>
      <c r="B16" s="10">
        <f>ROUNDUP((B7+B5)/2,0)</f>
        <v>14</v>
      </c>
      <c r="C16" s="8" t="s">
        <v>149</v>
      </c>
      <c r="D16" s="10">
        <v>60</v>
      </c>
      <c r="E16" s="8" t="s">
        <v>150</v>
      </c>
      <c r="F16" s="8"/>
      <c r="G16" s="8" t="s">
        <v>151</v>
      </c>
      <c r="H16" s="10">
        <v>2</v>
      </c>
      <c r="I16" s="6"/>
      <c r="J16" s="6"/>
    </row>
    <row r="17" spans="1:10" ht="15.75" customHeight="1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2</v>
      </c>
      <c r="I17" s="6"/>
      <c r="J17" s="6"/>
    </row>
    <row r="18" spans="1:10" ht="15.75" customHeight="1">
      <c r="A18" s="8" t="s">
        <v>156</v>
      </c>
      <c r="B18" s="10">
        <f>ROUNDUP((B5+B4+B5)/3,0)</f>
        <v>15</v>
      </c>
      <c r="C18" s="8" t="s">
        <v>157</v>
      </c>
      <c r="D18" s="10">
        <v>50</v>
      </c>
      <c r="E18" s="8" t="s">
        <v>158</v>
      </c>
      <c r="F18" s="10">
        <v>12</v>
      </c>
      <c r="G18" s="8" t="s">
        <v>159</v>
      </c>
      <c r="H18" s="10">
        <v>2</v>
      </c>
      <c r="I18" s="6"/>
      <c r="J18" s="6"/>
    </row>
    <row r="19" spans="1:10" ht="15.75" customHeight="1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2</v>
      </c>
      <c r="I19" s="6"/>
      <c r="J19" s="6"/>
    </row>
    <row r="20" spans="1:10" ht="15.75" customHeight="1">
      <c r="A20" s="8" t="s">
        <v>164</v>
      </c>
      <c r="B20" s="8" t="s">
        <v>302</v>
      </c>
      <c r="C20" s="8" t="s">
        <v>166</v>
      </c>
      <c r="D20" s="10">
        <v>40</v>
      </c>
      <c r="E20" s="8" t="s">
        <v>167</v>
      </c>
      <c r="F20" s="10">
        <v>30</v>
      </c>
      <c r="G20" s="8" t="s">
        <v>168</v>
      </c>
      <c r="H20" s="8" t="s">
        <v>144</v>
      </c>
      <c r="I20" s="6"/>
      <c r="J20" s="6"/>
    </row>
    <row r="21" spans="1:10" ht="15.75" customHeight="1">
      <c r="A21" s="8" t="s">
        <v>170</v>
      </c>
      <c r="B21" s="10">
        <f t="shared" ref="B21:B28" si="2">F2</f>
        <v>350</v>
      </c>
      <c r="C21" s="8" t="s">
        <v>171</v>
      </c>
      <c r="D21" s="10">
        <v>25</v>
      </c>
      <c r="E21" s="8" t="s">
        <v>172</v>
      </c>
      <c r="F21" s="10">
        <v>24</v>
      </c>
      <c r="G21" s="8" t="s">
        <v>173</v>
      </c>
      <c r="H21" s="8" t="s">
        <v>200</v>
      </c>
      <c r="I21" s="6"/>
      <c r="J21" s="6"/>
    </row>
    <row r="22" spans="1:10" ht="15.75" customHeight="1">
      <c r="A22" s="8" t="s">
        <v>174</v>
      </c>
      <c r="B22" s="10">
        <f t="shared" si="2"/>
        <v>12</v>
      </c>
      <c r="C22" s="8" t="s">
        <v>175</v>
      </c>
      <c r="D22" s="10">
        <v>35</v>
      </c>
      <c r="E22" s="8" t="s">
        <v>176</v>
      </c>
      <c r="F22" s="10">
        <v>0</v>
      </c>
      <c r="G22" s="8" t="s">
        <v>177</v>
      </c>
      <c r="H22" s="8" t="s">
        <v>200</v>
      </c>
      <c r="I22" s="6"/>
      <c r="J22" s="6"/>
    </row>
    <row r="23" spans="1:10" ht="15.75" customHeight="1">
      <c r="A23" s="8" t="s">
        <v>178</v>
      </c>
      <c r="B23" s="10">
        <f t="shared" si="2"/>
        <v>70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144</v>
      </c>
      <c r="I23" s="6"/>
      <c r="J23" s="6"/>
    </row>
    <row r="24" spans="1:10" ht="15.75" customHeight="1">
      <c r="A24" s="8" t="s">
        <v>182</v>
      </c>
      <c r="B24" s="10">
        <f t="shared" si="2"/>
        <v>244.99999999999997</v>
      </c>
      <c r="C24" s="8" t="s">
        <v>183</v>
      </c>
      <c r="D24" s="10">
        <v>45</v>
      </c>
      <c r="E24" s="8" t="s">
        <v>184</v>
      </c>
      <c r="F24" s="10">
        <v>6</v>
      </c>
      <c r="G24" s="8" t="s">
        <v>185</v>
      </c>
      <c r="H24" s="8" t="s">
        <v>200</v>
      </c>
      <c r="I24" s="6"/>
      <c r="J24" s="6"/>
    </row>
    <row r="25" spans="1:10" ht="15.75" customHeight="1">
      <c r="A25" s="8" t="s">
        <v>186</v>
      </c>
      <c r="B25" s="10">
        <f t="shared" si="2"/>
        <v>70</v>
      </c>
      <c r="C25" s="8" t="s">
        <v>187</v>
      </c>
      <c r="D25" s="10">
        <v>30</v>
      </c>
      <c r="E25" s="8" t="s">
        <v>188</v>
      </c>
      <c r="F25" s="10">
        <v>6</v>
      </c>
      <c r="G25" s="8" t="s">
        <v>303</v>
      </c>
      <c r="H25" s="8" t="s">
        <v>65</v>
      </c>
      <c r="I25" s="6"/>
      <c r="J25" s="6"/>
    </row>
    <row r="26" spans="1:10" ht="15.75" customHeight="1">
      <c r="A26" s="8" t="s">
        <v>189</v>
      </c>
      <c r="B26" s="10">
        <f t="shared" si="2"/>
        <v>70</v>
      </c>
      <c r="C26" s="8" t="s">
        <v>190</v>
      </c>
      <c r="D26" s="10">
        <v>60</v>
      </c>
      <c r="E26" s="8" t="s">
        <v>191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192</v>
      </c>
      <c r="B27" s="10">
        <f t="shared" si="2"/>
        <v>87.5</v>
      </c>
      <c r="C27" s="8" t="s">
        <v>193</v>
      </c>
      <c r="D27" s="10">
        <v>43</v>
      </c>
      <c r="E27" s="8" t="s">
        <v>194</v>
      </c>
      <c r="F27" s="8"/>
      <c r="G27" s="8"/>
      <c r="H27" s="8"/>
      <c r="I27" s="6"/>
      <c r="J27" s="6"/>
    </row>
    <row r="28" spans="1:10" ht="15.75" customHeight="1">
      <c r="A28" s="8" t="s">
        <v>195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I29"/>
  <sheetViews>
    <sheetView workbookViewId="0">
      <selection activeCell="H25" sqref="H25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17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6</v>
      </c>
    </row>
    <row r="3" spans="1:9" ht="15">
      <c r="A3" s="8" t="s">
        <v>93</v>
      </c>
      <c r="B3" s="10">
        <v>17</v>
      </c>
      <c r="C3" s="8" t="s">
        <v>94</v>
      </c>
      <c r="D3" s="10">
        <v>60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5">
      <c r="A4" s="8" t="s">
        <v>97</v>
      </c>
      <c r="B4" s="10">
        <v>10</v>
      </c>
      <c r="C4" s="8" t="s">
        <v>98</v>
      </c>
      <c r="D4" s="10">
        <v>28</v>
      </c>
      <c r="E4" s="8" t="s">
        <v>99</v>
      </c>
      <c r="F4" s="10">
        <f>$F$2*0.2</f>
        <v>100</v>
      </c>
      <c r="G4" s="8" t="s">
        <v>100</v>
      </c>
      <c r="H4" s="10">
        <v>6</v>
      </c>
    </row>
    <row r="5" spans="1:9" ht="15">
      <c r="A5" s="8" t="s">
        <v>101</v>
      </c>
      <c r="B5" s="10">
        <v>18</v>
      </c>
      <c r="C5" s="8" t="s">
        <v>102</v>
      </c>
      <c r="D5" s="10">
        <v>20</v>
      </c>
      <c r="E5" s="8" t="s">
        <v>103</v>
      </c>
      <c r="F5" s="10">
        <f>$F$2*0.7</f>
        <v>350</v>
      </c>
      <c r="G5" s="8" t="s">
        <v>104</v>
      </c>
      <c r="H5" s="10">
        <v>0</v>
      </c>
    </row>
    <row r="6" spans="1:9" ht="15">
      <c r="A6" s="8" t="s">
        <v>105</v>
      </c>
      <c r="B6" s="10">
        <v>8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1</v>
      </c>
    </row>
    <row r="7" spans="1:9" ht="15">
      <c r="A7" s="8" t="s">
        <v>109</v>
      </c>
      <c r="B7" s="10">
        <v>12</v>
      </c>
      <c r="C7" s="8" t="s">
        <v>110</v>
      </c>
      <c r="D7" s="10">
        <v>35</v>
      </c>
      <c r="E7" s="8" t="s">
        <v>111</v>
      </c>
      <c r="F7" s="10">
        <f t="shared" si="0"/>
        <v>100</v>
      </c>
      <c r="G7" s="8" t="s">
        <v>112</v>
      </c>
      <c r="H7" s="10">
        <v>2</v>
      </c>
    </row>
    <row r="8" spans="1:9" ht="15">
      <c r="A8" s="8" t="s">
        <v>113</v>
      </c>
      <c r="B8" s="10">
        <v>5</v>
      </c>
      <c r="C8" s="8" t="s">
        <v>114</v>
      </c>
      <c r="D8" s="10">
        <v>32</v>
      </c>
      <c r="E8" s="8" t="s">
        <v>115</v>
      </c>
      <c r="F8" s="10">
        <f t="shared" ref="F8:F9" si="1">$F$2*0.25</f>
        <v>125</v>
      </c>
      <c r="G8" s="8" t="s">
        <v>116</v>
      </c>
      <c r="H8" s="10">
        <v>2</v>
      </c>
    </row>
    <row r="9" spans="1:9" ht="15">
      <c r="A9" s="8" t="s">
        <v>117</v>
      </c>
      <c r="B9" s="10">
        <v>5</v>
      </c>
      <c r="C9" s="8" t="s">
        <v>118</v>
      </c>
      <c r="D9" s="10">
        <v>37</v>
      </c>
      <c r="E9" s="8" t="s">
        <v>119</v>
      </c>
      <c r="F9" s="10">
        <f t="shared" si="1"/>
        <v>125</v>
      </c>
      <c r="G9" s="8" t="s">
        <v>120</v>
      </c>
      <c r="H9" s="10">
        <v>0</v>
      </c>
    </row>
    <row r="10" spans="1:9" ht="15">
      <c r="A10" s="8" t="s">
        <v>121</v>
      </c>
      <c r="B10" s="10">
        <f>ROUNDUP((B8+B5+B7+B9)/2,0)</f>
        <v>20</v>
      </c>
      <c r="C10" s="8" t="s">
        <v>122</v>
      </c>
      <c r="D10" s="10">
        <v>33</v>
      </c>
      <c r="E10" s="8" t="s">
        <v>123</v>
      </c>
      <c r="F10" s="8" t="s">
        <v>2</v>
      </c>
      <c r="G10" s="8" t="s">
        <v>124</v>
      </c>
      <c r="H10" s="10">
        <v>0</v>
      </c>
    </row>
    <row r="11" spans="1:9" ht="15">
      <c r="A11" s="8" t="s">
        <v>125</v>
      </c>
      <c r="B11" s="10">
        <v>8</v>
      </c>
      <c r="C11" s="8" t="s">
        <v>126</v>
      </c>
      <c r="D11" s="10">
        <v>42</v>
      </c>
      <c r="E11" s="8" t="s">
        <v>127</v>
      </c>
      <c r="F11" s="10">
        <v>2</v>
      </c>
      <c r="G11" s="8" t="s">
        <v>128</v>
      </c>
      <c r="H11" s="10">
        <v>0</v>
      </c>
    </row>
    <row r="12" spans="1:9" ht="1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</row>
    <row r="13" spans="1:9" ht="15">
      <c r="A13" s="8" t="s">
        <v>133</v>
      </c>
      <c r="B13" s="10">
        <v>20</v>
      </c>
      <c r="C13" s="8" t="s">
        <v>134</v>
      </c>
      <c r="D13" s="10">
        <v>29</v>
      </c>
      <c r="E13" s="8" t="s">
        <v>135</v>
      </c>
      <c r="F13" s="8" t="s">
        <v>217</v>
      </c>
      <c r="G13" s="8" t="s">
        <v>137</v>
      </c>
      <c r="H13" s="10">
        <v>0</v>
      </c>
    </row>
    <row r="14" spans="1:9" ht="15">
      <c r="A14" s="8" t="s">
        <v>138</v>
      </c>
      <c r="B14" s="10">
        <v>48</v>
      </c>
      <c r="C14" s="8" t="s">
        <v>139</v>
      </c>
      <c r="D14" s="10">
        <v>28</v>
      </c>
      <c r="E14" s="8" t="s">
        <v>140</v>
      </c>
      <c r="F14" s="8" t="s">
        <v>141</v>
      </c>
      <c r="G14" s="8" t="s">
        <v>142</v>
      </c>
      <c r="H14" s="10">
        <v>0</v>
      </c>
    </row>
    <row r="15" spans="1:9" ht="1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9" ht="15">
      <c r="A16" s="8" t="s">
        <v>148</v>
      </c>
      <c r="B16" s="10">
        <f>ROUNDUP((B7+B5)/2,0)</f>
        <v>15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9</v>
      </c>
      <c r="C17" s="8" t="s">
        <v>153</v>
      </c>
      <c r="D17" s="10">
        <v>26</v>
      </c>
      <c r="E17" s="8" t="s">
        <v>154</v>
      </c>
      <c r="F17" s="10">
        <v>40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16</v>
      </c>
      <c r="C18" s="8" t="s">
        <v>157</v>
      </c>
      <c r="D18" s="10">
        <v>20</v>
      </c>
      <c r="E18" s="8" t="s">
        <v>158</v>
      </c>
      <c r="F18" s="10">
        <v>17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10</v>
      </c>
      <c r="C19" s="8" t="s">
        <v>161</v>
      </c>
      <c r="D19" s="10">
        <v>28</v>
      </c>
      <c r="E19" s="8" t="s">
        <v>162</v>
      </c>
      <c r="F19" s="10">
        <v>35</v>
      </c>
      <c r="G19" s="8" t="s">
        <v>163</v>
      </c>
      <c r="H19" s="10">
        <v>1</v>
      </c>
    </row>
    <row r="20" spans="1:8" ht="15">
      <c r="A20" s="8" t="s">
        <v>164</v>
      </c>
      <c r="B20" s="8" t="s">
        <v>282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">
      <c r="A21" s="8" t="s">
        <v>170</v>
      </c>
      <c r="B21" s="10">
        <v>500</v>
      </c>
      <c r="C21" s="8" t="s">
        <v>171</v>
      </c>
      <c r="D21" s="10">
        <v>37</v>
      </c>
      <c r="E21" s="8" t="s">
        <v>172</v>
      </c>
      <c r="F21" s="10">
        <v>12</v>
      </c>
      <c r="G21" s="8" t="s">
        <v>173</v>
      </c>
      <c r="H21" s="8" t="s">
        <v>200</v>
      </c>
    </row>
    <row r="22" spans="1:8" ht="15">
      <c r="A22" s="8" t="s">
        <v>174</v>
      </c>
      <c r="B22" s="10">
        <v>14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144</v>
      </c>
    </row>
    <row r="23" spans="1:8" ht="15">
      <c r="A23" s="8" t="s">
        <v>178</v>
      </c>
      <c r="B23" s="10">
        <f t="shared" ref="B23:B28" si="2">F4</f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144</v>
      </c>
    </row>
    <row r="24" spans="1:8" ht="15">
      <c r="A24" s="8" t="s">
        <v>182</v>
      </c>
      <c r="B24" s="10">
        <f t="shared" si="2"/>
        <v>350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5">
      <c r="A25" s="8" t="s">
        <v>186</v>
      </c>
      <c r="B25" s="10">
        <f t="shared" si="2"/>
        <v>100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</row>
    <row r="26" spans="1:8" ht="15">
      <c r="A26" s="8" t="s">
        <v>189</v>
      </c>
      <c r="B26" s="10">
        <f t="shared" si="2"/>
        <v>100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5">
      <c r="A27" s="8" t="s">
        <v>192</v>
      </c>
      <c r="B27" s="10">
        <f t="shared" si="2"/>
        <v>125</v>
      </c>
      <c r="C27" s="8" t="s">
        <v>193</v>
      </c>
      <c r="D27" s="10">
        <v>31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f t="shared" si="2"/>
        <v>125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I29"/>
  <sheetViews>
    <sheetView workbookViewId="0">
      <selection activeCell="H25" sqref="H25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300</v>
      </c>
      <c r="G2" s="8" t="s">
        <v>92</v>
      </c>
      <c r="H2" s="10">
        <v>6</v>
      </c>
    </row>
    <row r="3" spans="1:9" ht="15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5">
      <c r="A4" s="8" t="s">
        <v>97</v>
      </c>
      <c r="B4" s="10">
        <v>14</v>
      </c>
      <c r="C4" s="8" t="s">
        <v>98</v>
      </c>
      <c r="D4" s="10">
        <v>29</v>
      </c>
      <c r="E4" s="8" t="s">
        <v>99</v>
      </c>
      <c r="F4" s="10">
        <f>$F$2*0.2</f>
        <v>60</v>
      </c>
      <c r="G4" s="8" t="s">
        <v>100</v>
      </c>
      <c r="H4" s="10">
        <v>0</v>
      </c>
    </row>
    <row r="5" spans="1:9" ht="15">
      <c r="A5" s="8" t="s">
        <v>101</v>
      </c>
      <c r="B5" s="10">
        <v>12</v>
      </c>
      <c r="C5" s="8" t="s">
        <v>102</v>
      </c>
      <c r="D5" s="10">
        <v>20</v>
      </c>
      <c r="E5" s="8" t="s">
        <v>103</v>
      </c>
      <c r="F5" s="10">
        <f>$F$2*0.7</f>
        <v>210</v>
      </c>
      <c r="G5" s="8" t="s">
        <v>104</v>
      </c>
      <c r="H5" s="10">
        <v>5</v>
      </c>
    </row>
    <row r="6" spans="1:9" ht="15">
      <c r="A6" s="8" t="s">
        <v>105</v>
      </c>
      <c r="B6" s="10">
        <v>12</v>
      </c>
      <c r="C6" s="8" t="s">
        <v>106</v>
      </c>
      <c r="D6" s="10">
        <v>20</v>
      </c>
      <c r="E6" s="8" t="s">
        <v>107</v>
      </c>
      <c r="F6" s="10">
        <f t="shared" ref="F6:F7" si="0">$F$2*0.2</f>
        <v>60</v>
      </c>
      <c r="G6" s="8" t="s">
        <v>108</v>
      </c>
      <c r="H6" s="10">
        <v>1</v>
      </c>
    </row>
    <row r="7" spans="1:9" ht="1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60</v>
      </c>
      <c r="G7" s="8" t="s">
        <v>112</v>
      </c>
      <c r="H7" s="10">
        <v>1</v>
      </c>
    </row>
    <row r="8" spans="1:9" ht="15">
      <c r="A8" s="8" t="s">
        <v>113</v>
      </c>
      <c r="B8" s="10">
        <v>4</v>
      </c>
      <c r="C8" s="8" t="s">
        <v>114</v>
      </c>
      <c r="D8" s="10">
        <v>25</v>
      </c>
      <c r="E8" s="8" t="s">
        <v>115</v>
      </c>
      <c r="F8" s="10">
        <f t="shared" ref="F8:F9" si="1">$F$2*0.25</f>
        <v>75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75</v>
      </c>
      <c r="G9" s="8" t="s">
        <v>120</v>
      </c>
      <c r="H9" s="10">
        <v>1</v>
      </c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35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5">
      <c r="A12" s="8" t="s">
        <v>129</v>
      </c>
      <c r="B12" s="10">
        <v>20</v>
      </c>
      <c r="C12" s="8" t="s">
        <v>130</v>
      </c>
      <c r="D12" s="10">
        <v>44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5">
      <c r="A14" s="8" t="s">
        <v>138</v>
      </c>
      <c r="B14" s="10">
        <v>28</v>
      </c>
      <c r="C14" s="8" t="s">
        <v>139</v>
      </c>
      <c r="D14" s="10">
        <v>44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5">
      <c r="A15" s="8" t="s">
        <v>143</v>
      </c>
      <c r="B15" s="8" t="s">
        <v>144</v>
      </c>
      <c r="C15" s="8" t="s">
        <v>145</v>
      </c>
      <c r="D15" s="10">
        <v>43</v>
      </c>
      <c r="E15" s="8" t="s">
        <v>146</v>
      </c>
      <c r="F15" s="8"/>
      <c r="G15" s="8" t="s">
        <v>147</v>
      </c>
      <c r="H15" s="10">
        <v>1</v>
      </c>
    </row>
    <row r="16" spans="1:9" ht="15">
      <c r="A16" s="8" t="s">
        <v>148</v>
      </c>
      <c r="B16" s="10">
        <f>ROUNDUP((B7+B5)/2,0)</f>
        <v>12</v>
      </c>
      <c r="C16" s="8" t="s">
        <v>149</v>
      </c>
      <c r="D16" s="10">
        <v>35</v>
      </c>
      <c r="E16" s="8" t="s">
        <v>150</v>
      </c>
      <c r="F16" s="8" t="s">
        <v>220</v>
      </c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13</v>
      </c>
      <c r="C17" s="8" t="s">
        <v>153</v>
      </c>
      <c r="D17" s="10">
        <v>26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20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9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">
      <c r="A20" s="8" t="s">
        <v>164</v>
      </c>
      <c r="B20" s="8" t="s">
        <v>283</v>
      </c>
      <c r="C20" s="8" t="s">
        <v>166</v>
      </c>
      <c r="D20" s="10">
        <v>20</v>
      </c>
      <c r="E20" s="8" t="s">
        <v>167</v>
      </c>
      <c r="F20" s="10">
        <v>11</v>
      </c>
      <c r="G20" s="8" t="s">
        <v>168</v>
      </c>
      <c r="H20" s="8" t="s">
        <v>200</v>
      </c>
    </row>
    <row r="21" spans="1:8" ht="15">
      <c r="A21" s="8" t="s">
        <v>170</v>
      </c>
      <c r="B21" s="10">
        <v>300</v>
      </c>
      <c r="C21" s="8" t="s">
        <v>171</v>
      </c>
      <c r="D21" s="10">
        <v>25</v>
      </c>
      <c r="E21" s="8" t="s">
        <v>172</v>
      </c>
      <c r="F21" s="10">
        <v>55</v>
      </c>
      <c r="G21" s="8" t="s">
        <v>173</v>
      </c>
      <c r="H21" s="8" t="s">
        <v>200</v>
      </c>
    </row>
    <row r="22" spans="1:8" ht="15">
      <c r="A22" s="8" t="s">
        <v>174</v>
      </c>
      <c r="B22" s="10">
        <f t="shared" ref="B22:B28" si="2">F3</f>
        <v>15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5">
      <c r="A23" s="8" t="s">
        <v>178</v>
      </c>
      <c r="B23" s="10">
        <f t="shared" si="2"/>
        <v>60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5">
      <c r="A24" s="8" t="s">
        <v>182</v>
      </c>
      <c r="B24" s="10">
        <f t="shared" si="2"/>
        <v>210</v>
      </c>
      <c r="C24" s="8" t="s">
        <v>183</v>
      </c>
      <c r="D24" s="10">
        <v>20</v>
      </c>
      <c r="E24" s="8" t="s">
        <v>184</v>
      </c>
      <c r="F24" s="10">
        <v>11</v>
      </c>
      <c r="G24" s="8" t="s">
        <v>185</v>
      </c>
      <c r="H24" s="8" t="s">
        <v>200</v>
      </c>
    </row>
    <row r="25" spans="1:8" ht="15">
      <c r="A25" s="8" t="s">
        <v>186</v>
      </c>
      <c r="B25" s="10">
        <f t="shared" si="2"/>
        <v>60</v>
      </c>
      <c r="C25" s="8" t="s">
        <v>187</v>
      </c>
      <c r="D25" s="10">
        <v>20</v>
      </c>
      <c r="E25" s="8" t="s">
        <v>188</v>
      </c>
      <c r="F25" s="10">
        <v>11</v>
      </c>
      <c r="G25" s="8" t="s">
        <v>303</v>
      </c>
      <c r="H25" s="8" t="s">
        <v>61</v>
      </c>
    </row>
    <row r="26" spans="1:8" ht="15">
      <c r="A26" s="8" t="s">
        <v>189</v>
      </c>
      <c r="B26" s="10">
        <f t="shared" si="2"/>
        <v>60</v>
      </c>
      <c r="C26" s="8" t="s">
        <v>190</v>
      </c>
      <c r="D26" s="10">
        <v>20</v>
      </c>
      <c r="E26" s="8" t="s">
        <v>191</v>
      </c>
      <c r="F26" s="10">
        <v>11</v>
      </c>
      <c r="G26" s="8"/>
      <c r="H26" s="8"/>
    </row>
    <row r="27" spans="1:8" ht="15">
      <c r="A27" s="8" t="s">
        <v>192</v>
      </c>
      <c r="B27" s="10">
        <f t="shared" si="2"/>
        <v>75</v>
      </c>
      <c r="C27" s="8" t="s">
        <v>193</v>
      </c>
      <c r="D27" s="10">
        <v>20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I29"/>
  <sheetViews>
    <sheetView workbookViewId="0">
      <selection activeCell="H25" sqref="H25"/>
    </sheetView>
  </sheetViews>
  <sheetFormatPr baseColWidth="10" defaultColWidth="8.85546875" defaultRowHeight="12.75"/>
  <cols>
    <col min="5" max="5" width="16.42578125" customWidth="1"/>
    <col min="6" max="6" width="12.85546875" customWidth="1"/>
    <col min="7" max="7" width="15" customWidth="1"/>
  </cols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18</v>
      </c>
      <c r="C2" s="8" t="s">
        <v>90</v>
      </c>
      <c r="D2" s="10">
        <v>20</v>
      </c>
      <c r="E2" s="8" t="s">
        <v>91</v>
      </c>
      <c r="F2" s="10">
        <v>500</v>
      </c>
      <c r="G2" s="8" t="s">
        <v>92</v>
      </c>
      <c r="H2" s="10">
        <v>10</v>
      </c>
    </row>
    <row r="3" spans="1:9" ht="15">
      <c r="A3" s="8" t="s">
        <v>93</v>
      </c>
      <c r="B3" s="10">
        <v>14</v>
      </c>
      <c r="C3" s="8" t="s">
        <v>94</v>
      </c>
      <c r="D3" s="10">
        <v>80</v>
      </c>
      <c r="E3" s="8" t="s">
        <v>95</v>
      </c>
      <c r="F3" s="10">
        <v>17</v>
      </c>
      <c r="G3" s="8" t="s">
        <v>96</v>
      </c>
      <c r="H3" s="10">
        <v>7</v>
      </c>
    </row>
    <row r="4" spans="1:9" ht="15">
      <c r="A4" s="8" t="s">
        <v>97</v>
      </c>
      <c r="B4" s="10">
        <v>8</v>
      </c>
      <c r="C4" s="8" t="s">
        <v>98</v>
      </c>
      <c r="D4" s="10">
        <v>60</v>
      </c>
      <c r="E4" s="8" t="s">
        <v>99</v>
      </c>
      <c r="F4" s="10">
        <f>$F$2*0.2</f>
        <v>100</v>
      </c>
      <c r="G4" s="8" t="s">
        <v>100</v>
      </c>
      <c r="H4" s="10">
        <v>0</v>
      </c>
    </row>
    <row r="5" spans="1:9" ht="15">
      <c r="A5" s="8" t="s">
        <v>101</v>
      </c>
      <c r="B5" s="10">
        <v>17</v>
      </c>
      <c r="C5" s="8" t="s">
        <v>102</v>
      </c>
      <c r="D5" s="10">
        <v>30</v>
      </c>
      <c r="E5" s="8" t="s">
        <v>103</v>
      </c>
      <c r="F5" s="10">
        <f>$F$2*0.7</f>
        <v>350</v>
      </c>
      <c r="G5" s="8" t="s">
        <v>104</v>
      </c>
      <c r="H5" s="10">
        <v>5</v>
      </c>
    </row>
    <row r="6" spans="1:9" ht="15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100</v>
      </c>
      <c r="G6" s="8" t="s">
        <v>108</v>
      </c>
      <c r="H6" s="10">
        <v>2</v>
      </c>
    </row>
    <row r="7" spans="1:9" ht="1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100</v>
      </c>
      <c r="G7" s="8" t="s">
        <v>112</v>
      </c>
      <c r="H7" s="10">
        <v>1</v>
      </c>
    </row>
    <row r="8" spans="1:9" ht="15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125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125</v>
      </c>
      <c r="G9" s="8" t="s">
        <v>120</v>
      </c>
      <c r="H9" s="10">
        <v>1</v>
      </c>
    </row>
    <row r="10" spans="1:9" ht="15">
      <c r="A10" s="8" t="s">
        <v>121</v>
      </c>
      <c r="B10" s="10">
        <v>20</v>
      </c>
      <c r="C10" s="8" t="s">
        <v>122</v>
      </c>
      <c r="D10" s="10">
        <v>30</v>
      </c>
      <c r="E10" s="8" t="s">
        <v>123</v>
      </c>
      <c r="F10" s="8" t="s">
        <v>25</v>
      </c>
      <c r="G10" s="8" t="s">
        <v>124</v>
      </c>
      <c r="H10" s="10">
        <v>7</v>
      </c>
    </row>
    <row r="11" spans="1:9" ht="15">
      <c r="A11" s="8" t="s">
        <v>125</v>
      </c>
      <c r="B11" s="10">
        <v>14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5">
      <c r="A14" s="8" t="s">
        <v>138</v>
      </c>
      <c r="B14" s="10">
        <v>28</v>
      </c>
      <c r="C14" s="8" t="s">
        <v>139</v>
      </c>
      <c r="D14" s="10">
        <v>30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5">
      <c r="A15" s="8" t="s">
        <v>143</v>
      </c>
      <c r="B15" s="8" t="s">
        <v>144</v>
      </c>
      <c r="C15" s="8" t="s">
        <v>145</v>
      </c>
      <c r="D15" s="10">
        <v>35</v>
      </c>
      <c r="E15" s="8" t="s">
        <v>146</v>
      </c>
      <c r="F15" s="8"/>
      <c r="G15" s="8" t="s">
        <v>147</v>
      </c>
      <c r="H15" s="10">
        <v>1</v>
      </c>
    </row>
    <row r="16" spans="1:9" ht="15">
      <c r="A16" s="8" t="s">
        <v>148</v>
      </c>
      <c r="B16" s="10">
        <f>ROUNDUP((B7+B5)/2,0)</f>
        <v>16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9</v>
      </c>
      <c r="C17" s="8" t="s">
        <v>153</v>
      </c>
      <c r="D17" s="10">
        <v>20</v>
      </c>
      <c r="E17" s="8" t="s">
        <v>154</v>
      </c>
      <c r="F17" s="10">
        <v>13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14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9</v>
      </c>
      <c r="C19" s="8" t="s">
        <v>161</v>
      </c>
      <c r="D19" s="10">
        <v>55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">
      <c r="A20" s="8" t="s">
        <v>164</v>
      </c>
      <c r="B20" s="8" t="s">
        <v>285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">
      <c r="A21" s="8" t="s">
        <v>170</v>
      </c>
      <c r="B21" s="10">
        <v>500</v>
      </c>
      <c r="C21" s="8" t="s">
        <v>171</v>
      </c>
      <c r="D21" s="10">
        <v>30</v>
      </c>
      <c r="E21" s="8" t="s">
        <v>172</v>
      </c>
      <c r="F21" s="10">
        <v>31.5</v>
      </c>
      <c r="G21" s="8" t="s">
        <v>173</v>
      </c>
      <c r="H21" s="8"/>
    </row>
    <row r="22" spans="1:8" ht="15">
      <c r="A22" s="8" t="s">
        <v>174</v>
      </c>
      <c r="B22" s="10">
        <v>17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/>
    </row>
    <row r="23" spans="1:8" ht="15">
      <c r="A23" s="8" t="s">
        <v>178</v>
      </c>
      <c r="B23" s="10">
        <v>100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200</v>
      </c>
    </row>
    <row r="24" spans="1:8" ht="15">
      <c r="A24" s="8" t="s">
        <v>182</v>
      </c>
      <c r="B24" s="10">
        <v>350</v>
      </c>
      <c r="C24" s="8" t="s">
        <v>183</v>
      </c>
      <c r="D24" s="10">
        <v>30</v>
      </c>
      <c r="E24" s="8" t="s">
        <v>184</v>
      </c>
      <c r="F24" s="10">
        <v>0</v>
      </c>
      <c r="G24" s="8" t="s">
        <v>185</v>
      </c>
      <c r="H24" s="8" t="s">
        <v>200</v>
      </c>
    </row>
    <row r="25" spans="1:8" ht="15">
      <c r="A25" s="8" t="s">
        <v>186</v>
      </c>
      <c r="B25" s="10">
        <v>100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5">
      <c r="A26" s="8" t="s">
        <v>189</v>
      </c>
      <c r="B26" s="10">
        <v>100</v>
      </c>
      <c r="C26" s="8" t="s">
        <v>190</v>
      </c>
      <c r="D26" s="10">
        <v>40</v>
      </c>
      <c r="E26" s="8" t="s">
        <v>191</v>
      </c>
      <c r="F26" s="10">
        <v>10.5</v>
      </c>
      <c r="G26" s="8"/>
      <c r="H26" s="8"/>
    </row>
    <row r="27" spans="1:8" ht="15">
      <c r="A27" s="8" t="s">
        <v>192</v>
      </c>
      <c r="B27" s="10">
        <v>125</v>
      </c>
      <c r="C27" s="8" t="s">
        <v>193</v>
      </c>
      <c r="D27" s="10">
        <v>40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v>125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I30"/>
  <sheetViews>
    <sheetView workbookViewId="0">
      <selection activeCell="H25" sqref="H25"/>
    </sheetView>
  </sheetViews>
  <sheetFormatPr baseColWidth="10" defaultColWidth="8.85546875" defaultRowHeight="12.75"/>
  <cols>
    <col min="6" max="6" width="11.85546875" customWidth="1"/>
  </cols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10</v>
      </c>
      <c r="C2" s="8" t="s">
        <v>90</v>
      </c>
      <c r="D2" s="10">
        <v>29</v>
      </c>
      <c r="E2" s="8" t="s">
        <v>91</v>
      </c>
      <c r="F2" s="10">
        <v>200</v>
      </c>
      <c r="G2" s="8" t="s">
        <v>92</v>
      </c>
      <c r="H2" s="10">
        <v>10</v>
      </c>
    </row>
    <row r="3" spans="1:9" ht="15">
      <c r="A3" s="8" t="s">
        <v>93</v>
      </c>
      <c r="B3" s="10">
        <v>10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9" ht="15">
      <c r="A4" s="8" t="s">
        <v>97</v>
      </c>
      <c r="B4" s="10">
        <v>12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</row>
    <row r="5" spans="1:9" ht="15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140</v>
      </c>
      <c r="G5" s="8" t="s">
        <v>104</v>
      </c>
      <c r="H5" s="10">
        <v>5</v>
      </c>
    </row>
    <row r="6" spans="1:9" ht="15">
      <c r="A6" s="8" t="s">
        <v>105</v>
      </c>
      <c r="B6" s="10">
        <v>17</v>
      </c>
      <c r="C6" s="8" t="s">
        <v>106</v>
      </c>
      <c r="D6" s="10">
        <v>40</v>
      </c>
      <c r="E6" s="8" t="s">
        <v>107</v>
      </c>
      <c r="F6" s="10">
        <f t="shared" ref="F6:F7" si="0">$F$2*0.2</f>
        <v>40</v>
      </c>
      <c r="G6" s="8" t="s">
        <v>108</v>
      </c>
      <c r="H6" s="10">
        <v>2</v>
      </c>
    </row>
    <row r="7" spans="1:9" ht="15">
      <c r="A7" s="8" t="s">
        <v>109</v>
      </c>
      <c r="B7" s="10">
        <v>12</v>
      </c>
      <c r="C7" s="8" t="s">
        <v>110</v>
      </c>
      <c r="D7" s="10">
        <v>40</v>
      </c>
      <c r="E7" s="8" t="s">
        <v>111</v>
      </c>
      <c r="F7" s="10">
        <f t="shared" si="0"/>
        <v>40</v>
      </c>
      <c r="G7" s="8" t="s">
        <v>112</v>
      </c>
      <c r="H7" s="10">
        <v>1</v>
      </c>
    </row>
    <row r="8" spans="1:9" ht="15">
      <c r="A8" s="8" t="s">
        <v>113</v>
      </c>
      <c r="B8" s="10">
        <v>5</v>
      </c>
      <c r="C8" s="8" t="s">
        <v>114</v>
      </c>
      <c r="D8" s="10">
        <v>40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1</v>
      </c>
    </row>
    <row r="10" spans="1:9" ht="15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">
      <c r="A11" s="8" t="s">
        <v>125</v>
      </c>
      <c r="B11" s="10">
        <v>8</v>
      </c>
      <c r="C11" s="8" t="s">
        <v>126</v>
      </c>
      <c r="D11" s="10">
        <v>25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5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5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16</v>
      </c>
      <c r="C17" s="8" t="s">
        <v>153</v>
      </c>
      <c r="D17" s="10">
        <v>25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12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144</v>
      </c>
    </row>
    <row r="21" spans="1:8" ht="15">
      <c r="A21" s="8" t="s">
        <v>170</v>
      </c>
      <c r="B21" s="10">
        <v>200</v>
      </c>
      <c r="C21" s="8" t="s">
        <v>171</v>
      </c>
      <c r="D21" s="10">
        <v>20</v>
      </c>
      <c r="E21" s="8" t="s">
        <v>172</v>
      </c>
      <c r="F21" s="10">
        <v>55</v>
      </c>
      <c r="G21" s="8" t="s">
        <v>173</v>
      </c>
      <c r="H21" s="8" t="s">
        <v>144</v>
      </c>
    </row>
    <row r="22" spans="1:8" ht="15">
      <c r="A22" s="8" t="s">
        <v>174</v>
      </c>
      <c r="B22" s="10">
        <v>12</v>
      </c>
      <c r="C22" s="8" t="s">
        <v>175</v>
      </c>
      <c r="D22" s="10">
        <v>35</v>
      </c>
      <c r="E22" s="8" t="s">
        <v>176</v>
      </c>
      <c r="F22" s="10">
        <v>6</v>
      </c>
      <c r="G22" s="8" t="s">
        <v>177</v>
      </c>
      <c r="H22" s="8" t="s">
        <v>144</v>
      </c>
    </row>
    <row r="23" spans="1:8" ht="15">
      <c r="A23" s="8" t="s">
        <v>178</v>
      </c>
      <c r="B23" s="10">
        <f>$F$2*0.2</f>
        <v>40</v>
      </c>
      <c r="C23" s="8" t="s">
        <v>179</v>
      </c>
      <c r="D23" s="10">
        <v>75</v>
      </c>
      <c r="E23" s="8" t="s">
        <v>180</v>
      </c>
      <c r="F23" s="10">
        <v>6</v>
      </c>
      <c r="G23" s="8" t="s">
        <v>181</v>
      </c>
      <c r="H23" s="8" t="s">
        <v>144</v>
      </c>
    </row>
    <row r="24" spans="1:8" ht="15">
      <c r="A24" s="8" t="s">
        <v>182</v>
      </c>
      <c r="B24" s="10">
        <f>$F$2*0.7</f>
        <v>140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144</v>
      </c>
    </row>
    <row r="25" spans="1:8" ht="15">
      <c r="A25" s="8" t="s">
        <v>186</v>
      </c>
      <c r="B25" s="10">
        <f t="shared" ref="B25:B26" si="2">$F$2*0.2</f>
        <v>40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65</v>
      </c>
    </row>
    <row r="26" spans="1:8" ht="1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6</v>
      </c>
      <c r="G26" s="8"/>
      <c r="H26" s="8"/>
    </row>
    <row r="27" spans="1:8" ht="15">
      <c r="A27" s="8" t="s">
        <v>192</v>
      </c>
      <c r="B27" s="10">
        <f t="shared" ref="B27:B28" si="3">$F$2*0.25</f>
        <v>50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f t="shared" si="3"/>
        <v>50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  <row r="30" spans="1:8" ht="15">
      <c r="A30" s="8" t="s">
        <v>196</v>
      </c>
      <c r="B30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I29"/>
  <sheetViews>
    <sheetView workbookViewId="0">
      <selection activeCell="H25" sqref="H25"/>
    </sheetView>
  </sheetViews>
  <sheetFormatPr baseColWidth="10" defaultColWidth="8.85546875" defaultRowHeight="12.75"/>
  <cols>
    <col min="7" max="7" width="14" customWidth="1"/>
  </cols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13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">
      <c r="A3" s="8" t="s">
        <v>93</v>
      </c>
      <c r="B3" s="10">
        <v>15</v>
      </c>
      <c r="C3" s="8" t="s">
        <v>94</v>
      </c>
      <c r="D3" s="10">
        <v>50</v>
      </c>
      <c r="E3" s="8" t="s">
        <v>95</v>
      </c>
      <c r="F3" s="10">
        <v>15</v>
      </c>
      <c r="G3" s="8" t="s">
        <v>96</v>
      </c>
      <c r="H3" s="10">
        <v>7</v>
      </c>
    </row>
    <row r="4" spans="1:9" ht="15">
      <c r="A4" s="8" t="s">
        <v>97</v>
      </c>
      <c r="B4" s="10">
        <v>13</v>
      </c>
      <c r="C4" s="8" t="s">
        <v>98</v>
      </c>
      <c r="D4" s="10">
        <v>20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5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5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50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5">
      <c r="A10" s="8" t="s">
        <v>121</v>
      </c>
      <c r="B10" s="10">
        <v>18</v>
      </c>
      <c r="C10" s="8" t="s">
        <v>122</v>
      </c>
      <c r="D10" s="10">
        <v>40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">
      <c r="A11" s="8" t="s">
        <v>125</v>
      </c>
      <c r="B11" s="10">
        <v>10</v>
      </c>
      <c r="C11" s="8" t="s">
        <v>126</v>
      </c>
      <c r="D11" s="10">
        <v>24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5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5">
      <c r="A14" s="8" t="s">
        <v>138</v>
      </c>
      <c r="B14" s="10">
        <v>28</v>
      </c>
      <c r="C14" s="8" t="s">
        <v>139</v>
      </c>
      <c r="D14" s="10">
        <v>45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5">
      <c r="A15" s="8" t="s">
        <v>143</v>
      </c>
      <c r="B15" s="8" t="s">
        <v>144</v>
      </c>
      <c r="C15" s="8" t="s">
        <v>145</v>
      </c>
      <c r="D15" s="10">
        <v>40</v>
      </c>
      <c r="E15" s="8" t="s">
        <v>146</v>
      </c>
      <c r="F15" s="8"/>
      <c r="G15" s="8" t="s">
        <v>147</v>
      </c>
      <c r="H15" s="10">
        <v>1</v>
      </c>
    </row>
    <row r="16" spans="1:9" ht="15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12</v>
      </c>
      <c r="C17" s="8" t="s">
        <v>153</v>
      </c>
      <c r="D17" s="10">
        <v>50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13</v>
      </c>
      <c r="C18" s="8" t="s">
        <v>157</v>
      </c>
      <c r="D18" s="10">
        <v>35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10</v>
      </c>
      <c r="C19" s="8" t="s">
        <v>161</v>
      </c>
      <c r="D19" s="10">
        <v>35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5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5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I29"/>
  <sheetViews>
    <sheetView workbookViewId="0">
      <selection activeCell="H25" sqref="H25"/>
    </sheetView>
  </sheetViews>
  <sheetFormatPr baseColWidth="10" defaultColWidth="8.85546875" defaultRowHeight="12.75"/>
  <cols>
    <col min="5" max="5" width="13.7109375" customWidth="1"/>
  </cols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11</v>
      </c>
      <c r="C2" s="8" t="s">
        <v>90</v>
      </c>
      <c r="D2" s="10">
        <v>45</v>
      </c>
      <c r="E2" s="8" t="s">
        <v>91</v>
      </c>
      <c r="F2" s="10">
        <v>275</v>
      </c>
      <c r="G2" s="8" t="s">
        <v>92</v>
      </c>
      <c r="H2" s="10">
        <v>10</v>
      </c>
    </row>
    <row r="3" spans="1:9" ht="15">
      <c r="A3" s="8" t="s">
        <v>93</v>
      </c>
      <c r="B3" s="10">
        <v>11</v>
      </c>
      <c r="C3" s="8" t="s">
        <v>94</v>
      </c>
      <c r="D3" s="10">
        <v>30</v>
      </c>
      <c r="E3" s="8" t="s">
        <v>95</v>
      </c>
      <c r="F3" s="10">
        <v>13</v>
      </c>
      <c r="G3" s="8" t="s">
        <v>96</v>
      </c>
      <c r="H3" s="10">
        <v>7</v>
      </c>
    </row>
    <row r="4" spans="1:9" ht="15">
      <c r="A4" s="8" t="s">
        <v>97</v>
      </c>
      <c r="B4" s="10">
        <v>15</v>
      </c>
      <c r="C4" s="8" t="s">
        <v>98</v>
      </c>
      <c r="D4" s="10">
        <v>20</v>
      </c>
      <c r="E4" s="8" t="s">
        <v>99</v>
      </c>
      <c r="F4" s="10">
        <f>$F$2*0.2</f>
        <v>55</v>
      </c>
      <c r="G4" s="8" t="s">
        <v>100</v>
      </c>
      <c r="H4" s="10">
        <v>0</v>
      </c>
    </row>
    <row r="5" spans="1:9" ht="15">
      <c r="A5" s="8" t="s">
        <v>101</v>
      </c>
      <c r="B5" s="10">
        <v>11</v>
      </c>
      <c r="C5" s="8" t="s">
        <v>102</v>
      </c>
      <c r="D5" s="10">
        <v>30</v>
      </c>
      <c r="E5" s="8" t="s">
        <v>103</v>
      </c>
      <c r="F5" s="10">
        <f>$F$2*0.7</f>
        <v>192.5</v>
      </c>
      <c r="G5" s="8" t="s">
        <v>104</v>
      </c>
      <c r="H5" s="10">
        <v>5</v>
      </c>
    </row>
    <row r="6" spans="1:9" ht="15">
      <c r="A6" s="8" t="s">
        <v>105</v>
      </c>
      <c r="B6" s="10">
        <v>16</v>
      </c>
      <c r="C6" s="8" t="s">
        <v>106</v>
      </c>
      <c r="D6" s="10">
        <v>20</v>
      </c>
      <c r="E6" s="8" t="s">
        <v>107</v>
      </c>
      <c r="F6" s="10">
        <f t="shared" ref="F6:F7" si="0">$F$2*0.2</f>
        <v>55</v>
      </c>
      <c r="G6" s="8" t="s">
        <v>108</v>
      </c>
      <c r="H6" s="10">
        <v>2</v>
      </c>
    </row>
    <row r="7" spans="1:9" ht="15">
      <c r="A7" s="8" t="s">
        <v>109</v>
      </c>
      <c r="B7" s="10">
        <v>12</v>
      </c>
      <c r="C7" s="8" t="s">
        <v>110</v>
      </c>
      <c r="D7" s="10">
        <v>30</v>
      </c>
      <c r="E7" s="8" t="s">
        <v>111</v>
      </c>
      <c r="F7" s="10">
        <f t="shared" si="0"/>
        <v>55</v>
      </c>
      <c r="G7" s="8" t="s">
        <v>112</v>
      </c>
      <c r="H7" s="10">
        <v>1</v>
      </c>
    </row>
    <row r="8" spans="1:9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68.75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68.75</v>
      </c>
      <c r="G9" s="8" t="s">
        <v>120</v>
      </c>
      <c r="H9" s="10">
        <v>1</v>
      </c>
    </row>
    <row r="10" spans="1:9" ht="15">
      <c r="A10" s="8" t="s">
        <v>121</v>
      </c>
      <c r="B10" s="10">
        <v>17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">
      <c r="A11" s="8" t="s">
        <v>125</v>
      </c>
      <c r="B11" s="10">
        <v>8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5">
      <c r="A12" s="8" t="s">
        <v>129</v>
      </c>
      <c r="B12" s="10">
        <v>20</v>
      </c>
      <c r="C12" s="8" t="s">
        <v>130</v>
      </c>
      <c r="D12" s="10">
        <v>35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">
      <c r="A13" s="8" t="s">
        <v>133</v>
      </c>
      <c r="B13" s="10">
        <v>20</v>
      </c>
      <c r="C13" s="8" t="s">
        <v>134</v>
      </c>
      <c r="D13" s="10">
        <v>35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5">
      <c r="A14" s="8" t="s">
        <v>138</v>
      </c>
      <c r="B14" s="10">
        <v>28</v>
      </c>
      <c r="C14" s="8" t="s">
        <v>139</v>
      </c>
      <c r="D14" s="10">
        <v>50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5">
      <c r="A15" s="8" t="s">
        <v>143</v>
      </c>
      <c r="B15" s="8" t="s">
        <v>144</v>
      </c>
      <c r="C15" s="8" t="s">
        <v>145</v>
      </c>
      <c r="D15" s="10">
        <v>55</v>
      </c>
      <c r="E15" s="8" t="s">
        <v>146</v>
      </c>
      <c r="F15" s="8"/>
      <c r="G15" s="8" t="s">
        <v>147</v>
      </c>
      <c r="H15" s="10">
        <v>1</v>
      </c>
    </row>
    <row r="16" spans="1:9" ht="1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16</v>
      </c>
      <c r="C17" s="8" t="s">
        <v>153</v>
      </c>
      <c r="D17" s="10">
        <v>55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13</v>
      </c>
      <c r="C18" s="8" t="s">
        <v>157</v>
      </c>
      <c r="D18" s="10">
        <v>45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">
      <c r="A20" s="8" t="s">
        <v>164</v>
      </c>
      <c r="B20" s="8" t="s">
        <v>286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">
      <c r="A21" s="8" t="s">
        <v>170</v>
      </c>
      <c r="B21" s="10">
        <v>375</v>
      </c>
      <c r="C21" s="8" t="s">
        <v>171</v>
      </c>
      <c r="D21" s="10">
        <v>22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5">
      <c r="A23" s="8" t="s">
        <v>178</v>
      </c>
      <c r="B23" s="10">
        <f>$F$2*0.2</f>
        <v>55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5">
      <c r="A24" s="8" t="s">
        <v>182</v>
      </c>
      <c r="B24" s="10">
        <f>$F$2*0.7</f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5">
      <c r="A25" s="8" t="s">
        <v>186</v>
      </c>
      <c r="B25" s="10">
        <f t="shared" ref="B25:B26" si="2">$F$2*0.2</f>
        <v>55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5">
      <c r="A26" s="8" t="s">
        <v>189</v>
      </c>
      <c r="B26" s="10">
        <f t="shared" si="2"/>
        <v>55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5">
      <c r="A27" s="8" t="s">
        <v>192</v>
      </c>
      <c r="B27" s="10">
        <f t="shared" ref="B27:B28" si="3">$F$2*0.25</f>
        <v>68.75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f t="shared" si="3"/>
        <v>68.75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I29"/>
  <sheetViews>
    <sheetView topLeftCell="A4" workbookViewId="0">
      <selection activeCell="H25" sqref="H25"/>
    </sheetView>
  </sheetViews>
  <sheetFormatPr baseColWidth="10" defaultColWidth="8.8554687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15</v>
      </c>
      <c r="C2" s="8" t="s">
        <v>90</v>
      </c>
      <c r="D2" s="10">
        <v>20</v>
      </c>
      <c r="E2" s="8" t="s">
        <v>91</v>
      </c>
      <c r="F2" s="10">
        <v>325</v>
      </c>
      <c r="G2" s="8" t="s">
        <v>92</v>
      </c>
      <c r="H2" s="10">
        <v>10</v>
      </c>
    </row>
    <row r="3" spans="1:9" ht="15">
      <c r="A3" s="8" t="s">
        <v>93</v>
      </c>
      <c r="B3" s="10">
        <v>12</v>
      </c>
      <c r="C3" s="8" t="s">
        <v>94</v>
      </c>
      <c r="D3" s="10">
        <v>35</v>
      </c>
      <c r="E3" s="8" t="s">
        <v>95</v>
      </c>
      <c r="F3" s="10">
        <v>14</v>
      </c>
      <c r="G3" s="8" t="s">
        <v>96</v>
      </c>
      <c r="H3" s="10">
        <v>7</v>
      </c>
    </row>
    <row r="4" spans="1:9" ht="15">
      <c r="A4" s="8" t="s">
        <v>97</v>
      </c>
      <c r="B4" s="10">
        <v>12</v>
      </c>
      <c r="C4" s="8" t="s">
        <v>98</v>
      </c>
      <c r="D4" s="10">
        <v>40</v>
      </c>
      <c r="E4" s="8" t="s">
        <v>99</v>
      </c>
      <c r="F4" s="10">
        <f>$F$2*0.2</f>
        <v>65</v>
      </c>
      <c r="G4" s="8" t="s">
        <v>100</v>
      </c>
      <c r="H4" s="10">
        <v>0</v>
      </c>
    </row>
    <row r="5" spans="1:9" ht="15">
      <c r="A5" s="8" t="s">
        <v>101</v>
      </c>
      <c r="B5" s="10">
        <v>14</v>
      </c>
      <c r="C5" s="8" t="s">
        <v>102</v>
      </c>
      <c r="D5" s="10">
        <v>30</v>
      </c>
      <c r="E5" s="8" t="s">
        <v>103</v>
      </c>
      <c r="F5" s="10">
        <f>$F$2*0.7</f>
        <v>227.49999999999997</v>
      </c>
      <c r="G5" s="8" t="s">
        <v>104</v>
      </c>
      <c r="H5" s="10">
        <v>5</v>
      </c>
    </row>
    <row r="6" spans="1:9" ht="15">
      <c r="A6" s="8" t="s">
        <v>105</v>
      </c>
      <c r="B6" s="10">
        <v>9</v>
      </c>
      <c r="C6" s="8" t="s">
        <v>106</v>
      </c>
      <c r="D6" s="10">
        <v>20</v>
      </c>
      <c r="E6" s="8" t="s">
        <v>107</v>
      </c>
      <c r="F6" s="10">
        <f t="shared" ref="F6:F7" si="0">$F$2*0.2</f>
        <v>65</v>
      </c>
      <c r="G6" s="8" t="s">
        <v>108</v>
      </c>
      <c r="H6" s="10">
        <v>1</v>
      </c>
    </row>
    <row r="7" spans="1:9" ht="1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65</v>
      </c>
      <c r="G7" s="8" t="s">
        <v>112</v>
      </c>
      <c r="H7" s="10">
        <v>1</v>
      </c>
    </row>
    <row r="8" spans="1:9" ht="15">
      <c r="A8" s="8" t="s">
        <v>113</v>
      </c>
      <c r="B8" s="10">
        <v>4</v>
      </c>
      <c r="C8" s="8" t="s">
        <v>114</v>
      </c>
      <c r="D8" s="10">
        <v>30</v>
      </c>
      <c r="E8" s="8" t="s">
        <v>115</v>
      </c>
      <c r="F8" s="10">
        <f t="shared" ref="F8:F9" si="1">$F$2*0.25</f>
        <v>81.25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81.25</v>
      </c>
      <c r="G9" s="8" t="s">
        <v>120</v>
      </c>
      <c r="H9" s="10">
        <v>1</v>
      </c>
    </row>
    <row r="10" spans="1:9" ht="15">
      <c r="A10" s="8" t="s">
        <v>121</v>
      </c>
      <c r="B10" s="10">
        <v>18</v>
      </c>
      <c r="C10" s="8" t="s">
        <v>122</v>
      </c>
      <c r="D10" s="10">
        <v>20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">
      <c r="A11" s="8" t="s">
        <v>125</v>
      </c>
      <c r="B11" s="10">
        <v>11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209</v>
      </c>
      <c r="G13" s="8" t="s">
        <v>137</v>
      </c>
      <c r="H13" s="10">
        <v>7</v>
      </c>
    </row>
    <row r="14" spans="1:9" ht="15">
      <c r="A14" s="8" t="s">
        <v>138</v>
      </c>
      <c r="B14" s="10">
        <v>28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9" ht="15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</row>
    <row r="16" spans="1:9" ht="15">
      <c r="A16" s="8" t="s">
        <v>148</v>
      </c>
      <c r="B16" s="10">
        <f>ROUNDUP((B7+B5)/2,0)</f>
        <v>13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10</v>
      </c>
      <c r="C17" s="8" t="s">
        <v>153</v>
      </c>
      <c r="D17" s="10">
        <v>25</v>
      </c>
      <c r="E17" s="8" t="s">
        <v>154</v>
      </c>
      <c r="F17" s="10">
        <v>24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14</v>
      </c>
      <c r="C18" s="8" t="s">
        <v>157</v>
      </c>
      <c r="D18" s="10">
        <v>30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9</v>
      </c>
      <c r="C19" s="8" t="s">
        <v>161</v>
      </c>
      <c r="D19" s="10">
        <v>40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">
      <c r="A21" s="8" t="s">
        <v>170</v>
      </c>
      <c r="B21" s="10">
        <v>375</v>
      </c>
      <c r="C21" s="8" t="s">
        <v>171</v>
      </c>
      <c r="D21" s="10">
        <v>35</v>
      </c>
      <c r="E21" s="8" t="s">
        <v>172</v>
      </c>
      <c r="F21" s="10">
        <v>43.5</v>
      </c>
      <c r="G21" s="8" t="s">
        <v>173</v>
      </c>
      <c r="H21" s="8" t="s">
        <v>144</v>
      </c>
    </row>
    <row r="22" spans="1:8" ht="1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144</v>
      </c>
    </row>
    <row r="23" spans="1:8" ht="15">
      <c r="A23" s="8" t="s">
        <v>178</v>
      </c>
      <c r="B23" s="10">
        <f>$F$2*0.2</f>
        <v>65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200</v>
      </c>
    </row>
    <row r="24" spans="1:8" ht="15">
      <c r="A24" s="8" t="s">
        <v>182</v>
      </c>
      <c r="B24" s="10">
        <f>$F$2*0.7</f>
        <v>227.49999999999997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5">
      <c r="A25" s="8" t="s">
        <v>186</v>
      </c>
      <c r="B25" s="10">
        <f t="shared" ref="B25:B26" si="2">$F$2*0.2</f>
        <v>65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5">
      <c r="A26" s="8" t="s">
        <v>189</v>
      </c>
      <c r="B26" s="10">
        <f t="shared" si="2"/>
        <v>65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5">
      <c r="A27" s="8" t="s">
        <v>192</v>
      </c>
      <c r="B27" s="10">
        <f t="shared" ref="B27:B28" si="3">$F$2*0.25</f>
        <v>81.25</v>
      </c>
      <c r="C27" s="8" t="s">
        <v>193</v>
      </c>
      <c r="D27" s="10">
        <v>30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f t="shared" si="3"/>
        <v>81.25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9"/>
  <sheetViews>
    <sheetView workbookViewId="0">
      <selection activeCell="H25" sqref="H25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11</v>
      </c>
      <c r="C2" s="8" t="s">
        <v>90</v>
      </c>
      <c r="D2" s="10">
        <v>20</v>
      </c>
      <c r="E2" s="8" t="s">
        <v>91</v>
      </c>
      <c r="F2" s="10">
        <v>225</v>
      </c>
      <c r="G2" s="8" t="s">
        <v>92</v>
      </c>
      <c r="H2" s="10">
        <v>6</v>
      </c>
      <c r="I2" s="6"/>
    </row>
    <row r="3" spans="1:9" ht="15">
      <c r="A3" s="8" t="s">
        <v>93</v>
      </c>
      <c r="B3" s="10">
        <v>12</v>
      </c>
      <c r="C3" s="8" t="s">
        <v>94</v>
      </c>
      <c r="D3" s="10">
        <v>26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45</v>
      </c>
      <c r="G4" s="8" t="s">
        <v>100</v>
      </c>
      <c r="H4" s="10">
        <v>5</v>
      </c>
      <c r="I4" s="6"/>
    </row>
    <row r="5" spans="1:9" ht="1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157.5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11</v>
      </c>
      <c r="C6" s="8" t="s">
        <v>106</v>
      </c>
      <c r="D6" s="10">
        <v>44</v>
      </c>
      <c r="E6" s="8" t="s">
        <v>107</v>
      </c>
      <c r="F6" s="10">
        <f t="shared" ref="F6:F7" si="0">$F$2*0.2</f>
        <v>45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13</v>
      </c>
      <c r="C7" s="8" t="s">
        <v>110</v>
      </c>
      <c r="D7" s="10">
        <v>31</v>
      </c>
      <c r="E7" s="8" t="s">
        <v>111</v>
      </c>
      <c r="F7" s="10">
        <f t="shared" si="0"/>
        <v>45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56.25</v>
      </c>
      <c r="G8" s="8" t="s">
        <v>116</v>
      </c>
      <c r="H8" s="10">
        <v>0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56.25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 t="s">
        <v>141</v>
      </c>
      <c r="G14" s="8" t="s">
        <v>142</v>
      </c>
      <c r="H14" s="10">
        <v>6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225</v>
      </c>
      <c r="G15" s="8" t="s">
        <v>147</v>
      </c>
      <c r="H15" s="10">
        <v>1</v>
      </c>
      <c r="I15" s="6"/>
    </row>
    <row r="16" spans="1:9" ht="15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12</v>
      </c>
      <c r="G18" s="8" t="s">
        <v>159</v>
      </c>
      <c r="H18" s="10">
        <v>1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10</v>
      </c>
      <c r="G19" s="8" t="s">
        <v>163</v>
      </c>
      <c r="H19" s="10">
        <v>1</v>
      </c>
      <c r="I19" s="6"/>
    </row>
    <row r="20" spans="1:9" ht="15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225</v>
      </c>
      <c r="C21" s="8" t="s">
        <v>171</v>
      </c>
      <c r="D21" s="10">
        <v>24</v>
      </c>
      <c r="E21" s="8" t="s">
        <v>172</v>
      </c>
      <c r="F21" s="10">
        <f>SUM(F22:F26)</f>
        <v>6</v>
      </c>
      <c r="G21" s="8" t="s">
        <v>173</v>
      </c>
      <c r="H21" s="8" t="s">
        <v>169</v>
      </c>
      <c r="I21" s="6"/>
    </row>
    <row r="22" spans="1:9" ht="15">
      <c r="A22" s="8" t="s">
        <v>174</v>
      </c>
      <c r="B22" s="10">
        <f t="shared" si="2"/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45</v>
      </c>
      <c r="C23" s="8" t="s">
        <v>179</v>
      </c>
      <c r="D23" s="10">
        <v>20</v>
      </c>
      <c r="E23" s="8" t="s">
        <v>180</v>
      </c>
      <c r="F23" s="10">
        <v>3</v>
      </c>
      <c r="G23" s="8" t="s">
        <v>181</v>
      </c>
      <c r="H23" s="8" t="s">
        <v>169</v>
      </c>
      <c r="I23" s="6"/>
    </row>
    <row r="24" spans="1:9" ht="15">
      <c r="A24" s="8" t="s">
        <v>182</v>
      </c>
      <c r="B24" s="10">
        <f t="shared" si="2"/>
        <v>157.5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5">
      <c r="A25" s="8" t="s">
        <v>186</v>
      </c>
      <c r="B25" s="10">
        <f t="shared" si="2"/>
        <v>45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257</v>
      </c>
      <c r="I25" s="6"/>
    </row>
    <row r="26" spans="1:9" ht="15">
      <c r="A26" s="8" t="s">
        <v>189</v>
      </c>
      <c r="B26" s="10">
        <f t="shared" si="2"/>
        <v>45</v>
      </c>
      <c r="C26" s="8" t="s">
        <v>190</v>
      </c>
      <c r="D26" s="10">
        <v>26</v>
      </c>
      <c r="E26" s="8" t="s">
        <v>191</v>
      </c>
      <c r="F26" s="10">
        <v>0</v>
      </c>
      <c r="G26" s="8"/>
      <c r="H26" s="8"/>
      <c r="I26" s="6"/>
    </row>
    <row r="27" spans="1:9" ht="15">
      <c r="A27" s="8" t="s">
        <v>192</v>
      </c>
      <c r="B27" s="10">
        <f t="shared" si="2"/>
        <v>56.25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I29"/>
  <sheetViews>
    <sheetView workbookViewId="0">
      <selection activeCell="H25" sqref="H25"/>
    </sheetView>
  </sheetViews>
  <sheetFormatPr baseColWidth="10" defaultColWidth="8.8554687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13</v>
      </c>
      <c r="C2" s="8" t="s">
        <v>90</v>
      </c>
      <c r="D2" s="10">
        <v>25</v>
      </c>
      <c r="E2" s="8" t="s">
        <v>91</v>
      </c>
      <c r="F2" s="10">
        <v>375</v>
      </c>
      <c r="G2" s="8" t="s">
        <v>92</v>
      </c>
      <c r="H2" s="10">
        <v>10</v>
      </c>
    </row>
    <row r="3" spans="1:9" ht="15">
      <c r="A3" s="8" t="s">
        <v>93</v>
      </c>
      <c r="B3" s="10">
        <v>15</v>
      </c>
      <c r="C3" s="8" t="s">
        <v>94</v>
      </c>
      <c r="D3" s="10">
        <v>45</v>
      </c>
      <c r="E3" s="8" t="s">
        <v>95</v>
      </c>
      <c r="F3" s="10">
        <v>15</v>
      </c>
      <c r="G3" s="8" t="s">
        <v>96</v>
      </c>
      <c r="H3" s="10">
        <v>10</v>
      </c>
    </row>
    <row r="4" spans="1:9" ht="15">
      <c r="A4" s="8" t="s">
        <v>97</v>
      </c>
      <c r="B4" s="10">
        <v>14</v>
      </c>
      <c r="C4" s="8" t="s">
        <v>98</v>
      </c>
      <c r="D4" s="10">
        <v>27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9" ht="15">
      <c r="A5" s="8" t="s">
        <v>101</v>
      </c>
      <c r="B5" s="10">
        <v>14</v>
      </c>
      <c r="C5" s="8" t="s">
        <v>102</v>
      </c>
      <c r="D5" s="10">
        <v>25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9" ht="15">
      <c r="A6" s="8" t="s">
        <v>105</v>
      </c>
      <c r="B6" s="10">
        <v>11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2</v>
      </c>
    </row>
    <row r="7" spans="1:9" ht="15">
      <c r="A7" s="8" t="s">
        <v>109</v>
      </c>
      <c r="B7" s="10">
        <v>13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1</v>
      </c>
    </row>
    <row r="8" spans="1:9" ht="15">
      <c r="A8" s="8" t="s">
        <v>113</v>
      </c>
      <c r="B8" s="10">
        <v>5</v>
      </c>
      <c r="C8" s="8" t="s">
        <v>114</v>
      </c>
      <c r="D8" s="10">
        <v>27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9" ht="15">
      <c r="A9" s="8" t="s">
        <v>117</v>
      </c>
      <c r="B9" s="10">
        <v>5</v>
      </c>
      <c r="C9" s="8" t="s">
        <v>118</v>
      </c>
      <c r="D9" s="10">
        <v>45</v>
      </c>
      <c r="E9" s="8" t="s">
        <v>119</v>
      </c>
      <c r="F9" s="10">
        <f t="shared" si="1"/>
        <v>93.75</v>
      </c>
      <c r="G9" s="8" t="s">
        <v>120</v>
      </c>
      <c r="H9" s="10">
        <v>1</v>
      </c>
    </row>
    <row r="10" spans="1:9" ht="15">
      <c r="A10" s="8" t="s">
        <v>121</v>
      </c>
      <c r="B10" s="10">
        <v>19</v>
      </c>
      <c r="C10" s="8" t="s">
        <v>122</v>
      </c>
      <c r="D10" s="10">
        <v>32</v>
      </c>
      <c r="E10" s="8" t="s">
        <v>123</v>
      </c>
      <c r="F10" s="8" t="s">
        <v>2</v>
      </c>
      <c r="G10" s="8" t="s">
        <v>124</v>
      </c>
      <c r="H10" s="10">
        <v>7</v>
      </c>
    </row>
    <row r="11" spans="1:9" ht="15">
      <c r="A11" s="8" t="s">
        <v>125</v>
      </c>
      <c r="B11" s="10">
        <v>10</v>
      </c>
      <c r="C11" s="8" t="s">
        <v>126</v>
      </c>
      <c r="D11" s="10">
        <v>35</v>
      </c>
      <c r="E11" s="8" t="s">
        <v>127</v>
      </c>
      <c r="F11" s="10">
        <v>2</v>
      </c>
      <c r="G11" s="8" t="s">
        <v>128</v>
      </c>
      <c r="H11" s="10">
        <v>7</v>
      </c>
    </row>
    <row r="12" spans="1:9" ht="15">
      <c r="A12" s="8" t="s">
        <v>129</v>
      </c>
      <c r="B12" s="10">
        <v>20</v>
      </c>
      <c r="C12" s="8" t="s">
        <v>130</v>
      </c>
      <c r="D12" s="10">
        <v>40</v>
      </c>
      <c r="E12" s="8" t="s">
        <v>131</v>
      </c>
      <c r="F12" s="10">
        <v>2</v>
      </c>
      <c r="G12" s="8" t="s">
        <v>132</v>
      </c>
      <c r="H12" s="10">
        <v>7</v>
      </c>
    </row>
    <row r="13" spans="1:9" ht="15">
      <c r="A13" s="8" t="s">
        <v>133</v>
      </c>
      <c r="B13" s="10">
        <v>20</v>
      </c>
      <c r="C13" s="8" t="s">
        <v>134</v>
      </c>
      <c r="D13" s="10">
        <v>40</v>
      </c>
      <c r="E13" s="8" t="s">
        <v>135</v>
      </c>
      <c r="F13" s="8" t="s">
        <v>136</v>
      </c>
      <c r="G13" s="8" t="s">
        <v>137</v>
      </c>
      <c r="H13" s="10">
        <v>7</v>
      </c>
    </row>
    <row r="14" spans="1:9" ht="15">
      <c r="A14" s="8" t="s">
        <v>138</v>
      </c>
      <c r="B14" s="10">
        <v>28</v>
      </c>
      <c r="C14" s="8" t="s">
        <v>139</v>
      </c>
      <c r="D14" s="10">
        <v>35</v>
      </c>
      <c r="E14" s="8" t="s">
        <v>140</v>
      </c>
      <c r="F14" s="8" t="s">
        <v>136</v>
      </c>
      <c r="G14" s="8" t="s">
        <v>142</v>
      </c>
      <c r="H14" s="10">
        <v>6</v>
      </c>
    </row>
    <row r="15" spans="1:9" ht="15">
      <c r="A15" s="8" t="s">
        <v>143</v>
      </c>
      <c r="B15" s="8" t="s">
        <v>144</v>
      </c>
      <c r="C15" s="8" t="s">
        <v>145</v>
      </c>
      <c r="D15" s="10">
        <v>37</v>
      </c>
      <c r="E15" s="8" t="s">
        <v>146</v>
      </c>
      <c r="F15" s="8"/>
      <c r="G15" s="8" t="s">
        <v>147</v>
      </c>
      <c r="H15" s="10">
        <v>1</v>
      </c>
    </row>
    <row r="16" spans="1:9" ht="15">
      <c r="A16" s="8" t="s">
        <v>148</v>
      </c>
      <c r="B16" s="10">
        <f>ROUNDUP((B7+B5)/2,0)</f>
        <v>14</v>
      </c>
      <c r="C16" s="8" t="s">
        <v>149</v>
      </c>
      <c r="D16" s="10">
        <v>30</v>
      </c>
      <c r="E16" s="8" t="s">
        <v>150</v>
      </c>
      <c r="F16" s="8"/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12</v>
      </c>
      <c r="C17" s="8" t="s">
        <v>153</v>
      </c>
      <c r="D17" s="10">
        <v>30</v>
      </c>
      <c r="E17" s="8" t="s">
        <v>154</v>
      </c>
      <c r="F17" s="10">
        <v>42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14</v>
      </c>
      <c r="C18" s="8" t="s">
        <v>157</v>
      </c>
      <c r="D18" s="10">
        <v>28</v>
      </c>
      <c r="E18" s="8" t="s">
        <v>158</v>
      </c>
      <c r="F18" s="10">
        <v>30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10</v>
      </c>
      <c r="C19" s="8" t="s">
        <v>161</v>
      </c>
      <c r="D19" s="10">
        <v>27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5">
      <c r="A26" s="8" t="s">
        <v>189</v>
      </c>
      <c r="B26" s="10">
        <f t="shared" si="2"/>
        <v>75</v>
      </c>
      <c r="C26" s="8" t="s">
        <v>190</v>
      </c>
      <c r="D26" s="10">
        <v>30</v>
      </c>
      <c r="E26" s="8" t="s">
        <v>191</v>
      </c>
      <c r="F26" s="10">
        <v>10.5</v>
      </c>
      <c r="G26" s="8"/>
      <c r="H26" s="8"/>
    </row>
    <row r="27" spans="1:8" ht="15">
      <c r="A27" s="8" t="s">
        <v>192</v>
      </c>
      <c r="B27" s="10">
        <f t="shared" ref="B27:B28" si="3">$F$2*0.25</f>
        <v>93.75</v>
      </c>
      <c r="C27" s="8" t="s">
        <v>193</v>
      </c>
      <c r="D27" s="10">
        <v>45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287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5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5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5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250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15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50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12</v>
      </c>
      <c r="C5" s="13" t="s">
        <v>102</v>
      </c>
      <c r="D5" s="16">
        <v>30</v>
      </c>
      <c r="E5" s="13" t="s">
        <v>103</v>
      </c>
      <c r="F5" s="16">
        <f>$F$2*0.7</f>
        <v>175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50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50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62.5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62.5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202</v>
      </c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12</v>
      </c>
      <c r="C16" s="13" t="s">
        <v>149</v>
      </c>
      <c r="D16" s="16">
        <v>30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5">
      <c r="A21" s="13" t="s">
        <v>170</v>
      </c>
      <c r="B21" s="16">
        <v>250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5">
      <c r="A23" s="13" t="s">
        <v>178</v>
      </c>
      <c r="B23" s="16">
        <f t="shared" ref="B23:B28" si="2">F4</f>
        <v>50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5">
      <c r="A24" s="13" t="s">
        <v>182</v>
      </c>
      <c r="B24" s="16">
        <f t="shared" si="2"/>
        <v>175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5">
      <c r="A25" s="13" t="s">
        <v>186</v>
      </c>
      <c r="B25" s="16">
        <f t="shared" si="2"/>
        <v>50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3</v>
      </c>
      <c r="I25" s="14"/>
    </row>
    <row r="26" spans="1:9" ht="15">
      <c r="A26" s="13" t="s">
        <v>189</v>
      </c>
      <c r="B26" s="16">
        <f t="shared" si="2"/>
        <v>50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62.5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62.5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I29"/>
  <sheetViews>
    <sheetView workbookViewId="0">
      <selection activeCell="H26" sqref="H26"/>
    </sheetView>
  </sheetViews>
  <sheetFormatPr baseColWidth="10" defaultColWidth="8.85546875" defaultRowHeight="14.25"/>
  <cols>
    <col min="1" max="6" width="8.85546875" style="15"/>
    <col min="7" max="7" width="15.85546875" style="15" customWidth="1"/>
    <col min="8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15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13</v>
      </c>
      <c r="C3" s="13" t="s">
        <v>94</v>
      </c>
      <c r="D3" s="16">
        <v>45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11</v>
      </c>
      <c r="C4" s="13" t="s">
        <v>98</v>
      </c>
      <c r="D4" s="16">
        <v>35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14</v>
      </c>
      <c r="C5" s="13" t="s">
        <v>102</v>
      </c>
      <c r="D5" s="16">
        <v>40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13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19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14</v>
      </c>
      <c r="C16" s="13" t="s">
        <v>149</v>
      </c>
      <c r="D16" s="16">
        <v>30</v>
      </c>
      <c r="E16" s="13" t="s">
        <v>150</v>
      </c>
      <c r="F16" s="13" t="s">
        <v>150</v>
      </c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13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291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5">
      <c r="A21" s="13" t="s">
        <v>170</v>
      </c>
      <c r="B21" s="16">
        <v>350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5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5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5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5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53</v>
      </c>
      <c r="I25" s="14"/>
    </row>
    <row r="26" spans="1:9" ht="15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8"/>
      <c r="H26" s="8"/>
      <c r="I26" s="14"/>
    </row>
    <row r="27" spans="1:9" ht="15">
      <c r="A27" s="13" t="s">
        <v>192</v>
      </c>
      <c r="B27" s="16">
        <f t="shared" si="2"/>
        <v>87.5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I29"/>
  <sheetViews>
    <sheetView workbookViewId="0">
      <selection activeCell="H26" sqref="H26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6</v>
      </c>
      <c r="C2" s="13" t="s">
        <v>90</v>
      </c>
      <c r="D2" s="16">
        <v>20</v>
      </c>
      <c r="E2" s="13" t="s">
        <v>91</v>
      </c>
      <c r="F2" s="16">
        <v>100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6</v>
      </c>
      <c r="C3" s="13" t="s">
        <v>94</v>
      </c>
      <c r="D3" s="16">
        <v>20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9</v>
      </c>
      <c r="C4" s="13" t="s">
        <v>98</v>
      </c>
      <c r="D4" s="16">
        <v>20</v>
      </c>
      <c r="E4" s="13" t="s">
        <v>99</v>
      </c>
      <c r="F4" s="16">
        <f>$F$2*0.2</f>
        <v>20</v>
      </c>
      <c r="G4" s="13" t="s">
        <v>100</v>
      </c>
      <c r="H4" s="16">
        <v>0</v>
      </c>
      <c r="I4" s="14"/>
    </row>
    <row r="5" spans="1:9" ht="15">
      <c r="A5" s="13" t="s">
        <v>101</v>
      </c>
      <c r="B5" s="16">
        <v>6</v>
      </c>
      <c r="C5" s="13" t="s">
        <v>102</v>
      </c>
      <c r="D5" s="16">
        <v>20</v>
      </c>
      <c r="E5" s="13" t="s">
        <v>103</v>
      </c>
      <c r="F5" s="16">
        <f>$F$2*0.7</f>
        <v>70</v>
      </c>
      <c r="G5" s="13" t="s">
        <v>104</v>
      </c>
      <c r="H5" s="16">
        <v>0</v>
      </c>
      <c r="I5" s="14"/>
    </row>
    <row r="6" spans="1:9" ht="15">
      <c r="A6" s="13" t="s">
        <v>105</v>
      </c>
      <c r="B6" s="16">
        <v>6</v>
      </c>
      <c r="C6" s="13" t="s">
        <v>106</v>
      </c>
      <c r="D6" s="16">
        <v>20</v>
      </c>
      <c r="E6" s="13" t="s">
        <v>107</v>
      </c>
      <c r="F6" s="16">
        <f t="shared" ref="F6:F7" si="0">$F$2*0.2</f>
        <v>20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8</v>
      </c>
      <c r="C7" s="13" t="s">
        <v>110</v>
      </c>
      <c r="D7" s="16">
        <v>20</v>
      </c>
      <c r="E7" s="13" t="s">
        <v>111</v>
      </c>
      <c r="F7" s="16">
        <f t="shared" si="0"/>
        <v>20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25</v>
      </c>
      <c r="G8" s="13" t="s">
        <v>116</v>
      </c>
      <c r="H8" s="16">
        <v>0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25</v>
      </c>
      <c r="G9" s="13" t="s">
        <v>120</v>
      </c>
      <c r="H9" s="16">
        <v>0</v>
      </c>
      <c r="I9" s="14"/>
    </row>
    <row r="10" spans="1:9" ht="15">
      <c r="A10" s="13" t="s">
        <v>121</v>
      </c>
      <c r="B10" s="16">
        <f>ROUNDUP((B8+B5+B7+B9)/2,0)</f>
        <v>12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0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0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0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136</v>
      </c>
      <c r="G13" s="13" t="s">
        <v>137</v>
      </c>
      <c r="H13" s="16">
        <v>0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0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7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7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7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292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5">
      <c r="A21" s="13" t="s">
        <v>170</v>
      </c>
      <c r="B21" s="16">
        <v>100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169</v>
      </c>
      <c r="I21" s="14"/>
    </row>
    <row r="22" spans="1:9" ht="15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169</v>
      </c>
      <c r="I22" s="14"/>
    </row>
    <row r="23" spans="1:9" ht="15">
      <c r="A23" s="13" t="s">
        <v>178</v>
      </c>
      <c r="B23" s="16">
        <f t="shared" si="2"/>
        <v>20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169</v>
      </c>
      <c r="I23" s="14"/>
    </row>
    <row r="24" spans="1:9" ht="15">
      <c r="A24" s="13" t="s">
        <v>182</v>
      </c>
      <c r="B24" s="16">
        <f t="shared" si="2"/>
        <v>70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169</v>
      </c>
      <c r="I24" s="14"/>
    </row>
    <row r="25" spans="1:9" ht="15">
      <c r="A25" s="13" t="s">
        <v>186</v>
      </c>
      <c r="B25" s="16">
        <f t="shared" si="2"/>
        <v>20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67</v>
      </c>
      <c r="I25" s="14"/>
    </row>
    <row r="26" spans="1:9" ht="15">
      <c r="A26" s="13" t="s">
        <v>189</v>
      </c>
      <c r="B26" s="16">
        <f t="shared" si="2"/>
        <v>20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25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350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11</v>
      </c>
      <c r="C3" s="13" t="s">
        <v>94</v>
      </c>
      <c r="D3" s="16">
        <v>35</v>
      </c>
      <c r="E3" s="13" t="s">
        <v>95</v>
      </c>
      <c r="F3" s="16">
        <v>13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10</v>
      </c>
      <c r="C4" s="13" t="s">
        <v>98</v>
      </c>
      <c r="D4" s="16">
        <v>30</v>
      </c>
      <c r="E4" s="13" t="s">
        <v>99</v>
      </c>
      <c r="F4" s="16">
        <f>$F$2*0.2</f>
        <v>70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244.99999999999997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70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70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87.5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87.5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289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141</v>
      </c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10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12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293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206</v>
      </c>
      <c r="I20" s="14"/>
    </row>
    <row r="21" spans="1:9" ht="15">
      <c r="A21" s="13" t="s">
        <v>170</v>
      </c>
      <c r="B21" s="16">
        <v>350</v>
      </c>
      <c r="C21" s="13" t="s">
        <v>171</v>
      </c>
      <c r="D21" s="16">
        <v>25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5">
      <c r="A22" s="13" t="s">
        <v>174</v>
      </c>
      <c r="B22" s="16">
        <v>13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5">
      <c r="A23" s="13" t="s">
        <v>178</v>
      </c>
      <c r="B23" s="16">
        <f t="shared" ref="B23:B28" si="2">F4</f>
        <v>70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5">
      <c r="A24" s="13" t="s">
        <v>182</v>
      </c>
      <c r="B24" s="16">
        <f t="shared" si="2"/>
        <v>244.99999999999997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5">
      <c r="A25" s="13" t="s">
        <v>186</v>
      </c>
      <c r="B25" s="16">
        <f t="shared" si="2"/>
        <v>70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57</v>
      </c>
      <c r="I25" s="14"/>
    </row>
    <row r="26" spans="1:9" ht="15">
      <c r="A26" s="13" t="s">
        <v>189</v>
      </c>
      <c r="B26" s="16">
        <f t="shared" si="2"/>
        <v>70</v>
      </c>
      <c r="C26" s="13" t="s">
        <v>190</v>
      </c>
      <c r="D26" s="16">
        <v>25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87.5</v>
      </c>
      <c r="C27" s="13" t="s">
        <v>193</v>
      </c>
      <c r="D27" s="16">
        <v>40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87.5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8</v>
      </c>
      <c r="C2" s="13" t="s">
        <v>90</v>
      </c>
      <c r="D2" s="16">
        <v>30</v>
      </c>
      <c r="E2" s="13" t="s">
        <v>91</v>
      </c>
      <c r="F2" s="16">
        <v>200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8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40</v>
      </c>
      <c r="G4" s="13" t="s">
        <v>100</v>
      </c>
      <c r="H4" s="16">
        <v>0</v>
      </c>
      <c r="I4" s="14"/>
    </row>
    <row r="5" spans="1:9" ht="15">
      <c r="A5" s="13" t="s">
        <v>101</v>
      </c>
      <c r="B5" s="16">
        <v>8</v>
      </c>
      <c r="C5" s="13" t="s">
        <v>102</v>
      </c>
      <c r="D5" s="16">
        <v>20</v>
      </c>
      <c r="E5" s="13" t="s">
        <v>103</v>
      </c>
      <c r="F5" s="16">
        <f>$F$2*0.7</f>
        <v>140</v>
      </c>
      <c r="G5" s="13" t="s">
        <v>104</v>
      </c>
      <c r="H5" s="16">
        <v>1</v>
      </c>
      <c r="I5" s="14"/>
    </row>
    <row r="6" spans="1:9" ht="1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10</v>
      </c>
      <c r="C7" s="13" t="s">
        <v>110</v>
      </c>
      <c r="D7" s="16">
        <v>30</v>
      </c>
      <c r="E7" s="13" t="s">
        <v>111</v>
      </c>
      <c r="F7" s="16">
        <f t="shared" si="0"/>
        <v>40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50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50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14</v>
      </c>
      <c r="C10" s="13" t="s">
        <v>122</v>
      </c>
      <c r="D10" s="16">
        <v>20</v>
      </c>
      <c r="E10" s="13" t="s">
        <v>123</v>
      </c>
      <c r="F10" s="13" t="s">
        <v>34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25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141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30</v>
      </c>
      <c r="E14" s="13" t="s">
        <v>140</v>
      </c>
      <c r="F14" s="13" t="s">
        <v>225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9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14</v>
      </c>
      <c r="C17" s="13" t="s">
        <v>153</v>
      </c>
      <c r="D17" s="16">
        <v>50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10</v>
      </c>
      <c r="C18" s="13" t="s">
        <v>157</v>
      </c>
      <c r="D18" s="16">
        <v>35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294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5">
      <c r="A21" s="13" t="s">
        <v>170</v>
      </c>
      <c r="B21" s="16">
        <f t="shared" ref="B21:B28" si="2">F2</f>
        <v>200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5">
      <c r="A22" s="13" t="s">
        <v>174</v>
      </c>
      <c r="B22" s="16">
        <f t="shared" si="2"/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5">
      <c r="A23" s="13" t="s">
        <v>178</v>
      </c>
      <c r="B23" s="16">
        <f t="shared" si="2"/>
        <v>40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5">
      <c r="A24" s="13" t="s">
        <v>182</v>
      </c>
      <c r="B24" s="16">
        <f t="shared" si="2"/>
        <v>140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5">
      <c r="A25" s="13" t="s">
        <v>186</v>
      </c>
      <c r="B25" s="16">
        <f t="shared" si="2"/>
        <v>40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61</v>
      </c>
      <c r="I25" s="14"/>
    </row>
    <row r="26" spans="1:9" ht="15">
      <c r="A26" s="13" t="s">
        <v>189</v>
      </c>
      <c r="B26" s="16">
        <f t="shared" si="2"/>
        <v>40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50</v>
      </c>
      <c r="C27" s="13" t="s">
        <v>193</v>
      </c>
      <c r="D27" s="16">
        <v>30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50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12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13</v>
      </c>
      <c r="C3" s="13" t="s">
        <v>94</v>
      </c>
      <c r="D3" s="16">
        <v>35</v>
      </c>
      <c r="E3" s="13" t="s">
        <v>95</v>
      </c>
      <c r="F3" s="16">
        <v>12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11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12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40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198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225</v>
      </c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11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25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295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5">
      <c r="A21" s="13" t="s">
        <v>170</v>
      </c>
      <c r="B21" s="16">
        <v>225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5">
      <c r="A22" s="13" t="s">
        <v>174</v>
      </c>
      <c r="B22" s="16">
        <v>12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5">
      <c r="A23" s="13" t="s">
        <v>178</v>
      </c>
      <c r="B23" s="16">
        <f t="shared" ref="B23:B28" si="2">F4</f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5">
      <c r="A26" s="13" t="s">
        <v>189</v>
      </c>
      <c r="B26" s="16">
        <f t="shared" si="2"/>
        <v>45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56.25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14</v>
      </c>
      <c r="C2" s="13" t="s">
        <v>90</v>
      </c>
      <c r="D2" s="16">
        <v>30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15</v>
      </c>
      <c r="C3" s="13" t="s">
        <v>94</v>
      </c>
      <c r="D3" s="16">
        <v>45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13</v>
      </c>
      <c r="C4" s="13" t="s">
        <v>98</v>
      </c>
      <c r="D4" s="16">
        <v>30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13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15</v>
      </c>
      <c r="C7" s="13" t="s">
        <v>110</v>
      </c>
      <c r="D7" s="16">
        <v>35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40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19</v>
      </c>
      <c r="C10" s="13" t="s">
        <v>122</v>
      </c>
      <c r="D10" s="16">
        <v>35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45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35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35</v>
      </c>
      <c r="E13" s="13" t="s">
        <v>135</v>
      </c>
      <c r="F13" s="13" t="s">
        <v>136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45</v>
      </c>
      <c r="E14" s="13" t="s">
        <v>140</v>
      </c>
      <c r="F14" s="13" t="s">
        <v>209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30</v>
      </c>
      <c r="E15" s="13" t="s">
        <v>146</v>
      </c>
      <c r="F15" s="13" t="s">
        <v>290</v>
      </c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14</v>
      </c>
      <c r="C16" s="13" t="s">
        <v>149</v>
      </c>
      <c r="D16" s="16">
        <v>35</v>
      </c>
      <c r="E16" s="13" t="s">
        <v>150</v>
      </c>
      <c r="F16" s="13" t="s">
        <v>225</v>
      </c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11</v>
      </c>
      <c r="C17" s="13" t="s">
        <v>153</v>
      </c>
      <c r="D17" s="16">
        <v>30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13</v>
      </c>
      <c r="C18" s="13" t="s">
        <v>157</v>
      </c>
      <c r="D18" s="16">
        <v>30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296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5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5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5">
      <c r="A26" s="13" t="s">
        <v>189</v>
      </c>
      <c r="B26" s="16">
        <f t="shared" si="2"/>
        <v>60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75</v>
      </c>
      <c r="C27" s="13" t="s">
        <v>193</v>
      </c>
      <c r="D27" s="16">
        <v>35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15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14</v>
      </c>
      <c r="C3" s="13" t="s">
        <v>94</v>
      </c>
      <c r="D3" s="16">
        <v>40</v>
      </c>
      <c r="E3" s="13" t="s">
        <v>95</v>
      </c>
      <c r="F3" s="16">
        <v>14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8</v>
      </c>
      <c r="C4" s="13" t="s">
        <v>98</v>
      </c>
      <c r="D4" s="16">
        <v>45</v>
      </c>
      <c r="E4" s="13" t="s">
        <v>99</v>
      </c>
      <c r="F4" s="16">
        <f>$F$2*0.2</f>
        <v>60</v>
      </c>
      <c r="G4" s="13" t="s">
        <v>100</v>
      </c>
      <c r="H4" s="16">
        <v>7</v>
      </c>
      <c r="I4" s="14"/>
    </row>
    <row r="5" spans="1:9" ht="15">
      <c r="A5" s="13" t="s">
        <v>101</v>
      </c>
      <c r="B5" s="16">
        <v>14</v>
      </c>
      <c r="C5" s="13" t="s">
        <v>102</v>
      </c>
      <c r="D5" s="16">
        <v>30</v>
      </c>
      <c r="E5" s="13" t="s">
        <v>103</v>
      </c>
      <c r="F5" s="16">
        <f>$F$2*0.7</f>
        <v>210</v>
      </c>
      <c r="G5" s="13" t="s">
        <v>104</v>
      </c>
      <c r="H5" s="16">
        <v>7</v>
      </c>
      <c r="I5" s="14"/>
    </row>
    <row r="6" spans="1:9" ht="15">
      <c r="A6" s="13" t="s">
        <v>105</v>
      </c>
      <c r="B6" s="16">
        <v>8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10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35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35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17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35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30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25</v>
      </c>
      <c r="E13" s="13" t="s">
        <v>135</v>
      </c>
      <c r="F13" s="13" t="s">
        <v>204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35</v>
      </c>
      <c r="E14" s="13" t="s">
        <v>140</v>
      </c>
      <c r="F14" s="13" t="s">
        <v>197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25</v>
      </c>
      <c r="E15" s="13" t="s">
        <v>146</v>
      </c>
      <c r="F15" s="13" t="s">
        <v>198</v>
      </c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12</v>
      </c>
      <c r="C16" s="13" t="s">
        <v>149</v>
      </c>
      <c r="D16" s="16">
        <v>35</v>
      </c>
      <c r="E16" s="13" t="s">
        <v>150</v>
      </c>
      <c r="F16" s="13" t="s">
        <v>288</v>
      </c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8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12</v>
      </c>
      <c r="C18" s="13" t="s">
        <v>157</v>
      </c>
      <c r="D18" s="16">
        <v>25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35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297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5">
      <c r="A21" s="13" t="s">
        <v>170</v>
      </c>
      <c r="B21" s="16">
        <v>300</v>
      </c>
      <c r="C21" s="13" t="s">
        <v>171</v>
      </c>
      <c r="D21" s="16">
        <v>30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5">
      <c r="A22" s="13" t="s">
        <v>174</v>
      </c>
      <c r="B22" s="16">
        <v>14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5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75</v>
      </c>
      <c r="C27" s="13" t="s">
        <v>193</v>
      </c>
      <c r="D27" s="16">
        <v>25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9"/>
  <sheetViews>
    <sheetView workbookViewId="0">
      <selection activeCell="H25" sqref="H25"/>
    </sheetView>
  </sheetViews>
  <sheetFormatPr baseColWidth="10" defaultColWidth="11.42578125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12</v>
      </c>
      <c r="C2" s="8" t="s">
        <v>90</v>
      </c>
      <c r="D2" s="10">
        <v>20</v>
      </c>
      <c r="E2" s="8" t="s">
        <v>91</v>
      </c>
      <c r="F2" s="10">
        <v>250</v>
      </c>
      <c r="G2" s="8" t="s">
        <v>92</v>
      </c>
      <c r="H2" s="10">
        <v>6</v>
      </c>
      <c r="I2" s="6"/>
    </row>
    <row r="3" spans="1:9" ht="15">
      <c r="A3" s="8" t="s">
        <v>93</v>
      </c>
      <c r="B3" s="10">
        <v>12</v>
      </c>
      <c r="C3" s="8" t="s">
        <v>94</v>
      </c>
      <c r="D3" s="10">
        <v>29</v>
      </c>
      <c r="E3" s="8" t="s">
        <v>95</v>
      </c>
      <c r="F3" s="10">
        <v>10</v>
      </c>
      <c r="G3" s="8" t="s">
        <v>96</v>
      </c>
      <c r="H3" s="10">
        <v>7</v>
      </c>
      <c r="I3" s="6"/>
    </row>
    <row r="4" spans="1:9" ht="15">
      <c r="A4" s="8" t="s">
        <v>97</v>
      </c>
      <c r="B4" s="10">
        <v>10</v>
      </c>
      <c r="C4" s="8" t="s">
        <v>98</v>
      </c>
      <c r="D4" s="10">
        <v>23</v>
      </c>
      <c r="E4" s="8" t="s">
        <v>99</v>
      </c>
      <c r="F4" s="10">
        <f>$F$2*0.2</f>
        <v>50</v>
      </c>
      <c r="G4" s="8" t="s">
        <v>100</v>
      </c>
      <c r="H4" s="10">
        <v>6</v>
      </c>
      <c r="I4" s="6"/>
    </row>
    <row r="5" spans="1:9" ht="1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175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11</v>
      </c>
      <c r="C6" s="8" t="s">
        <v>106</v>
      </c>
      <c r="D6" s="10">
        <v>26</v>
      </c>
      <c r="E6" s="8" t="s">
        <v>107</v>
      </c>
      <c r="F6" s="10">
        <f t="shared" ref="F6:F7" si="0">$F$2*0.2</f>
        <v>50</v>
      </c>
      <c r="G6" s="8" t="s">
        <v>108</v>
      </c>
      <c r="H6" s="10">
        <v>1</v>
      </c>
      <c r="I6" s="6"/>
    </row>
    <row r="7" spans="1:9" ht="15">
      <c r="A7" s="8" t="s">
        <v>109</v>
      </c>
      <c r="B7" s="10">
        <v>13</v>
      </c>
      <c r="C7" s="8" t="s">
        <v>110</v>
      </c>
      <c r="D7" s="10">
        <v>41</v>
      </c>
      <c r="E7" s="8" t="s">
        <v>111</v>
      </c>
      <c r="F7" s="10">
        <f t="shared" si="0"/>
        <v>50</v>
      </c>
      <c r="G7" s="8" t="s">
        <v>112</v>
      </c>
      <c r="H7" s="10">
        <v>1</v>
      </c>
      <c r="I7" s="6"/>
    </row>
    <row r="8" spans="1:9" ht="15">
      <c r="A8" s="8" t="s">
        <v>113</v>
      </c>
      <c r="B8" s="10">
        <v>5</v>
      </c>
      <c r="C8" s="8" t="s">
        <v>114</v>
      </c>
      <c r="D8" s="10">
        <v>26</v>
      </c>
      <c r="E8" s="8" t="s">
        <v>115</v>
      </c>
      <c r="F8" s="10">
        <f t="shared" ref="F8:F9" si="1">$F$2*0.25</f>
        <v>62.5</v>
      </c>
      <c r="G8" s="8" t="s">
        <v>116</v>
      </c>
      <c r="H8" s="10">
        <v>0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25</v>
      </c>
      <c r="E9" s="8" t="s">
        <v>119</v>
      </c>
      <c r="F9" s="10">
        <f t="shared" si="1"/>
        <v>62.5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17</v>
      </c>
      <c r="C10" s="8" t="s">
        <v>122</v>
      </c>
      <c r="D10" s="10">
        <v>34</v>
      </c>
      <c r="E10" s="8" t="s">
        <v>123</v>
      </c>
      <c r="F10" s="8" t="s">
        <v>2</v>
      </c>
      <c r="G10" s="8" t="s">
        <v>124</v>
      </c>
      <c r="H10" s="10">
        <v>6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22</v>
      </c>
      <c r="E11" s="8" t="s">
        <v>127</v>
      </c>
      <c r="F11" s="10">
        <v>2</v>
      </c>
      <c r="G11" s="8" t="s">
        <v>128</v>
      </c>
      <c r="H11" s="10">
        <v>5</v>
      </c>
      <c r="I11" s="6"/>
    </row>
    <row r="12" spans="1:9" ht="15">
      <c r="A12" s="8" t="s">
        <v>129</v>
      </c>
      <c r="B12" s="10">
        <v>20</v>
      </c>
      <c r="C12" s="8" t="s">
        <v>130</v>
      </c>
      <c r="D12" s="10">
        <v>25</v>
      </c>
      <c r="E12" s="8" t="s">
        <v>131</v>
      </c>
      <c r="F12" s="10">
        <v>2</v>
      </c>
      <c r="G12" s="8" t="s">
        <v>132</v>
      </c>
      <c r="H12" s="10">
        <v>6</v>
      </c>
      <c r="I12" s="6"/>
    </row>
    <row r="13" spans="1:9" ht="15">
      <c r="A13" s="8" t="s">
        <v>133</v>
      </c>
      <c r="B13" s="10">
        <v>20</v>
      </c>
      <c r="C13" s="8" t="s">
        <v>134</v>
      </c>
      <c r="D13" s="10">
        <v>27</v>
      </c>
      <c r="E13" s="8" t="s">
        <v>135</v>
      </c>
      <c r="F13" s="8" t="s">
        <v>141</v>
      </c>
      <c r="G13" s="8" t="s">
        <v>137</v>
      </c>
      <c r="H13" s="10">
        <v>5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31</v>
      </c>
      <c r="E14" s="8" t="s">
        <v>140</v>
      </c>
      <c r="F14" s="8"/>
      <c r="G14" s="8" t="s">
        <v>142</v>
      </c>
      <c r="H14" s="10">
        <v>6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26</v>
      </c>
      <c r="E15" s="8" t="s">
        <v>146</v>
      </c>
      <c r="F15" s="8" t="s">
        <v>259</v>
      </c>
      <c r="G15" s="8" t="s">
        <v>147</v>
      </c>
      <c r="H15" s="10">
        <v>1</v>
      </c>
      <c r="I15" s="6"/>
    </row>
    <row r="16" spans="1:9" ht="15">
      <c r="A16" s="8" t="s">
        <v>148</v>
      </c>
      <c r="B16" s="10">
        <f>ROUNDUP((B7+B5)/2,0)</f>
        <v>12</v>
      </c>
      <c r="C16" s="8" t="s">
        <v>149</v>
      </c>
      <c r="D16" s="10">
        <v>23</v>
      </c>
      <c r="E16" s="8" t="s">
        <v>150</v>
      </c>
      <c r="F16" s="8"/>
      <c r="G16" s="8" t="s">
        <v>151</v>
      </c>
      <c r="H16" s="10">
        <v>1</v>
      </c>
      <c r="I16" s="6"/>
    </row>
    <row r="17" spans="1:9" ht="15">
      <c r="A17" s="8" t="s">
        <v>152</v>
      </c>
      <c r="B17" s="10">
        <f>ROUNDUP((B6+B6+B4)/3,0)</f>
        <v>11</v>
      </c>
      <c r="C17" s="8" t="s">
        <v>153</v>
      </c>
      <c r="D17" s="10">
        <v>20</v>
      </c>
      <c r="E17" s="8" t="s">
        <v>154</v>
      </c>
      <c r="F17" s="10">
        <v>12</v>
      </c>
      <c r="G17" s="8" t="s">
        <v>155</v>
      </c>
      <c r="H17" s="10">
        <v>1</v>
      </c>
      <c r="I17" s="6"/>
    </row>
    <row r="18" spans="1:9" ht="15">
      <c r="A18" s="8" t="s">
        <v>156</v>
      </c>
      <c r="B18" s="10">
        <f>ROUNDUP((B5+B4+B5)/3,0)</f>
        <v>10</v>
      </c>
      <c r="C18" s="8" t="s">
        <v>157</v>
      </c>
      <c r="D18" s="10">
        <v>26</v>
      </c>
      <c r="E18" s="8" t="s">
        <v>158</v>
      </c>
      <c r="F18" s="10">
        <v>0</v>
      </c>
      <c r="G18" s="8" t="s">
        <v>159</v>
      </c>
      <c r="H18" s="10">
        <v>1</v>
      </c>
      <c r="I18" s="6"/>
    </row>
    <row r="19" spans="1:9" ht="15">
      <c r="A19" s="8" t="s">
        <v>160</v>
      </c>
      <c r="B19" s="10">
        <f>ROUNDUP(B8+B9,0)</f>
        <v>10</v>
      </c>
      <c r="C19" s="8" t="s">
        <v>161</v>
      </c>
      <c r="D19" s="10">
        <v>20</v>
      </c>
      <c r="E19" s="8" t="s">
        <v>162</v>
      </c>
      <c r="F19" s="10">
        <v>69</v>
      </c>
      <c r="G19" s="8" t="s">
        <v>163</v>
      </c>
      <c r="H19" s="10">
        <v>1</v>
      </c>
      <c r="I19" s="6"/>
    </row>
    <row r="20" spans="1:9" ht="15">
      <c r="A20" s="8" t="s">
        <v>164</v>
      </c>
      <c r="B20" s="8" t="s">
        <v>165</v>
      </c>
      <c r="C20" s="8" t="s">
        <v>166</v>
      </c>
      <c r="D20" s="10">
        <v>21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250</v>
      </c>
      <c r="C21" s="8" t="s">
        <v>171</v>
      </c>
      <c r="D21" s="10">
        <v>24</v>
      </c>
      <c r="E21" s="8" t="s">
        <v>172</v>
      </c>
      <c r="F21" s="10">
        <f>SUM(F22:F26)</f>
        <v>21</v>
      </c>
      <c r="G21" s="8" t="s">
        <v>173</v>
      </c>
      <c r="H21" s="8" t="s">
        <v>169</v>
      </c>
      <c r="I21" s="6"/>
    </row>
    <row r="22" spans="1:9" ht="15">
      <c r="A22" s="8" t="s">
        <v>174</v>
      </c>
      <c r="B22" s="10">
        <f>F3</f>
        <v>10</v>
      </c>
      <c r="C22" s="8" t="s">
        <v>175</v>
      </c>
      <c r="D22" s="10">
        <v>31</v>
      </c>
      <c r="E22" s="8" t="s">
        <v>176</v>
      </c>
      <c r="F22" s="10">
        <v>3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50</v>
      </c>
      <c r="C23" s="8" t="s">
        <v>179</v>
      </c>
      <c r="D23" s="10">
        <v>20</v>
      </c>
      <c r="E23" s="8" t="s">
        <v>180</v>
      </c>
      <c r="F23" s="10">
        <v>6</v>
      </c>
      <c r="G23" s="8" t="s">
        <v>181</v>
      </c>
      <c r="H23" s="8" t="s">
        <v>169</v>
      </c>
      <c r="I23" s="6"/>
    </row>
    <row r="24" spans="1:9" ht="15">
      <c r="A24" s="8" t="s">
        <v>182</v>
      </c>
      <c r="B24" s="10">
        <f t="shared" si="2"/>
        <v>175</v>
      </c>
      <c r="C24" s="8" t="s">
        <v>183</v>
      </c>
      <c r="D24" s="10">
        <v>20</v>
      </c>
      <c r="E24" s="8" t="s">
        <v>184</v>
      </c>
      <c r="F24" s="10">
        <v>3</v>
      </c>
      <c r="G24" s="8" t="s">
        <v>185</v>
      </c>
      <c r="H24" s="8" t="s">
        <v>169</v>
      </c>
      <c r="I24" s="6"/>
    </row>
    <row r="25" spans="1:9" ht="15">
      <c r="A25" s="8" t="s">
        <v>186</v>
      </c>
      <c r="B25" s="10">
        <f t="shared" si="2"/>
        <v>50</v>
      </c>
      <c r="C25" s="8" t="s">
        <v>187</v>
      </c>
      <c r="D25" s="10">
        <v>20</v>
      </c>
      <c r="E25" s="8" t="s">
        <v>188</v>
      </c>
      <c r="F25" s="10">
        <v>6</v>
      </c>
      <c r="G25" s="8" t="s">
        <v>303</v>
      </c>
      <c r="H25" s="8" t="s">
        <v>260</v>
      </c>
      <c r="I25" s="6"/>
    </row>
    <row r="26" spans="1:9" ht="15">
      <c r="A26" s="8" t="s">
        <v>189</v>
      </c>
      <c r="B26" s="10">
        <f t="shared" si="2"/>
        <v>50</v>
      </c>
      <c r="C26" s="8" t="s">
        <v>190</v>
      </c>
      <c r="D26" s="10">
        <v>26</v>
      </c>
      <c r="E26" s="8" t="s">
        <v>191</v>
      </c>
      <c r="F26" s="10">
        <v>3</v>
      </c>
      <c r="G26" s="8"/>
      <c r="H26" s="8"/>
      <c r="I26" s="6"/>
    </row>
    <row r="27" spans="1:9" ht="15">
      <c r="A27" s="8" t="s">
        <v>192</v>
      </c>
      <c r="B27" s="10">
        <f t="shared" si="2"/>
        <v>62.5</v>
      </c>
      <c r="C27" s="8" t="s">
        <v>193</v>
      </c>
      <c r="D27" s="10">
        <v>31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13</v>
      </c>
      <c r="C2" s="13" t="s">
        <v>90</v>
      </c>
      <c r="D2" s="16">
        <v>30</v>
      </c>
      <c r="E2" s="13" t="s">
        <v>91</v>
      </c>
      <c r="F2" s="16">
        <v>225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11</v>
      </c>
      <c r="C3" s="13" t="s">
        <v>94</v>
      </c>
      <c r="D3" s="16">
        <v>30</v>
      </c>
      <c r="E3" s="13" t="s">
        <v>95</v>
      </c>
      <c r="F3" s="16">
        <v>10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12</v>
      </c>
      <c r="C4" s="13" t="s">
        <v>98</v>
      </c>
      <c r="D4" s="16">
        <v>30</v>
      </c>
      <c r="E4" s="13" t="s">
        <v>99</v>
      </c>
      <c r="F4" s="16">
        <f>$F$2*0.2</f>
        <v>45</v>
      </c>
      <c r="G4" s="13" t="s">
        <v>100</v>
      </c>
      <c r="H4" s="16">
        <v>0</v>
      </c>
      <c r="I4" s="14"/>
    </row>
    <row r="5" spans="1:9" ht="15">
      <c r="A5" s="13" t="s">
        <v>101</v>
      </c>
      <c r="B5" s="16">
        <v>11</v>
      </c>
      <c r="C5" s="13" t="s">
        <v>102</v>
      </c>
      <c r="D5" s="16">
        <v>30</v>
      </c>
      <c r="E5" s="13" t="s">
        <v>103</v>
      </c>
      <c r="F5" s="16">
        <f>$F$2*0.7</f>
        <v>157.5</v>
      </c>
      <c r="G5" s="13" t="s">
        <v>104</v>
      </c>
      <c r="H5" s="16">
        <v>0</v>
      </c>
      <c r="I5" s="14"/>
    </row>
    <row r="6" spans="1:9" ht="15">
      <c r="A6" s="13" t="s">
        <v>105</v>
      </c>
      <c r="B6" s="16">
        <v>14</v>
      </c>
      <c r="C6" s="13" t="s">
        <v>106</v>
      </c>
      <c r="D6" s="16">
        <v>20</v>
      </c>
      <c r="E6" s="13" t="s">
        <v>107</v>
      </c>
      <c r="F6" s="16">
        <f t="shared" ref="F6:F7" si="0">$F$2*0.2</f>
        <v>45</v>
      </c>
      <c r="G6" s="13" t="s">
        <v>108</v>
      </c>
      <c r="H6" s="16">
        <v>2</v>
      </c>
      <c r="I6" s="14"/>
    </row>
    <row r="7" spans="1:9" ht="15">
      <c r="A7" s="13" t="s">
        <v>109</v>
      </c>
      <c r="B7" s="16">
        <v>11</v>
      </c>
      <c r="C7" s="13" t="s">
        <v>110</v>
      </c>
      <c r="D7" s="16">
        <v>30</v>
      </c>
      <c r="E7" s="13" t="s">
        <v>111</v>
      </c>
      <c r="F7" s="16">
        <f t="shared" si="0"/>
        <v>45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30</v>
      </c>
      <c r="E8" s="13" t="s">
        <v>115</v>
      </c>
      <c r="F8" s="16">
        <f t="shared" ref="F8:F9" si="1">$F$2*0.25</f>
        <v>56.25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30</v>
      </c>
      <c r="E9" s="13" t="s">
        <v>119</v>
      </c>
      <c r="F9" s="16">
        <f t="shared" si="1"/>
        <v>56.25</v>
      </c>
      <c r="G9" s="13" t="s">
        <v>120</v>
      </c>
      <c r="H9" s="16">
        <v>7</v>
      </c>
      <c r="I9" s="14"/>
    </row>
    <row r="10" spans="1:9" ht="15">
      <c r="A10" s="13" t="s">
        <v>121</v>
      </c>
      <c r="B10" s="16">
        <f>ROUNDUP((B8+B5+B7+B9)/2,0)</f>
        <v>16</v>
      </c>
      <c r="C10" s="13" t="s">
        <v>122</v>
      </c>
      <c r="D10" s="16">
        <v>30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65</v>
      </c>
      <c r="E14" s="13" t="s">
        <v>140</v>
      </c>
      <c r="F14" s="13" t="s">
        <v>136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45</v>
      </c>
      <c r="E15" s="13" t="s">
        <v>146</v>
      </c>
      <c r="F15" s="13"/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11</v>
      </c>
      <c r="C16" s="13" t="s">
        <v>149</v>
      </c>
      <c r="D16" s="16">
        <v>40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14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12</v>
      </c>
      <c r="C18" s="13" t="s">
        <v>157</v>
      </c>
      <c r="D18" s="16">
        <v>40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40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298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5">
      <c r="A21" s="13" t="s">
        <v>170</v>
      </c>
      <c r="B21" s="16">
        <v>225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200</v>
      </c>
      <c r="I21" s="14"/>
    </row>
    <row r="22" spans="1:9" ht="15">
      <c r="A22" s="13" t="s">
        <v>174</v>
      </c>
      <c r="B22" s="16">
        <f t="shared" ref="B22:B28" si="2">F3</f>
        <v>10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200</v>
      </c>
      <c r="I22" s="14"/>
    </row>
    <row r="23" spans="1:9" ht="15">
      <c r="A23" s="13" t="s">
        <v>178</v>
      </c>
      <c r="B23" s="16">
        <f t="shared" si="2"/>
        <v>45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200</v>
      </c>
      <c r="I23" s="14"/>
    </row>
    <row r="24" spans="1:9" ht="15">
      <c r="A24" s="13" t="s">
        <v>182</v>
      </c>
      <c r="B24" s="16">
        <f t="shared" si="2"/>
        <v>157.5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200</v>
      </c>
      <c r="I24" s="14"/>
    </row>
    <row r="25" spans="1:9" ht="15">
      <c r="A25" s="13" t="s">
        <v>186</v>
      </c>
      <c r="B25" s="16">
        <f t="shared" si="2"/>
        <v>45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5">
      <c r="A26" s="13" t="s">
        <v>189</v>
      </c>
      <c r="B26" s="16">
        <f t="shared" si="2"/>
        <v>45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56.25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56.25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16</v>
      </c>
      <c r="C2" s="13" t="s">
        <v>90</v>
      </c>
      <c r="D2" s="16">
        <v>20</v>
      </c>
      <c r="E2" s="13" t="s">
        <v>91</v>
      </c>
      <c r="F2" s="16">
        <v>300</v>
      </c>
      <c r="G2" s="13" t="s">
        <v>92</v>
      </c>
      <c r="H2" s="16">
        <v>7</v>
      </c>
      <c r="I2" s="14"/>
    </row>
    <row r="3" spans="1:9" ht="15">
      <c r="A3" s="13" t="s">
        <v>93</v>
      </c>
      <c r="B3" s="16">
        <v>14</v>
      </c>
      <c r="C3" s="13" t="s">
        <v>94</v>
      </c>
      <c r="D3" s="16">
        <v>20</v>
      </c>
      <c r="E3" s="13" t="s">
        <v>95</v>
      </c>
      <c r="F3" s="16">
        <v>15</v>
      </c>
      <c r="G3" s="13" t="s">
        <v>96</v>
      </c>
      <c r="H3" s="16">
        <v>7</v>
      </c>
      <c r="I3" s="14"/>
    </row>
    <row r="4" spans="1:9" ht="15">
      <c r="A4" s="13" t="s">
        <v>97</v>
      </c>
      <c r="B4" s="16">
        <v>12</v>
      </c>
      <c r="C4" s="13" t="s">
        <v>98</v>
      </c>
      <c r="D4" s="16">
        <v>20</v>
      </c>
      <c r="E4" s="13" t="s">
        <v>99</v>
      </c>
      <c r="F4" s="16">
        <f>$F$2*0.2</f>
        <v>60</v>
      </c>
      <c r="G4" s="13" t="s">
        <v>100</v>
      </c>
      <c r="H4" s="16">
        <v>0</v>
      </c>
      <c r="I4" s="14"/>
    </row>
    <row r="5" spans="1:9" ht="15">
      <c r="A5" s="13" t="s">
        <v>101</v>
      </c>
      <c r="B5" s="16">
        <v>15</v>
      </c>
      <c r="C5" s="13" t="s">
        <v>102</v>
      </c>
      <c r="D5" s="16">
        <v>20</v>
      </c>
      <c r="E5" s="13" t="s">
        <v>103</v>
      </c>
      <c r="F5" s="16">
        <f>$F$2*0.7</f>
        <v>210</v>
      </c>
      <c r="G5" s="13" t="s">
        <v>104</v>
      </c>
      <c r="H5" s="16">
        <v>0</v>
      </c>
      <c r="I5" s="14"/>
    </row>
    <row r="6" spans="1:9" ht="15">
      <c r="A6" s="13" t="s">
        <v>105</v>
      </c>
      <c r="B6" s="16">
        <v>10</v>
      </c>
      <c r="C6" s="13" t="s">
        <v>106</v>
      </c>
      <c r="D6" s="16">
        <v>20</v>
      </c>
      <c r="E6" s="13" t="s">
        <v>107</v>
      </c>
      <c r="F6" s="16">
        <f t="shared" ref="F6:F7" si="0">$F$2*0.2</f>
        <v>60</v>
      </c>
      <c r="G6" s="13" t="s">
        <v>108</v>
      </c>
      <c r="H6" s="16">
        <v>1</v>
      </c>
      <c r="I6" s="14"/>
    </row>
    <row r="7" spans="1:9" ht="15">
      <c r="A7" s="13" t="s">
        <v>109</v>
      </c>
      <c r="B7" s="16">
        <v>11</v>
      </c>
      <c r="C7" s="13" t="s">
        <v>110</v>
      </c>
      <c r="D7" s="16">
        <v>20</v>
      </c>
      <c r="E7" s="13" t="s">
        <v>111</v>
      </c>
      <c r="F7" s="16">
        <f t="shared" si="0"/>
        <v>60</v>
      </c>
      <c r="G7" s="13" t="s">
        <v>112</v>
      </c>
      <c r="H7" s="16">
        <v>1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20</v>
      </c>
      <c r="E8" s="13" t="s">
        <v>115</v>
      </c>
      <c r="F8" s="16">
        <f t="shared" ref="F8:F9" si="1">$F$2*0.25</f>
        <v>75</v>
      </c>
      <c r="G8" s="13" t="s">
        <v>116</v>
      </c>
      <c r="H8" s="16">
        <v>1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20</v>
      </c>
      <c r="E9" s="13" t="s">
        <v>119</v>
      </c>
      <c r="F9" s="16">
        <f t="shared" si="1"/>
        <v>75</v>
      </c>
      <c r="G9" s="13" t="s">
        <v>120</v>
      </c>
      <c r="H9" s="16">
        <v>1</v>
      </c>
      <c r="I9" s="14"/>
    </row>
    <row r="10" spans="1:9" ht="15">
      <c r="A10" s="13" t="s">
        <v>121</v>
      </c>
      <c r="B10" s="16">
        <f>ROUNDUP((B8+B5+B7+B9)/2,0)</f>
        <v>18</v>
      </c>
      <c r="C10" s="13" t="s">
        <v>122</v>
      </c>
      <c r="D10" s="16">
        <v>20</v>
      </c>
      <c r="E10" s="13" t="s">
        <v>123</v>
      </c>
      <c r="F10" s="13" t="s">
        <v>2</v>
      </c>
      <c r="G10" s="13" t="s">
        <v>124</v>
      </c>
      <c r="H10" s="16">
        <v>7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20</v>
      </c>
      <c r="E11" s="13" t="s">
        <v>127</v>
      </c>
      <c r="F11" s="16">
        <v>2</v>
      </c>
      <c r="G11" s="13" t="s">
        <v>128</v>
      </c>
      <c r="H11" s="16">
        <v>7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7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201</v>
      </c>
      <c r="G13" s="13" t="s">
        <v>137</v>
      </c>
      <c r="H13" s="16">
        <v>7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7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20</v>
      </c>
      <c r="E15" s="13" t="s">
        <v>146</v>
      </c>
      <c r="F15" s="13" t="s">
        <v>204</v>
      </c>
      <c r="G15" s="13" t="s">
        <v>147</v>
      </c>
      <c r="H15" s="16">
        <v>1</v>
      </c>
      <c r="I15" s="14"/>
    </row>
    <row r="16" spans="1:9" ht="15">
      <c r="A16" s="13" t="s">
        <v>148</v>
      </c>
      <c r="B16" s="16">
        <f>ROUNDUP((B7+B5)/2,0)</f>
        <v>13</v>
      </c>
      <c r="C16" s="13" t="s">
        <v>149</v>
      </c>
      <c r="D16" s="16">
        <v>20</v>
      </c>
      <c r="E16" s="13" t="s">
        <v>150</v>
      </c>
      <c r="F16" s="13"/>
      <c r="G16" s="13" t="s">
        <v>151</v>
      </c>
      <c r="H16" s="16">
        <v>1</v>
      </c>
      <c r="I16" s="14"/>
    </row>
    <row r="17" spans="1:9" ht="15">
      <c r="A17" s="13" t="s">
        <v>152</v>
      </c>
      <c r="B17" s="16">
        <f>ROUNDUP((B6+B6+B4)/3,0)</f>
        <v>11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1</v>
      </c>
      <c r="I17" s="14"/>
    </row>
    <row r="18" spans="1:9" ht="15">
      <c r="A18" s="13" t="s">
        <v>156</v>
      </c>
      <c r="B18" s="16">
        <f>ROUNDUP((B5+B4+B5)/3,0)</f>
        <v>14</v>
      </c>
      <c r="C18" s="13" t="s">
        <v>157</v>
      </c>
      <c r="D18" s="16">
        <v>20</v>
      </c>
      <c r="E18" s="13" t="s">
        <v>158</v>
      </c>
      <c r="F18" s="16">
        <v>12</v>
      </c>
      <c r="G18" s="13" t="s">
        <v>159</v>
      </c>
      <c r="H18" s="16">
        <v>1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20</v>
      </c>
      <c r="E19" s="13" t="s">
        <v>162</v>
      </c>
      <c r="F19" s="16">
        <v>0</v>
      </c>
      <c r="G19" s="13" t="s">
        <v>163</v>
      </c>
      <c r="H19" s="16">
        <v>1</v>
      </c>
      <c r="I19" s="14"/>
    </row>
    <row r="20" spans="1:9" ht="15">
      <c r="A20" s="13" t="s">
        <v>164</v>
      </c>
      <c r="B20" s="13" t="s">
        <v>299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144</v>
      </c>
      <c r="I20" s="14"/>
    </row>
    <row r="21" spans="1:9" ht="15">
      <c r="A21" s="13" t="s">
        <v>170</v>
      </c>
      <c r="B21" s="16">
        <v>300</v>
      </c>
      <c r="C21" s="13" t="s">
        <v>171</v>
      </c>
      <c r="D21" s="16">
        <v>20</v>
      </c>
      <c r="E21" s="13" t="s">
        <v>172</v>
      </c>
      <c r="F21" s="16">
        <v>0</v>
      </c>
      <c r="G21" s="13" t="s">
        <v>173</v>
      </c>
      <c r="H21" s="13" t="s">
        <v>144</v>
      </c>
      <c r="I21" s="14"/>
    </row>
    <row r="22" spans="1:9" ht="15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144</v>
      </c>
      <c r="I22" s="14"/>
    </row>
    <row r="23" spans="1:9" ht="15">
      <c r="A23" s="13" t="s">
        <v>178</v>
      </c>
      <c r="B23" s="16">
        <f t="shared" ref="B23:B28" si="2">F4</f>
        <v>60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144</v>
      </c>
      <c r="I23" s="14"/>
    </row>
    <row r="24" spans="1:9" ht="15">
      <c r="A24" s="13" t="s">
        <v>182</v>
      </c>
      <c r="B24" s="16">
        <f t="shared" si="2"/>
        <v>210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144</v>
      </c>
      <c r="I24" s="14"/>
    </row>
    <row r="25" spans="1:9" ht="15">
      <c r="A25" s="13" t="s">
        <v>186</v>
      </c>
      <c r="B25" s="16">
        <f t="shared" si="2"/>
        <v>60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5">
      <c r="A26" s="13" t="s">
        <v>189</v>
      </c>
      <c r="B26" s="16">
        <f t="shared" si="2"/>
        <v>60</v>
      </c>
      <c r="C26" s="13" t="s">
        <v>190</v>
      </c>
      <c r="D26" s="16">
        <v>20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75</v>
      </c>
      <c r="C27" s="13" t="s">
        <v>193</v>
      </c>
      <c r="D27" s="16">
        <v>20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75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I29"/>
  <sheetViews>
    <sheetView workbookViewId="0">
      <selection activeCell="H25" sqref="H25"/>
    </sheetView>
  </sheetViews>
  <sheetFormatPr baseColWidth="10" defaultColWidth="8.85546875" defaultRowHeight="14.25"/>
  <cols>
    <col min="1" max="4" width="8.85546875" style="15"/>
    <col min="5" max="5" width="16.42578125" style="15" customWidth="1"/>
    <col min="6" max="16384" width="8.85546875" style="15"/>
  </cols>
  <sheetData>
    <row r="1" spans="1:9" ht="15">
      <c r="A1" s="13" t="s">
        <v>81</v>
      </c>
      <c r="B1" s="13" t="s">
        <v>82</v>
      </c>
      <c r="C1" s="13" t="s">
        <v>83</v>
      </c>
      <c r="D1" s="13" t="s">
        <v>84</v>
      </c>
      <c r="E1" s="13" t="s">
        <v>85</v>
      </c>
      <c r="F1" s="13" t="s">
        <v>86</v>
      </c>
      <c r="G1" s="13" t="s">
        <v>87</v>
      </c>
      <c r="H1" s="13" t="s">
        <v>88</v>
      </c>
      <c r="I1" s="14" t="s">
        <v>239</v>
      </c>
    </row>
    <row r="2" spans="1:9" ht="15">
      <c r="A2" s="13" t="s">
        <v>89</v>
      </c>
      <c r="B2" s="16">
        <v>17</v>
      </c>
      <c r="C2" s="13" t="s">
        <v>90</v>
      </c>
      <c r="D2" s="16">
        <v>30</v>
      </c>
      <c r="E2" s="13" t="s">
        <v>91</v>
      </c>
      <c r="F2" s="16">
        <v>400</v>
      </c>
      <c r="G2" s="13" t="s">
        <v>92</v>
      </c>
      <c r="H2" s="16">
        <v>14</v>
      </c>
      <c r="I2" s="14"/>
    </row>
    <row r="3" spans="1:9" ht="15">
      <c r="A3" s="13" t="s">
        <v>93</v>
      </c>
      <c r="B3" s="16">
        <v>14</v>
      </c>
      <c r="C3" s="13" t="s">
        <v>94</v>
      </c>
      <c r="D3" s="16">
        <v>65</v>
      </c>
      <c r="E3" s="13" t="s">
        <v>95</v>
      </c>
      <c r="F3" s="16">
        <v>15</v>
      </c>
      <c r="G3" s="13" t="s">
        <v>96</v>
      </c>
      <c r="H3" s="16">
        <v>10</v>
      </c>
      <c r="I3" s="14"/>
    </row>
    <row r="4" spans="1:9" ht="15">
      <c r="A4" s="13" t="s">
        <v>97</v>
      </c>
      <c r="B4" s="16">
        <v>15</v>
      </c>
      <c r="C4" s="13" t="s">
        <v>98</v>
      </c>
      <c r="D4" s="16">
        <v>30</v>
      </c>
      <c r="E4" s="13" t="s">
        <v>99</v>
      </c>
      <c r="F4" s="16">
        <f>$F$2*0.2</f>
        <v>80</v>
      </c>
      <c r="G4" s="13" t="s">
        <v>100</v>
      </c>
      <c r="H4" s="16">
        <v>10</v>
      </c>
      <c r="I4" s="14"/>
    </row>
    <row r="5" spans="1:9" ht="15">
      <c r="A5" s="13" t="s">
        <v>101</v>
      </c>
      <c r="B5" s="16">
        <v>16</v>
      </c>
      <c r="C5" s="13" t="s">
        <v>102</v>
      </c>
      <c r="D5" s="16">
        <v>30</v>
      </c>
      <c r="E5" s="13" t="s">
        <v>103</v>
      </c>
      <c r="F5" s="16">
        <f>$F$2*0.7</f>
        <v>280</v>
      </c>
      <c r="G5" s="13" t="s">
        <v>104</v>
      </c>
      <c r="H5" s="16">
        <v>10</v>
      </c>
      <c r="I5" s="14"/>
    </row>
    <row r="6" spans="1:9" ht="15">
      <c r="A6" s="13" t="s">
        <v>105</v>
      </c>
      <c r="B6" s="16">
        <v>12</v>
      </c>
      <c r="C6" s="13" t="s">
        <v>106</v>
      </c>
      <c r="D6" s="16">
        <v>20</v>
      </c>
      <c r="E6" s="13" t="s">
        <v>107</v>
      </c>
      <c r="F6" s="16">
        <f t="shared" ref="F6:F7" si="0">$F$2*0.2</f>
        <v>80</v>
      </c>
      <c r="G6" s="13" t="s">
        <v>108</v>
      </c>
      <c r="H6" s="16">
        <v>3</v>
      </c>
      <c r="I6" s="14"/>
    </row>
    <row r="7" spans="1:9" ht="15">
      <c r="A7" s="13" t="s">
        <v>109</v>
      </c>
      <c r="B7" s="16">
        <v>15</v>
      </c>
      <c r="C7" s="13" t="s">
        <v>110</v>
      </c>
      <c r="D7" s="16">
        <v>30</v>
      </c>
      <c r="E7" s="13" t="s">
        <v>111</v>
      </c>
      <c r="F7" s="16">
        <f t="shared" si="0"/>
        <v>80</v>
      </c>
      <c r="G7" s="13" t="s">
        <v>112</v>
      </c>
      <c r="H7" s="16">
        <v>2</v>
      </c>
      <c r="I7" s="14"/>
    </row>
    <row r="8" spans="1:9" ht="15">
      <c r="A8" s="13" t="s">
        <v>113</v>
      </c>
      <c r="B8" s="16">
        <v>5</v>
      </c>
      <c r="C8" s="13" t="s">
        <v>114</v>
      </c>
      <c r="D8" s="16">
        <v>40</v>
      </c>
      <c r="E8" s="13" t="s">
        <v>115</v>
      </c>
      <c r="F8" s="16">
        <f t="shared" ref="F8:F9" si="1">$F$2*0.25</f>
        <v>100</v>
      </c>
      <c r="G8" s="13" t="s">
        <v>116</v>
      </c>
      <c r="H8" s="16">
        <v>2</v>
      </c>
      <c r="I8" s="14"/>
    </row>
    <row r="9" spans="1:9" ht="15">
      <c r="A9" s="13" t="s">
        <v>117</v>
      </c>
      <c r="B9" s="16">
        <v>5</v>
      </c>
      <c r="C9" s="13" t="s">
        <v>118</v>
      </c>
      <c r="D9" s="16">
        <v>50</v>
      </c>
      <c r="E9" s="13" t="s">
        <v>119</v>
      </c>
      <c r="F9" s="16">
        <f t="shared" si="1"/>
        <v>100</v>
      </c>
      <c r="G9" s="13" t="s">
        <v>120</v>
      </c>
      <c r="H9" s="16">
        <v>2</v>
      </c>
      <c r="I9" s="14"/>
    </row>
    <row r="10" spans="1:9" ht="15">
      <c r="A10" s="13" t="s">
        <v>121</v>
      </c>
      <c r="B10" s="16">
        <f>ROUNDUP((B8+B5+B7+B9)/2,0)</f>
        <v>21</v>
      </c>
      <c r="C10" s="13" t="s">
        <v>122</v>
      </c>
      <c r="D10" s="16">
        <v>40</v>
      </c>
      <c r="E10" s="13" t="s">
        <v>123</v>
      </c>
      <c r="F10" s="13" t="s">
        <v>2</v>
      </c>
      <c r="G10" s="13" t="s">
        <v>124</v>
      </c>
      <c r="H10" s="16">
        <v>10</v>
      </c>
      <c r="I10" s="14"/>
    </row>
    <row r="11" spans="1:9" ht="15">
      <c r="A11" s="13" t="s">
        <v>125</v>
      </c>
      <c r="B11" s="16">
        <v>8</v>
      </c>
      <c r="C11" s="13" t="s">
        <v>126</v>
      </c>
      <c r="D11" s="16">
        <v>30</v>
      </c>
      <c r="E11" s="13" t="s">
        <v>127</v>
      </c>
      <c r="F11" s="16">
        <v>2</v>
      </c>
      <c r="G11" s="13" t="s">
        <v>128</v>
      </c>
      <c r="H11" s="16">
        <v>10</v>
      </c>
      <c r="I11" s="14"/>
    </row>
    <row r="12" spans="1:9" ht="15">
      <c r="A12" s="13" t="s">
        <v>129</v>
      </c>
      <c r="B12" s="16">
        <v>20</v>
      </c>
      <c r="C12" s="13" t="s">
        <v>130</v>
      </c>
      <c r="D12" s="16">
        <v>20</v>
      </c>
      <c r="E12" s="13" t="s">
        <v>131</v>
      </c>
      <c r="F12" s="16">
        <v>2</v>
      </c>
      <c r="G12" s="13" t="s">
        <v>132</v>
      </c>
      <c r="H12" s="16">
        <v>10</v>
      </c>
      <c r="I12" s="14"/>
    </row>
    <row r="13" spans="1:9" ht="15">
      <c r="A13" s="13" t="s">
        <v>133</v>
      </c>
      <c r="B13" s="16">
        <v>20</v>
      </c>
      <c r="C13" s="13" t="s">
        <v>134</v>
      </c>
      <c r="D13" s="16">
        <v>20</v>
      </c>
      <c r="E13" s="13" t="s">
        <v>135</v>
      </c>
      <c r="F13" s="13" t="s">
        <v>217</v>
      </c>
      <c r="G13" s="13" t="s">
        <v>137</v>
      </c>
      <c r="H13" s="16">
        <v>10</v>
      </c>
      <c r="I13" s="14"/>
    </row>
    <row r="14" spans="1:9" ht="15">
      <c r="A14" s="13" t="s">
        <v>138</v>
      </c>
      <c r="B14" s="16">
        <v>48</v>
      </c>
      <c r="C14" s="13" t="s">
        <v>139</v>
      </c>
      <c r="D14" s="16">
        <v>20</v>
      </c>
      <c r="E14" s="13" t="s">
        <v>140</v>
      </c>
      <c r="F14" s="13" t="s">
        <v>141</v>
      </c>
      <c r="G14" s="13" t="s">
        <v>142</v>
      </c>
      <c r="H14" s="16">
        <v>10</v>
      </c>
      <c r="I14" s="14"/>
    </row>
    <row r="15" spans="1:9" ht="15">
      <c r="A15" s="13" t="s">
        <v>143</v>
      </c>
      <c r="B15" s="13" t="s">
        <v>144</v>
      </c>
      <c r="C15" s="13" t="s">
        <v>145</v>
      </c>
      <c r="D15" s="16">
        <v>40</v>
      </c>
      <c r="E15" s="13" t="s">
        <v>146</v>
      </c>
      <c r="F15" s="13"/>
      <c r="G15" s="13" t="s">
        <v>147</v>
      </c>
      <c r="H15" s="16">
        <v>2</v>
      </c>
      <c r="I15" s="14"/>
    </row>
    <row r="16" spans="1:9" ht="15">
      <c r="A16" s="13" t="s">
        <v>148</v>
      </c>
      <c r="B16" s="16">
        <f>ROUNDUP((B7+B5)/2,0)</f>
        <v>16</v>
      </c>
      <c r="C16" s="13" t="s">
        <v>149</v>
      </c>
      <c r="D16" s="16">
        <v>30</v>
      </c>
      <c r="E16" s="13" t="s">
        <v>150</v>
      </c>
      <c r="F16" s="13"/>
      <c r="G16" s="13" t="s">
        <v>151</v>
      </c>
      <c r="H16" s="16">
        <v>2</v>
      </c>
      <c r="I16" s="14"/>
    </row>
    <row r="17" spans="1:9" ht="15">
      <c r="A17" s="13" t="s">
        <v>152</v>
      </c>
      <c r="B17" s="16">
        <f>ROUNDUP((B6+B6+B4)/3,0)</f>
        <v>13</v>
      </c>
      <c r="C17" s="13" t="s">
        <v>153</v>
      </c>
      <c r="D17" s="16">
        <v>20</v>
      </c>
      <c r="E17" s="13" t="s">
        <v>154</v>
      </c>
      <c r="F17" s="16">
        <v>30</v>
      </c>
      <c r="G17" s="13" t="s">
        <v>155</v>
      </c>
      <c r="H17" s="16">
        <v>2</v>
      </c>
      <c r="I17" s="14"/>
    </row>
    <row r="18" spans="1:9" ht="15">
      <c r="A18" s="13" t="s">
        <v>156</v>
      </c>
      <c r="B18" s="16">
        <f>ROUNDUP((B5+B4+B5)/3,0)</f>
        <v>16</v>
      </c>
      <c r="C18" s="13" t="s">
        <v>157</v>
      </c>
      <c r="D18" s="16">
        <v>45</v>
      </c>
      <c r="E18" s="13" t="s">
        <v>158</v>
      </c>
      <c r="F18" s="16">
        <v>12</v>
      </c>
      <c r="G18" s="13" t="s">
        <v>159</v>
      </c>
      <c r="H18" s="16">
        <v>2</v>
      </c>
      <c r="I18" s="14"/>
    </row>
    <row r="19" spans="1:9" ht="15">
      <c r="A19" s="13" t="s">
        <v>160</v>
      </c>
      <c r="B19" s="16">
        <f>ROUNDUP(B8+B9,0)</f>
        <v>10</v>
      </c>
      <c r="C19" s="13" t="s">
        <v>161</v>
      </c>
      <c r="D19" s="16">
        <v>50</v>
      </c>
      <c r="E19" s="13" t="s">
        <v>162</v>
      </c>
      <c r="F19" s="16">
        <v>0</v>
      </c>
      <c r="G19" s="13" t="s">
        <v>163</v>
      </c>
      <c r="H19" s="16">
        <v>2</v>
      </c>
      <c r="I19" s="14"/>
    </row>
    <row r="20" spans="1:9" ht="15">
      <c r="A20" s="13" t="s">
        <v>164</v>
      </c>
      <c r="B20" s="13" t="s">
        <v>300</v>
      </c>
      <c r="C20" s="13" t="s">
        <v>166</v>
      </c>
      <c r="D20" s="16">
        <v>20</v>
      </c>
      <c r="E20" s="13" t="s">
        <v>167</v>
      </c>
      <c r="F20" s="16">
        <v>0</v>
      </c>
      <c r="G20" s="13" t="s">
        <v>168</v>
      </c>
      <c r="H20" s="13" t="s">
        <v>169</v>
      </c>
      <c r="I20" s="14"/>
    </row>
    <row r="21" spans="1:9" ht="15">
      <c r="A21" s="13" t="s">
        <v>170</v>
      </c>
      <c r="B21" s="16">
        <v>400</v>
      </c>
      <c r="C21" s="13" t="s">
        <v>171</v>
      </c>
      <c r="D21" s="16">
        <v>40</v>
      </c>
      <c r="E21" s="13" t="s">
        <v>172</v>
      </c>
      <c r="F21" s="16">
        <v>0</v>
      </c>
      <c r="G21" s="13" t="s">
        <v>173</v>
      </c>
      <c r="H21" s="13" t="s">
        <v>206</v>
      </c>
      <c r="I21" s="14"/>
    </row>
    <row r="22" spans="1:9" ht="15">
      <c r="A22" s="13" t="s">
        <v>174</v>
      </c>
      <c r="B22" s="16">
        <v>15</v>
      </c>
      <c r="C22" s="13" t="s">
        <v>175</v>
      </c>
      <c r="D22" s="16">
        <v>20</v>
      </c>
      <c r="E22" s="13" t="s">
        <v>176</v>
      </c>
      <c r="F22" s="16">
        <v>0</v>
      </c>
      <c r="G22" s="13" t="s">
        <v>177</v>
      </c>
      <c r="H22" s="13" t="s">
        <v>206</v>
      </c>
      <c r="I22" s="14"/>
    </row>
    <row r="23" spans="1:9" ht="15">
      <c r="A23" s="13" t="s">
        <v>178</v>
      </c>
      <c r="B23" s="16">
        <f t="shared" ref="B23:B28" si="2">F4</f>
        <v>80</v>
      </c>
      <c r="C23" s="13" t="s">
        <v>179</v>
      </c>
      <c r="D23" s="16">
        <v>20</v>
      </c>
      <c r="E23" s="13" t="s">
        <v>180</v>
      </c>
      <c r="F23" s="16">
        <v>0</v>
      </c>
      <c r="G23" s="13" t="s">
        <v>181</v>
      </c>
      <c r="H23" s="13" t="s">
        <v>206</v>
      </c>
      <c r="I23" s="14"/>
    </row>
    <row r="24" spans="1:9" ht="15">
      <c r="A24" s="13" t="s">
        <v>182</v>
      </c>
      <c r="B24" s="16">
        <f t="shared" si="2"/>
        <v>280</v>
      </c>
      <c r="C24" s="13" t="s">
        <v>183</v>
      </c>
      <c r="D24" s="16">
        <v>20</v>
      </c>
      <c r="E24" s="13" t="s">
        <v>184</v>
      </c>
      <c r="F24" s="16">
        <v>0</v>
      </c>
      <c r="G24" s="13" t="s">
        <v>185</v>
      </c>
      <c r="H24" s="13" t="s">
        <v>206</v>
      </c>
      <c r="I24" s="14"/>
    </row>
    <row r="25" spans="1:9" ht="15">
      <c r="A25" s="13" t="s">
        <v>186</v>
      </c>
      <c r="B25" s="16">
        <f t="shared" si="2"/>
        <v>80</v>
      </c>
      <c r="C25" s="13" t="s">
        <v>187</v>
      </c>
      <c r="D25" s="16">
        <v>20</v>
      </c>
      <c r="E25" s="13" t="s">
        <v>188</v>
      </c>
      <c r="F25" s="16">
        <v>0</v>
      </c>
      <c r="G25" s="8" t="s">
        <v>303</v>
      </c>
      <c r="H25" s="8" t="s">
        <v>65</v>
      </c>
      <c r="I25" s="14"/>
    </row>
    <row r="26" spans="1:9" ht="15">
      <c r="A26" s="13" t="s">
        <v>189</v>
      </c>
      <c r="B26" s="16">
        <f t="shared" si="2"/>
        <v>80</v>
      </c>
      <c r="C26" s="13" t="s">
        <v>190</v>
      </c>
      <c r="D26" s="16">
        <v>30</v>
      </c>
      <c r="E26" s="13" t="s">
        <v>191</v>
      </c>
      <c r="F26" s="16">
        <v>0</v>
      </c>
      <c r="G26" s="13"/>
      <c r="H26" s="13"/>
      <c r="I26" s="14"/>
    </row>
    <row r="27" spans="1:9" ht="15">
      <c r="A27" s="13" t="s">
        <v>192</v>
      </c>
      <c r="B27" s="16">
        <f t="shared" si="2"/>
        <v>100</v>
      </c>
      <c r="C27" s="13" t="s">
        <v>193</v>
      </c>
      <c r="D27" s="16">
        <v>45</v>
      </c>
      <c r="E27" s="13" t="s">
        <v>194</v>
      </c>
      <c r="F27" s="13"/>
      <c r="G27" s="13"/>
      <c r="H27" s="13"/>
      <c r="I27" s="14"/>
    </row>
    <row r="28" spans="1:9" ht="15">
      <c r="A28" s="13" t="s">
        <v>195</v>
      </c>
      <c r="B28" s="16">
        <f t="shared" si="2"/>
        <v>100</v>
      </c>
      <c r="C28" s="13"/>
      <c r="D28" s="13"/>
      <c r="E28" s="13"/>
      <c r="F28" s="13"/>
      <c r="G28" s="13"/>
      <c r="H28" s="13"/>
      <c r="I28" s="14"/>
    </row>
    <row r="29" spans="1:9" ht="15">
      <c r="A29" s="13" t="s">
        <v>196</v>
      </c>
      <c r="B29" s="16">
        <v>0</v>
      </c>
      <c r="C29" s="13"/>
      <c r="D29" s="13"/>
      <c r="E29" s="13"/>
      <c r="F29" s="13"/>
      <c r="G29" s="13"/>
      <c r="H29" s="13"/>
      <c r="I29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29"/>
  <sheetViews>
    <sheetView workbookViewId="0">
      <selection activeCell="H25" sqref="H25"/>
    </sheetView>
  </sheetViews>
  <sheetFormatPr baseColWidth="10" defaultRowHeight="12.75"/>
  <sheetData>
    <row r="1" spans="1:8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</row>
    <row r="2" spans="1:8" ht="15">
      <c r="A2" s="8" t="s">
        <v>89</v>
      </c>
      <c r="B2" s="10">
        <v>12</v>
      </c>
      <c r="C2" s="8" t="s">
        <v>90</v>
      </c>
      <c r="D2" s="10">
        <v>40</v>
      </c>
      <c r="E2" s="8" t="s">
        <v>91</v>
      </c>
      <c r="F2" s="10">
        <v>275</v>
      </c>
      <c r="G2" s="8" t="s">
        <v>92</v>
      </c>
      <c r="H2" s="10">
        <v>6</v>
      </c>
    </row>
    <row r="3" spans="1:8" ht="15">
      <c r="A3" s="8" t="s">
        <v>93</v>
      </c>
      <c r="B3" s="10">
        <v>13</v>
      </c>
      <c r="C3" s="8" t="s">
        <v>94</v>
      </c>
      <c r="D3" s="10">
        <v>30</v>
      </c>
      <c r="E3" s="8" t="s">
        <v>95</v>
      </c>
      <c r="F3" s="10">
        <v>12</v>
      </c>
      <c r="G3" s="8" t="s">
        <v>96</v>
      </c>
      <c r="H3" s="10">
        <v>7</v>
      </c>
    </row>
    <row r="4" spans="1:8" ht="15">
      <c r="A4" s="8" t="s">
        <v>97</v>
      </c>
      <c r="B4" s="10">
        <v>10</v>
      </c>
      <c r="C4" s="8" t="s">
        <v>98</v>
      </c>
      <c r="D4" s="10">
        <v>20</v>
      </c>
      <c r="E4" s="8" t="s">
        <v>99</v>
      </c>
      <c r="F4" s="10">
        <v>55</v>
      </c>
      <c r="G4" s="8" t="s">
        <v>100</v>
      </c>
      <c r="H4" s="10">
        <v>5</v>
      </c>
    </row>
    <row r="5" spans="1:8" ht="15">
      <c r="A5" s="8" t="s">
        <v>101</v>
      </c>
      <c r="B5" s="10">
        <v>12</v>
      </c>
      <c r="C5" s="8" t="s">
        <v>102</v>
      </c>
      <c r="D5" s="10">
        <v>28</v>
      </c>
      <c r="E5" s="8" t="s">
        <v>103</v>
      </c>
      <c r="F5" s="10">
        <v>192.5</v>
      </c>
      <c r="G5" s="8" t="s">
        <v>104</v>
      </c>
      <c r="H5" s="10">
        <v>0</v>
      </c>
    </row>
    <row r="6" spans="1:8" ht="15">
      <c r="A6" s="8" t="s">
        <v>105</v>
      </c>
      <c r="B6" s="10">
        <v>10</v>
      </c>
      <c r="C6" s="8" t="s">
        <v>106</v>
      </c>
      <c r="D6" s="10">
        <v>20</v>
      </c>
      <c r="E6" s="8" t="s">
        <v>107</v>
      </c>
      <c r="F6" s="10">
        <v>55</v>
      </c>
      <c r="G6" s="8" t="s">
        <v>108</v>
      </c>
      <c r="H6" s="10">
        <v>1</v>
      </c>
    </row>
    <row r="7" spans="1:8" ht="15">
      <c r="A7" s="8" t="s">
        <v>109</v>
      </c>
      <c r="B7" s="10">
        <v>11</v>
      </c>
      <c r="C7" s="8" t="s">
        <v>110</v>
      </c>
      <c r="D7" s="10">
        <v>30</v>
      </c>
      <c r="E7" s="8" t="s">
        <v>111</v>
      </c>
      <c r="F7" s="10">
        <v>55</v>
      </c>
      <c r="G7" s="8" t="s">
        <v>112</v>
      </c>
      <c r="H7" s="10">
        <v>1</v>
      </c>
    </row>
    <row r="8" spans="1:8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v>68.75</v>
      </c>
      <c r="G8" s="8" t="s">
        <v>116</v>
      </c>
      <c r="H8" s="10">
        <v>1</v>
      </c>
    </row>
    <row r="9" spans="1:8" ht="15">
      <c r="A9" s="8" t="s">
        <v>117</v>
      </c>
      <c r="B9" s="10">
        <v>5</v>
      </c>
      <c r="C9" s="8" t="s">
        <v>118</v>
      </c>
      <c r="D9" s="10">
        <v>22</v>
      </c>
      <c r="E9" s="8" t="s">
        <v>119</v>
      </c>
      <c r="F9" s="10">
        <v>68.75</v>
      </c>
      <c r="G9" s="8" t="s">
        <v>120</v>
      </c>
      <c r="H9" s="10">
        <v>0</v>
      </c>
    </row>
    <row r="10" spans="1:8" ht="15">
      <c r="A10" s="8" t="s">
        <v>121</v>
      </c>
      <c r="B10" s="10">
        <v>17</v>
      </c>
      <c r="C10" s="8" t="s">
        <v>122</v>
      </c>
      <c r="D10" s="10">
        <v>26</v>
      </c>
      <c r="E10" s="8" t="s">
        <v>123</v>
      </c>
      <c r="F10" s="8" t="s">
        <v>2</v>
      </c>
      <c r="G10" s="8" t="s">
        <v>124</v>
      </c>
      <c r="H10" s="10">
        <v>6</v>
      </c>
    </row>
    <row r="11" spans="1:8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7</v>
      </c>
    </row>
    <row r="12" spans="1:8" ht="1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5</v>
      </c>
    </row>
    <row r="13" spans="1:8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136</v>
      </c>
      <c r="G13" s="8" t="s">
        <v>137</v>
      </c>
      <c r="H13" s="10">
        <v>5</v>
      </c>
    </row>
    <row r="14" spans="1:8" ht="15">
      <c r="A14" s="8" t="s">
        <v>138</v>
      </c>
      <c r="B14" s="10">
        <v>48</v>
      </c>
      <c r="C14" s="8" t="s">
        <v>139</v>
      </c>
      <c r="D14" s="10">
        <v>20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8" ht="15">
      <c r="A15" s="8" t="s">
        <v>143</v>
      </c>
      <c r="B15" s="8" t="s">
        <v>144</v>
      </c>
      <c r="C15" s="8" t="s">
        <v>145</v>
      </c>
      <c r="D15" s="10">
        <v>20</v>
      </c>
      <c r="E15" s="8" t="s">
        <v>146</v>
      </c>
      <c r="F15" s="8" t="s">
        <v>214</v>
      </c>
      <c r="G15" s="8" t="s">
        <v>147</v>
      </c>
      <c r="H15" s="10">
        <v>1</v>
      </c>
    </row>
    <row r="16" spans="1:8" ht="15">
      <c r="A16" s="8" t="s">
        <v>148</v>
      </c>
      <c r="B16" s="10"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5">
      <c r="A17" s="8" t="s">
        <v>152</v>
      </c>
      <c r="B17" s="10">
        <v>10</v>
      </c>
      <c r="C17" s="8" t="s">
        <v>153</v>
      </c>
      <c r="D17" s="10">
        <v>20</v>
      </c>
      <c r="E17" s="8" t="s">
        <v>154</v>
      </c>
      <c r="F17" s="10">
        <v>30</v>
      </c>
      <c r="G17" s="8" t="s">
        <v>155</v>
      </c>
      <c r="H17" s="10">
        <v>1</v>
      </c>
    </row>
    <row r="18" spans="1:8" ht="15">
      <c r="A18" s="8" t="s">
        <v>156</v>
      </c>
      <c r="B18" s="10">
        <v>12</v>
      </c>
      <c r="C18" s="8" t="s">
        <v>157</v>
      </c>
      <c r="D18" s="10">
        <v>24</v>
      </c>
      <c r="E18" s="8" t="s">
        <v>158</v>
      </c>
      <c r="F18" s="10">
        <v>12</v>
      </c>
      <c r="G18" s="8" t="s">
        <v>159</v>
      </c>
      <c r="H18" s="10">
        <v>1</v>
      </c>
    </row>
    <row r="19" spans="1:8" ht="15">
      <c r="A19" s="8" t="s">
        <v>160</v>
      </c>
      <c r="B19" s="10">
        <v>10</v>
      </c>
      <c r="C19" s="8" t="s">
        <v>161</v>
      </c>
      <c r="D19" s="10">
        <v>20</v>
      </c>
      <c r="E19" s="8" t="s">
        <v>162</v>
      </c>
      <c r="F19" s="10">
        <v>24</v>
      </c>
      <c r="G19" s="8" t="s">
        <v>163</v>
      </c>
      <c r="H19" s="10">
        <v>1</v>
      </c>
    </row>
    <row r="20" spans="1:8" ht="15">
      <c r="A20" s="8" t="s">
        <v>164</v>
      </c>
      <c r="B20" s="8" t="s">
        <v>165</v>
      </c>
      <c r="C20" s="8" t="s">
        <v>166</v>
      </c>
      <c r="D20" s="10">
        <v>24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">
      <c r="A21" s="8" t="s">
        <v>170</v>
      </c>
      <c r="B21" s="10">
        <v>275</v>
      </c>
      <c r="C21" s="8" t="s">
        <v>171</v>
      </c>
      <c r="D21" s="10">
        <v>24</v>
      </c>
      <c r="E21" s="8" t="s">
        <v>172</v>
      </c>
      <c r="F21" s="10">
        <v>45</v>
      </c>
      <c r="G21" s="8" t="s">
        <v>173</v>
      </c>
      <c r="H21" s="8" t="s">
        <v>200</v>
      </c>
    </row>
    <row r="22" spans="1:8" ht="15">
      <c r="A22" s="8" t="s">
        <v>174</v>
      </c>
      <c r="B22" s="10">
        <v>12</v>
      </c>
      <c r="C22" s="8" t="s">
        <v>175</v>
      </c>
      <c r="D22" s="10">
        <v>20</v>
      </c>
      <c r="E22" s="8" t="s">
        <v>176</v>
      </c>
      <c r="F22" s="10">
        <v>11</v>
      </c>
      <c r="G22" s="8" t="s">
        <v>177</v>
      </c>
      <c r="H22" s="8" t="s">
        <v>200</v>
      </c>
    </row>
    <row r="23" spans="1:8" ht="15">
      <c r="A23" s="8" t="s">
        <v>178</v>
      </c>
      <c r="B23" s="10">
        <v>55</v>
      </c>
      <c r="C23" s="8" t="s">
        <v>179</v>
      </c>
      <c r="D23" s="10">
        <v>20</v>
      </c>
      <c r="E23" s="8" t="s">
        <v>180</v>
      </c>
      <c r="F23" s="10">
        <v>11</v>
      </c>
      <c r="G23" s="8" t="s">
        <v>181</v>
      </c>
      <c r="H23" s="8" t="s">
        <v>200</v>
      </c>
    </row>
    <row r="24" spans="1:8" ht="15">
      <c r="A24" s="8" t="s">
        <v>182</v>
      </c>
      <c r="B24" s="10">
        <v>192.5</v>
      </c>
      <c r="C24" s="8" t="s">
        <v>183</v>
      </c>
      <c r="D24" s="10">
        <v>20</v>
      </c>
      <c r="E24" s="8" t="s">
        <v>184</v>
      </c>
      <c r="F24" s="10">
        <v>6</v>
      </c>
      <c r="G24" s="8" t="s">
        <v>185</v>
      </c>
      <c r="H24" s="8" t="s">
        <v>200</v>
      </c>
    </row>
    <row r="25" spans="1:8" ht="15">
      <c r="A25" s="8" t="s">
        <v>186</v>
      </c>
      <c r="B25" s="10">
        <v>55</v>
      </c>
      <c r="C25" s="8" t="s">
        <v>187</v>
      </c>
      <c r="D25" s="10">
        <v>27</v>
      </c>
      <c r="E25" s="8" t="s">
        <v>188</v>
      </c>
      <c r="F25" s="10">
        <v>11</v>
      </c>
      <c r="G25" s="8" t="s">
        <v>303</v>
      </c>
      <c r="H25" s="8" t="s">
        <v>65</v>
      </c>
    </row>
    <row r="26" spans="1:8" ht="15">
      <c r="A26" s="8" t="s">
        <v>189</v>
      </c>
      <c r="B26" s="10">
        <v>55</v>
      </c>
      <c r="C26" s="8" t="s">
        <v>190</v>
      </c>
      <c r="D26" s="10">
        <v>26</v>
      </c>
      <c r="E26" s="8" t="s">
        <v>191</v>
      </c>
      <c r="F26" s="10">
        <v>6</v>
      </c>
      <c r="G26" s="8"/>
      <c r="H26" s="8"/>
    </row>
    <row r="27" spans="1:8" ht="15">
      <c r="A27" s="8" t="s">
        <v>192</v>
      </c>
      <c r="B27" s="10">
        <v>68.75</v>
      </c>
      <c r="C27" s="8" t="s">
        <v>193</v>
      </c>
      <c r="D27" s="10">
        <v>25</v>
      </c>
      <c r="E27" s="8" t="s">
        <v>194</v>
      </c>
      <c r="F27" s="8" t="s">
        <v>216</v>
      </c>
      <c r="G27" s="8"/>
      <c r="H27" s="8"/>
    </row>
    <row r="28" spans="1:8" ht="15">
      <c r="A28" s="8" t="s">
        <v>195</v>
      </c>
      <c r="B28" s="10">
        <v>68.75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  <c r="C29" s="8"/>
      <c r="D29" s="8"/>
      <c r="E29" s="8"/>
      <c r="F29" s="8"/>
      <c r="G29" s="8"/>
      <c r="H29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I29"/>
  <sheetViews>
    <sheetView workbookViewId="0">
      <selection activeCell="H25" sqref="H25"/>
    </sheetView>
  </sheetViews>
  <sheetFormatPr baseColWidth="10" defaultRowHeight="12.75"/>
  <sheetData>
    <row r="1" spans="1:9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9" ht="15">
      <c r="A2" s="8" t="s">
        <v>89</v>
      </c>
      <c r="B2" s="10">
        <v>10</v>
      </c>
      <c r="C2" s="8" t="s">
        <v>90</v>
      </c>
      <c r="D2" s="10">
        <v>25</v>
      </c>
      <c r="E2" s="8" t="s">
        <v>91</v>
      </c>
      <c r="F2" s="10">
        <v>200</v>
      </c>
      <c r="G2" s="8" t="s">
        <v>92</v>
      </c>
      <c r="H2" s="10">
        <v>12</v>
      </c>
      <c r="I2" s="6"/>
    </row>
    <row r="3" spans="1:9" ht="15">
      <c r="A3" s="8" t="s">
        <v>93</v>
      </c>
      <c r="B3" s="10">
        <v>8</v>
      </c>
      <c r="C3" s="8" t="s">
        <v>94</v>
      </c>
      <c r="D3" s="10">
        <v>20</v>
      </c>
      <c r="E3" s="8" t="s">
        <v>95</v>
      </c>
      <c r="F3" s="10">
        <v>9</v>
      </c>
      <c r="G3" s="8" t="s">
        <v>96</v>
      </c>
      <c r="H3" s="10">
        <v>0</v>
      </c>
      <c r="I3" s="6"/>
    </row>
    <row r="4" spans="1:9" ht="15">
      <c r="A4" s="8" t="s">
        <v>97</v>
      </c>
      <c r="B4" s="10">
        <v>16</v>
      </c>
      <c r="C4" s="8" t="s">
        <v>98</v>
      </c>
      <c r="D4" s="10">
        <v>20</v>
      </c>
      <c r="E4" s="8" t="s">
        <v>99</v>
      </c>
      <c r="F4" s="10">
        <f>$F$2*0.2</f>
        <v>40</v>
      </c>
      <c r="G4" s="8" t="s">
        <v>100</v>
      </c>
      <c r="H4" s="10">
        <v>0</v>
      </c>
      <c r="I4" s="6"/>
    </row>
    <row r="5" spans="1:9" ht="15">
      <c r="A5" s="8" t="s">
        <v>101</v>
      </c>
      <c r="B5" s="10">
        <v>10</v>
      </c>
      <c r="C5" s="8" t="s">
        <v>102</v>
      </c>
      <c r="D5" s="10">
        <v>20</v>
      </c>
      <c r="E5" s="8" t="s">
        <v>103</v>
      </c>
      <c r="F5" s="10">
        <f>$F$2*0.7</f>
        <v>140</v>
      </c>
      <c r="G5" s="8" t="s">
        <v>104</v>
      </c>
      <c r="H5" s="10">
        <v>0</v>
      </c>
      <c r="I5" s="6"/>
    </row>
    <row r="6" spans="1:9" ht="15">
      <c r="A6" s="8" t="s">
        <v>105</v>
      </c>
      <c r="B6" s="10">
        <v>17</v>
      </c>
      <c r="C6" s="8" t="s">
        <v>106</v>
      </c>
      <c r="D6" s="10">
        <v>32</v>
      </c>
      <c r="E6" s="8" t="s">
        <v>107</v>
      </c>
      <c r="F6" s="10">
        <f t="shared" ref="F6:F7" si="0">$F$2*0.2</f>
        <v>40</v>
      </c>
      <c r="G6" s="8" t="s">
        <v>108</v>
      </c>
      <c r="H6" s="10">
        <v>3</v>
      </c>
      <c r="I6" s="6"/>
    </row>
    <row r="7" spans="1:9" ht="15">
      <c r="A7" s="8" t="s">
        <v>109</v>
      </c>
      <c r="B7" s="10">
        <v>14</v>
      </c>
      <c r="C7" s="8" t="s">
        <v>110</v>
      </c>
      <c r="D7" s="10">
        <v>20</v>
      </c>
      <c r="E7" s="8" t="s">
        <v>111</v>
      </c>
      <c r="F7" s="10">
        <f t="shared" si="0"/>
        <v>40</v>
      </c>
      <c r="G7" s="8" t="s">
        <v>112</v>
      </c>
      <c r="H7" s="10">
        <v>0</v>
      </c>
      <c r="I7" s="6"/>
    </row>
    <row r="8" spans="1:9" ht="15">
      <c r="A8" s="8" t="s">
        <v>113</v>
      </c>
      <c r="B8" s="10">
        <v>6</v>
      </c>
      <c r="C8" s="8" t="s">
        <v>114</v>
      </c>
      <c r="D8" s="10">
        <v>20</v>
      </c>
      <c r="E8" s="8" t="s">
        <v>115</v>
      </c>
      <c r="F8" s="10">
        <f t="shared" ref="F8:F9" si="1">$F$2*0.25</f>
        <v>50</v>
      </c>
      <c r="G8" s="8" t="s">
        <v>116</v>
      </c>
      <c r="H8" s="10">
        <v>0</v>
      </c>
      <c r="I8" s="6"/>
    </row>
    <row r="9" spans="1:9" ht="15">
      <c r="A9" s="8" t="s">
        <v>117</v>
      </c>
      <c r="B9" s="10">
        <v>5</v>
      </c>
      <c r="C9" s="8" t="s">
        <v>118</v>
      </c>
      <c r="D9" s="10">
        <v>20</v>
      </c>
      <c r="E9" s="8" t="s">
        <v>119</v>
      </c>
      <c r="F9" s="10">
        <f t="shared" si="1"/>
        <v>50</v>
      </c>
      <c r="G9" s="8" t="s">
        <v>120</v>
      </c>
      <c r="H9" s="10">
        <v>0</v>
      </c>
      <c r="I9" s="6"/>
    </row>
    <row r="10" spans="1:9" ht="15">
      <c r="A10" s="8" t="s">
        <v>121</v>
      </c>
      <c r="B10" s="10">
        <f>ROUNDUP((B8+B5+B7+B9)/2,0)</f>
        <v>18</v>
      </c>
      <c r="C10" s="8" t="s">
        <v>122</v>
      </c>
      <c r="D10" s="10">
        <v>20</v>
      </c>
      <c r="E10" s="8" t="s">
        <v>123</v>
      </c>
      <c r="F10" s="8" t="s">
        <v>31</v>
      </c>
      <c r="G10" s="8" t="s">
        <v>124</v>
      </c>
      <c r="H10" s="10">
        <v>0</v>
      </c>
      <c r="I10" s="6"/>
    </row>
    <row r="11" spans="1:9" ht="15">
      <c r="A11" s="8" t="s">
        <v>125</v>
      </c>
      <c r="B11" s="10">
        <v>8</v>
      </c>
      <c r="C11" s="8" t="s">
        <v>126</v>
      </c>
      <c r="D11" s="10">
        <v>20</v>
      </c>
      <c r="E11" s="8" t="s">
        <v>127</v>
      </c>
      <c r="F11" s="10">
        <v>2</v>
      </c>
      <c r="G11" s="8" t="s">
        <v>128</v>
      </c>
      <c r="H11" s="10">
        <v>0</v>
      </c>
      <c r="I11" s="6"/>
    </row>
    <row r="12" spans="1:9" ht="15">
      <c r="A12" s="8" t="s">
        <v>129</v>
      </c>
      <c r="B12" s="10">
        <v>5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0</v>
      </c>
      <c r="I12" s="6"/>
    </row>
    <row r="13" spans="1:9" ht="15">
      <c r="A13" s="8" t="s">
        <v>133</v>
      </c>
      <c r="B13" s="10">
        <v>5</v>
      </c>
      <c r="C13" s="8" t="s">
        <v>134</v>
      </c>
      <c r="D13" s="10">
        <v>20</v>
      </c>
      <c r="E13" s="8" t="s">
        <v>135</v>
      </c>
      <c r="F13" s="13" t="s">
        <v>136</v>
      </c>
      <c r="G13" s="8" t="s">
        <v>137</v>
      </c>
      <c r="H13" s="10">
        <v>0</v>
      </c>
      <c r="I13" s="6"/>
    </row>
    <row r="14" spans="1:9" ht="15">
      <c r="A14" s="8" t="s">
        <v>138</v>
      </c>
      <c r="B14" s="10">
        <v>48</v>
      </c>
      <c r="C14" s="8" t="s">
        <v>139</v>
      </c>
      <c r="D14" s="10">
        <v>55</v>
      </c>
      <c r="E14" s="8" t="s">
        <v>140</v>
      </c>
      <c r="F14" s="8"/>
      <c r="G14" s="8" t="s">
        <v>142</v>
      </c>
      <c r="H14" s="10">
        <v>0</v>
      </c>
      <c r="I14" s="6"/>
    </row>
    <row r="15" spans="1:9" ht="15">
      <c r="A15" s="8" t="s">
        <v>143</v>
      </c>
      <c r="B15" s="8" t="s">
        <v>144</v>
      </c>
      <c r="C15" s="8" t="s">
        <v>145</v>
      </c>
      <c r="D15" s="10">
        <v>70</v>
      </c>
      <c r="E15" s="8" t="s">
        <v>146</v>
      </c>
      <c r="F15" s="8"/>
      <c r="G15" s="8" t="s">
        <v>147</v>
      </c>
      <c r="H15" s="10">
        <v>0</v>
      </c>
      <c r="I15" s="6"/>
    </row>
    <row r="16" spans="1:9" ht="15">
      <c r="A16" s="8" t="s">
        <v>148</v>
      </c>
      <c r="B16" s="10">
        <f>ROUNDUP((B7+B5)/2,0)</f>
        <v>12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0</v>
      </c>
      <c r="I16" s="6"/>
    </row>
    <row r="17" spans="1:9" ht="15">
      <c r="A17" s="8" t="s">
        <v>152</v>
      </c>
      <c r="B17" s="10">
        <f>ROUNDUP((B6+B6+B4)/3,0)</f>
        <v>17</v>
      </c>
      <c r="C17" s="8" t="s">
        <v>153</v>
      </c>
      <c r="D17" s="10">
        <v>70</v>
      </c>
      <c r="E17" s="8" t="s">
        <v>154</v>
      </c>
      <c r="F17" s="10">
        <v>48</v>
      </c>
      <c r="G17" s="8" t="s">
        <v>155</v>
      </c>
      <c r="H17" s="10">
        <v>0</v>
      </c>
      <c r="I17" s="6"/>
    </row>
    <row r="18" spans="1:9" ht="15">
      <c r="A18" s="8" t="s">
        <v>156</v>
      </c>
      <c r="B18" s="10">
        <f>ROUNDUP((B5+B4+B5)/3,0)</f>
        <v>12</v>
      </c>
      <c r="C18" s="8" t="s">
        <v>157</v>
      </c>
      <c r="D18" s="10">
        <v>70</v>
      </c>
      <c r="E18" s="8" t="s">
        <v>158</v>
      </c>
      <c r="F18" s="10">
        <v>0</v>
      </c>
      <c r="G18" s="8" t="s">
        <v>159</v>
      </c>
      <c r="H18" s="10">
        <v>0</v>
      </c>
      <c r="I18" s="6"/>
    </row>
    <row r="19" spans="1:9" ht="15">
      <c r="A19" s="8" t="s">
        <v>160</v>
      </c>
      <c r="B19" s="10">
        <f>ROUNDUP(B8+B9,0)</f>
        <v>11</v>
      </c>
      <c r="C19" s="8" t="s">
        <v>161</v>
      </c>
      <c r="D19" s="10">
        <v>20</v>
      </c>
      <c r="E19" s="8" t="s">
        <v>162</v>
      </c>
      <c r="F19" s="10">
        <v>0</v>
      </c>
      <c r="G19" s="8" t="s">
        <v>163</v>
      </c>
      <c r="H19" s="10">
        <v>0</v>
      </c>
      <c r="I19" s="6"/>
    </row>
    <row r="20" spans="1:9" ht="15">
      <c r="A20" s="8" t="s">
        <v>164</v>
      </c>
      <c r="B20" s="8" t="s">
        <v>305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169</v>
      </c>
      <c r="I20" s="6"/>
    </row>
    <row r="21" spans="1:9" ht="15">
      <c r="A21" s="8" t="s">
        <v>170</v>
      </c>
      <c r="B21" s="10">
        <f t="shared" ref="B21:B28" si="2">F2</f>
        <v>200</v>
      </c>
      <c r="C21" s="8" t="s">
        <v>171</v>
      </c>
      <c r="D21" s="10">
        <v>20</v>
      </c>
      <c r="E21" s="8" t="s">
        <v>172</v>
      </c>
      <c r="F21" s="10">
        <v>0</v>
      </c>
      <c r="G21" s="8" t="s">
        <v>173</v>
      </c>
      <c r="H21" s="8" t="s">
        <v>169</v>
      </c>
      <c r="I21" s="6"/>
    </row>
    <row r="22" spans="1:9" ht="15">
      <c r="A22" s="8" t="s">
        <v>174</v>
      </c>
      <c r="B22" s="10">
        <f t="shared" si="2"/>
        <v>9</v>
      </c>
      <c r="C22" s="8" t="s">
        <v>175</v>
      </c>
      <c r="D22" s="10">
        <v>20</v>
      </c>
      <c r="E22" s="8" t="s">
        <v>176</v>
      </c>
      <c r="F22" s="10">
        <v>0</v>
      </c>
      <c r="G22" s="8" t="s">
        <v>177</v>
      </c>
      <c r="H22" s="8" t="s">
        <v>169</v>
      </c>
      <c r="I22" s="6"/>
    </row>
    <row r="23" spans="1:9" ht="15">
      <c r="A23" s="8" t="s">
        <v>178</v>
      </c>
      <c r="B23" s="10">
        <f t="shared" si="2"/>
        <v>40</v>
      </c>
      <c r="C23" s="8" t="s">
        <v>179</v>
      </c>
      <c r="D23" s="10">
        <v>20</v>
      </c>
      <c r="E23" s="8" t="s">
        <v>180</v>
      </c>
      <c r="F23" s="10">
        <v>0</v>
      </c>
      <c r="G23" s="8" t="s">
        <v>181</v>
      </c>
      <c r="H23" s="8" t="s">
        <v>169</v>
      </c>
      <c r="I23" s="6"/>
    </row>
    <row r="24" spans="1:9" ht="15">
      <c r="A24" s="8" t="s">
        <v>182</v>
      </c>
      <c r="B24" s="10">
        <f t="shared" si="2"/>
        <v>140</v>
      </c>
      <c r="C24" s="8" t="s">
        <v>183</v>
      </c>
      <c r="D24" s="10">
        <v>20</v>
      </c>
      <c r="E24" s="8" t="s">
        <v>184</v>
      </c>
      <c r="F24" s="10">
        <v>0</v>
      </c>
      <c r="G24" s="8" t="s">
        <v>185</v>
      </c>
      <c r="H24" s="8" t="s">
        <v>169</v>
      </c>
      <c r="I24" s="6"/>
    </row>
    <row r="25" spans="1:9" ht="15">
      <c r="A25" s="8" t="s">
        <v>186</v>
      </c>
      <c r="B25" s="10">
        <f t="shared" si="2"/>
        <v>40</v>
      </c>
      <c r="C25" s="8" t="s">
        <v>187</v>
      </c>
      <c r="D25" s="10">
        <v>20</v>
      </c>
      <c r="E25" s="8" t="s">
        <v>188</v>
      </c>
      <c r="F25" s="10">
        <v>0</v>
      </c>
      <c r="G25" s="8" t="s">
        <v>303</v>
      </c>
      <c r="H25" s="8" t="s">
        <v>65</v>
      </c>
      <c r="I25" s="6"/>
    </row>
    <row r="26" spans="1:9" ht="15">
      <c r="A26" s="8" t="s">
        <v>189</v>
      </c>
      <c r="B26" s="10">
        <f t="shared" si="2"/>
        <v>40</v>
      </c>
      <c r="C26" s="8" t="s">
        <v>190</v>
      </c>
      <c r="D26" s="10">
        <v>20</v>
      </c>
      <c r="E26" s="8" t="s">
        <v>191</v>
      </c>
      <c r="F26" s="10">
        <v>0</v>
      </c>
      <c r="G26" s="8"/>
      <c r="H26" s="8"/>
      <c r="I26" s="6"/>
    </row>
    <row r="27" spans="1:9" ht="15">
      <c r="A27" s="8" t="s">
        <v>192</v>
      </c>
      <c r="B27" s="10">
        <f t="shared" si="2"/>
        <v>50</v>
      </c>
      <c r="C27" s="8" t="s">
        <v>193</v>
      </c>
      <c r="D27" s="10">
        <v>20</v>
      </c>
      <c r="E27" s="8" t="s">
        <v>194</v>
      </c>
      <c r="F27" s="8"/>
      <c r="G27" s="8"/>
      <c r="H27" s="8"/>
      <c r="I27" s="6"/>
    </row>
    <row r="28" spans="1:9" ht="15">
      <c r="A28" s="8" t="s">
        <v>195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196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29"/>
  <sheetViews>
    <sheetView tabSelected="1" workbookViewId="0">
      <selection activeCell="G32" sqref="G32"/>
    </sheetView>
  </sheetViews>
  <sheetFormatPr baseColWidth="10" defaultRowHeight="12.75"/>
  <cols>
    <col min="5" max="5" width="13.7109375" customWidth="1"/>
    <col min="7" max="7" width="16" customWidth="1"/>
  </cols>
  <sheetData>
    <row r="1" spans="1:11" ht="15">
      <c r="A1" s="8" t="s">
        <v>81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6" t="s">
        <v>239</v>
      </c>
    </row>
    <row r="2" spans="1:11" ht="15">
      <c r="A2" s="8" t="s">
        <v>89</v>
      </c>
      <c r="B2" s="10">
        <v>14</v>
      </c>
      <c r="C2" s="8" t="s">
        <v>90</v>
      </c>
      <c r="D2" s="10">
        <v>30</v>
      </c>
      <c r="E2" s="8" t="s">
        <v>91</v>
      </c>
      <c r="F2" s="10">
        <v>375</v>
      </c>
      <c r="G2" s="8" t="s">
        <v>92</v>
      </c>
      <c r="H2" s="10">
        <v>20</v>
      </c>
    </row>
    <row r="3" spans="1:11" ht="15">
      <c r="A3" s="8" t="s">
        <v>93</v>
      </c>
      <c r="B3" s="10">
        <v>13</v>
      </c>
      <c r="C3" s="8" t="s">
        <v>94</v>
      </c>
      <c r="D3" s="10">
        <v>32</v>
      </c>
      <c r="E3" s="8" t="s">
        <v>95</v>
      </c>
      <c r="F3" s="10">
        <v>15</v>
      </c>
      <c r="G3" s="8" t="s">
        <v>96</v>
      </c>
      <c r="H3" s="10">
        <v>20</v>
      </c>
    </row>
    <row r="4" spans="1:11" ht="15">
      <c r="A4" s="8" t="s">
        <v>97</v>
      </c>
      <c r="B4" s="10">
        <v>13</v>
      </c>
      <c r="C4" s="8" t="s">
        <v>98</v>
      </c>
      <c r="D4" s="10">
        <v>30</v>
      </c>
      <c r="E4" s="8" t="s">
        <v>99</v>
      </c>
      <c r="F4" s="10">
        <f>$F$2*0.2</f>
        <v>75</v>
      </c>
      <c r="G4" s="8" t="s">
        <v>100</v>
      </c>
      <c r="H4" s="10">
        <v>0</v>
      </c>
    </row>
    <row r="5" spans="1:11" ht="15">
      <c r="A5" s="8" t="s">
        <v>101</v>
      </c>
      <c r="B5" s="10">
        <v>13</v>
      </c>
      <c r="C5" s="8" t="s">
        <v>102</v>
      </c>
      <c r="D5" s="10">
        <v>30</v>
      </c>
      <c r="E5" s="8" t="s">
        <v>103</v>
      </c>
      <c r="F5" s="10">
        <f>$F$2*0.7</f>
        <v>262.5</v>
      </c>
      <c r="G5" s="8" t="s">
        <v>104</v>
      </c>
      <c r="H5" s="10">
        <v>5</v>
      </c>
    </row>
    <row r="6" spans="1:11" ht="15">
      <c r="A6" s="8" t="s">
        <v>105</v>
      </c>
      <c r="B6" s="10">
        <v>13</v>
      </c>
      <c r="C6" s="8" t="s">
        <v>106</v>
      </c>
      <c r="D6" s="10">
        <v>20</v>
      </c>
      <c r="E6" s="8" t="s">
        <v>107</v>
      </c>
      <c r="F6" s="10">
        <f t="shared" ref="F6:F7" si="0">$F$2*0.2</f>
        <v>75</v>
      </c>
      <c r="G6" s="8" t="s">
        <v>108</v>
      </c>
      <c r="H6" s="10">
        <v>4</v>
      </c>
    </row>
    <row r="7" spans="1:11" ht="15">
      <c r="A7" s="8" t="s">
        <v>109</v>
      </c>
      <c r="B7" s="10">
        <v>12</v>
      </c>
      <c r="C7" s="8" t="s">
        <v>110</v>
      </c>
      <c r="D7" s="10">
        <v>20</v>
      </c>
      <c r="E7" s="8" t="s">
        <v>111</v>
      </c>
      <c r="F7" s="10">
        <f t="shared" si="0"/>
        <v>75</v>
      </c>
      <c r="G7" s="8" t="s">
        <v>112</v>
      </c>
      <c r="H7" s="10">
        <v>4</v>
      </c>
    </row>
    <row r="8" spans="1:11" ht="15">
      <c r="A8" s="8" t="s">
        <v>113</v>
      </c>
      <c r="B8" s="10">
        <v>5</v>
      </c>
      <c r="C8" s="8" t="s">
        <v>114</v>
      </c>
      <c r="D8" s="10">
        <v>20</v>
      </c>
      <c r="E8" s="8" t="s">
        <v>115</v>
      </c>
      <c r="F8" s="10">
        <f t="shared" ref="F8:F9" si="1">$F$2*0.25</f>
        <v>93.75</v>
      </c>
      <c r="G8" s="8" t="s">
        <v>116</v>
      </c>
      <c r="H8" s="10">
        <v>0</v>
      </c>
    </row>
    <row r="9" spans="1:11" ht="15">
      <c r="A9" s="8" t="s">
        <v>117</v>
      </c>
      <c r="B9" s="10">
        <v>5</v>
      </c>
      <c r="C9" s="8" t="s">
        <v>118</v>
      </c>
      <c r="D9" s="10">
        <v>30</v>
      </c>
      <c r="E9" s="8" t="s">
        <v>119</v>
      </c>
      <c r="F9" s="10">
        <f t="shared" si="1"/>
        <v>93.75</v>
      </c>
      <c r="G9" s="8" t="s">
        <v>120</v>
      </c>
      <c r="H9" s="10">
        <v>0</v>
      </c>
    </row>
    <row r="10" spans="1:11" ht="15">
      <c r="A10" s="8" t="s">
        <v>121</v>
      </c>
      <c r="B10" s="10">
        <v>18</v>
      </c>
      <c r="C10" s="8" t="s">
        <v>122</v>
      </c>
      <c r="D10" s="10">
        <v>25</v>
      </c>
      <c r="E10" s="8" t="s">
        <v>123</v>
      </c>
      <c r="F10" s="8" t="s">
        <v>31</v>
      </c>
      <c r="G10" s="8" t="s">
        <v>124</v>
      </c>
      <c r="H10" s="10">
        <v>7</v>
      </c>
    </row>
    <row r="11" spans="1:11" ht="15">
      <c r="A11" s="8" t="s">
        <v>125</v>
      </c>
      <c r="B11" s="10">
        <v>10</v>
      </c>
      <c r="C11" s="8" t="s">
        <v>126</v>
      </c>
      <c r="D11" s="10">
        <v>40</v>
      </c>
      <c r="E11" s="8" t="s">
        <v>127</v>
      </c>
      <c r="F11" s="10">
        <v>2</v>
      </c>
      <c r="G11" s="8" t="s">
        <v>128</v>
      </c>
      <c r="H11" s="10">
        <v>7</v>
      </c>
    </row>
    <row r="12" spans="1:11" ht="15">
      <c r="A12" s="8" t="s">
        <v>129</v>
      </c>
      <c r="B12" s="10">
        <v>20</v>
      </c>
      <c r="C12" s="8" t="s">
        <v>130</v>
      </c>
      <c r="D12" s="10">
        <v>20</v>
      </c>
      <c r="E12" s="8" t="s">
        <v>131</v>
      </c>
      <c r="F12" s="10">
        <v>2</v>
      </c>
      <c r="G12" s="8" t="s">
        <v>132</v>
      </c>
      <c r="H12" s="10">
        <v>7</v>
      </c>
    </row>
    <row r="13" spans="1:11" ht="15">
      <c r="A13" s="8" t="s">
        <v>133</v>
      </c>
      <c r="B13" s="10">
        <v>20</v>
      </c>
      <c r="C13" s="8" t="s">
        <v>134</v>
      </c>
      <c r="D13" s="10">
        <v>20</v>
      </c>
      <c r="E13" s="8" t="s">
        <v>135</v>
      </c>
      <c r="F13" s="8" t="s">
        <v>207</v>
      </c>
      <c r="G13" s="8" t="s">
        <v>137</v>
      </c>
      <c r="H13" s="10">
        <v>7</v>
      </c>
    </row>
    <row r="14" spans="1:11" ht="15">
      <c r="A14" s="8" t="s">
        <v>138</v>
      </c>
      <c r="B14" s="10">
        <v>28</v>
      </c>
      <c r="C14" s="8" t="s">
        <v>139</v>
      </c>
      <c r="D14" s="10">
        <v>32</v>
      </c>
      <c r="E14" s="8" t="s">
        <v>140</v>
      </c>
      <c r="F14" s="8" t="s">
        <v>141</v>
      </c>
      <c r="G14" s="8" t="s">
        <v>142</v>
      </c>
      <c r="H14" s="10">
        <v>6</v>
      </c>
    </row>
    <row r="15" spans="1:11" ht="20.25">
      <c r="A15" s="8" t="s">
        <v>143</v>
      </c>
      <c r="B15" s="8" t="s">
        <v>144</v>
      </c>
      <c r="C15" s="8" t="s">
        <v>145</v>
      </c>
      <c r="D15" s="10">
        <v>30</v>
      </c>
      <c r="E15" s="8" t="s">
        <v>146</v>
      </c>
      <c r="F15" s="8"/>
      <c r="G15" s="8" t="s">
        <v>147</v>
      </c>
      <c r="H15" s="10">
        <v>1</v>
      </c>
      <c r="K15" s="17"/>
    </row>
    <row r="16" spans="1:11" ht="15">
      <c r="A16" s="8" t="s">
        <v>148</v>
      </c>
      <c r="B16" s="10">
        <f>ROUNDUP((B7+B5)/2,0)</f>
        <v>13</v>
      </c>
      <c r="C16" s="8" t="s">
        <v>149</v>
      </c>
      <c r="D16" s="10">
        <v>20</v>
      </c>
      <c r="E16" s="8" t="s">
        <v>150</v>
      </c>
      <c r="F16" s="8"/>
      <c r="G16" s="8" t="s">
        <v>151</v>
      </c>
      <c r="H16" s="10">
        <v>1</v>
      </c>
    </row>
    <row r="17" spans="1:8" ht="15">
      <c r="A17" s="8" t="s">
        <v>152</v>
      </c>
      <c r="B17" s="10">
        <f>ROUNDUP((B6+B6+B4)/3,0)</f>
        <v>13</v>
      </c>
      <c r="C17" s="8" t="s">
        <v>153</v>
      </c>
      <c r="D17" s="10">
        <v>30</v>
      </c>
      <c r="E17" s="8" t="s">
        <v>154</v>
      </c>
      <c r="F17" s="10">
        <v>44</v>
      </c>
      <c r="G17" s="8" t="s">
        <v>155</v>
      </c>
      <c r="H17" s="10">
        <v>1</v>
      </c>
    </row>
    <row r="18" spans="1:8" ht="15">
      <c r="A18" s="8" t="s">
        <v>156</v>
      </c>
      <c r="B18" s="10">
        <f>ROUNDUP((B5+B4+B5)/3,0)</f>
        <v>13</v>
      </c>
      <c r="C18" s="8" t="s">
        <v>157</v>
      </c>
      <c r="D18" s="10">
        <v>30</v>
      </c>
      <c r="E18" s="8" t="s">
        <v>158</v>
      </c>
      <c r="F18" s="10">
        <v>27</v>
      </c>
      <c r="G18" s="8" t="s">
        <v>159</v>
      </c>
      <c r="H18" s="10">
        <v>1</v>
      </c>
    </row>
    <row r="19" spans="1:8" ht="15">
      <c r="A19" s="8" t="s">
        <v>160</v>
      </c>
      <c r="B19" s="10">
        <f>ROUNDUP(B8+B9,0)</f>
        <v>10</v>
      </c>
      <c r="C19" s="8" t="s">
        <v>161</v>
      </c>
      <c r="D19" s="10">
        <v>29</v>
      </c>
      <c r="E19" s="8" t="s">
        <v>162</v>
      </c>
      <c r="F19" s="10">
        <v>0</v>
      </c>
      <c r="G19" s="8" t="s">
        <v>163</v>
      </c>
      <c r="H19" s="10">
        <v>1</v>
      </c>
    </row>
    <row r="20" spans="1:8" ht="15">
      <c r="A20" s="8" t="s">
        <v>164</v>
      </c>
      <c r="B20" s="8" t="s">
        <v>284</v>
      </c>
      <c r="C20" s="8" t="s">
        <v>166</v>
      </c>
      <c r="D20" s="10">
        <v>20</v>
      </c>
      <c r="E20" s="8" t="s">
        <v>167</v>
      </c>
      <c r="F20" s="10">
        <v>0</v>
      </c>
      <c r="G20" s="8" t="s">
        <v>168</v>
      </c>
      <c r="H20" s="8" t="s">
        <v>200</v>
      </c>
    </row>
    <row r="21" spans="1:8" ht="15">
      <c r="A21" s="8" t="s">
        <v>170</v>
      </c>
      <c r="B21" s="10">
        <v>375</v>
      </c>
      <c r="C21" s="8" t="s">
        <v>171</v>
      </c>
      <c r="D21" s="10">
        <v>30</v>
      </c>
      <c r="E21" s="8" t="s">
        <v>172</v>
      </c>
      <c r="F21" s="10">
        <v>52.5</v>
      </c>
      <c r="G21" s="8" t="s">
        <v>173</v>
      </c>
      <c r="H21" s="8" t="s">
        <v>200</v>
      </c>
    </row>
    <row r="22" spans="1:8" ht="15">
      <c r="A22" s="8" t="s">
        <v>174</v>
      </c>
      <c r="B22" s="10">
        <v>15</v>
      </c>
      <c r="C22" s="8" t="s">
        <v>175</v>
      </c>
      <c r="D22" s="10">
        <v>20</v>
      </c>
      <c r="E22" s="8" t="s">
        <v>176</v>
      </c>
      <c r="F22" s="10">
        <v>10.5</v>
      </c>
      <c r="G22" s="8" t="s">
        <v>177</v>
      </c>
      <c r="H22" s="8" t="s">
        <v>200</v>
      </c>
    </row>
    <row r="23" spans="1:8" ht="15">
      <c r="A23" s="8" t="s">
        <v>178</v>
      </c>
      <c r="B23" s="10">
        <f>$F$2*0.2</f>
        <v>75</v>
      </c>
      <c r="C23" s="8" t="s">
        <v>179</v>
      </c>
      <c r="D23" s="10">
        <v>20</v>
      </c>
      <c r="E23" s="8" t="s">
        <v>180</v>
      </c>
      <c r="F23" s="10">
        <v>10.5</v>
      </c>
      <c r="G23" s="8" t="s">
        <v>181</v>
      </c>
      <c r="H23" s="8" t="s">
        <v>200</v>
      </c>
    </row>
    <row r="24" spans="1:8" ht="15">
      <c r="A24" s="8" t="s">
        <v>182</v>
      </c>
      <c r="B24" s="10">
        <f>$F$2*0.7</f>
        <v>262.5</v>
      </c>
      <c r="C24" s="8" t="s">
        <v>183</v>
      </c>
      <c r="D24" s="10">
        <v>20</v>
      </c>
      <c r="E24" s="8" t="s">
        <v>184</v>
      </c>
      <c r="F24" s="10">
        <v>10.5</v>
      </c>
      <c r="G24" s="8" t="s">
        <v>185</v>
      </c>
      <c r="H24" s="8" t="s">
        <v>200</v>
      </c>
    </row>
    <row r="25" spans="1:8" ht="15">
      <c r="A25" s="8" t="s">
        <v>186</v>
      </c>
      <c r="B25" s="10">
        <f t="shared" ref="B25:B26" si="2">$F$2*0.2</f>
        <v>75</v>
      </c>
      <c r="C25" s="8" t="s">
        <v>187</v>
      </c>
      <c r="D25" s="10">
        <v>20</v>
      </c>
      <c r="E25" s="8" t="s">
        <v>188</v>
      </c>
      <c r="F25" s="10">
        <v>10.5</v>
      </c>
      <c r="G25" s="8" t="s">
        <v>303</v>
      </c>
      <c r="H25" s="8" t="s">
        <v>65</v>
      </c>
    </row>
    <row r="26" spans="1:8" ht="15">
      <c r="A26" s="8" t="s">
        <v>189</v>
      </c>
      <c r="B26" s="10">
        <f t="shared" si="2"/>
        <v>75</v>
      </c>
      <c r="C26" s="8" t="s">
        <v>190</v>
      </c>
      <c r="D26" s="10">
        <v>20</v>
      </c>
      <c r="E26" s="8" t="s">
        <v>191</v>
      </c>
      <c r="F26" s="10">
        <v>10.5</v>
      </c>
      <c r="G26" s="8"/>
      <c r="H26" s="8"/>
    </row>
    <row r="27" spans="1:8" ht="15">
      <c r="A27" s="8" t="s">
        <v>192</v>
      </c>
      <c r="B27" s="10">
        <f t="shared" ref="B27:B28" si="3">$F$2*0.25</f>
        <v>93.75</v>
      </c>
      <c r="C27" s="8" t="s">
        <v>193</v>
      </c>
      <c r="D27" s="10">
        <v>35</v>
      </c>
      <c r="E27" s="8" t="s">
        <v>194</v>
      </c>
      <c r="F27" s="8"/>
      <c r="G27" s="8"/>
      <c r="H27" s="8"/>
    </row>
    <row r="28" spans="1:8" ht="15">
      <c r="A28" s="8" t="s">
        <v>195</v>
      </c>
      <c r="B28" s="10">
        <f t="shared" si="3"/>
        <v>93.75</v>
      </c>
      <c r="C28" s="8"/>
      <c r="D28" s="8"/>
      <c r="E28" s="8"/>
      <c r="F28" s="8"/>
      <c r="G28" s="8"/>
      <c r="H28" s="8"/>
    </row>
    <row r="29" spans="1:8" ht="15">
      <c r="A29" s="8" t="s">
        <v>196</v>
      </c>
      <c r="B29" s="10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95</vt:i4>
      </vt:variant>
    </vt:vector>
  </HeadingPairs>
  <TitlesOfParts>
    <vt:vector size="95" baseType="lpstr">
      <vt:lpstr>Index</vt:lpstr>
      <vt:lpstr>Kaiserlicher Heiler</vt:lpstr>
      <vt:lpstr>Animalus Ziegemann</vt:lpstr>
      <vt:lpstr>Animalus Tiger</vt:lpstr>
      <vt:lpstr>Animalus Frosch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Fredan</vt:lpstr>
      <vt:lpstr>Nakai</vt:lpstr>
      <vt:lpstr>Eliteoffizier</vt:lpstr>
      <vt:lpstr>Muster</vt:lpstr>
      <vt:lpstr>Ork Schläger</vt:lpstr>
      <vt:lpstr>Adliger</vt:lpstr>
      <vt:lpstr>Schmied</vt:lpstr>
      <vt:lpstr>Guter Schmied</vt:lpstr>
      <vt:lpstr>Hervorragender Schmied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Tempelwache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Schamane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 Jäger</vt:lpstr>
      <vt:lpstr>Animalus</vt:lpstr>
      <vt:lpstr>OleGalwey</vt:lpstr>
      <vt:lpstr>Rogma</vt:lpstr>
      <vt:lpstr>Bibisch</vt:lpstr>
      <vt:lpstr>Gregor</vt:lpstr>
      <vt:lpstr>Tovika</vt:lpstr>
      <vt:lpstr>Eric</vt:lpstr>
      <vt:lpstr>Alfred</vt:lpstr>
      <vt:lpstr>Otta</vt:lpstr>
      <vt:lpstr>Isaac</vt:lpstr>
      <vt:lpstr>Bandenmitglied</vt:lpstr>
      <vt:lpstr>Attentäter 2</vt:lpstr>
      <vt:lpstr>Leibwache</vt:lpstr>
      <vt:lpstr>Waisenkind</vt:lpstr>
      <vt:lpstr>Wachen</vt:lpstr>
      <vt:lpstr>Lordsberater</vt:lpstr>
      <vt:lpstr>SchmuggelgangM</vt:lpstr>
      <vt:lpstr>SchmuggelgangA</vt:lpstr>
      <vt:lpstr>Arenagang</vt:lpstr>
      <vt:lpstr>Priester</vt:lpstr>
      <vt:lpstr>ExPriester</vt:lpstr>
      <vt:lpstr>VanGilden</vt:lpstr>
      <vt:lpstr>OrlongMPferd</vt:lpstr>
      <vt:lpstr>Roland Ottoman</vt:lpstr>
      <vt:lpstr>Mira Ottoman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</cp:lastModifiedBy>
  <dcterms:modified xsi:type="dcterms:W3CDTF">2022-03-19T09:52:20Z</dcterms:modified>
</cp:coreProperties>
</file>