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72A81485-BAA6-446A-99E8-4A55CD45193E}" xr6:coauthVersionLast="47" xr6:coauthVersionMax="47" xr10:uidLastSave="{00000000-0000-0000-0000-000000000000}"/>
  <bookViews>
    <workbookView xWindow="-57720" yWindow="8055" windowWidth="29040" windowHeight="15840" firstSheet="61" activeTab="62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Ritter" sheetId="8" r:id="rId20"/>
    <sheet name="Bauer" sheetId="9" r:id="rId21"/>
    <sheet name="Straßenkind" sheetId="10" r:id="rId22"/>
    <sheet name="Renomierter Performer" sheetId="11" r:id="rId23"/>
    <sheet name="BanditChief" sheetId="12" r:id="rId24"/>
    <sheet name="StarvingBandit" sheetId="13" r:id="rId25"/>
    <sheet name="Bandit" sheetId="14" r:id="rId26"/>
    <sheet name="Gastwirt" sheetId="15" r:id="rId27"/>
    <sheet name="Diener" sheetId="16" r:id="rId28"/>
    <sheet name="Jäger" sheetId="17" r:id="rId29"/>
    <sheet name="KompanieSoldat" sheetId="18" r:id="rId30"/>
    <sheet name="Kavallerist" sheetId="19" r:id="rId31"/>
    <sheet name="StarkerKriegerTank" sheetId="52" r:id="rId32"/>
    <sheet name="Tempelwache" sheetId="69" r:id="rId33"/>
    <sheet name="SchwererSoldat" sheetId="20" r:id="rId34"/>
    <sheet name="RahSoldat" sheetId="21" r:id="rId35"/>
    <sheet name="PiratMittel" sheetId="53" r:id="rId36"/>
    <sheet name="KaiserKapitän" sheetId="22" r:id="rId37"/>
    <sheet name="KaiserSoldat" sheetId="23" r:id="rId38"/>
    <sheet name="Meister-Händler" sheetId="24" r:id="rId39"/>
    <sheet name="Händler" sheetId="25" r:id="rId40"/>
    <sheet name="Meister-Dieb" sheetId="26" r:id="rId41"/>
    <sheet name="Dieb" sheetId="27" r:id="rId42"/>
    <sheet name="Kultistenführer" sheetId="55" r:id="rId43"/>
    <sheet name="Meister-Attentäter" sheetId="28" r:id="rId44"/>
    <sheet name="Kultist" sheetId="54" r:id="rId45"/>
    <sheet name="Attentäter" sheetId="29" r:id="rId46"/>
    <sheet name="Barbar" sheetId="30" r:id="rId47"/>
    <sheet name="Goblin Stammeshäuptling Wandia" sheetId="31" r:id="rId48"/>
    <sheet name="Goblin Schamane" sheetId="67" r:id="rId49"/>
    <sheet name="Goblin Attentäter" sheetId="32" r:id="rId50"/>
    <sheet name="Goblin Schütze" sheetId="33" r:id="rId51"/>
    <sheet name="Goblin" sheetId="34" r:id="rId52"/>
    <sheet name="Betrügerin" sheetId="35" r:id="rId53"/>
    <sheet name="Stadtelf" sheetId="36" r:id="rId54"/>
    <sheet name="Halbling" sheetId="37" r:id="rId55"/>
    <sheet name="Zwerg" sheetId="38" r:id="rId56"/>
    <sheet name="GangElf" sheetId="39" r:id="rId57"/>
    <sheet name="Waldelf" sheetId="40" r:id="rId58"/>
    <sheet name="GangElfElite" sheetId="41" r:id="rId59"/>
    <sheet name="Vorreiter" sheetId="42" r:id="rId60"/>
    <sheet name="Ork" sheetId="43" r:id="rId61"/>
    <sheet name="Ork Schwer" sheetId="44" r:id="rId62"/>
    <sheet name="OrkSehrStarkSchwer" sheetId="47" r:id="rId63"/>
    <sheet name="Ork Mittel" sheetId="45" r:id="rId64"/>
    <sheet name="Thorius" sheetId="49" r:id="rId65"/>
    <sheet name="SeevolkEinfach" sheetId="59" r:id="rId66"/>
    <sheet name="Unwerter" sheetId="51" r:id="rId67"/>
    <sheet name="Animalus Jäger" sheetId="97" r:id="rId68"/>
    <sheet name="Animalus" sheetId="46" r:id="rId69"/>
    <sheet name="OleGalwey" sheetId="100" r:id="rId70"/>
    <sheet name="Rogma" sheetId="75" r:id="rId71"/>
    <sheet name="Bibisch" sheetId="76" r:id="rId72"/>
    <sheet name="Gregor" sheetId="77" r:id="rId73"/>
    <sheet name="Tovika" sheetId="78" r:id="rId74"/>
    <sheet name="Eric" sheetId="79" r:id="rId75"/>
    <sheet name="Alfred" sheetId="80" r:id="rId76"/>
    <sheet name="Otta" sheetId="81" r:id="rId77"/>
    <sheet name="Isaac" sheetId="82" r:id="rId78"/>
    <sheet name="Bandenmitglied" sheetId="84" r:id="rId79"/>
    <sheet name="Attentäter 2" sheetId="85" r:id="rId80"/>
    <sheet name="Leibwache" sheetId="86" r:id="rId81"/>
    <sheet name="Waisenkind" sheetId="87" r:id="rId82"/>
    <sheet name="Wachen" sheetId="88" r:id="rId83"/>
    <sheet name="Lordsberater" sheetId="89" r:id="rId84"/>
    <sheet name="SchmuggelgangM" sheetId="90" r:id="rId85"/>
    <sheet name="SchmuggelgangA" sheetId="91" r:id="rId86"/>
    <sheet name="Arenagang" sheetId="92" r:id="rId87"/>
    <sheet name="Priester" sheetId="93" r:id="rId88"/>
    <sheet name="ExPriester" sheetId="94" r:id="rId89"/>
    <sheet name="VanGilden" sheetId="95" r:id="rId90"/>
    <sheet name="OrlongMPferd" sheetId="101" r:id="rId9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00" l="1"/>
  <c r="B28" i="100" s="1"/>
  <c r="F8" i="100"/>
  <c r="B27" i="100" s="1"/>
  <c r="F7" i="100"/>
  <c r="B26" i="100" s="1"/>
  <c r="F6" i="100"/>
  <c r="B25" i="100" s="1"/>
  <c r="F5" i="100"/>
  <c r="B24" i="100" s="1"/>
  <c r="F4" i="100"/>
  <c r="B23" i="100" s="1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 s="1"/>
  <c r="F5" i="97"/>
  <c r="B24" i="97" s="1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 s="1"/>
  <c r="F8" i="95"/>
  <c r="B27" i="95" s="1"/>
  <c r="F7" i="95"/>
  <c r="B26" i="95" s="1"/>
  <c r="F6" i="95"/>
  <c r="B25" i="95"/>
  <c r="F5" i="95"/>
  <c r="B24" i="95" s="1"/>
  <c r="F4" i="95"/>
  <c r="B23" i="95" s="1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 s="1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 s="1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 s="1"/>
  <c r="F8" i="92"/>
  <c r="B27" i="92"/>
  <c r="F7" i="92"/>
  <c r="B26" i="92" s="1"/>
  <c r="F6" i="92"/>
  <c r="B25" i="92" s="1"/>
  <c r="F5" i="92"/>
  <c r="B24" i="92" s="1"/>
  <c r="F4" i="92"/>
  <c r="B23" i="92"/>
  <c r="F9" i="91"/>
  <c r="B28" i="91" s="1"/>
  <c r="F8" i="91"/>
  <c r="B27" i="91" s="1"/>
  <c r="B19" i="91"/>
  <c r="B18" i="91"/>
  <c r="B17" i="91"/>
  <c r="B16" i="91"/>
  <c r="B10" i="91"/>
  <c r="F7" i="91"/>
  <c r="B26" i="91"/>
  <c r="F6" i="91"/>
  <c r="B25" i="91"/>
  <c r="F5" i="91"/>
  <c r="B24" i="91" s="1"/>
  <c r="F4" i="91"/>
  <c r="B23" i="91" s="1"/>
  <c r="F9" i="90"/>
  <c r="B28" i="90"/>
  <c r="F8" i="90"/>
  <c r="B27" i="90" s="1"/>
  <c r="F7" i="90"/>
  <c r="B26" i="90" s="1"/>
  <c r="B19" i="90"/>
  <c r="B18" i="90"/>
  <c r="B17" i="90"/>
  <c r="B16" i="90"/>
  <c r="B10" i="90"/>
  <c r="F6" i="90"/>
  <c r="B25" i="90" s="1"/>
  <c r="F5" i="90"/>
  <c r="B24" i="90"/>
  <c r="F4" i="90"/>
  <c r="B23" i="90" s="1"/>
  <c r="F8" i="89"/>
  <c r="B27" i="89" s="1"/>
  <c r="B22" i="89"/>
  <c r="B21" i="89"/>
  <c r="B19" i="89"/>
  <c r="B18" i="89"/>
  <c r="B17" i="89"/>
  <c r="B16" i="89"/>
  <c r="B10" i="89"/>
  <c r="F9" i="89"/>
  <c r="B28" i="89" s="1"/>
  <c r="F7" i="89"/>
  <c r="B26" i="89" s="1"/>
  <c r="F6" i="89"/>
  <c r="B25" i="89" s="1"/>
  <c r="F5" i="89"/>
  <c r="B24" i="89"/>
  <c r="F4" i="89"/>
  <c r="B23" i="89"/>
  <c r="B19" i="88"/>
  <c r="B18" i="88"/>
  <c r="B17" i="88"/>
  <c r="B16" i="88"/>
  <c r="B10" i="88"/>
  <c r="F9" i="88"/>
  <c r="B28" i="88" s="1"/>
  <c r="F8" i="88"/>
  <c r="B27" i="88"/>
  <c r="F7" i="88"/>
  <c r="B26" i="88"/>
  <c r="F6" i="88"/>
  <c r="B25" i="88" s="1"/>
  <c r="F5" i="88"/>
  <c r="B24" i="88" s="1"/>
  <c r="F4" i="88"/>
  <c r="B23" i="88"/>
  <c r="F9" i="87"/>
  <c r="B28" i="87"/>
  <c r="F4" i="87"/>
  <c r="B23" i="87" s="1"/>
  <c r="B22" i="87"/>
  <c r="B19" i="87"/>
  <c r="B18" i="87"/>
  <c r="B17" i="87"/>
  <c r="B16" i="87"/>
  <c r="B10" i="87"/>
  <c r="F8" i="87"/>
  <c r="B27" i="87" s="1"/>
  <c r="F7" i="87"/>
  <c r="B26" i="87" s="1"/>
  <c r="F6" i="87"/>
  <c r="B25" i="87" s="1"/>
  <c r="F5" i="87"/>
  <c r="B24" i="87"/>
  <c r="F9" i="86"/>
  <c r="B28" i="86" s="1"/>
  <c r="B19" i="86"/>
  <c r="B18" i="86"/>
  <c r="B17" i="86"/>
  <c r="B16" i="86"/>
  <c r="B10" i="86"/>
  <c r="F8" i="86"/>
  <c r="B27" i="86" s="1"/>
  <c r="F7" i="86"/>
  <c r="B26" i="86"/>
  <c r="F6" i="86"/>
  <c r="B25" i="86" s="1"/>
  <c r="F5" i="86"/>
  <c r="B24" i="86" s="1"/>
  <c r="F4" i="86"/>
  <c r="B23" i="86" s="1"/>
  <c r="F4" i="85"/>
  <c r="B23" i="85"/>
  <c r="B19" i="85"/>
  <c r="B18" i="85"/>
  <c r="B17" i="85"/>
  <c r="B16" i="85"/>
  <c r="B10" i="85"/>
  <c r="F9" i="85"/>
  <c r="B28" i="85"/>
  <c r="F8" i="85"/>
  <c r="B27" i="85" s="1"/>
  <c r="F7" i="85"/>
  <c r="B26" i="85" s="1"/>
  <c r="F6" i="85"/>
  <c r="B25" i="85"/>
  <c r="F5" i="85"/>
  <c r="B24" i="85"/>
  <c r="F9" i="84"/>
  <c r="B28" i="84" s="1"/>
  <c r="B19" i="84"/>
  <c r="B18" i="84"/>
  <c r="B17" i="84"/>
  <c r="B16" i="84"/>
  <c r="B10" i="84"/>
  <c r="F8" i="84"/>
  <c r="B27" i="84"/>
  <c r="F7" i="84"/>
  <c r="B26" i="84"/>
  <c r="F6" i="84"/>
  <c r="B25" i="84" s="1"/>
  <c r="F5" i="84"/>
  <c r="B24" i="84" s="1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 s="1"/>
  <c r="F8" i="76"/>
  <c r="B27" i="76" s="1"/>
  <c r="F7" i="76"/>
  <c r="B26" i="76"/>
  <c r="F6" i="76"/>
  <c r="B25" i="76" s="1"/>
  <c r="F5" i="76"/>
  <c r="B24" i="76" s="1"/>
  <c r="F4" i="76"/>
  <c r="B23" i="76" s="1"/>
  <c r="B22" i="76"/>
  <c r="B19" i="76"/>
  <c r="B18" i="76"/>
  <c r="B17" i="76"/>
  <c r="B16" i="76"/>
  <c r="B10" i="76"/>
  <c r="F9" i="75"/>
  <c r="B28" i="75" s="1"/>
  <c r="F8" i="75"/>
  <c r="B27" i="75"/>
  <c r="F7" i="75"/>
  <c r="B26" i="75" s="1"/>
  <c r="F6" i="75"/>
  <c r="B25" i="75"/>
  <c r="F5" i="75"/>
  <c r="B24" i="75" s="1"/>
  <c r="F4" i="75"/>
  <c r="B23" i="75"/>
  <c r="B19" i="75"/>
  <c r="B18" i="75"/>
  <c r="B17" i="75"/>
  <c r="B16" i="75"/>
  <c r="B10" i="75"/>
  <c r="F9" i="71"/>
  <c r="B28" i="71" s="1"/>
  <c r="F8" i="71"/>
  <c r="B27" i="71" s="1"/>
  <c r="F7" i="71"/>
  <c r="F6" i="71"/>
  <c r="F5" i="71"/>
  <c r="B24" i="71"/>
  <c r="F4" i="71"/>
  <c r="F4" i="73"/>
  <c r="F9" i="73"/>
  <c r="B28" i="73" s="1"/>
  <c r="F8" i="73"/>
  <c r="B27" i="73" s="1"/>
  <c r="F7" i="73"/>
  <c r="F6" i="73"/>
  <c r="B25" i="73" s="1"/>
  <c r="F5" i="73"/>
  <c r="F4" i="74"/>
  <c r="B23" i="74" s="1"/>
  <c r="F9" i="74"/>
  <c r="F8" i="74"/>
  <c r="F7" i="74"/>
  <c r="B26" i="74" s="1"/>
  <c r="F6" i="74"/>
  <c r="B25" i="74" s="1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 s="1"/>
  <c r="B22" i="72"/>
  <c r="B19" i="72"/>
  <c r="B18" i="72"/>
  <c r="B17" i="72"/>
  <c r="B16" i="72"/>
  <c r="B10" i="72"/>
  <c r="F9" i="72"/>
  <c r="B28" i="72" s="1"/>
  <c r="F8" i="72"/>
  <c r="B27" i="72"/>
  <c r="F6" i="72"/>
  <c r="B25" i="72" s="1"/>
  <c r="F5" i="72"/>
  <c r="B24" i="72" s="1"/>
  <c r="F4" i="72"/>
  <c r="B23" i="72" s="1"/>
  <c r="B26" i="71"/>
  <c r="B25" i="71"/>
  <c r="B23" i="71"/>
  <c r="B22" i="71"/>
  <c r="B21" i="71"/>
  <c r="B19" i="71"/>
  <c r="B18" i="71"/>
  <c r="B17" i="71"/>
  <c r="B16" i="71"/>
  <c r="B10" i="71"/>
  <c r="F9" i="43"/>
  <c r="B28" i="43" s="1"/>
  <c r="F8" i="43"/>
  <c r="B27" i="43"/>
  <c r="F7" i="43"/>
  <c r="F6" i="43"/>
  <c r="F5" i="43"/>
  <c r="F4" i="43"/>
  <c r="B23" i="43"/>
  <c r="F9" i="45"/>
  <c r="F8" i="45"/>
  <c r="F7" i="45"/>
  <c r="B26" i="45" s="1"/>
  <c r="F6" i="45"/>
  <c r="B25" i="45" s="1"/>
  <c r="F5" i="45"/>
  <c r="F4" i="45"/>
  <c r="B23" i="45" s="1"/>
  <c r="B22" i="70"/>
  <c r="B21" i="70"/>
  <c r="B19" i="70"/>
  <c r="B18" i="70"/>
  <c r="B17" i="70"/>
  <c r="B16" i="70"/>
  <c r="B10" i="70"/>
  <c r="F9" i="70"/>
  <c r="B28" i="70" s="1"/>
  <c r="F8" i="70"/>
  <c r="B27" i="70"/>
  <c r="F7" i="70"/>
  <c r="B26" i="70" s="1"/>
  <c r="F6" i="70"/>
  <c r="B25" i="70" s="1"/>
  <c r="F5" i="70"/>
  <c r="B24" i="70" s="1"/>
  <c r="F4" i="70"/>
  <c r="B23" i="70"/>
  <c r="F8" i="69"/>
  <c r="B27" i="69" s="1"/>
  <c r="F7" i="69"/>
  <c r="B26" i="69" s="1"/>
  <c r="F6" i="69"/>
  <c r="B25" i="69" s="1"/>
  <c r="F5" i="69"/>
  <c r="B24" i="69" s="1"/>
  <c r="F4" i="69"/>
  <c r="B23" i="69" s="1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 s="1"/>
  <c r="F7" i="68"/>
  <c r="B26" i="68"/>
  <c r="F6" i="68"/>
  <c r="B25" i="68"/>
  <c r="F5" i="68"/>
  <c r="B24" i="68"/>
  <c r="F4" i="68"/>
  <c r="B23" i="68" s="1"/>
  <c r="F8" i="67"/>
  <c r="B27" i="67"/>
  <c r="F5" i="67"/>
  <c r="B24" i="67" s="1"/>
  <c r="B22" i="67"/>
  <c r="B21" i="67"/>
  <c r="B19" i="67"/>
  <c r="B18" i="67"/>
  <c r="B17" i="67"/>
  <c r="B16" i="67"/>
  <c r="B10" i="67"/>
  <c r="F9" i="67"/>
  <c r="B28" i="67" s="1"/>
  <c r="F7" i="67"/>
  <c r="B26" i="67"/>
  <c r="F6" i="67"/>
  <c r="B25" i="67"/>
  <c r="F4" i="67"/>
  <c r="B23" i="67" s="1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 s="1"/>
  <c r="F6" i="66"/>
  <c r="B25" i="66" s="1"/>
  <c r="F5" i="66"/>
  <c r="B24" i="66"/>
  <c r="F4" i="66"/>
  <c r="B23" i="66"/>
  <c r="F4" i="65"/>
  <c r="B23" i="65" s="1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 s="1"/>
  <c r="F5" i="65"/>
  <c r="B24" i="65" s="1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 s="1"/>
  <c r="F6" i="64"/>
  <c r="B25" i="64" s="1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 s="1"/>
  <c r="F6" i="63"/>
  <c r="B25" i="63"/>
  <c r="F5" i="63"/>
  <c r="B24" i="63"/>
  <c r="F4" i="63"/>
  <c r="B23" i="63" s="1"/>
  <c r="B22" i="62"/>
  <c r="F21" i="62"/>
  <c r="B21" i="62"/>
  <c r="B19" i="62"/>
  <c r="B18" i="62"/>
  <c r="B17" i="62"/>
  <c r="B16" i="62"/>
  <c r="B10" i="62"/>
  <c r="F9" i="62"/>
  <c r="B28" i="62" s="1"/>
  <c r="F8" i="62"/>
  <c r="B27" i="62"/>
  <c r="F7" i="62"/>
  <c r="B26" i="62" s="1"/>
  <c r="F6" i="62"/>
  <c r="B25" i="62" s="1"/>
  <c r="F5" i="62"/>
  <c r="B24" i="62" s="1"/>
  <c r="F4" i="62"/>
  <c r="B23" i="62"/>
  <c r="B22" i="61"/>
  <c r="F21" i="61"/>
  <c r="B21" i="61"/>
  <c r="B19" i="61"/>
  <c r="B18" i="61"/>
  <c r="B17" i="61"/>
  <c r="B16" i="61"/>
  <c r="B10" i="61"/>
  <c r="F9" i="61"/>
  <c r="B28" i="61" s="1"/>
  <c r="F8" i="61"/>
  <c r="B27" i="61" s="1"/>
  <c r="F7" i="61"/>
  <c r="B26" i="61" s="1"/>
  <c r="F6" i="61"/>
  <c r="B25" i="61"/>
  <c r="F5" i="61"/>
  <c r="B24" i="61" s="1"/>
  <c r="F4" i="61"/>
  <c r="B23" i="61" s="1"/>
  <c r="F21" i="60"/>
  <c r="B22" i="60"/>
  <c r="B21" i="60"/>
  <c r="B19" i="60"/>
  <c r="B18" i="60"/>
  <c r="B17" i="60"/>
  <c r="B16" i="60"/>
  <c r="B10" i="60"/>
  <c r="F9" i="60"/>
  <c r="B28" i="60" s="1"/>
  <c r="F8" i="60"/>
  <c r="B27" i="60"/>
  <c r="F7" i="60"/>
  <c r="B26" i="60" s="1"/>
  <c r="F6" i="60"/>
  <c r="B25" i="60" s="1"/>
  <c r="F5" i="60"/>
  <c r="B24" i="60" s="1"/>
  <c r="F4" i="60"/>
  <c r="B23" i="60"/>
  <c r="F4" i="59"/>
  <c r="B23" i="59" s="1"/>
  <c r="B22" i="59"/>
  <c r="B21" i="59"/>
  <c r="B19" i="59"/>
  <c r="B18" i="59"/>
  <c r="B17" i="59"/>
  <c r="B16" i="59"/>
  <c r="B10" i="59"/>
  <c r="F9" i="59"/>
  <c r="B28" i="59" s="1"/>
  <c r="F8" i="59"/>
  <c r="B27" i="59"/>
  <c r="F7" i="59"/>
  <c r="B26" i="59" s="1"/>
  <c r="F6" i="59"/>
  <c r="B25" i="59" s="1"/>
  <c r="F5" i="59"/>
  <c r="B24" i="59" s="1"/>
  <c r="B22" i="58"/>
  <c r="B21" i="58"/>
  <c r="B19" i="58"/>
  <c r="B18" i="58"/>
  <c r="B17" i="58"/>
  <c r="B16" i="58"/>
  <c r="B10" i="58"/>
  <c r="F9" i="58"/>
  <c r="B28" i="58" s="1"/>
  <c r="F8" i="58"/>
  <c r="B27" i="58"/>
  <c r="F7" i="58"/>
  <c r="B26" i="58"/>
  <c r="F6" i="58"/>
  <c r="B25" i="58"/>
  <c r="F5" i="58"/>
  <c r="B24" i="58" s="1"/>
  <c r="F4" i="58"/>
  <c r="B23" i="58"/>
  <c r="F7" i="55"/>
  <c r="B26" i="55"/>
  <c r="F4" i="55"/>
  <c r="B23" i="55" s="1"/>
  <c r="B22" i="55"/>
  <c r="B21" i="55"/>
  <c r="B19" i="55"/>
  <c r="B18" i="55"/>
  <c r="B17" i="55"/>
  <c r="B16" i="55"/>
  <c r="B10" i="55"/>
  <c r="F9" i="55"/>
  <c r="B28" i="55" s="1"/>
  <c r="F8" i="55"/>
  <c r="B27" i="55"/>
  <c r="F6" i="55"/>
  <c r="B25" i="55"/>
  <c r="F5" i="55"/>
  <c r="B24" i="55" s="1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 s="1"/>
  <c r="F6" i="54"/>
  <c r="B25" i="54"/>
  <c r="F5" i="54"/>
  <c r="B24" i="54" s="1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 s="1"/>
  <c r="F6" i="53"/>
  <c r="B25" i="53"/>
  <c r="F5" i="53"/>
  <c r="B24" i="53"/>
  <c r="F4" i="53"/>
  <c r="B23" i="53"/>
  <c r="F9" i="52"/>
  <c r="F8" i="52"/>
  <c r="F7" i="52"/>
  <c r="F6" i="52"/>
  <c r="B25" i="52" s="1"/>
  <c r="F5" i="52"/>
  <c r="B24" i="52" s="1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 s="1"/>
  <c r="F6" i="51"/>
  <c r="B25" i="5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F9" i="49"/>
  <c r="B28" i="49" s="1"/>
  <c r="F8" i="49"/>
  <c r="F7" i="49"/>
  <c r="B26" i="49" s="1"/>
  <c r="F6" i="49"/>
  <c r="B25" i="49" s="1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 s="1"/>
  <c r="F6" i="47"/>
  <c r="B25" i="47" s="1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 s="1"/>
  <c r="B22" i="41"/>
  <c r="B21" i="41"/>
  <c r="B19" i="41"/>
  <c r="B18" i="41"/>
  <c r="B17" i="41"/>
  <c r="B16" i="41"/>
  <c r="B10" i="41"/>
  <c r="F8" i="41"/>
  <c r="B27" i="41" s="1"/>
  <c r="F7" i="41"/>
  <c r="B26" i="41"/>
  <c r="F6" i="41"/>
  <c r="B25" i="41" s="1"/>
  <c r="F5" i="41"/>
  <c r="B24" i="41" s="1"/>
  <c r="F4" i="41"/>
  <c r="B23" i="41" s="1"/>
  <c r="F4" i="40"/>
  <c r="B23" i="40"/>
  <c r="B22" i="40"/>
  <c r="B21" i="40"/>
  <c r="B19" i="40"/>
  <c r="B18" i="40"/>
  <c r="B17" i="40"/>
  <c r="B16" i="40"/>
  <c r="B10" i="40"/>
  <c r="F9" i="40"/>
  <c r="B28" i="40" s="1"/>
  <c r="F8" i="40"/>
  <c r="B27" i="40"/>
  <c r="F7" i="40"/>
  <c r="B26" i="40" s="1"/>
  <c r="F6" i="40"/>
  <c r="B25" i="40"/>
  <c r="F5" i="40"/>
  <c r="B24" i="40" s="1"/>
  <c r="F7" i="39"/>
  <c r="B26" i="39"/>
  <c r="B22" i="39"/>
  <c r="B21" i="39"/>
  <c r="B19" i="39"/>
  <c r="B18" i="39"/>
  <c r="B17" i="39"/>
  <c r="B16" i="39"/>
  <c r="B10" i="39"/>
  <c r="F9" i="39"/>
  <c r="B28" i="39" s="1"/>
  <c r="F8" i="39"/>
  <c r="B27" i="39"/>
  <c r="F6" i="39"/>
  <c r="B25" i="39"/>
  <c r="F5" i="39"/>
  <c r="B24" i="39" s="1"/>
  <c r="F4" i="39"/>
  <c r="B23" i="39" s="1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 s="1"/>
  <c r="F6" i="38"/>
  <c r="B25" i="38"/>
  <c r="F5" i="38"/>
  <c r="B24" i="38" s="1"/>
  <c r="F4" i="38"/>
  <c r="B23" i="38"/>
  <c r="F5" i="37"/>
  <c r="B24" i="37" s="1"/>
  <c r="B22" i="37"/>
  <c r="B21" i="37"/>
  <c r="B19" i="37"/>
  <c r="B18" i="37"/>
  <c r="B17" i="37"/>
  <c r="B16" i="37"/>
  <c r="B10" i="37"/>
  <c r="F9" i="37"/>
  <c r="B28" i="37" s="1"/>
  <c r="F8" i="37"/>
  <c r="B27" i="37"/>
  <c r="F7" i="37"/>
  <c r="B26" i="37" s="1"/>
  <c r="F6" i="37"/>
  <c r="B25" i="37"/>
  <c r="F4" i="37"/>
  <c r="B23" i="37" s="1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 s="1"/>
  <c r="B22" i="35"/>
  <c r="B21" i="35"/>
  <c r="B19" i="35"/>
  <c r="B18" i="35"/>
  <c r="B17" i="35"/>
  <c r="B16" i="35"/>
  <c r="B10" i="35"/>
  <c r="F9" i="35"/>
  <c r="B28" i="35" s="1"/>
  <c r="F8" i="35"/>
  <c r="B27" i="35"/>
  <c r="F7" i="35"/>
  <c r="B26" i="35" s="1"/>
  <c r="F6" i="35"/>
  <c r="B25" i="35"/>
  <c r="F4" i="35"/>
  <c r="B23" i="35" s="1"/>
  <c r="F8" i="34"/>
  <c r="B27" i="34" s="1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 s="1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 s="1"/>
  <c r="F8" i="33"/>
  <c r="B27" i="33"/>
  <c r="F7" i="33"/>
  <c r="B26" i="33" s="1"/>
  <c r="F6" i="33"/>
  <c r="B25" i="33" s="1"/>
  <c r="F5" i="33"/>
  <c r="B24" i="33" s="1"/>
  <c r="F4" i="33"/>
  <c r="B23" i="33"/>
  <c r="F6" i="32"/>
  <c r="B25" i="32" s="1"/>
  <c r="B22" i="32"/>
  <c r="B21" i="32"/>
  <c r="B19" i="32"/>
  <c r="B18" i="32"/>
  <c r="B17" i="32"/>
  <c r="B16" i="32"/>
  <c r="B10" i="32"/>
  <c r="F9" i="32"/>
  <c r="B28" i="32"/>
  <c r="F8" i="32"/>
  <c r="B27" i="32" s="1"/>
  <c r="F7" i="32"/>
  <c r="B26" i="32" s="1"/>
  <c r="F5" i="32"/>
  <c r="B24" i="32" s="1"/>
  <c r="F4" i="32"/>
  <c r="B23" i="32"/>
  <c r="F9" i="31"/>
  <c r="B28" i="31" s="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 s="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 s="1"/>
  <c r="F8" i="30"/>
  <c r="B27" i="30"/>
  <c r="F7" i="30"/>
  <c r="B26" i="30" s="1"/>
  <c r="F6" i="30"/>
  <c r="B25" i="30"/>
  <c r="F5" i="30"/>
  <c r="B24" i="30" s="1"/>
  <c r="F7" i="29"/>
  <c r="B26" i="29"/>
  <c r="B22" i="29"/>
  <c r="B21" i="29"/>
  <c r="B19" i="29"/>
  <c r="B18" i="29"/>
  <c r="B17" i="29"/>
  <c r="B16" i="29"/>
  <c r="B10" i="29"/>
  <c r="F9" i="29"/>
  <c r="B28" i="29" s="1"/>
  <c r="F8" i="29"/>
  <c r="B27" i="29"/>
  <c r="F6" i="29"/>
  <c r="B25" i="29"/>
  <c r="F5" i="29"/>
  <c r="B24" i="29"/>
  <c r="F4" i="29"/>
  <c r="B23" i="29" s="1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 s="1"/>
  <c r="F6" i="28"/>
  <c r="B25" i="28" s="1"/>
  <c r="F5" i="28"/>
  <c r="B24" i="28"/>
  <c r="F4" i="28"/>
  <c r="B23" i="28"/>
  <c r="F5" i="27"/>
  <c r="B24" i="27" s="1"/>
  <c r="B22" i="27"/>
  <c r="B21" i="27"/>
  <c r="B19" i="27"/>
  <c r="B18" i="27"/>
  <c r="B17" i="27"/>
  <c r="B16" i="27"/>
  <c r="B10" i="27"/>
  <c r="F9" i="27"/>
  <c r="B28" i="27" s="1"/>
  <c r="F8" i="27"/>
  <c r="B27" i="27" s="1"/>
  <c r="F7" i="27"/>
  <c r="B26" i="27" s="1"/>
  <c r="F6" i="27"/>
  <c r="B25" i="27"/>
  <c r="F4" i="27"/>
  <c r="B23" i="27" s="1"/>
  <c r="F8" i="26"/>
  <c r="B27" i="26" s="1"/>
  <c r="B22" i="26"/>
  <c r="B21" i="26"/>
  <c r="B19" i="26"/>
  <c r="B18" i="26"/>
  <c r="B17" i="26"/>
  <c r="B16" i="26"/>
  <c r="B10" i="26"/>
  <c r="F9" i="26"/>
  <c r="B28" i="26" s="1"/>
  <c r="F7" i="26"/>
  <c r="B26" i="26"/>
  <c r="F6" i="26"/>
  <c r="B25" i="26" s="1"/>
  <c r="F5" i="26"/>
  <c r="B24" i="26"/>
  <c r="F4" i="26"/>
  <c r="B23" i="26" s="1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 s="1"/>
  <c r="F6" i="25"/>
  <c r="B25" i="25" s="1"/>
  <c r="F5" i="25"/>
  <c r="B24" i="25"/>
  <c r="F4" i="25"/>
  <c r="B23" i="25"/>
  <c r="F6" i="24"/>
  <c r="B25" i="24" s="1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 s="1"/>
  <c r="F5" i="24"/>
  <c r="B24" i="24" s="1"/>
  <c r="F4" i="24"/>
  <c r="B23" i="24"/>
  <c r="F9" i="23"/>
  <c r="B28" i="23" s="1"/>
  <c r="B22" i="23"/>
  <c r="B21" i="23"/>
  <c r="B19" i="23"/>
  <c r="B18" i="23"/>
  <c r="B17" i="23"/>
  <c r="B16" i="23"/>
  <c r="B10" i="23"/>
  <c r="F8" i="23"/>
  <c r="B27" i="23" s="1"/>
  <c r="F7" i="23"/>
  <c r="B26" i="23"/>
  <c r="F6" i="23"/>
  <c r="B25" i="23" s="1"/>
  <c r="F5" i="23"/>
  <c r="B24" i="23" s="1"/>
  <c r="F4" i="23"/>
  <c r="B23" i="23" s="1"/>
  <c r="F4" i="22"/>
  <c r="B23" i="22"/>
  <c r="B22" i="22"/>
  <c r="B21" i="22"/>
  <c r="B19" i="22"/>
  <c r="B18" i="22"/>
  <c r="B17" i="22"/>
  <c r="B16" i="22"/>
  <c r="B10" i="22"/>
  <c r="F9" i="22"/>
  <c r="B28" i="22" s="1"/>
  <c r="F8" i="22"/>
  <c r="B27" i="22"/>
  <c r="F7" i="22"/>
  <c r="B26" i="22" s="1"/>
  <c r="F6" i="22"/>
  <c r="B25" i="22"/>
  <c r="F5" i="22"/>
  <c r="B24" i="22" s="1"/>
  <c r="F7" i="21"/>
  <c r="B26" i="21" s="1"/>
  <c r="B22" i="21"/>
  <c r="B21" i="21"/>
  <c r="B19" i="21"/>
  <c r="B18" i="21"/>
  <c r="B17" i="21"/>
  <c r="B16" i="21"/>
  <c r="B10" i="21"/>
  <c r="F9" i="21"/>
  <c r="B28" i="21" s="1"/>
  <c r="F8" i="21"/>
  <c r="B27" i="21" s="1"/>
  <c r="F6" i="21"/>
  <c r="B25" i="21"/>
  <c r="F5" i="21"/>
  <c r="B24" i="21"/>
  <c r="F4" i="21"/>
  <c r="B23" i="21" s="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 s="1"/>
  <c r="F6" i="20"/>
  <c r="B25" i="20" s="1"/>
  <c r="F5" i="20"/>
  <c r="B24" i="20"/>
  <c r="F4" i="20"/>
  <c r="B23" i="20"/>
  <c r="F5" i="19"/>
  <c r="B24" i="19" s="1"/>
  <c r="B22" i="19"/>
  <c r="B21" i="19"/>
  <c r="B19" i="19"/>
  <c r="B18" i="19"/>
  <c r="B17" i="19"/>
  <c r="B16" i="19"/>
  <c r="B10" i="19"/>
  <c r="F9" i="19"/>
  <c r="B28" i="19"/>
  <c r="F8" i="19"/>
  <c r="B27" i="19" s="1"/>
  <c r="F7" i="19"/>
  <c r="B26" i="19" s="1"/>
  <c r="F6" i="19"/>
  <c r="B25" i="19"/>
  <c r="F4" i="19"/>
  <c r="B23" i="19"/>
  <c r="F8" i="18"/>
  <c r="B27" i="18" s="1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 s="1"/>
  <c r="F5" i="18"/>
  <c r="B24" i="18"/>
  <c r="F4" i="18"/>
  <c r="B23" i="18" s="1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 s="1"/>
  <c r="F6" i="17"/>
  <c r="B25" i="17" s="1"/>
  <c r="F5" i="17"/>
  <c r="B24" i="17"/>
  <c r="F4" i="17"/>
  <c r="B23" i="17"/>
  <c r="F6" i="16"/>
  <c r="B25" i="16" s="1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 s="1"/>
  <c r="F5" i="16"/>
  <c r="B24" i="16" s="1"/>
  <c r="F4" i="16"/>
  <c r="B23" i="16"/>
  <c r="F9" i="15"/>
  <c r="B28" i="15" s="1"/>
  <c r="B22" i="15"/>
  <c r="B21" i="15"/>
  <c r="B19" i="15"/>
  <c r="B18" i="15"/>
  <c r="B17" i="15"/>
  <c r="B16" i="15"/>
  <c r="B10" i="15"/>
  <c r="F8" i="15"/>
  <c r="B27" i="15" s="1"/>
  <c r="F7" i="15"/>
  <c r="B26" i="15"/>
  <c r="F6" i="15"/>
  <c r="B25" i="15" s="1"/>
  <c r="F5" i="15"/>
  <c r="B24" i="15" s="1"/>
  <c r="F4" i="15"/>
  <c r="B23" i="15" s="1"/>
  <c r="F4" i="14"/>
  <c r="B23" i="14"/>
  <c r="B22" i="14"/>
  <c r="B21" i="14"/>
  <c r="B19" i="14"/>
  <c r="B18" i="14"/>
  <c r="B17" i="14"/>
  <c r="B16" i="14"/>
  <c r="B10" i="14"/>
  <c r="F9" i="14"/>
  <c r="B28" i="14" s="1"/>
  <c r="F8" i="14"/>
  <c r="B27" i="14"/>
  <c r="F7" i="14"/>
  <c r="B26" i="14" s="1"/>
  <c r="F6" i="14"/>
  <c r="B25" i="14" s="1"/>
  <c r="F5" i="14"/>
  <c r="B24" i="14" s="1"/>
  <c r="F7" i="13"/>
  <c r="B26" i="13" s="1"/>
  <c r="B22" i="13"/>
  <c r="B21" i="13"/>
  <c r="B19" i="13"/>
  <c r="B18" i="13"/>
  <c r="B17" i="13"/>
  <c r="B16" i="13"/>
  <c r="B10" i="13"/>
  <c r="F9" i="13"/>
  <c r="B28" i="13" s="1"/>
  <c r="F8" i="13"/>
  <c r="B27" i="13"/>
  <c r="F6" i="13"/>
  <c r="B25" i="13"/>
  <c r="F5" i="13"/>
  <c r="B24" i="13"/>
  <c r="F4" i="13"/>
  <c r="B23" i="13" s="1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 s="1"/>
  <c r="F6" i="12"/>
  <c r="B25" i="12" s="1"/>
  <c r="F5" i="12"/>
  <c r="B24" i="12"/>
  <c r="F4" i="12"/>
  <c r="B23" i="12"/>
  <c r="F5" i="11"/>
  <c r="B24" i="11" s="1"/>
  <c r="B22" i="11"/>
  <c r="B21" i="11"/>
  <c r="B19" i="11"/>
  <c r="B18" i="11"/>
  <c r="B17" i="11"/>
  <c r="B16" i="11"/>
  <c r="B10" i="11"/>
  <c r="F9" i="11"/>
  <c r="B28" i="11" s="1"/>
  <c r="F8" i="11"/>
  <c r="B27" i="11"/>
  <c r="F7" i="11"/>
  <c r="B26" i="11" s="1"/>
  <c r="F6" i="11"/>
  <c r="B25" i="11"/>
  <c r="F4" i="11"/>
  <c r="B23" i="11" s="1"/>
  <c r="F8" i="10"/>
  <c r="B27" i="10" s="1"/>
  <c r="B22" i="10"/>
  <c r="B21" i="10"/>
  <c r="B19" i="10"/>
  <c r="B18" i="10"/>
  <c r="B17" i="10"/>
  <c r="B16" i="10"/>
  <c r="B10" i="10"/>
  <c r="F9" i="10"/>
  <c r="B28" i="10" s="1"/>
  <c r="F7" i="10"/>
  <c r="B26" i="10"/>
  <c r="F6" i="10"/>
  <c r="B25" i="10" s="1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 s="1"/>
  <c r="F6" i="9"/>
  <c r="B25" i="9" s="1"/>
  <c r="F5" i="9"/>
  <c r="B24" i="9"/>
  <c r="F4" i="9"/>
  <c r="B23" i="9"/>
  <c r="F6" i="8"/>
  <c r="B25" i="8" s="1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 s="1"/>
  <c r="F4" i="8"/>
  <c r="B23" i="8"/>
  <c r="F9" i="7"/>
  <c r="B28" i="7" s="1"/>
  <c r="B22" i="7"/>
  <c r="B21" i="7"/>
  <c r="B19" i="7"/>
  <c r="B18" i="7"/>
  <c r="B17" i="7"/>
  <c r="B16" i="7"/>
  <c r="B10" i="7"/>
  <c r="F8" i="7"/>
  <c r="B27" i="7" s="1"/>
  <c r="F7" i="7"/>
  <c r="B26" i="7"/>
  <c r="F6" i="7"/>
  <c r="B25" i="7" s="1"/>
  <c r="F5" i="7"/>
  <c r="B24" i="7" s="1"/>
  <c r="F4" i="7"/>
  <c r="B23" i="7" s="1"/>
  <c r="F4" i="6"/>
  <c r="B23" i="6"/>
  <c r="B22" i="6"/>
  <c r="B21" i="6"/>
  <c r="B19" i="6"/>
  <c r="B18" i="6"/>
  <c r="B17" i="6"/>
  <c r="B16" i="6"/>
  <c r="B10" i="6"/>
  <c r="F9" i="6"/>
  <c r="B28" i="6" s="1"/>
  <c r="F8" i="6"/>
  <c r="B27" i="6"/>
  <c r="F7" i="6"/>
  <c r="B26" i="6" s="1"/>
  <c r="F6" i="6"/>
  <c r="B25" i="6"/>
  <c r="F5" i="6"/>
  <c r="B24" i="6" s="1"/>
  <c r="F5" i="3"/>
  <c r="B24" i="3" s="1"/>
  <c r="B22" i="3"/>
  <c r="B21" i="3"/>
  <c r="B19" i="3"/>
  <c r="B18" i="3"/>
  <c r="B17" i="3"/>
  <c r="B16" i="3"/>
  <c r="B10" i="3"/>
  <c r="F9" i="3"/>
  <c r="B28" i="3" s="1"/>
  <c r="F8" i="3"/>
  <c r="B27" i="3"/>
  <c r="F7" i="3"/>
  <c r="B26" i="3"/>
  <c r="F6" i="3"/>
  <c r="B25" i="3"/>
  <c r="F4" i="3"/>
  <c r="B23" i="3" s="1"/>
  <c r="F8" i="2"/>
  <c r="B27" i="2" s="1"/>
  <c r="B22" i="2"/>
  <c r="B21" i="2"/>
  <c r="B19" i="2"/>
  <c r="B18" i="2"/>
  <c r="B17" i="2"/>
  <c r="B16" i="2"/>
  <c r="B10" i="2"/>
  <c r="F9" i="2"/>
  <c r="B28" i="2"/>
  <c r="F7" i="2"/>
  <c r="B26" i="2" s="1"/>
  <c r="F6" i="2"/>
  <c r="B25" i="2" s="1"/>
  <c r="F5" i="2"/>
  <c r="B24" i="2"/>
  <c r="F4" i="2"/>
  <c r="B23" i="2"/>
</calcChain>
</file>

<file path=xl/sharedStrings.xml><?xml version="1.0" encoding="utf-8"?>
<sst xmlns="http://schemas.openxmlformats.org/spreadsheetml/2006/main" count="11227" uniqueCount="307">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</sst>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10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Standard" xfId="0" builtinId="0"/>
    <cellStyle name="Standard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9"/>
  <sheetViews>
    <sheetView zoomScale="85" zoomScaleNormal="85" zoomScalePageLayoutView="85" workbookViewId="0">
      <selection activeCell="G20" sqref="G20"/>
    </sheetView>
  </sheetViews>
  <sheetFormatPr baseColWidth="10" defaultColWidth="14.3515625" defaultRowHeight="15.75" customHeight="1"/>
  <cols>
    <col min="1" max="1" width="22.8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77</v>
      </c>
      <c r="B41" s="3" t="s">
        <v>78</v>
      </c>
    </row>
    <row r="42" spans="1:2" ht="12.7">
      <c r="A42" s="3" t="s">
        <v>79</v>
      </c>
      <c r="B42" s="3" t="s">
        <v>80</v>
      </c>
    </row>
    <row r="43" spans="1:2" ht="12.7">
      <c r="A43" s="3" t="s">
        <v>81</v>
      </c>
      <c r="B43" s="3" t="s">
        <v>82</v>
      </c>
    </row>
    <row r="44" spans="1:2" ht="15.75" customHeight="1">
      <c r="A44" s="3" t="s">
        <v>243</v>
      </c>
      <c r="B44" s="3" t="s">
        <v>244</v>
      </c>
    </row>
    <row r="45" spans="1:2" ht="15.75" customHeight="1">
      <c r="A45" s="3" t="s">
        <v>246</v>
      </c>
      <c r="B45" s="3" t="s">
        <v>248</v>
      </c>
    </row>
    <row r="46" spans="1:2" ht="15.75" customHeight="1">
      <c r="A46" s="3" t="s">
        <v>249</v>
      </c>
      <c r="B46" s="3" t="s">
        <v>250</v>
      </c>
    </row>
    <row r="47" spans="1:2" ht="15.75" customHeight="1">
      <c r="A47" s="3" t="s">
        <v>252</v>
      </c>
      <c r="B47" s="3" t="s">
        <v>253</v>
      </c>
    </row>
    <row r="48" spans="1:2" ht="15.75" customHeight="1">
      <c r="A48" s="3" t="s">
        <v>254</v>
      </c>
      <c r="B48" s="3" t="s">
        <v>255</v>
      </c>
    </row>
    <row r="49" spans="1:2" ht="15.75" customHeight="1">
      <c r="A49" s="3" t="s">
        <v>256</v>
      </c>
      <c r="B49" s="3" t="s">
        <v>257</v>
      </c>
    </row>
    <row r="50" spans="1:2" ht="15.75" customHeight="1">
      <c r="A50" t="s">
        <v>258</v>
      </c>
      <c r="B50" s="3" t="s">
        <v>263</v>
      </c>
    </row>
    <row r="51" spans="1:2" ht="15.75" customHeight="1">
      <c r="A51" t="s">
        <v>259</v>
      </c>
      <c r="B51" s="3" t="s">
        <v>260</v>
      </c>
    </row>
    <row r="52" spans="1:2" ht="15.75" customHeight="1">
      <c r="A52" t="s">
        <v>262</v>
      </c>
      <c r="B52" t="s">
        <v>262</v>
      </c>
    </row>
    <row r="53" spans="1:2" ht="15.75" customHeight="1">
      <c r="A53" t="s">
        <v>264</v>
      </c>
      <c r="B53" s="3" t="s">
        <v>265</v>
      </c>
    </row>
    <row r="54" spans="1:2" ht="15.75" customHeight="1">
      <c r="A54" t="s">
        <v>266</v>
      </c>
      <c r="B54" s="3" t="s">
        <v>267</v>
      </c>
    </row>
    <row r="55" spans="1:2" ht="15.75" customHeight="1">
      <c r="A55" t="s">
        <v>268</v>
      </c>
      <c r="B55" s="3" t="s">
        <v>269</v>
      </c>
    </row>
    <row r="56" spans="1:2" ht="15.75" customHeight="1">
      <c r="A56" t="s">
        <v>274</v>
      </c>
      <c r="B56" s="3" t="s">
        <v>275</v>
      </c>
    </row>
    <row r="57" spans="1:2" ht="15.75" customHeight="1">
      <c r="A57" t="s">
        <v>276</v>
      </c>
      <c r="B57" s="3" t="s">
        <v>278</v>
      </c>
    </row>
    <row r="58" spans="1:2" ht="15.75" customHeight="1">
      <c r="A58" t="s">
        <v>277</v>
      </c>
      <c r="B58" s="3" t="s">
        <v>279</v>
      </c>
    </row>
    <row r="59" spans="1:2" ht="15.75" customHeight="1">
      <c r="A59" t="s">
        <v>281</v>
      </c>
      <c r="B59" s="3" t="s">
        <v>280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A30" sqref="A1:I30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30" sqref="A1:I30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G27" sqref="G27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4.3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60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212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138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204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C34" sqref="C34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272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273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I21" sqref="I21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workbookViewId="0">
      <selection activeCell="J10" sqref="J10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E12" sqref="E12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30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20</v>
      </c>
      <c r="E3" s="8" t="s">
        <v>97</v>
      </c>
      <c r="F3" s="10">
        <v>12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40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40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29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40</v>
      </c>
      <c r="C14" s="8" t="s">
        <v>141</v>
      </c>
      <c r="D14" s="10">
        <v>28</v>
      </c>
      <c r="E14" s="8" t="s">
        <v>142</v>
      </c>
      <c r="F14" s="8" t="s">
        <v>206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33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28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225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v>250</v>
      </c>
      <c r="C21" s="8" t="s">
        <v>173</v>
      </c>
      <c r="D21" s="10">
        <v>38</v>
      </c>
      <c r="E21" s="8" t="s">
        <v>174</v>
      </c>
      <c r="F21" s="10">
        <v>18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ref="B22:B28" si="2">F3</f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46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25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40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32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8">
    <outlinePr summaryBelow="0" summaryRight="0"/>
  </sheetPr>
  <dimension ref="A1:J32"/>
  <sheetViews>
    <sheetView workbookViewId="0">
      <selection activeCell="E14" sqref="E14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4">
    <outlinePr summaryBelow="0" summaryRight="0"/>
  </sheetPr>
  <dimension ref="A1:J32"/>
  <sheetViews>
    <sheetView workbookViewId="0">
      <selection activeCell="F8" sqref="F8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J14" sqref="J14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90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28</v>
      </c>
      <c r="E5" s="8" t="s">
        <v>105</v>
      </c>
      <c r="F5" s="10">
        <f>$F$2*0.7</f>
        <v>315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31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29</v>
      </c>
      <c r="E9" s="8" t="s">
        <v>121</v>
      </c>
      <c r="F9" s="10">
        <f t="shared" si="1"/>
        <v>112.5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30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31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211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36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31</v>
      </c>
      <c r="E16" s="8" t="s">
        <v>152</v>
      </c>
      <c r="F16" s="8"/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24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v>450</v>
      </c>
      <c r="C21" s="8" t="s">
        <v>173</v>
      </c>
      <c r="D21" s="10">
        <v>26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90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5.75" customHeight="1">
      <c r="A26" s="8" t="s">
        <v>191</v>
      </c>
      <c r="B26" s="10">
        <f t="shared" si="2"/>
        <v>90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112.5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9">
    <outlinePr summaryBelow="0" summaryRight="0"/>
  </sheetPr>
  <dimension ref="A1:J32"/>
  <sheetViews>
    <sheetView workbookViewId="0">
      <selection sqref="A1:H29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20">
    <outlinePr summaryBelow="0" summaryRight="0"/>
  </sheetPr>
  <dimension ref="A1:J32"/>
  <sheetViews>
    <sheetView workbookViewId="0">
      <selection activeCell="H15" sqref="H15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workbookViewId="0">
      <selection activeCell="I30" sqref="I30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4.35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4.35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4.35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4.3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4.35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4.35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4.35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4.3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4.3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4.35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4.35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4.3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1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2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2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247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3">
    <outlinePr summaryBelow="0" summaryRight="0"/>
  </sheetPr>
  <dimension ref="A1:J32"/>
  <sheetViews>
    <sheetView topLeftCell="A5" workbookViewId="0">
      <selection activeCell="F27" sqref="F27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2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2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71</v>
      </c>
      <c r="G21" s="5" t="s">
        <v>175</v>
      </c>
      <c r="H21" s="8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8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4" sqref="F4:F9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14</v>
      </c>
      <c r="C3" s="8" t="s">
        <v>96</v>
      </c>
      <c r="D3" s="10">
        <v>42</v>
      </c>
      <c r="E3" s="8" t="s">
        <v>97</v>
      </c>
      <c r="F3" s="10">
        <v>12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12</v>
      </c>
      <c r="C5" s="8" t="s">
        <v>104</v>
      </c>
      <c r="D5" s="10">
        <v>38</v>
      </c>
      <c r="E5" s="8" t="s">
        <v>105</v>
      </c>
      <c r="F5" s="10">
        <f>$F$2*0.7</f>
        <v>280</v>
      </c>
      <c r="G5" s="8" t="s">
        <v>106</v>
      </c>
      <c r="H5" s="10">
        <v>8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36</v>
      </c>
      <c r="E9" s="8" t="s">
        <v>121</v>
      </c>
      <c r="F9" s="10">
        <f t="shared" si="1"/>
        <v>100</v>
      </c>
      <c r="G9" s="8" t="s">
        <v>122</v>
      </c>
      <c r="H9" s="10">
        <v>2</v>
      </c>
    </row>
    <row r="10" spans="1:9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5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9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26</v>
      </c>
      <c r="E20" s="8" t="s">
        <v>169</v>
      </c>
      <c r="F20" s="10">
        <v>23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v>400</v>
      </c>
      <c r="C21" s="8" t="s">
        <v>173</v>
      </c>
      <c r="D21" s="10">
        <v>32</v>
      </c>
      <c r="E21" s="8" t="s">
        <v>174</v>
      </c>
      <c r="F21" s="10">
        <v>60</v>
      </c>
      <c r="G21" s="8" t="s">
        <v>175</v>
      </c>
      <c r="H21" s="8" t="s">
        <v>208</v>
      </c>
    </row>
    <row r="22" spans="1:8" ht="15.75" customHeight="1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80</v>
      </c>
      <c r="C23" s="8" t="s">
        <v>181</v>
      </c>
      <c r="D23" s="10">
        <v>20</v>
      </c>
      <c r="E23" s="8" t="s">
        <v>182</v>
      </c>
      <c r="F23" s="10">
        <v>21</v>
      </c>
      <c r="G23" s="8" t="s">
        <v>183</v>
      </c>
      <c r="H23" s="8" t="s">
        <v>208</v>
      </c>
    </row>
    <row r="24" spans="1:8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12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100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32"/>
  <sheetViews>
    <sheetView workbookViewId="0">
      <selection activeCell="B6" sqref="B6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32"/>
  <sheetViews>
    <sheetView workbookViewId="0">
      <selection activeCell="B6" sqref="B6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28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2">
    <outlinePr summaryBelow="0" summaryRight="0"/>
  </sheetPr>
  <dimension ref="A1:J32"/>
  <sheetViews>
    <sheetView workbookViewId="0">
      <selection activeCell="B2" sqref="B2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4" workbookViewId="0">
      <selection activeCell="D5" sqref="D5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270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I14" sqref="I14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t="s">
        <v>282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38</v>
      </c>
      <c r="E3" s="8" t="s">
        <v>97</v>
      </c>
      <c r="F3" s="10">
        <v>10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6</v>
      </c>
      <c r="C4" s="8" t="s">
        <v>100</v>
      </c>
      <c r="D4" s="10">
        <v>33</v>
      </c>
      <c r="E4" s="8" t="s">
        <v>101</v>
      </c>
      <c r="F4" s="10">
        <f>$F$2*0.2</f>
        <v>50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40</v>
      </c>
      <c r="E7" s="8" t="s">
        <v>113</v>
      </c>
      <c r="F7" s="10">
        <f t="shared" si="0"/>
        <v>50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39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283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204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46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58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10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6">
    <outlinePr summaryBelow="0" summaryRight="0"/>
  </sheetPr>
  <dimension ref="A1:J32"/>
  <sheetViews>
    <sheetView workbookViewId="0">
      <selection sqref="A1:H29"/>
    </sheetView>
  </sheetViews>
  <sheetFormatPr baseColWidth="10" defaultColWidth="14.3515625" defaultRowHeight="15.75" customHeight="1"/>
  <cols>
    <col min="5" max="5" width="17.175781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8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J20" sqref="J20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35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4">
    <outlinePr summaryBelow="0" summaryRight="0"/>
  </sheetPr>
  <dimension ref="A1:I29"/>
  <sheetViews>
    <sheetView workbookViewId="0">
      <selection activeCell="K11" sqref="K11"/>
    </sheetView>
  </sheetViews>
  <sheetFormatPr baseColWidth="10" defaultColWidth="14.35156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5">
    <outlinePr summaryBelow="0" summaryRight="0"/>
  </sheetPr>
  <dimension ref="A1:I29"/>
  <sheetViews>
    <sheetView workbookViewId="0">
      <selection activeCell="K16" sqref="K16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6"/>
  <dimension ref="A1:I29"/>
  <sheetViews>
    <sheetView tabSelected="1" workbookViewId="0">
      <selection activeCell="H24" sqref="H24"/>
    </sheetView>
  </sheetViews>
  <sheetFormatPr baseColWidth="10" defaultColWidth="11.46875" defaultRowHeight="12.7"/>
  <cols>
    <col min="7" max="7" width="14.351562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4.3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4.3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4.3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4.3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4.3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4.3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4.3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4.3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4.3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242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4.3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4.3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4.3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4.3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4.3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4.3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7">
    <outlinePr summaryBelow="0" summaryRight="0"/>
  </sheetPr>
  <dimension ref="A1:I29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 t="s">
        <v>305</v>
      </c>
      <c r="H25" s="8" t="s">
        <v>306</v>
      </c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8">
    <outlinePr summaryBelow="0" summaryRight="0"/>
  </sheetPr>
  <dimension ref="A1:I29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245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 t="s">
        <v>305</v>
      </c>
      <c r="H25" s="8" t="s">
        <v>306</v>
      </c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I29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 t="s">
        <v>305</v>
      </c>
      <c r="H25" s="8" t="s">
        <v>306</v>
      </c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50">
    <outlinePr summaryBelow="0" summaryRight="0"/>
  </sheetPr>
  <dimension ref="A1:I29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 t="s">
        <v>305</v>
      </c>
      <c r="H25" s="8" t="s">
        <v>306</v>
      </c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I29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14</v>
      </c>
      <c r="C2" s="8" t="s">
        <v>92</v>
      </c>
      <c r="D2" s="10">
        <v>20</v>
      </c>
      <c r="E2" s="8" t="s">
        <v>93</v>
      </c>
      <c r="F2" s="12">
        <v>350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44</v>
      </c>
      <c r="E3" s="8" t="s">
        <v>97</v>
      </c>
      <c r="F3" s="12">
        <v>13</v>
      </c>
      <c r="G3" s="8" t="s">
        <v>98</v>
      </c>
      <c r="H3" s="10">
        <v>6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35</v>
      </c>
      <c r="E4" s="8" t="s">
        <v>101</v>
      </c>
      <c r="F4" s="12">
        <f>F2*0.2</f>
        <v>70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13</v>
      </c>
      <c r="C5" s="8" t="s">
        <v>104</v>
      </c>
      <c r="D5" s="10">
        <v>41</v>
      </c>
      <c r="E5" s="8" t="s">
        <v>105</v>
      </c>
      <c r="F5" s="12">
        <f>F2*0.7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2">
        <f>F2*0.2</f>
        <v>70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11</v>
      </c>
      <c r="C7" s="8" t="s">
        <v>112</v>
      </c>
      <c r="D7" s="10">
        <v>43</v>
      </c>
      <c r="E7" s="8" t="s">
        <v>113</v>
      </c>
      <c r="F7" s="12">
        <f>F2*0.2</f>
        <v>70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45</v>
      </c>
      <c r="E8" s="8" t="s">
        <v>117</v>
      </c>
      <c r="F8" s="12">
        <f>F2*0.25</f>
        <v>87.5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49</v>
      </c>
      <c r="E9" s="8" t="s">
        <v>121</v>
      </c>
      <c r="F9" s="12">
        <f>F2*0.25</f>
        <v>87.5</v>
      </c>
      <c r="G9" s="8" t="s">
        <v>122</v>
      </c>
      <c r="H9" s="10">
        <v>1</v>
      </c>
    </row>
    <row r="10" spans="1:9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41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47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6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4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212</v>
      </c>
      <c r="G14" s="8" t="s">
        <v>144</v>
      </c>
      <c r="H14" s="10">
        <v>5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59</v>
      </c>
      <c r="C20" s="8" t="s">
        <v>168</v>
      </c>
      <c r="D20" s="10">
        <v>51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0">F2</f>
        <v>350</v>
      </c>
      <c r="C21" s="8" t="s">
        <v>173</v>
      </c>
      <c r="D21" s="10">
        <v>43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0"/>
        <v>13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0"/>
        <v>70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0"/>
        <v>244.99999999999997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0"/>
        <v>70</v>
      </c>
      <c r="C25" s="8" t="s">
        <v>189</v>
      </c>
      <c r="D25" s="10">
        <v>20</v>
      </c>
      <c r="E25" s="8" t="s">
        <v>190</v>
      </c>
      <c r="F25" s="10">
        <v>0</v>
      </c>
      <c r="G25" s="8" t="s">
        <v>305</v>
      </c>
      <c r="H25" s="8" t="s">
        <v>306</v>
      </c>
    </row>
    <row r="26" spans="1:8" ht="15.75" customHeight="1">
      <c r="A26" s="8" t="s">
        <v>191</v>
      </c>
      <c r="B26" s="10">
        <f t="shared" si="0"/>
        <v>70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0"/>
        <v>87.5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51">
    <outlinePr summaryBelow="0" summaryRight="0"/>
  </sheetPr>
  <dimension ref="A1:I29"/>
  <sheetViews>
    <sheetView topLeftCell="A12" workbookViewId="0">
      <selection activeCell="G25" sqref="G25:H25"/>
    </sheetView>
  </sheetViews>
  <sheetFormatPr baseColWidth="10" defaultColWidth="14.35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12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12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12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12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12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2">
        <v>62.5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12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2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32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0</v>
      </c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0</v>
      </c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 t="s">
        <v>305</v>
      </c>
      <c r="H25" s="8" t="s">
        <v>306</v>
      </c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I27" sqref="I27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4.3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4.3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J32"/>
  <sheetViews>
    <sheetView workbookViewId="0">
      <selection activeCell="G25" sqref="G25:H25"/>
    </sheetView>
  </sheetViews>
  <sheetFormatPr baseColWidth="10" defaultColWidth="14.35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35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15</v>
      </c>
      <c r="C4" s="8" t="s">
        <v>100</v>
      </c>
      <c r="D4" s="10">
        <v>32</v>
      </c>
      <c r="E4" s="8" t="s">
        <v>101</v>
      </c>
      <c r="F4" s="10">
        <f>$F$2*0.2</f>
        <v>70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12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45</v>
      </c>
      <c r="E7" s="8" t="s">
        <v>113</v>
      </c>
      <c r="F7" s="10">
        <f t="shared" si="0"/>
        <v>70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3</v>
      </c>
      <c r="C8" s="8" t="s">
        <v>116</v>
      </c>
      <c r="D8" s="10">
        <v>30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7</v>
      </c>
      <c r="C9" s="8" t="s">
        <v>120</v>
      </c>
      <c r="D9" s="10">
        <v>50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46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30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30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303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216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14</v>
      </c>
      <c r="C16" s="8" t="s">
        <v>151</v>
      </c>
      <c r="D16" s="10">
        <v>60</v>
      </c>
      <c r="E16" s="8" t="s">
        <v>152</v>
      </c>
      <c r="F16" s="8"/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15</v>
      </c>
      <c r="C18" s="8" t="s">
        <v>159</v>
      </c>
      <c r="D18" s="10">
        <v>50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304</v>
      </c>
      <c r="C20" s="8" t="s">
        <v>168</v>
      </c>
      <c r="D20" s="10">
        <v>40</v>
      </c>
      <c r="E20" s="8" t="s">
        <v>169</v>
      </c>
      <c r="F20" s="10">
        <v>30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25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35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45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30</v>
      </c>
      <c r="E25" s="8" t="s">
        <v>190</v>
      </c>
      <c r="F25" s="10">
        <v>6</v>
      </c>
      <c r="G25" s="8" t="s">
        <v>305</v>
      </c>
      <c r="H25" s="8" t="s">
        <v>306</v>
      </c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43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9"/>
  <sheetViews>
    <sheetView workbookViewId="0">
      <selection activeCell="G25" sqref="G25:H25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17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6</v>
      </c>
    </row>
    <row r="3" spans="1:9" ht="14.35">
      <c r="A3" s="8" t="s">
        <v>95</v>
      </c>
      <c r="B3" s="10">
        <v>17</v>
      </c>
      <c r="C3" s="8" t="s">
        <v>96</v>
      </c>
      <c r="D3" s="10">
        <v>60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100</v>
      </c>
      <c r="G4" s="8" t="s">
        <v>102</v>
      </c>
      <c r="H4" s="10">
        <v>6</v>
      </c>
    </row>
    <row r="5" spans="1:9" ht="14.35">
      <c r="A5" s="8" t="s">
        <v>103</v>
      </c>
      <c r="B5" s="10">
        <v>18</v>
      </c>
      <c r="C5" s="8" t="s">
        <v>104</v>
      </c>
      <c r="D5" s="10">
        <v>20</v>
      </c>
      <c r="E5" s="8" t="s">
        <v>105</v>
      </c>
      <c r="F5" s="10">
        <f>$F$2*0.7</f>
        <v>350</v>
      </c>
      <c r="G5" s="8" t="s">
        <v>106</v>
      </c>
      <c r="H5" s="10">
        <v>0</v>
      </c>
    </row>
    <row r="6" spans="1:9" ht="14.3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35</v>
      </c>
      <c r="E7" s="8" t="s">
        <v>113</v>
      </c>
      <c r="F7" s="10">
        <f t="shared" si="0"/>
        <v>100</v>
      </c>
      <c r="G7" s="8" t="s">
        <v>114</v>
      </c>
      <c r="H7" s="10">
        <v>2</v>
      </c>
    </row>
    <row r="8" spans="1:9" ht="14.35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125</v>
      </c>
      <c r="G8" s="8" t="s">
        <v>118</v>
      </c>
      <c r="H8" s="10">
        <v>2</v>
      </c>
    </row>
    <row r="9" spans="1:9" ht="14.35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125</v>
      </c>
      <c r="G9" s="8" t="s">
        <v>122</v>
      </c>
      <c r="H9" s="10">
        <v>0</v>
      </c>
    </row>
    <row r="10" spans="1:9" ht="14.35">
      <c r="A10" s="8" t="s">
        <v>123</v>
      </c>
      <c r="B10" s="10">
        <f>ROUNDUP((B8+B5+B7+B9)/2,0)</f>
        <v>20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</row>
    <row r="11" spans="1:9" ht="14.35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</row>
    <row r="13" spans="1:9" ht="14.35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</row>
    <row r="14" spans="1:9" ht="14.35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9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16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35">
      <c r="A21" s="8" t="s">
        <v>172</v>
      </c>
      <c r="B21" s="10">
        <v>500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14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 t="shared" ref="B23:B28" si="2">F4</f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4.35">
      <c r="A24" s="8" t="s">
        <v>184</v>
      </c>
      <c r="B24" s="10">
        <f t="shared" si="2"/>
        <v>350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35">
      <c r="A25" s="8" t="s">
        <v>188</v>
      </c>
      <c r="B25" s="10">
        <f t="shared" si="2"/>
        <v>100</v>
      </c>
      <c r="C25" s="8" t="s">
        <v>189</v>
      </c>
      <c r="D25" s="10">
        <v>20</v>
      </c>
      <c r="E25" s="8" t="s">
        <v>190</v>
      </c>
      <c r="F25" s="10">
        <v>0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100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35">
      <c r="A27" s="8" t="s">
        <v>194</v>
      </c>
      <c r="B27" s="10">
        <f t="shared" si="2"/>
        <v>125</v>
      </c>
      <c r="C27" s="8" t="s">
        <v>195</v>
      </c>
      <c r="D27" s="10">
        <v>31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G25" sqref="G25:H25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6</v>
      </c>
    </row>
    <row r="3" spans="1:9" ht="14.35">
      <c r="A3" s="8" t="s">
        <v>95</v>
      </c>
      <c r="B3" s="10">
        <v>13</v>
      </c>
      <c r="C3" s="8" t="s">
        <v>96</v>
      </c>
      <c r="D3" s="10">
        <v>32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35">
      <c r="A4" s="8" t="s">
        <v>99</v>
      </c>
      <c r="B4" s="10">
        <v>14</v>
      </c>
      <c r="C4" s="8" t="s">
        <v>100</v>
      </c>
      <c r="D4" s="10">
        <v>29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4.3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5</v>
      </c>
    </row>
    <row r="6" spans="1:9" ht="14.35">
      <c r="A6" s="8" t="s">
        <v>107</v>
      </c>
      <c r="B6" s="10">
        <v>12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25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75</v>
      </c>
      <c r="G9" s="8" t="s">
        <v>122</v>
      </c>
      <c r="H9" s="10">
        <v>1</v>
      </c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35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40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44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44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35</v>
      </c>
      <c r="E16" s="8" t="s">
        <v>152</v>
      </c>
      <c r="F16" s="8" t="s">
        <v>222</v>
      </c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13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30</v>
      </c>
      <c r="E18" s="8" t="s">
        <v>160</v>
      </c>
      <c r="F18" s="10">
        <v>20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285</v>
      </c>
      <c r="C20" s="8" t="s">
        <v>168</v>
      </c>
      <c r="D20" s="10">
        <v>20</v>
      </c>
      <c r="E20" s="8" t="s">
        <v>169</v>
      </c>
      <c r="F20" s="10">
        <v>11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300</v>
      </c>
      <c r="C21" s="8" t="s">
        <v>173</v>
      </c>
      <c r="D21" s="10">
        <v>25</v>
      </c>
      <c r="E21" s="8" t="s">
        <v>174</v>
      </c>
      <c r="F21" s="10">
        <v>55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f t="shared" ref="B22:B28" si="2">F3</f>
        <v>15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11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11</v>
      </c>
      <c r="G26" s="8"/>
      <c r="H26" s="8"/>
    </row>
    <row r="27" spans="1:8" ht="14.35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G25" sqref="G25:H25"/>
    </sheetView>
  </sheetViews>
  <sheetFormatPr baseColWidth="10" defaultColWidth="8.8203125" defaultRowHeight="12.7"/>
  <cols>
    <col min="5" max="5" width="16.46875" customWidth="1"/>
    <col min="6" max="6" width="12.8203125" customWidth="1"/>
    <col min="7" max="7" width="1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18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10</v>
      </c>
    </row>
    <row r="3" spans="1:9" ht="14.35">
      <c r="A3" s="8" t="s">
        <v>95</v>
      </c>
      <c r="B3" s="10">
        <v>14</v>
      </c>
      <c r="C3" s="8" t="s">
        <v>96</v>
      </c>
      <c r="D3" s="10">
        <v>80</v>
      </c>
      <c r="E3" s="8" t="s">
        <v>97</v>
      </c>
      <c r="F3" s="10">
        <v>17</v>
      </c>
      <c r="G3" s="8" t="s">
        <v>98</v>
      </c>
      <c r="H3" s="10">
        <v>7</v>
      </c>
    </row>
    <row r="4" spans="1:9" ht="14.35">
      <c r="A4" s="8" t="s">
        <v>99</v>
      </c>
      <c r="B4" s="10">
        <v>8</v>
      </c>
      <c r="C4" s="8" t="s">
        <v>100</v>
      </c>
      <c r="D4" s="10">
        <v>60</v>
      </c>
      <c r="E4" s="8" t="s">
        <v>101</v>
      </c>
      <c r="F4" s="10">
        <f>$F$2*0.2</f>
        <v>100</v>
      </c>
      <c r="G4" s="8" t="s">
        <v>102</v>
      </c>
      <c r="H4" s="10">
        <v>0</v>
      </c>
    </row>
    <row r="5" spans="1:9" ht="14.35">
      <c r="A5" s="8" t="s">
        <v>103</v>
      </c>
      <c r="B5" s="10">
        <v>17</v>
      </c>
      <c r="C5" s="8" t="s">
        <v>104</v>
      </c>
      <c r="D5" s="10">
        <v>30</v>
      </c>
      <c r="E5" s="8" t="s">
        <v>105</v>
      </c>
      <c r="F5" s="10">
        <f>$F$2*0.7</f>
        <v>350</v>
      </c>
      <c r="G5" s="8" t="s">
        <v>106</v>
      </c>
      <c r="H5" s="10">
        <v>5</v>
      </c>
    </row>
    <row r="6" spans="1:9" ht="14.35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2</v>
      </c>
    </row>
    <row r="7" spans="1:9" ht="14.35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100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125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125</v>
      </c>
      <c r="G9" s="8" t="s">
        <v>122</v>
      </c>
      <c r="H9" s="10">
        <v>1</v>
      </c>
    </row>
    <row r="10" spans="1:9" ht="14.35">
      <c r="A10" s="8" t="s">
        <v>123</v>
      </c>
      <c r="B10" s="10">
        <v>20</v>
      </c>
      <c r="C10" s="8" t="s">
        <v>124</v>
      </c>
      <c r="D10" s="10">
        <v>30</v>
      </c>
      <c r="E10" s="8" t="s">
        <v>125</v>
      </c>
      <c r="F10" s="8" t="s">
        <v>25</v>
      </c>
      <c r="G10" s="8" t="s">
        <v>126</v>
      </c>
      <c r="H10" s="10">
        <v>7</v>
      </c>
    </row>
    <row r="11" spans="1:9" ht="14.35">
      <c r="A11" s="8" t="s">
        <v>127</v>
      </c>
      <c r="B11" s="10">
        <v>14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30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16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13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55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500</v>
      </c>
      <c r="C21" s="8" t="s">
        <v>173</v>
      </c>
      <c r="D21" s="10">
        <v>30</v>
      </c>
      <c r="E21" s="8" t="s">
        <v>174</v>
      </c>
      <c r="F21" s="10">
        <v>31.5</v>
      </c>
      <c r="G21" s="8" t="s">
        <v>175</v>
      </c>
      <c r="H21" s="8"/>
    </row>
    <row r="22" spans="1:8" ht="14.35">
      <c r="A22" s="8" t="s">
        <v>176</v>
      </c>
      <c r="B22" s="10">
        <v>17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/>
    </row>
    <row r="23" spans="1:8" ht="14.35">
      <c r="A23" s="8" t="s">
        <v>180</v>
      </c>
      <c r="B23" s="10"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v>350</v>
      </c>
      <c r="C24" s="8" t="s">
        <v>185</v>
      </c>
      <c r="D24" s="10">
        <v>30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v>100</v>
      </c>
      <c r="C25" s="8" t="s">
        <v>189</v>
      </c>
      <c r="D25" s="10">
        <v>20</v>
      </c>
      <c r="E25" s="8" t="s">
        <v>190</v>
      </c>
      <c r="F25" s="10">
        <v>10.5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v>100</v>
      </c>
      <c r="C26" s="8" t="s">
        <v>192</v>
      </c>
      <c r="D26" s="10">
        <v>40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v>125</v>
      </c>
      <c r="C27" s="8" t="s">
        <v>195</v>
      </c>
      <c r="D27" s="10">
        <v>40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v>125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30"/>
  <sheetViews>
    <sheetView topLeftCell="A7" workbookViewId="0">
      <selection activeCell="G25" sqref="G25:H25"/>
    </sheetView>
  </sheetViews>
  <sheetFormatPr baseColWidth="10" defaultColWidth="8.8203125" defaultRowHeight="12.7"/>
  <cols>
    <col min="6" max="6" width="11.820312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10</v>
      </c>
      <c r="C2" s="8" t="s">
        <v>92</v>
      </c>
      <c r="D2" s="10">
        <v>29</v>
      </c>
      <c r="E2" s="8" t="s">
        <v>93</v>
      </c>
      <c r="F2" s="10">
        <v>200</v>
      </c>
      <c r="G2" s="8" t="s">
        <v>94</v>
      </c>
      <c r="H2" s="10">
        <v>10</v>
      </c>
    </row>
    <row r="3" spans="1:9" ht="14.35">
      <c r="A3" s="8" t="s">
        <v>95</v>
      </c>
      <c r="B3" s="10">
        <v>10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9" ht="14.35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</row>
    <row r="5" spans="1:9" ht="14.35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140</v>
      </c>
      <c r="G5" s="8" t="s">
        <v>106</v>
      </c>
      <c r="H5" s="10">
        <v>5</v>
      </c>
    </row>
    <row r="6" spans="1:9" ht="14.35">
      <c r="A6" s="8" t="s">
        <v>107</v>
      </c>
      <c r="B6" s="10">
        <v>17</v>
      </c>
      <c r="C6" s="8" t="s">
        <v>108</v>
      </c>
      <c r="D6" s="10">
        <v>40</v>
      </c>
      <c r="E6" s="8" t="s">
        <v>109</v>
      </c>
      <c r="F6" s="10">
        <f t="shared" ref="F6:F7" si="0">$F$2*0.2</f>
        <v>40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40</v>
      </c>
      <c r="E7" s="8" t="s">
        <v>113</v>
      </c>
      <c r="F7" s="10">
        <f t="shared" si="0"/>
        <v>40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40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50</v>
      </c>
      <c r="G9" s="8" t="s">
        <v>122</v>
      </c>
      <c r="H9" s="10">
        <v>1</v>
      </c>
    </row>
    <row r="10" spans="1:9" ht="14.35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8</v>
      </c>
      <c r="C11" s="8" t="s">
        <v>128</v>
      </c>
      <c r="D11" s="10">
        <v>25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16</v>
      </c>
      <c r="C17" s="8" t="s">
        <v>155</v>
      </c>
      <c r="D17" s="10">
        <v>25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12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35">
      <c r="A21" s="8" t="s">
        <v>172</v>
      </c>
      <c r="B21" s="10">
        <v>200</v>
      </c>
      <c r="C21" s="8" t="s">
        <v>173</v>
      </c>
      <c r="D21" s="10">
        <v>20</v>
      </c>
      <c r="E21" s="8" t="s">
        <v>174</v>
      </c>
      <c r="F21" s="10">
        <v>55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12</v>
      </c>
      <c r="C22" s="8" t="s">
        <v>177</v>
      </c>
      <c r="D22" s="10">
        <v>35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40</v>
      </c>
      <c r="C23" s="8" t="s">
        <v>181</v>
      </c>
      <c r="D23" s="10">
        <v>75</v>
      </c>
      <c r="E23" s="8" t="s">
        <v>182</v>
      </c>
      <c r="F23" s="10">
        <v>6</v>
      </c>
      <c r="G23" s="8" t="s">
        <v>183</v>
      </c>
      <c r="H23" s="8" t="s">
        <v>146</v>
      </c>
    </row>
    <row r="24" spans="1:8" ht="14.35">
      <c r="A24" s="8" t="s">
        <v>184</v>
      </c>
      <c r="B24" s="10">
        <f>$F$2*0.7</f>
        <v>140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35">
      <c r="A25" s="8" t="s">
        <v>188</v>
      </c>
      <c r="B25" s="10">
        <f t="shared" ref="B25:B26" si="2">$F$2*0.2</f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35">
      <c r="A27" s="8" t="s">
        <v>194</v>
      </c>
      <c r="B27" s="10">
        <f t="shared" ref="B27:B28" si="3">$F$2*0.25</f>
        <v>50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  <row r="30" spans="1:8" ht="14.35">
      <c r="A30" s="8" t="s">
        <v>198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G25" sqref="G25:H25"/>
    </sheetView>
  </sheetViews>
  <sheetFormatPr baseColWidth="10" defaultColWidth="8.8203125" defaultRowHeight="12.7"/>
  <cols>
    <col min="7" max="7" width="14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30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35">
      <c r="A3" s="8" t="s">
        <v>95</v>
      </c>
      <c r="B3" s="10">
        <v>15</v>
      </c>
      <c r="C3" s="8" t="s">
        <v>96</v>
      </c>
      <c r="D3" s="10">
        <v>50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35">
      <c r="A4" s="8" t="s">
        <v>99</v>
      </c>
      <c r="B4" s="10">
        <v>13</v>
      </c>
      <c r="C4" s="8" t="s">
        <v>100</v>
      </c>
      <c r="D4" s="10">
        <v>20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35">
      <c r="A5" s="8" t="s">
        <v>103</v>
      </c>
      <c r="B5" s="10">
        <v>13</v>
      </c>
      <c r="C5" s="8" t="s">
        <v>104</v>
      </c>
      <c r="D5" s="10">
        <v>30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35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35">
      <c r="A10" s="8" t="s">
        <v>123</v>
      </c>
      <c r="B10" s="10">
        <v>18</v>
      </c>
      <c r="C10" s="8" t="s">
        <v>124</v>
      </c>
      <c r="D10" s="10">
        <v>40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45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40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12</v>
      </c>
      <c r="C17" s="8" t="s">
        <v>155</v>
      </c>
      <c r="D17" s="10">
        <v>50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35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75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93.75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topLeftCell="A7" workbookViewId="0">
      <selection activeCell="G25" sqref="G25:H25"/>
    </sheetView>
  </sheetViews>
  <sheetFormatPr baseColWidth="10" defaultColWidth="8.8203125" defaultRowHeight="12.7"/>
  <cols>
    <col min="5" max="5" width="13.6445312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11</v>
      </c>
      <c r="C2" s="8" t="s">
        <v>92</v>
      </c>
      <c r="D2" s="10">
        <v>45</v>
      </c>
      <c r="E2" s="8" t="s">
        <v>93</v>
      </c>
      <c r="F2" s="10">
        <v>275</v>
      </c>
      <c r="G2" s="8" t="s">
        <v>94</v>
      </c>
      <c r="H2" s="10">
        <v>10</v>
      </c>
    </row>
    <row r="3" spans="1:9" ht="14.35">
      <c r="A3" s="8" t="s">
        <v>95</v>
      </c>
      <c r="B3" s="10">
        <v>11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7</v>
      </c>
    </row>
    <row r="4" spans="1:9" ht="14.35">
      <c r="A4" s="8" t="s">
        <v>99</v>
      </c>
      <c r="B4" s="10">
        <v>15</v>
      </c>
      <c r="C4" s="8" t="s">
        <v>100</v>
      </c>
      <c r="D4" s="10">
        <v>20</v>
      </c>
      <c r="E4" s="8" t="s">
        <v>101</v>
      </c>
      <c r="F4" s="10">
        <f>$F$2*0.2</f>
        <v>55</v>
      </c>
      <c r="G4" s="8" t="s">
        <v>102</v>
      </c>
      <c r="H4" s="10">
        <v>0</v>
      </c>
    </row>
    <row r="5" spans="1:9" ht="14.35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192.5</v>
      </c>
      <c r="G5" s="8" t="s">
        <v>106</v>
      </c>
      <c r="H5" s="10">
        <v>5</v>
      </c>
    </row>
    <row r="6" spans="1:9" ht="14.35">
      <c r="A6" s="8" t="s">
        <v>107</v>
      </c>
      <c r="B6" s="10">
        <v>16</v>
      </c>
      <c r="C6" s="8" t="s">
        <v>108</v>
      </c>
      <c r="D6" s="10">
        <v>20</v>
      </c>
      <c r="E6" s="8" t="s">
        <v>109</v>
      </c>
      <c r="F6" s="10">
        <f t="shared" ref="F6:F7" si="0">$F$2*0.2</f>
        <v>55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30</v>
      </c>
      <c r="E7" s="8" t="s">
        <v>113</v>
      </c>
      <c r="F7" s="10">
        <f t="shared" si="0"/>
        <v>55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68.75</v>
      </c>
      <c r="G9" s="8" t="s">
        <v>122</v>
      </c>
      <c r="H9" s="10">
        <v>1</v>
      </c>
    </row>
    <row r="10" spans="1:9" ht="14.35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35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50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55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16</v>
      </c>
      <c r="C17" s="8" t="s">
        <v>155</v>
      </c>
      <c r="D17" s="10">
        <v>55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45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288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22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55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55</v>
      </c>
      <c r="C25" s="8" t="s">
        <v>189</v>
      </c>
      <c r="D25" s="10">
        <v>20</v>
      </c>
      <c r="E25" s="8" t="s">
        <v>190</v>
      </c>
      <c r="F25" s="10">
        <v>10.5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55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68.75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topLeftCell="A4" workbookViewId="0">
      <selection activeCell="G25" sqref="G25:H25"/>
    </sheetView>
  </sheetViews>
  <sheetFormatPr baseColWidth="10" defaultColWidth="8.820312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325</v>
      </c>
      <c r="G2" s="8" t="s">
        <v>94</v>
      </c>
      <c r="H2" s="10">
        <v>10</v>
      </c>
    </row>
    <row r="3" spans="1:9" ht="14.35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35">
      <c r="A4" s="8" t="s">
        <v>99</v>
      </c>
      <c r="B4" s="10">
        <v>12</v>
      </c>
      <c r="C4" s="8" t="s">
        <v>100</v>
      </c>
      <c r="D4" s="10">
        <v>40</v>
      </c>
      <c r="E4" s="8" t="s">
        <v>101</v>
      </c>
      <c r="F4" s="10">
        <f>$F$2*0.2</f>
        <v>65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30</v>
      </c>
      <c r="E5" s="8" t="s">
        <v>105</v>
      </c>
      <c r="F5" s="10">
        <f>$F$2*0.7</f>
        <v>227.49999999999997</v>
      </c>
      <c r="G5" s="8" t="s">
        <v>106</v>
      </c>
      <c r="H5" s="10">
        <v>5</v>
      </c>
    </row>
    <row r="6" spans="1:9" ht="14.35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81.25</v>
      </c>
      <c r="G9" s="8" t="s">
        <v>122</v>
      </c>
      <c r="H9" s="10">
        <v>1</v>
      </c>
    </row>
    <row r="10" spans="1:9" ht="14.35">
      <c r="A10" s="8" t="s">
        <v>123</v>
      </c>
      <c r="B10" s="10">
        <v>18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10</v>
      </c>
      <c r="C17" s="8" t="s">
        <v>155</v>
      </c>
      <c r="D17" s="10">
        <v>25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35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65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227.49999999999997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65</v>
      </c>
      <c r="C25" s="8" t="s">
        <v>189</v>
      </c>
      <c r="D25" s="10">
        <v>20</v>
      </c>
      <c r="E25" s="8" t="s">
        <v>190</v>
      </c>
      <c r="F25" s="10">
        <v>10.5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65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81.25</v>
      </c>
      <c r="C27" s="8" t="s">
        <v>195</v>
      </c>
      <c r="D27" s="10">
        <v>30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G25" sqref="G25:H25"/>
    </sheetView>
  </sheetViews>
  <sheetFormatPr baseColWidth="10" defaultColWidth="8.820312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25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35">
      <c r="A3" s="8" t="s">
        <v>95</v>
      </c>
      <c r="B3" s="10">
        <v>15</v>
      </c>
      <c r="C3" s="8" t="s">
        <v>96</v>
      </c>
      <c r="D3" s="10">
        <v>45</v>
      </c>
      <c r="E3" s="8" t="s">
        <v>97</v>
      </c>
      <c r="F3" s="10">
        <v>15</v>
      </c>
      <c r="G3" s="8" t="s">
        <v>98</v>
      </c>
      <c r="H3" s="10">
        <v>10</v>
      </c>
    </row>
    <row r="4" spans="1:9" ht="14.35">
      <c r="A4" s="8" t="s">
        <v>99</v>
      </c>
      <c r="B4" s="10">
        <v>14</v>
      </c>
      <c r="C4" s="8" t="s">
        <v>100</v>
      </c>
      <c r="D4" s="10">
        <v>27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25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35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35">
      <c r="A7" s="8" t="s">
        <v>111</v>
      </c>
      <c r="B7" s="10">
        <v>13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27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35">
      <c r="A10" s="8" t="s">
        <v>123</v>
      </c>
      <c r="B10" s="10">
        <v>19</v>
      </c>
      <c r="C10" s="8" t="s">
        <v>124</v>
      </c>
      <c r="D10" s="10">
        <v>32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40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40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35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37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14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12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28</v>
      </c>
      <c r="E18" s="8" t="s">
        <v>160</v>
      </c>
      <c r="F18" s="10">
        <v>30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27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f t="shared" si="2"/>
        <v>75</v>
      </c>
      <c r="C26" s="8" t="s">
        <v>192</v>
      </c>
      <c r="D26" s="10">
        <v>30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93.75</v>
      </c>
      <c r="C27" s="8" t="s">
        <v>195</v>
      </c>
      <c r="D27" s="10">
        <v>45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289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4" sqref="H4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4.3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4.3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15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50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12</v>
      </c>
      <c r="C5" s="13" t="s">
        <v>104</v>
      </c>
      <c r="D5" s="16">
        <v>30</v>
      </c>
      <c r="E5" s="13" t="s">
        <v>105</v>
      </c>
      <c r="F5" s="16">
        <f>$F$2*0.7</f>
        <v>175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50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50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62.5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62.5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204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30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50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175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50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50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62.5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15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45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35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14</v>
      </c>
      <c r="C5" s="13" t="s">
        <v>104</v>
      </c>
      <c r="D5" s="16">
        <v>40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13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19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14</v>
      </c>
      <c r="C16" s="13" t="s">
        <v>151</v>
      </c>
      <c r="D16" s="16">
        <v>30</v>
      </c>
      <c r="E16" s="13" t="s">
        <v>152</v>
      </c>
      <c r="F16" s="13" t="s">
        <v>152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13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.35">
      <c r="A21" s="13" t="s">
        <v>172</v>
      </c>
      <c r="B21" s="16">
        <v>350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8"/>
      <c r="H26" s="8"/>
      <c r="I26" s="14"/>
    </row>
    <row r="27" spans="1:9" ht="14.35">
      <c r="A27" s="13" t="s">
        <v>194</v>
      </c>
      <c r="B27" s="16">
        <f t="shared" si="2"/>
        <v>87.5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6</v>
      </c>
      <c r="C2" s="13" t="s">
        <v>92</v>
      </c>
      <c r="D2" s="16">
        <v>20</v>
      </c>
      <c r="E2" s="13" t="s">
        <v>93</v>
      </c>
      <c r="F2" s="16">
        <v>100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6</v>
      </c>
      <c r="C3" s="13" t="s">
        <v>96</v>
      </c>
      <c r="D3" s="16">
        <v>20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9</v>
      </c>
      <c r="C4" s="13" t="s">
        <v>100</v>
      </c>
      <c r="D4" s="16">
        <v>20</v>
      </c>
      <c r="E4" s="13" t="s">
        <v>101</v>
      </c>
      <c r="F4" s="16">
        <f>$F$2*0.2</f>
        <v>20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6</v>
      </c>
      <c r="C5" s="13" t="s">
        <v>104</v>
      </c>
      <c r="D5" s="16">
        <v>20</v>
      </c>
      <c r="E5" s="13" t="s">
        <v>105</v>
      </c>
      <c r="F5" s="16">
        <f>$F$2*0.7</f>
        <v>70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6</v>
      </c>
      <c r="C6" s="13" t="s">
        <v>108</v>
      </c>
      <c r="D6" s="16">
        <v>20</v>
      </c>
      <c r="E6" s="13" t="s">
        <v>109</v>
      </c>
      <c r="F6" s="16">
        <f t="shared" ref="F6:F7" si="0">$F$2*0.2</f>
        <v>20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8</v>
      </c>
      <c r="C7" s="13" t="s">
        <v>112</v>
      </c>
      <c r="D7" s="16">
        <v>20</v>
      </c>
      <c r="E7" s="13" t="s">
        <v>113</v>
      </c>
      <c r="F7" s="16">
        <f t="shared" si="0"/>
        <v>20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25</v>
      </c>
      <c r="G8" s="13" t="s">
        <v>118</v>
      </c>
      <c r="H8" s="16">
        <v>0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25</v>
      </c>
      <c r="G9" s="13" t="s">
        <v>122</v>
      </c>
      <c r="H9" s="16">
        <v>0</v>
      </c>
      <c r="I9" s="14"/>
    </row>
    <row r="10" spans="1:9" ht="14.35">
      <c r="A10" s="13" t="s">
        <v>123</v>
      </c>
      <c r="B10" s="16">
        <f>ROUNDUP((B8+B5+B7+B9)/2,0)</f>
        <v>12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0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0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0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138</v>
      </c>
      <c r="G13" s="13" t="s">
        <v>139</v>
      </c>
      <c r="H13" s="16">
        <v>0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0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7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7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7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294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.35">
      <c r="A21" s="13" t="s">
        <v>172</v>
      </c>
      <c r="B21" s="16">
        <v>100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171</v>
      </c>
      <c r="I21" s="14"/>
    </row>
    <row r="22" spans="1:9" ht="14.35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171</v>
      </c>
      <c r="I22" s="14"/>
    </row>
    <row r="23" spans="1:9" ht="14.35">
      <c r="A23" s="13" t="s">
        <v>180</v>
      </c>
      <c r="B23" s="16">
        <f t="shared" si="2"/>
        <v>20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171</v>
      </c>
      <c r="I23" s="14"/>
    </row>
    <row r="24" spans="1:9" ht="14.35">
      <c r="A24" s="13" t="s">
        <v>184</v>
      </c>
      <c r="B24" s="16">
        <f t="shared" si="2"/>
        <v>70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171</v>
      </c>
      <c r="I24" s="14"/>
    </row>
    <row r="25" spans="1:9" ht="14.35">
      <c r="A25" s="13" t="s">
        <v>188</v>
      </c>
      <c r="B25" s="16">
        <f t="shared" si="2"/>
        <v>20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20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11</v>
      </c>
      <c r="C3" s="13" t="s">
        <v>96</v>
      </c>
      <c r="D3" s="16">
        <v>35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143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295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.35">
      <c r="A21" s="13" t="s">
        <v>172</v>
      </c>
      <c r="B21" s="16">
        <v>350</v>
      </c>
      <c r="C21" s="13" t="s">
        <v>173</v>
      </c>
      <c r="D21" s="16">
        <v>25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87.5</v>
      </c>
      <c r="C27" s="13" t="s">
        <v>195</v>
      </c>
      <c r="D27" s="16">
        <v>40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8</v>
      </c>
      <c r="C2" s="13" t="s">
        <v>92</v>
      </c>
      <c r="D2" s="16">
        <v>30</v>
      </c>
      <c r="E2" s="13" t="s">
        <v>93</v>
      </c>
      <c r="F2" s="16">
        <v>200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8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40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8</v>
      </c>
      <c r="C5" s="13" t="s">
        <v>104</v>
      </c>
      <c r="D5" s="16">
        <v>20</v>
      </c>
      <c r="E5" s="13" t="s">
        <v>105</v>
      </c>
      <c r="F5" s="16">
        <f>$F$2*0.7</f>
        <v>140</v>
      </c>
      <c r="G5" s="13" t="s">
        <v>106</v>
      </c>
      <c r="H5" s="16">
        <v>1</v>
      </c>
      <c r="I5" s="14"/>
    </row>
    <row r="6" spans="1:9" ht="14.35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10</v>
      </c>
      <c r="C7" s="13" t="s">
        <v>112</v>
      </c>
      <c r="D7" s="16">
        <v>30</v>
      </c>
      <c r="E7" s="13" t="s">
        <v>113</v>
      </c>
      <c r="F7" s="16">
        <f t="shared" si="0"/>
        <v>40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50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50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14</v>
      </c>
      <c r="C10" s="13" t="s">
        <v>124</v>
      </c>
      <c r="D10" s="16">
        <v>20</v>
      </c>
      <c r="E10" s="13" t="s">
        <v>125</v>
      </c>
      <c r="F10" s="13" t="s">
        <v>34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143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227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9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14</v>
      </c>
      <c r="C17" s="13" t="s">
        <v>155</v>
      </c>
      <c r="D17" s="16">
        <v>50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10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296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f t="shared" ref="B21:B28" si="2">F2</f>
        <v>200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f t="shared" si="2"/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si="2"/>
        <v>40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140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40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50</v>
      </c>
      <c r="C27" s="13" t="s">
        <v>195</v>
      </c>
      <c r="D27" s="16">
        <v>30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297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15</v>
      </c>
      <c r="C3" s="13" t="s">
        <v>96</v>
      </c>
      <c r="D3" s="16">
        <v>45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13</v>
      </c>
      <c r="C4" s="13" t="s">
        <v>100</v>
      </c>
      <c r="D4" s="16">
        <v>30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15</v>
      </c>
      <c r="C7" s="13" t="s">
        <v>112</v>
      </c>
      <c r="D7" s="16">
        <v>35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40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19</v>
      </c>
      <c r="C10" s="13" t="s">
        <v>124</v>
      </c>
      <c r="D10" s="16">
        <v>35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45</v>
      </c>
      <c r="E14" s="13" t="s">
        <v>142</v>
      </c>
      <c r="F14" s="13" t="s">
        <v>211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14</v>
      </c>
      <c r="C16" s="13" t="s">
        <v>151</v>
      </c>
      <c r="D16" s="16">
        <v>35</v>
      </c>
      <c r="E16" s="13" t="s">
        <v>152</v>
      </c>
      <c r="F16" s="13" t="s">
        <v>227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13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298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15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40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8</v>
      </c>
      <c r="C4" s="13" t="s">
        <v>100</v>
      </c>
      <c r="D4" s="16">
        <v>45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14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8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10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35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199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25</v>
      </c>
      <c r="E15" s="13" t="s">
        <v>148</v>
      </c>
      <c r="F15" s="13" t="s">
        <v>200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8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11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2</v>
      </c>
      <c r="I6" s="14"/>
    </row>
    <row r="7" spans="1:9" ht="14.35">
      <c r="A7" s="13" t="s">
        <v>111</v>
      </c>
      <c r="B7" s="16">
        <v>11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7</v>
      </c>
      <c r="I9" s="14"/>
    </row>
    <row r="10" spans="1:9" ht="14.35">
      <c r="A10" s="13" t="s">
        <v>123</v>
      </c>
      <c r="B10" s="16">
        <f>ROUNDUP((B8+B5+B7+B9)/2,0)</f>
        <v>16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65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45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11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14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40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300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.35">
      <c r="A23" s="13" t="s">
        <v>180</v>
      </c>
      <c r="B23" s="16">
        <f t="shared" si="2"/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16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20</v>
      </c>
      <c r="E3" s="13" t="s">
        <v>97</v>
      </c>
      <c r="F3" s="16">
        <v>15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60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15</v>
      </c>
      <c r="C5" s="13" t="s">
        <v>104</v>
      </c>
      <c r="D5" s="16">
        <v>20</v>
      </c>
      <c r="E5" s="13" t="s">
        <v>105</v>
      </c>
      <c r="F5" s="16">
        <f>$F$2*0.7</f>
        <v>210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11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 t="s">
        <v>206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14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301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468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4.3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G25" sqref="G25:H25"/>
    </sheetView>
  </sheetViews>
  <sheetFormatPr baseColWidth="10" defaultColWidth="8.8203125" defaultRowHeight="13.7"/>
  <cols>
    <col min="1" max="4" width="8.8203125" style="15"/>
    <col min="5" max="5" width="16.46875" style="15" customWidth="1"/>
    <col min="6" max="16384" width="8.82031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17</v>
      </c>
      <c r="C2" s="13" t="s">
        <v>92</v>
      </c>
      <c r="D2" s="16">
        <v>30</v>
      </c>
      <c r="E2" s="13" t="s">
        <v>93</v>
      </c>
      <c r="F2" s="16">
        <v>400</v>
      </c>
      <c r="G2" s="13" t="s">
        <v>94</v>
      </c>
      <c r="H2" s="16">
        <v>14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65</v>
      </c>
      <c r="E3" s="13" t="s">
        <v>97</v>
      </c>
      <c r="F3" s="16">
        <v>15</v>
      </c>
      <c r="G3" s="13" t="s">
        <v>98</v>
      </c>
      <c r="H3" s="16">
        <v>10</v>
      </c>
      <c r="I3" s="14"/>
    </row>
    <row r="4" spans="1:9" ht="14.35">
      <c r="A4" s="13" t="s">
        <v>99</v>
      </c>
      <c r="B4" s="16">
        <v>15</v>
      </c>
      <c r="C4" s="13" t="s">
        <v>100</v>
      </c>
      <c r="D4" s="16">
        <v>30</v>
      </c>
      <c r="E4" s="13" t="s">
        <v>101</v>
      </c>
      <c r="F4" s="16">
        <f>$F$2*0.2</f>
        <v>80</v>
      </c>
      <c r="G4" s="13" t="s">
        <v>102</v>
      </c>
      <c r="H4" s="16">
        <v>10</v>
      </c>
      <c r="I4" s="14"/>
    </row>
    <row r="5" spans="1:9" ht="14.35">
      <c r="A5" s="13" t="s">
        <v>103</v>
      </c>
      <c r="B5" s="16">
        <v>16</v>
      </c>
      <c r="C5" s="13" t="s">
        <v>104</v>
      </c>
      <c r="D5" s="16">
        <v>30</v>
      </c>
      <c r="E5" s="13" t="s">
        <v>105</v>
      </c>
      <c r="F5" s="16">
        <f>$F$2*0.7</f>
        <v>280</v>
      </c>
      <c r="G5" s="13" t="s">
        <v>106</v>
      </c>
      <c r="H5" s="16">
        <v>10</v>
      </c>
      <c r="I5" s="14"/>
    </row>
    <row r="6" spans="1:9" ht="14.35">
      <c r="A6" s="13" t="s">
        <v>107</v>
      </c>
      <c r="B6" s="16">
        <v>12</v>
      </c>
      <c r="C6" s="13" t="s">
        <v>108</v>
      </c>
      <c r="D6" s="16">
        <v>20</v>
      </c>
      <c r="E6" s="13" t="s">
        <v>109</v>
      </c>
      <c r="F6" s="16">
        <f t="shared" ref="F6:F7" si="0">$F$2*0.2</f>
        <v>80</v>
      </c>
      <c r="G6" s="13" t="s">
        <v>110</v>
      </c>
      <c r="H6" s="16">
        <v>3</v>
      </c>
      <c r="I6" s="14"/>
    </row>
    <row r="7" spans="1:9" ht="14.35">
      <c r="A7" s="13" t="s">
        <v>111</v>
      </c>
      <c r="B7" s="16">
        <v>15</v>
      </c>
      <c r="C7" s="13" t="s">
        <v>112</v>
      </c>
      <c r="D7" s="16">
        <v>30</v>
      </c>
      <c r="E7" s="13" t="s">
        <v>113</v>
      </c>
      <c r="F7" s="16">
        <f t="shared" si="0"/>
        <v>80</v>
      </c>
      <c r="G7" s="13" t="s">
        <v>114</v>
      </c>
      <c r="H7" s="16">
        <v>2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100</v>
      </c>
      <c r="G8" s="13" t="s">
        <v>118</v>
      </c>
      <c r="H8" s="16">
        <v>2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50</v>
      </c>
      <c r="E9" s="13" t="s">
        <v>121</v>
      </c>
      <c r="F9" s="16">
        <f t="shared" si="1"/>
        <v>100</v>
      </c>
      <c r="G9" s="13" t="s">
        <v>122</v>
      </c>
      <c r="H9" s="16">
        <v>2</v>
      </c>
      <c r="I9" s="14"/>
    </row>
    <row r="10" spans="1:9" ht="14.35">
      <c r="A10" s="13" t="s">
        <v>123</v>
      </c>
      <c r="B10" s="16">
        <f>ROUNDUP((B8+B5+B7+B9)/2,0)</f>
        <v>21</v>
      </c>
      <c r="C10" s="13" t="s">
        <v>124</v>
      </c>
      <c r="D10" s="16">
        <v>40</v>
      </c>
      <c r="E10" s="13" t="s">
        <v>125</v>
      </c>
      <c r="F10" s="13" t="s">
        <v>2</v>
      </c>
      <c r="G10" s="13" t="s">
        <v>126</v>
      </c>
      <c r="H10" s="16">
        <v>10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10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10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219</v>
      </c>
      <c r="G13" s="13" t="s">
        <v>139</v>
      </c>
      <c r="H13" s="16">
        <v>10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10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2</v>
      </c>
      <c r="I15" s="14"/>
    </row>
    <row r="16" spans="1:9" ht="14.35">
      <c r="A16" s="13" t="s">
        <v>150</v>
      </c>
      <c r="B16" s="16">
        <f>ROUNDUP((B7+B5)/2,0)</f>
        <v>16</v>
      </c>
      <c r="C16" s="13" t="s">
        <v>151</v>
      </c>
      <c r="D16" s="16">
        <v>30</v>
      </c>
      <c r="E16" s="13" t="s">
        <v>152</v>
      </c>
      <c r="F16" s="13"/>
      <c r="G16" s="13" t="s">
        <v>153</v>
      </c>
      <c r="H16" s="16">
        <v>2</v>
      </c>
      <c r="I16" s="14"/>
    </row>
    <row r="17" spans="1:9" ht="14.35">
      <c r="A17" s="13" t="s">
        <v>154</v>
      </c>
      <c r="B17" s="16">
        <f>ROUNDUP((B6+B6+B4)/3,0)</f>
        <v>13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2</v>
      </c>
      <c r="I17" s="14"/>
    </row>
    <row r="18" spans="1:9" ht="14.35">
      <c r="A18" s="13" t="s">
        <v>158</v>
      </c>
      <c r="B18" s="16">
        <f>ROUNDUP((B5+B4+B5)/3,0)</f>
        <v>16</v>
      </c>
      <c r="C18" s="13" t="s">
        <v>159</v>
      </c>
      <c r="D18" s="16">
        <v>45</v>
      </c>
      <c r="E18" s="13" t="s">
        <v>160</v>
      </c>
      <c r="F18" s="16">
        <v>12</v>
      </c>
      <c r="G18" s="13" t="s">
        <v>161</v>
      </c>
      <c r="H18" s="16">
        <v>2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50</v>
      </c>
      <c r="E19" s="13" t="s">
        <v>164</v>
      </c>
      <c r="F19" s="16">
        <v>0</v>
      </c>
      <c r="G19" s="13" t="s">
        <v>165</v>
      </c>
      <c r="H19" s="16">
        <v>2</v>
      </c>
      <c r="I19" s="14"/>
    </row>
    <row r="20" spans="1:9" ht="14.35">
      <c r="A20" s="13" t="s">
        <v>166</v>
      </c>
      <c r="B20" s="13" t="s">
        <v>302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.35">
      <c r="A21" s="13" t="s">
        <v>172</v>
      </c>
      <c r="B21" s="16">
        <v>400</v>
      </c>
      <c r="C21" s="13" t="s">
        <v>173</v>
      </c>
      <c r="D21" s="16">
        <v>40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80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280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80</v>
      </c>
      <c r="C25" s="13" t="s">
        <v>189</v>
      </c>
      <c r="D25" s="16">
        <v>20</v>
      </c>
      <c r="E25" s="13" t="s">
        <v>190</v>
      </c>
      <c r="F25" s="16">
        <v>0</v>
      </c>
      <c r="G25" s="8" t="s">
        <v>305</v>
      </c>
      <c r="H25" s="8" t="s">
        <v>306</v>
      </c>
      <c r="I25" s="14"/>
    </row>
    <row r="26" spans="1:9" ht="14.35">
      <c r="A26" s="13" t="s">
        <v>191</v>
      </c>
      <c r="B26" s="16">
        <f t="shared" si="2"/>
        <v>80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100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29"/>
  <sheetViews>
    <sheetView workbookViewId="0">
      <selection activeCell="G25" sqref="G25:H25"/>
    </sheetView>
  </sheetViews>
  <sheetFormatPr baseColWidth="10" defaultRowHeight="12.7"/>
  <sheetData>
    <row r="1" spans="1:8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</row>
    <row r="2" spans="1:8" ht="14.35">
      <c r="A2" s="8" t="s">
        <v>91</v>
      </c>
      <c r="B2" s="10">
        <v>12</v>
      </c>
      <c r="C2" s="8" t="s">
        <v>92</v>
      </c>
      <c r="D2" s="10">
        <v>40</v>
      </c>
      <c r="E2" s="8" t="s">
        <v>93</v>
      </c>
      <c r="F2" s="10">
        <v>275</v>
      </c>
      <c r="G2" s="8" t="s">
        <v>94</v>
      </c>
      <c r="H2" s="10">
        <v>6</v>
      </c>
    </row>
    <row r="3" spans="1:8" ht="14.35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8" ht="14.35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v>55</v>
      </c>
      <c r="G4" s="8" t="s">
        <v>102</v>
      </c>
      <c r="H4" s="10">
        <v>5</v>
      </c>
    </row>
    <row r="5" spans="1:8" ht="14.35">
      <c r="A5" s="8" t="s">
        <v>103</v>
      </c>
      <c r="B5" s="10">
        <v>12</v>
      </c>
      <c r="C5" s="8" t="s">
        <v>104</v>
      </c>
      <c r="D5" s="10">
        <v>28</v>
      </c>
      <c r="E5" s="8" t="s">
        <v>105</v>
      </c>
      <c r="F5" s="10">
        <v>192.5</v>
      </c>
      <c r="G5" s="8" t="s">
        <v>106</v>
      </c>
      <c r="H5" s="10">
        <v>0</v>
      </c>
    </row>
    <row r="6" spans="1:8" ht="14.3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v>55</v>
      </c>
      <c r="G6" s="8" t="s">
        <v>110</v>
      </c>
      <c r="H6" s="10">
        <v>1</v>
      </c>
    </row>
    <row r="7" spans="1:8" ht="14.35">
      <c r="A7" s="8" t="s">
        <v>111</v>
      </c>
      <c r="B7" s="10">
        <v>11</v>
      </c>
      <c r="C7" s="8" t="s">
        <v>112</v>
      </c>
      <c r="D7" s="10">
        <v>30</v>
      </c>
      <c r="E7" s="8" t="s">
        <v>113</v>
      </c>
      <c r="F7" s="10">
        <v>55</v>
      </c>
      <c r="G7" s="8" t="s">
        <v>114</v>
      </c>
      <c r="H7" s="10">
        <v>1</v>
      </c>
    </row>
    <row r="8" spans="1:8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v>68.75</v>
      </c>
      <c r="G8" s="8" t="s">
        <v>118</v>
      </c>
      <c r="H8" s="10">
        <v>1</v>
      </c>
    </row>
    <row r="9" spans="1:8" ht="14.35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v>68.75</v>
      </c>
      <c r="G9" s="8" t="s">
        <v>122</v>
      </c>
      <c r="H9" s="10">
        <v>0</v>
      </c>
    </row>
    <row r="10" spans="1:8" ht="14.35">
      <c r="A10" s="8" t="s">
        <v>123</v>
      </c>
      <c r="B10" s="10">
        <v>17</v>
      </c>
      <c r="C10" s="8" t="s">
        <v>124</v>
      </c>
      <c r="D10" s="10">
        <v>26</v>
      </c>
      <c r="E10" s="8" t="s">
        <v>125</v>
      </c>
      <c r="F10" s="8" t="s">
        <v>2</v>
      </c>
      <c r="G10" s="8" t="s">
        <v>126</v>
      </c>
      <c r="H10" s="10">
        <v>6</v>
      </c>
    </row>
    <row r="11" spans="1:8" ht="14.35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8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8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8" ht="14.3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8" ht="14.35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8" ht="14.35">
      <c r="A16" s="8" t="s">
        <v>150</v>
      </c>
      <c r="B16" s="10"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v>12</v>
      </c>
      <c r="C18" s="8" t="s">
        <v>159</v>
      </c>
      <c r="D18" s="10">
        <v>24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v>10</v>
      </c>
      <c r="C19" s="8" t="s">
        <v>163</v>
      </c>
      <c r="D19" s="10">
        <v>20</v>
      </c>
      <c r="E19" s="8" t="s">
        <v>164</v>
      </c>
      <c r="F19" s="10">
        <v>24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167</v>
      </c>
      <c r="C20" s="8" t="s">
        <v>168</v>
      </c>
      <c r="D20" s="10">
        <v>24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275</v>
      </c>
      <c r="C21" s="8" t="s">
        <v>173</v>
      </c>
      <c r="D21" s="10">
        <v>24</v>
      </c>
      <c r="E21" s="8" t="s">
        <v>174</v>
      </c>
      <c r="F21" s="10">
        <v>45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v>55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v>55</v>
      </c>
      <c r="C25" s="8" t="s">
        <v>189</v>
      </c>
      <c r="D25" s="10">
        <v>27</v>
      </c>
      <c r="E25" s="8" t="s">
        <v>190</v>
      </c>
      <c r="F25" s="10">
        <v>11</v>
      </c>
      <c r="G25" s="8" t="s">
        <v>305</v>
      </c>
      <c r="H25" s="8" t="s">
        <v>306</v>
      </c>
    </row>
    <row r="26" spans="1:8" ht="14.35">
      <c r="A26" s="8" t="s">
        <v>191</v>
      </c>
      <c r="B26" s="10">
        <v>55</v>
      </c>
      <c r="C26" s="8" t="s">
        <v>192</v>
      </c>
      <c r="D26" s="10">
        <v>26</v>
      </c>
      <c r="E26" s="8" t="s">
        <v>193</v>
      </c>
      <c r="F26" s="10">
        <v>6</v>
      </c>
      <c r="G26" s="8"/>
      <c r="H26" s="8"/>
    </row>
    <row r="27" spans="1:8" ht="14.35">
      <c r="A27" s="8" t="s">
        <v>194</v>
      </c>
      <c r="B27" s="10">
        <v>68.75</v>
      </c>
      <c r="C27" s="8" t="s">
        <v>195</v>
      </c>
      <c r="D27" s="10">
        <v>25</v>
      </c>
      <c r="E27" s="8" t="s">
        <v>196</v>
      </c>
      <c r="F27" s="8" t="s">
        <v>218</v>
      </c>
      <c r="G27" s="8"/>
      <c r="H27" s="8"/>
    </row>
    <row r="28" spans="1:8" ht="14.35">
      <c r="A28" s="8" t="s">
        <v>197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2022-02-18T13:49:48Z</dcterms:modified>
</cp:coreProperties>
</file>