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isco/Summer2022/Forough/analysis/RQ2/"/>
    </mc:Choice>
  </mc:AlternateContent>
  <xr:revisionPtr revIDLastSave="0" documentId="13_ncr:40009_{CB20D0F4-5C60-7F4F-B049-AB4E9F3428BA}" xr6:coauthVersionLast="47" xr6:coauthVersionMax="47" xr10:uidLastSave="{00000000-0000-0000-0000-000000000000}"/>
  <bookViews>
    <workbookView xWindow="1180" yWindow="1500" windowWidth="27240" windowHeight="15940"/>
  </bookViews>
  <sheets>
    <sheet name="automl_stages_data_v3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12" i="1" l="1"/>
  <c r="P12" i="1"/>
  <c r="Q12" i="1"/>
  <c r="R12" i="1"/>
  <c r="S12" i="1"/>
  <c r="T12" i="1"/>
  <c r="U12" i="1"/>
  <c r="V12" i="1"/>
  <c r="W12" i="1"/>
  <c r="X12" i="1"/>
  <c r="Y12" i="1"/>
  <c r="O12" i="1"/>
  <c r="AA2" i="1"/>
  <c r="AA3" i="1"/>
  <c r="AA4" i="1"/>
  <c r="AA5" i="1"/>
  <c r="AA6" i="1"/>
  <c r="AA7" i="1"/>
  <c r="AA8" i="1"/>
  <c r="AA9" i="1"/>
  <c r="AA10" i="1"/>
  <c r="AA11" i="1"/>
  <c r="AA1" i="1"/>
  <c r="P11" i="1"/>
  <c r="Q11" i="1"/>
  <c r="R11" i="1"/>
  <c r="S11" i="1"/>
  <c r="T11" i="1"/>
  <c r="U11" i="1"/>
  <c r="V11" i="1"/>
  <c r="W11" i="1"/>
  <c r="X11" i="1"/>
  <c r="Y11" i="1"/>
  <c r="P10" i="1"/>
  <c r="Q10" i="1"/>
  <c r="R10" i="1"/>
  <c r="S10" i="1"/>
  <c r="T10" i="1"/>
  <c r="U10" i="1"/>
  <c r="V10" i="1"/>
  <c r="W10" i="1"/>
  <c r="X10" i="1"/>
  <c r="Y10" i="1"/>
  <c r="P9" i="1"/>
  <c r="Q9" i="1"/>
  <c r="R9" i="1"/>
  <c r="S9" i="1"/>
  <c r="T9" i="1"/>
  <c r="U9" i="1"/>
  <c r="V9" i="1"/>
  <c r="W9" i="1"/>
  <c r="X9" i="1"/>
  <c r="Y9" i="1"/>
  <c r="P8" i="1"/>
  <c r="Q8" i="1"/>
  <c r="R8" i="1"/>
  <c r="S8" i="1"/>
  <c r="T8" i="1"/>
  <c r="U8" i="1"/>
  <c r="V8" i="1"/>
  <c r="W8" i="1"/>
  <c r="X8" i="1"/>
  <c r="Y8" i="1"/>
  <c r="P7" i="1"/>
  <c r="Q7" i="1"/>
  <c r="R7" i="1"/>
  <c r="S7" i="1"/>
  <c r="T7" i="1"/>
  <c r="U7" i="1"/>
  <c r="V7" i="1"/>
  <c r="W7" i="1"/>
  <c r="X7" i="1"/>
  <c r="Y7" i="1"/>
  <c r="P6" i="1"/>
  <c r="Q6" i="1"/>
  <c r="R6" i="1"/>
  <c r="S6" i="1"/>
  <c r="T6" i="1"/>
  <c r="U6" i="1"/>
  <c r="V6" i="1"/>
  <c r="W6" i="1"/>
  <c r="X6" i="1"/>
  <c r="Y6" i="1"/>
  <c r="P5" i="1"/>
  <c r="Q5" i="1"/>
  <c r="R5" i="1"/>
  <c r="S5" i="1"/>
  <c r="T5" i="1"/>
  <c r="U5" i="1"/>
  <c r="V5" i="1"/>
  <c r="W5" i="1"/>
  <c r="X5" i="1"/>
  <c r="Y5" i="1"/>
  <c r="P4" i="1"/>
  <c r="Q4" i="1"/>
  <c r="R4" i="1"/>
  <c r="S4" i="1"/>
  <c r="T4" i="1"/>
  <c r="U4" i="1"/>
  <c r="V4" i="1"/>
  <c r="W4" i="1"/>
  <c r="X4" i="1"/>
  <c r="Y4" i="1"/>
  <c r="P3" i="1"/>
  <c r="Q3" i="1"/>
  <c r="R3" i="1"/>
  <c r="S3" i="1"/>
  <c r="T3" i="1"/>
  <c r="U3" i="1"/>
  <c r="V3" i="1"/>
  <c r="W3" i="1"/>
  <c r="X3" i="1"/>
  <c r="Y3" i="1"/>
  <c r="O11" i="1"/>
  <c r="O10" i="1"/>
  <c r="O9" i="1"/>
  <c r="O8" i="1"/>
  <c r="O7" i="1"/>
  <c r="O6" i="1"/>
  <c r="O5" i="1"/>
  <c r="O4" i="1"/>
  <c r="O3" i="1"/>
  <c r="P2" i="1"/>
  <c r="Q2" i="1"/>
  <c r="R2" i="1"/>
  <c r="S2" i="1"/>
  <c r="T2" i="1"/>
  <c r="U2" i="1"/>
  <c r="V2" i="1"/>
  <c r="W2" i="1"/>
  <c r="X2" i="1"/>
  <c r="Y2" i="1"/>
  <c r="O2" i="1"/>
  <c r="M3" i="1"/>
  <c r="M4" i="1"/>
  <c r="M5" i="1"/>
  <c r="M6" i="1"/>
  <c r="M7" i="1"/>
  <c r="M8" i="1"/>
  <c r="M9" i="1"/>
  <c r="M10" i="1"/>
  <c r="M11" i="1"/>
  <c r="M2" i="1"/>
</calcChain>
</file>

<file path=xl/sharedStrings.xml><?xml version="1.0" encoding="utf-8"?>
<sst xmlns="http://schemas.openxmlformats.org/spreadsheetml/2006/main" count="35" uniqueCount="24">
  <si>
    <t>AutoML</t>
  </si>
  <si>
    <t>model monitoring</t>
  </si>
  <si>
    <t>model training</t>
  </si>
  <si>
    <t>model evaluation</t>
  </si>
  <si>
    <t>feature engineering</t>
  </si>
  <si>
    <t>model requirements</t>
  </si>
  <si>
    <t>data cleaning</t>
  </si>
  <si>
    <t>data collection</t>
  </si>
  <si>
    <t>model deployment</t>
  </si>
  <si>
    <t>data labeling</t>
  </si>
  <si>
    <t>hyperparameter optimization</t>
  </si>
  <si>
    <t>skopt</t>
  </si>
  <si>
    <t>snorkel</t>
  </si>
  <si>
    <t>autosklearn</t>
  </si>
  <si>
    <t>featuretools</t>
  </si>
  <si>
    <t>hyperopt</t>
  </si>
  <si>
    <t>tpot</t>
  </si>
  <si>
    <t>ax</t>
  </si>
  <si>
    <t>optuna</t>
  </si>
  <si>
    <t>bayes_opt</t>
  </si>
  <si>
    <t>autokeras</t>
  </si>
  <si>
    <t>Others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</si>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</sst>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topLeftCell="M1" workbookViewId="0">
      <selection activeCell="AA1" sqref="AA1:AA12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7</v>
      </c>
      <c r="J1" t="s">
        <v>8</v>
      </c>
      <c r="K1" t="s">
        <v>9</v>
      </c>
      <c r="L1" t="s">
        <v>10</v>
      </c>
      <c r="M1" t="s">
        <v>22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21</v>
      </c>
      <c r="V1" t="s">
        <v>7</v>
      </c>
      <c r="W1" t="s">
        <v>8</v>
      </c>
      <c r="X1" t="s">
        <v>9</v>
      </c>
      <c r="Y1" t="s">
        <v>10</v>
      </c>
      <c r="AA1" t="str">
        <f>CONCATENATE(A1,"&amp;",V1,"&amp;",T1,"&amp;",X1,"&amp;",R1,"&amp;",Y1,"&amp;",P1,"&amp;",Q1,"&amp;",W1,"&amp;",O1,"&amp;",U1,"\\")</f>
        <v>AutoML&amp;data collection&amp;data cleaning&amp;data labeling&amp;feature engineering&amp;hyperparameter optimization&amp;model training&amp;model evaluation&amp;model deployment&amp;model monitoring&amp;Others\\</v>
      </c>
    </row>
    <row r="2" spans="1:27" x14ac:dyDescent="0.2">
      <c r="A2" t="s">
        <v>11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29</v>
      </c>
      <c r="M2">
        <f>SUM(B2:L2)</f>
        <v>32</v>
      </c>
      <c r="O2">
        <f>ROUND((B2*100/32),1)</f>
        <v>0</v>
      </c>
      <c r="P2">
        <f t="shared" ref="P2:Y2" si="0">ROUND((C2*100/32),1)</f>
        <v>3.1</v>
      </c>
      <c r="Q2">
        <f t="shared" si="0"/>
        <v>3.1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3.1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90.6</v>
      </c>
      <c r="AA2" t="str">
        <f t="shared" ref="AA2:AA12" si="1">CONCATENATE(A2,"&amp;",V2,"&amp;",T2,"&amp;",X2,"&amp;",R2,"&amp;",Y2,"&amp;",P2,"&amp;",Q2,"&amp;",W2,"&amp;",O2,"&amp;",U2,"\\")</f>
        <v>skopt&amp;0&amp;0&amp;0&amp;0&amp;90.6&amp;3.1&amp;3.1&amp;0&amp;0&amp;3.1\\</v>
      </c>
    </row>
    <row r="3" spans="1:27" x14ac:dyDescent="0.2">
      <c r="A3" t="s">
        <v>12</v>
      </c>
      <c r="B3">
        <v>0</v>
      </c>
      <c r="C3">
        <v>12</v>
      </c>
      <c r="D3">
        <v>12</v>
      </c>
      <c r="E3">
        <v>2</v>
      </c>
      <c r="F3">
        <v>0</v>
      </c>
      <c r="G3">
        <v>16</v>
      </c>
      <c r="H3">
        <v>3</v>
      </c>
      <c r="I3">
        <v>7</v>
      </c>
      <c r="J3">
        <v>1</v>
      </c>
      <c r="K3">
        <v>20</v>
      </c>
      <c r="L3">
        <v>1</v>
      </c>
      <c r="M3">
        <f t="shared" ref="M3:M11" si="2">SUM(B3:L3)</f>
        <v>74</v>
      </c>
      <c r="O3">
        <f>ROUND((B3*100/74),1)</f>
        <v>0</v>
      </c>
      <c r="P3">
        <f t="shared" ref="P3:Y4" si="3">ROUND((C3*100/74),1)</f>
        <v>16.2</v>
      </c>
      <c r="Q3">
        <f t="shared" si="3"/>
        <v>16.2</v>
      </c>
      <c r="R3">
        <f t="shared" si="3"/>
        <v>2.7</v>
      </c>
      <c r="S3">
        <f t="shared" si="3"/>
        <v>0</v>
      </c>
      <c r="T3">
        <f t="shared" si="3"/>
        <v>21.6</v>
      </c>
      <c r="U3">
        <f t="shared" si="3"/>
        <v>4.0999999999999996</v>
      </c>
      <c r="V3">
        <f t="shared" si="3"/>
        <v>9.5</v>
      </c>
      <c r="W3">
        <f t="shared" si="3"/>
        <v>1.4</v>
      </c>
      <c r="X3">
        <f t="shared" si="3"/>
        <v>27</v>
      </c>
      <c r="Y3">
        <f t="shared" si="3"/>
        <v>1.4</v>
      </c>
      <c r="AA3" t="str">
        <f t="shared" si="1"/>
        <v>snorkel&amp;9.5&amp;21.6&amp;27&amp;2.7&amp;1.4&amp;16.2&amp;16.2&amp;1.4&amp;0&amp;4.1\\</v>
      </c>
    </row>
    <row r="4" spans="1:27" x14ac:dyDescent="0.2">
      <c r="A4" t="s">
        <v>13</v>
      </c>
      <c r="B4">
        <v>3</v>
      </c>
      <c r="C4">
        <v>19</v>
      </c>
      <c r="D4">
        <v>33</v>
      </c>
      <c r="E4">
        <v>4</v>
      </c>
      <c r="F4">
        <v>0</v>
      </c>
      <c r="G4">
        <v>4</v>
      </c>
      <c r="H4">
        <v>4</v>
      </c>
      <c r="I4">
        <v>2</v>
      </c>
      <c r="J4">
        <v>1</v>
      </c>
      <c r="K4">
        <v>1</v>
      </c>
      <c r="L4">
        <v>3</v>
      </c>
      <c r="M4">
        <f t="shared" si="2"/>
        <v>74</v>
      </c>
      <c r="O4">
        <f>ROUND((B4*100/74),1)</f>
        <v>4.0999999999999996</v>
      </c>
      <c r="P4">
        <f t="shared" si="3"/>
        <v>25.7</v>
      </c>
      <c r="Q4">
        <f t="shared" si="3"/>
        <v>44.6</v>
      </c>
      <c r="R4">
        <f t="shared" si="3"/>
        <v>5.4</v>
      </c>
      <c r="S4">
        <f t="shared" si="3"/>
        <v>0</v>
      </c>
      <c r="T4">
        <f t="shared" si="3"/>
        <v>5.4</v>
      </c>
      <c r="U4">
        <f t="shared" si="3"/>
        <v>5.4</v>
      </c>
      <c r="V4">
        <f t="shared" si="3"/>
        <v>2.7</v>
      </c>
      <c r="W4">
        <f t="shared" si="3"/>
        <v>1.4</v>
      </c>
      <c r="X4">
        <f t="shared" si="3"/>
        <v>1.4</v>
      </c>
      <c r="Y4">
        <f t="shared" si="3"/>
        <v>4.0999999999999996</v>
      </c>
      <c r="AA4" t="str">
        <f t="shared" si="1"/>
        <v>autosklearn&amp;2.7&amp;5.4&amp;1.4&amp;5.4&amp;4.1&amp;25.7&amp;44.6&amp;1.4&amp;4.1&amp;5.4\\</v>
      </c>
    </row>
    <row r="5" spans="1:27" x14ac:dyDescent="0.2">
      <c r="A5" t="s">
        <v>14</v>
      </c>
      <c r="B5">
        <v>1</v>
      </c>
      <c r="C5">
        <v>0</v>
      </c>
      <c r="D5">
        <v>0</v>
      </c>
      <c r="E5">
        <v>27</v>
      </c>
      <c r="F5">
        <v>0</v>
      </c>
      <c r="G5">
        <v>3</v>
      </c>
      <c r="H5">
        <v>3</v>
      </c>
      <c r="I5">
        <v>5</v>
      </c>
      <c r="J5">
        <v>0</v>
      </c>
      <c r="K5">
        <v>0</v>
      </c>
      <c r="L5">
        <v>0</v>
      </c>
      <c r="M5">
        <f t="shared" si="2"/>
        <v>39</v>
      </c>
      <c r="O5">
        <f>ROUND((B5*100/39),1)</f>
        <v>2.6</v>
      </c>
      <c r="P5">
        <f t="shared" ref="P5:Y5" si="4">ROUND((C5*100/39),1)</f>
        <v>0</v>
      </c>
      <c r="Q5">
        <f t="shared" si="4"/>
        <v>0</v>
      </c>
      <c r="R5">
        <f t="shared" si="4"/>
        <v>69.2</v>
      </c>
      <c r="S5">
        <f t="shared" si="4"/>
        <v>0</v>
      </c>
      <c r="T5">
        <f t="shared" si="4"/>
        <v>7.7</v>
      </c>
      <c r="U5">
        <f t="shared" si="4"/>
        <v>7.7</v>
      </c>
      <c r="V5">
        <f t="shared" si="4"/>
        <v>12.8</v>
      </c>
      <c r="W5">
        <f t="shared" si="4"/>
        <v>0</v>
      </c>
      <c r="X5">
        <f t="shared" si="4"/>
        <v>0</v>
      </c>
      <c r="Y5">
        <f t="shared" si="4"/>
        <v>0</v>
      </c>
      <c r="AA5" t="str">
        <f t="shared" si="1"/>
        <v>featuretools&amp;12.8&amp;7.7&amp;0&amp;69.2&amp;0&amp;0&amp;0&amp;0&amp;2.6&amp;7.7\\</v>
      </c>
    </row>
    <row r="6" spans="1:27" x14ac:dyDescent="0.2">
      <c r="A6" t="s">
        <v>15</v>
      </c>
      <c r="B6">
        <v>2</v>
      </c>
      <c r="C6">
        <v>0</v>
      </c>
      <c r="D6">
        <v>0</v>
      </c>
      <c r="E6">
        <v>3</v>
      </c>
      <c r="F6">
        <v>0</v>
      </c>
      <c r="G6">
        <v>1</v>
      </c>
      <c r="H6">
        <v>1</v>
      </c>
      <c r="I6">
        <v>6</v>
      </c>
      <c r="J6">
        <v>0</v>
      </c>
      <c r="K6">
        <v>0</v>
      </c>
      <c r="L6">
        <v>39</v>
      </c>
      <c r="M6">
        <f t="shared" si="2"/>
        <v>52</v>
      </c>
      <c r="O6">
        <f>ROUND((B6*100/52),1)</f>
        <v>3.8</v>
      </c>
      <c r="P6">
        <f t="shared" ref="P6:Y6" si="5">ROUND((C6*100/52),1)</f>
        <v>0</v>
      </c>
      <c r="Q6">
        <f t="shared" si="5"/>
        <v>0</v>
      </c>
      <c r="R6">
        <f t="shared" si="5"/>
        <v>5.8</v>
      </c>
      <c r="S6">
        <f t="shared" si="5"/>
        <v>0</v>
      </c>
      <c r="T6">
        <f t="shared" si="5"/>
        <v>1.9</v>
      </c>
      <c r="U6">
        <f t="shared" si="5"/>
        <v>1.9</v>
      </c>
      <c r="V6">
        <f t="shared" si="5"/>
        <v>11.5</v>
      </c>
      <c r="W6">
        <f t="shared" si="5"/>
        <v>0</v>
      </c>
      <c r="X6">
        <f t="shared" si="5"/>
        <v>0</v>
      </c>
      <c r="Y6">
        <f t="shared" si="5"/>
        <v>75</v>
      </c>
      <c r="AA6" t="str">
        <f t="shared" si="1"/>
        <v>hyperopt&amp;11.5&amp;1.9&amp;0&amp;5.8&amp;75&amp;0&amp;0&amp;0&amp;3.8&amp;1.9\\</v>
      </c>
    </row>
    <row r="7" spans="1:27" x14ac:dyDescent="0.2">
      <c r="A7" t="s">
        <v>16</v>
      </c>
      <c r="B7">
        <v>2</v>
      </c>
      <c r="C7">
        <v>10</v>
      </c>
      <c r="D7">
        <v>8</v>
      </c>
      <c r="E7">
        <v>4</v>
      </c>
      <c r="F7">
        <v>0</v>
      </c>
      <c r="G7">
        <v>5</v>
      </c>
      <c r="H7">
        <v>2</v>
      </c>
      <c r="I7">
        <v>0</v>
      </c>
      <c r="J7">
        <v>8</v>
      </c>
      <c r="K7">
        <v>0</v>
      </c>
      <c r="L7">
        <v>4</v>
      </c>
      <c r="M7">
        <f t="shared" si="2"/>
        <v>43</v>
      </c>
      <c r="O7">
        <f>ROUND((B7*100/43),1)</f>
        <v>4.7</v>
      </c>
      <c r="P7">
        <f t="shared" ref="P7:Y7" si="6">ROUND((C7*100/43),1)</f>
        <v>23.3</v>
      </c>
      <c r="Q7">
        <f t="shared" si="6"/>
        <v>18.600000000000001</v>
      </c>
      <c r="R7">
        <f t="shared" si="6"/>
        <v>9.3000000000000007</v>
      </c>
      <c r="S7">
        <f t="shared" si="6"/>
        <v>0</v>
      </c>
      <c r="T7">
        <f t="shared" si="6"/>
        <v>11.6</v>
      </c>
      <c r="U7">
        <f t="shared" si="6"/>
        <v>4.7</v>
      </c>
      <c r="V7">
        <f t="shared" si="6"/>
        <v>0</v>
      </c>
      <c r="W7">
        <f t="shared" si="6"/>
        <v>18.600000000000001</v>
      </c>
      <c r="X7">
        <f t="shared" si="6"/>
        <v>0</v>
      </c>
      <c r="Y7">
        <f t="shared" si="6"/>
        <v>9.3000000000000007</v>
      </c>
      <c r="AA7" t="str">
        <f t="shared" si="1"/>
        <v>tpot&amp;0&amp;11.6&amp;0&amp;9.3&amp;9.3&amp;23.3&amp;18.6&amp;18.6&amp;4.7&amp;4.7\\</v>
      </c>
    </row>
    <row r="8" spans="1:27" x14ac:dyDescent="0.2">
      <c r="A8" t="s">
        <v>17</v>
      </c>
      <c r="B8">
        <v>2</v>
      </c>
      <c r="C8">
        <v>2</v>
      </c>
      <c r="D8">
        <v>2</v>
      </c>
      <c r="E8">
        <v>0</v>
      </c>
      <c r="F8">
        <v>0</v>
      </c>
      <c r="G8">
        <v>2</v>
      </c>
      <c r="H8">
        <v>6</v>
      </c>
      <c r="I8">
        <v>0</v>
      </c>
      <c r="J8">
        <v>1</v>
      </c>
      <c r="K8">
        <v>0</v>
      </c>
      <c r="L8">
        <v>33</v>
      </c>
      <c r="M8">
        <f t="shared" si="2"/>
        <v>48</v>
      </c>
      <c r="O8">
        <f>ROUND((B8*100/48),1)</f>
        <v>4.2</v>
      </c>
      <c r="P8">
        <f t="shared" ref="P8:Y8" si="7">ROUND((C8*100/48),1)</f>
        <v>4.2</v>
      </c>
      <c r="Q8">
        <f t="shared" si="7"/>
        <v>4.2</v>
      </c>
      <c r="R8">
        <f t="shared" si="7"/>
        <v>0</v>
      </c>
      <c r="S8">
        <f t="shared" si="7"/>
        <v>0</v>
      </c>
      <c r="T8">
        <f t="shared" si="7"/>
        <v>4.2</v>
      </c>
      <c r="U8">
        <f t="shared" si="7"/>
        <v>12.5</v>
      </c>
      <c r="V8">
        <f t="shared" si="7"/>
        <v>0</v>
      </c>
      <c r="W8">
        <f t="shared" si="7"/>
        <v>2.1</v>
      </c>
      <c r="X8">
        <f t="shared" si="7"/>
        <v>0</v>
      </c>
      <c r="Y8">
        <f t="shared" si="7"/>
        <v>68.8</v>
      </c>
      <c r="AA8" t="str">
        <f t="shared" si="1"/>
        <v>ax&amp;0&amp;4.2&amp;0&amp;0&amp;68.8&amp;4.2&amp;4.2&amp;2.1&amp;4.2&amp;12.5\\</v>
      </c>
    </row>
    <row r="9" spans="1:27" x14ac:dyDescent="0.2">
      <c r="A9" t="s">
        <v>18</v>
      </c>
      <c r="B9">
        <v>17</v>
      </c>
      <c r="C9">
        <v>3</v>
      </c>
      <c r="D9">
        <v>1</v>
      </c>
      <c r="E9">
        <v>0</v>
      </c>
      <c r="F9">
        <v>1</v>
      </c>
      <c r="G9">
        <v>4</v>
      </c>
      <c r="H9">
        <v>9</v>
      </c>
      <c r="I9">
        <v>2</v>
      </c>
      <c r="J9">
        <v>1</v>
      </c>
      <c r="K9">
        <v>0</v>
      </c>
      <c r="L9">
        <v>102</v>
      </c>
      <c r="M9">
        <f t="shared" si="2"/>
        <v>140</v>
      </c>
      <c r="O9">
        <f>ROUND((B9*100/140),1)</f>
        <v>12.1</v>
      </c>
      <c r="P9">
        <f t="shared" ref="P9:Y9" si="8">ROUND((C9*100/140),1)</f>
        <v>2.1</v>
      </c>
      <c r="Q9">
        <f t="shared" si="8"/>
        <v>0.7</v>
      </c>
      <c r="R9">
        <f t="shared" si="8"/>
        <v>0</v>
      </c>
      <c r="S9">
        <f t="shared" si="8"/>
        <v>0.7</v>
      </c>
      <c r="T9">
        <f t="shared" si="8"/>
        <v>2.9</v>
      </c>
      <c r="U9">
        <f t="shared" si="8"/>
        <v>6.4</v>
      </c>
      <c r="V9">
        <f t="shared" si="8"/>
        <v>1.4</v>
      </c>
      <c r="W9">
        <f t="shared" si="8"/>
        <v>0.7</v>
      </c>
      <c r="X9">
        <f t="shared" si="8"/>
        <v>0</v>
      </c>
      <c r="Y9">
        <f t="shared" si="8"/>
        <v>72.900000000000006</v>
      </c>
      <c r="AA9" t="str">
        <f t="shared" si="1"/>
        <v>optuna&amp;1.4&amp;2.9&amp;0&amp;0&amp;72.9&amp;2.1&amp;0.7&amp;0.7&amp;12.1&amp;6.4\\</v>
      </c>
    </row>
    <row r="10" spans="1:27" x14ac:dyDescent="0.2">
      <c r="A10" t="s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15</v>
      </c>
      <c r="M10">
        <f t="shared" si="2"/>
        <v>19</v>
      </c>
      <c r="O10">
        <f>ROUND((B10*100/19),1)</f>
        <v>5.3</v>
      </c>
      <c r="P10">
        <f t="shared" ref="P10:Y10" si="9">ROUND((C10*100/19),1)</f>
        <v>0</v>
      </c>
      <c r="Q10">
        <f t="shared" si="9"/>
        <v>0</v>
      </c>
      <c r="R10">
        <f t="shared" si="9"/>
        <v>0</v>
      </c>
      <c r="S10">
        <f t="shared" si="9"/>
        <v>0</v>
      </c>
      <c r="T10">
        <f t="shared" si="9"/>
        <v>0</v>
      </c>
      <c r="U10">
        <f t="shared" si="9"/>
        <v>15.8</v>
      </c>
      <c r="V10">
        <f t="shared" si="9"/>
        <v>0</v>
      </c>
      <c r="W10">
        <f t="shared" si="9"/>
        <v>0</v>
      </c>
      <c r="X10">
        <f t="shared" si="9"/>
        <v>0</v>
      </c>
      <c r="Y10">
        <f t="shared" si="9"/>
        <v>78.900000000000006</v>
      </c>
      <c r="AA10" t="str">
        <f t="shared" si="1"/>
        <v>bayes_opt&amp;0&amp;0&amp;0&amp;0&amp;78.9&amp;0&amp;0&amp;0&amp;5.3&amp;15.8\\</v>
      </c>
    </row>
    <row r="11" spans="1:27" x14ac:dyDescent="0.2">
      <c r="A11" t="s">
        <v>20</v>
      </c>
      <c r="B11">
        <v>0</v>
      </c>
      <c r="C11">
        <v>34</v>
      </c>
      <c r="D11">
        <v>21</v>
      </c>
      <c r="E11">
        <v>7</v>
      </c>
      <c r="F11">
        <v>0</v>
      </c>
      <c r="G11">
        <v>3</v>
      </c>
      <c r="H11">
        <v>3</v>
      </c>
      <c r="I11">
        <v>3</v>
      </c>
      <c r="J11">
        <v>6</v>
      </c>
      <c r="K11">
        <v>0</v>
      </c>
      <c r="L11">
        <v>7</v>
      </c>
      <c r="M11">
        <f t="shared" si="2"/>
        <v>84</v>
      </c>
      <c r="O11">
        <f>ROUND((B11*100/84),1)</f>
        <v>0</v>
      </c>
      <c r="P11">
        <f t="shared" ref="P11:Y11" si="10">ROUND((C11*100/84),1)</f>
        <v>40.5</v>
      </c>
      <c r="Q11">
        <f t="shared" si="10"/>
        <v>25</v>
      </c>
      <c r="R11">
        <f t="shared" si="10"/>
        <v>8.3000000000000007</v>
      </c>
      <c r="S11">
        <f t="shared" si="10"/>
        <v>0</v>
      </c>
      <c r="T11">
        <f t="shared" si="10"/>
        <v>3.6</v>
      </c>
      <c r="U11">
        <f t="shared" si="10"/>
        <v>3.6</v>
      </c>
      <c r="V11">
        <f t="shared" si="10"/>
        <v>3.6</v>
      </c>
      <c r="W11">
        <f t="shared" si="10"/>
        <v>7.1</v>
      </c>
      <c r="X11">
        <f t="shared" si="10"/>
        <v>0</v>
      </c>
      <c r="Y11">
        <f t="shared" si="10"/>
        <v>8.3000000000000007</v>
      </c>
      <c r="AA11" t="str">
        <f t="shared" si="1"/>
        <v>autokeras&amp;3.6&amp;3.6&amp;0&amp;8.3&amp;8.3&amp;40.5&amp;25&amp;7.1&amp;0&amp;3.6\\</v>
      </c>
    </row>
    <row r="12" spans="1:27" x14ac:dyDescent="0.2">
      <c r="A12" t="s">
        <v>23</v>
      </c>
      <c r="O12">
        <f>ROUND(AVERAGE(O2:O11),1)</f>
        <v>3.7</v>
      </c>
      <c r="P12">
        <f t="shared" ref="P12:Y12" si="11">ROUND(AVERAGE(P2:P11),1)</f>
        <v>11.5</v>
      </c>
      <c r="Q12">
        <f t="shared" si="11"/>
        <v>11.2</v>
      </c>
      <c r="R12">
        <f t="shared" si="11"/>
        <v>10.1</v>
      </c>
      <c r="S12">
        <f t="shared" si="11"/>
        <v>0.1</v>
      </c>
      <c r="T12">
        <f t="shared" si="11"/>
        <v>5.9</v>
      </c>
      <c r="U12">
        <f t="shared" si="11"/>
        <v>6.5</v>
      </c>
      <c r="V12">
        <f t="shared" si="11"/>
        <v>4.2</v>
      </c>
      <c r="W12">
        <f t="shared" si="11"/>
        <v>3.1</v>
      </c>
      <c r="X12">
        <f t="shared" si="11"/>
        <v>2.8</v>
      </c>
      <c r="Y12">
        <f t="shared" si="11"/>
        <v>40.9</v>
      </c>
      <c r="AA12" t="str">
        <f t="shared" si="1"/>
        <v>AVERAGE&amp;4.2&amp;5.9&amp;2.8&amp;10.1&amp;40.9&amp;11.5&amp;11.2&amp;3.1&amp;3.7&amp;6.5\\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automl_stages_data_v3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Openja Moses</dc:creator>
  <cp:lastModifiedBy>Openja Moses</cp:lastModifiedBy>
  <dcterms:created xsi:type="dcterms:W3CDTF">2022-03-17T16:19:39Z</dcterms:created>
  <dcterms:modified xsi:type="dcterms:W3CDTF">2022-03-18T22:17:26Z</dcterms:modified>
</cp:coreProperties>
</file>