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ouisnewman/scranplan/scranplan-web/documentation/finance/reports/"/>
    </mc:Choice>
  </mc:AlternateContent>
  <xr:revisionPtr revIDLastSave="0" documentId="13_ncr:1_{E5D29F6A-56A2-3D45-B7A5-BD1E5FF1EC51}" xr6:coauthVersionLast="45" xr6:coauthVersionMax="45" xr10:uidLastSave="{00000000-0000-0000-0000-000000000000}"/>
  <bookViews>
    <workbookView xWindow="33600" yWindow="-7340" windowWidth="51200" windowHeight="28340" xr2:uid="{2AAB50F8-2F30-A840-9633-5B74A8163828}"/>
  </bookViews>
  <sheets>
    <sheet name="Financal 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0" i="1" l="1"/>
  <c r="H302" i="1" s="1"/>
  <c r="C289" i="1"/>
  <c r="C291" i="1" s="1"/>
  <c r="C293" i="1" s="1"/>
  <c r="D273" i="1"/>
  <c r="D272" i="1"/>
  <c r="D271" i="1"/>
  <c r="D270" i="1"/>
  <c r="D269" i="1"/>
  <c r="I134" i="1"/>
  <c r="I133" i="1"/>
  <c r="I132" i="1"/>
  <c r="I131" i="1"/>
  <c r="I130" i="1"/>
  <c r="I129" i="1"/>
  <c r="I128" i="1"/>
  <c r="I92" i="1"/>
  <c r="I91" i="1"/>
  <c r="I90" i="1"/>
  <c r="I89" i="1"/>
  <c r="I88" i="1"/>
  <c r="I87" i="1"/>
  <c r="I86" i="1"/>
  <c r="AH48" i="1"/>
  <c r="I45" i="1"/>
  <c r="I44" i="1"/>
  <c r="I43" i="1"/>
  <c r="I42" i="1"/>
  <c r="I41" i="1"/>
  <c r="I40" i="1"/>
  <c r="AJ39" i="1"/>
  <c r="I39" i="1"/>
  <c r="I46" i="1" s="1"/>
  <c r="AJ19" i="1"/>
  <c r="D268" i="1" s="1"/>
  <c r="I135" i="1" l="1"/>
  <c r="I93" i="1"/>
  <c r="M118" i="1" s="1"/>
  <c r="L88" i="1"/>
  <c r="M169" i="1"/>
  <c r="L130" i="1"/>
  <c r="L42" i="1"/>
  <c r="M75" i="1"/>
</calcChain>
</file>

<file path=xl/sharedStrings.xml><?xml version="1.0" encoding="utf-8"?>
<sst xmlns="http://schemas.openxmlformats.org/spreadsheetml/2006/main" count="1141" uniqueCount="279">
  <si>
    <t>Financial Summary</t>
  </si>
  <si>
    <t>SWEng Group 4</t>
  </si>
  <si>
    <t>Author:</t>
  </si>
  <si>
    <t>Codev Financial Manager</t>
  </si>
  <si>
    <t>Louis Newman</t>
  </si>
  <si>
    <t>Week number</t>
  </si>
  <si>
    <t>Week dates</t>
  </si>
  <si>
    <t>Sep. 30, 2019-Oct. 6, 2019</t>
  </si>
  <si>
    <t>Oct. 7, 2019-Oct. 13, 2019</t>
  </si>
  <si>
    <t>Oct. 14, 2019-Oct. 20, 2019</t>
  </si>
  <si>
    <t>Oct. 21, 2019-Oct. 27, 2019</t>
  </si>
  <si>
    <t>Oct. 28, 2019-Nov. 3, 2019</t>
  </si>
  <si>
    <t>Nov. 4, 2019-Nov. 10, 2019</t>
  </si>
  <si>
    <t>Nov. 11, 2019-Nov. 17, 2019</t>
  </si>
  <si>
    <t>Nov. 18, 2019-Nov. 24, 2019</t>
  </si>
  <si>
    <t>Nov. 25, 2019-Dec. 1, 2019</t>
  </si>
  <si>
    <t>Dec. 2, 2019-Dec. 8, 2019</t>
  </si>
  <si>
    <t>Dec. 9, 2019-Dec. 15, 2019</t>
  </si>
  <si>
    <t>Dec. 16, 2019-Dec. 22, 2019</t>
  </si>
  <si>
    <t>Dec. 23, 2019-Dec. 29, 2019</t>
  </si>
  <si>
    <t>Dec. 30, 2019-Jan. 5, 2020</t>
  </si>
  <si>
    <t>Jan. 6, 2020-Jan. 12, 2020</t>
  </si>
  <si>
    <t>Jan. 13, 2020-Jan. 19, 2020</t>
  </si>
  <si>
    <t>Jan. 20, 2020-Jan. 26, 2020</t>
  </si>
  <si>
    <t>Jan. 27, 2020-Feb. 2, 2020</t>
  </si>
  <si>
    <t>Feb. 3, 2020-Feb. 9, 2020</t>
  </si>
  <si>
    <t>Feb. 10, 2020-Feb. 16, 2020</t>
  </si>
  <si>
    <t>Feb. 17, 2020-Feb. 23, 2020</t>
  </si>
  <si>
    <t>Feb. 24, 2020-Mar. 1, 2020</t>
  </si>
  <si>
    <t>Mar. 2, 2020-Mar. 8, 2020</t>
  </si>
  <si>
    <t>Mar. 9, 2020-Mar. 15, 2020</t>
  </si>
  <si>
    <t>Mar. 16, 2020-Mar. 22, 2020</t>
  </si>
  <si>
    <t>Mar. 23, 2020-Mar. 29, 2020</t>
  </si>
  <si>
    <t>Mar. 30, 2020-Apr. 5, 2020</t>
  </si>
  <si>
    <t>Apr. 6, 2020-Apr. 12, 2020</t>
  </si>
  <si>
    <t>Apr. 13, 2020-Apr. 19, 2020</t>
  </si>
  <si>
    <t>Apr. 20, 2020-Apr. 26, 2020</t>
  </si>
  <si>
    <t>Apr. 27, 2020-May 3, 2020</t>
  </si>
  <si>
    <t>May 4, 2020-May 10, 2020</t>
  </si>
  <si>
    <t>May 11, 2020-May 17, 2020</t>
  </si>
  <si>
    <t>May 18, 2020-May 24, 2020</t>
  </si>
  <si>
    <t>May 25, 2020-May 31, 2020</t>
  </si>
  <si>
    <t>June 1, 2020-June 7, 2020</t>
  </si>
  <si>
    <t>June 8, 2020-June 14, 2020</t>
  </si>
  <si>
    <t>June 15, 2020-June 21, 2020</t>
  </si>
  <si>
    <t>Term week</t>
  </si>
  <si>
    <t>Christmas</t>
  </si>
  <si>
    <t>Easter</t>
  </si>
  <si>
    <t>Project Iteration Stage</t>
  </si>
  <si>
    <t>Preparation</t>
  </si>
  <si>
    <t>Iteration 1, week 1</t>
  </si>
  <si>
    <t>Iteration 1, week 2</t>
  </si>
  <si>
    <t>Iteration 1, week 3</t>
  </si>
  <si>
    <t>Iteration 1, week 4</t>
  </si>
  <si>
    <t>Iteration 1, week 5</t>
  </si>
  <si>
    <t>Iteration 1, week 6</t>
  </si>
  <si>
    <t>Iteration 2, week 1</t>
  </si>
  <si>
    <t>Iteration 2, week 2</t>
  </si>
  <si>
    <t>Iteration 2, week 3</t>
  </si>
  <si>
    <t>Iteration 2, week 4</t>
  </si>
  <si>
    <t>Iteration 2, week 5</t>
  </si>
  <si>
    <t>Iteration 3, week 1</t>
  </si>
  <si>
    <t>Iteration 3, week 2</t>
  </si>
  <si>
    <t>Iteration 3, week 3</t>
  </si>
  <si>
    <t>Iteration 3, week 4</t>
  </si>
  <si>
    <t>Iteration 3, week 5</t>
  </si>
  <si>
    <t>Presentation preparation</t>
  </si>
  <si>
    <t>Presentation &amp; hand in</t>
  </si>
  <si>
    <t>Predicted</t>
  </si>
  <si>
    <t>Predicted Module sales (IN)</t>
  </si>
  <si>
    <t>Predicted Module purchases (OUT)</t>
  </si>
  <si>
    <t>Predicted weekly hours</t>
  </si>
  <si>
    <t>Closing Balance</t>
  </si>
  <si>
    <t>Actual</t>
  </si>
  <si>
    <t>Actual hours</t>
  </si>
  <si>
    <t>IN</t>
  </si>
  <si>
    <t>Loans (IN)</t>
  </si>
  <si>
    <t>Module sales (IN)</t>
  </si>
  <si>
    <t>OUT</t>
  </si>
  <si>
    <t xml:space="preserve">Premises Rent </t>
  </si>
  <si>
    <t>Utilities Rent</t>
  </si>
  <si>
    <t>IT infrastructure</t>
  </si>
  <si>
    <t>Cost of Labour (12.5 GBP per hour)</t>
  </si>
  <si>
    <t>Weekly interest (16.86% APR)</t>
  </si>
  <si>
    <t>Module purchases (OUT)</t>
  </si>
  <si>
    <t>Creditors</t>
  </si>
  <si>
    <t>Total credit for loans</t>
  </si>
  <si>
    <t>Total credit recieved for modules</t>
  </si>
  <si>
    <t>Total credit given for modules</t>
  </si>
  <si>
    <t>Opening Balance</t>
  </si>
  <si>
    <t>OUT total</t>
  </si>
  <si>
    <t>IN total</t>
  </si>
  <si>
    <t>Difference to prediction</t>
  </si>
  <si>
    <t>Financial Reporting week 31-33</t>
  </si>
  <si>
    <t>Estimated time - Week 31</t>
  </si>
  <si>
    <t>Role</t>
  </si>
  <si>
    <t>Name</t>
  </si>
  <si>
    <t>Software</t>
  </si>
  <si>
    <t>Design</t>
  </si>
  <si>
    <t>Testing</t>
  </si>
  <si>
    <t>Meetings</t>
  </si>
  <si>
    <t>Finance</t>
  </si>
  <si>
    <t>Administration</t>
  </si>
  <si>
    <t>Total</t>
  </si>
  <si>
    <t>Project Manager</t>
  </si>
  <si>
    <t>James Pearson</t>
  </si>
  <si>
    <t>Stories not taken</t>
  </si>
  <si>
    <t>Type</t>
  </si>
  <si>
    <t>Hours</t>
  </si>
  <si>
    <t>Finance Manager</t>
  </si>
  <si>
    <t>C25</t>
  </si>
  <si>
    <t>reccomended recipes</t>
  </si>
  <si>
    <t>rent 1 week</t>
  </si>
  <si>
    <t>Design &amp; Specification Manager</t>
  </si>
  <si>
    <t>Joe Butler</t>
  </si>
  <si>
    <t>C30</t>
  </si>
  <si>
    <t>recipe questions</t>
  </si>
  <si>
    <t>450 util</t>
  </si>
  <si>
    <t>Lead Software Developer</t>
  </si>
  <si>
    <t>James Clawley</t>
  </si>
  <si>
    <t>total not used:</t>
  </si>
  <si>
    <t>(with design &amp; testing)</t>
  </si>
  <si>
    <t>900 IT</t>
  </si>
  <si>
    <t>Testing &amp; Integration Manager</t>
  </si>
  <si>
    <t>Nathan Billis</t>
  </si>
  <si>
    <t>Marketing Manager</t>
  </si>
  <si>
    <t>Becky Anderson</t>
  </si>
  <si>
    <t>XML &amp; Server Manager</t>
  </si>
  <si>
    <t>Jun Ma</t>
  </si>
  <si>
    <t>Total:</t>
  </si>
  <si>
    <t>Reason for predicted hour distribution:</t>
  </si>
  <si>
    <t>Hours assigned to team member taking lead on story to delegate as they see fit.</t>
  </si>
  <si>
    <t>Actual timesheet - Week 31</t>
  </si>
  <si>
    <t>Project</t>
  </si>
  <si>
    <t>User</t>
  </si>
  <si>
    <t>04/27/2020</t>
  </si>
  <si>
    <t>04/28/2020</t>
  </si>
  <si>
    <t>04/29/2020</t>
  </si>
  <si>
    <t>04/30/2020</t>
  </si>
  <si>
    <t>05/01/2020</t>
  </si>
  <si>
    <t>05/02/2020</t>
  </si>
  <si>
    <t>05/03/2020</t>
  </si>
  <si>
    <t>Total billable</t>
  </si>
  <si>
    <t>Finance - SWEng Group 4</t>
  </si>
  <si>
    <t/>
  </si>
  <si>
    <t>00:00:00</t>
  </si>
  <si>
    <t>02:45:00</t>
  </si>
  <si>
    <t>Meetings - SWEng Group 4</t>
  </si>
  <si>
    <t>03:00:00</t>
  </si>
  <si>
    <t>00:30:00</t>
  </si>
  <si>
    <t>Rebecca Anderson</t>
  </si>
  <si>
    <t>Software - SWEng Group 4</t>
  </si>
  <si>
    <t>01:30:00</t>
  </si>
  <si>
    <t>06:00:00</t>
  </si>
  <si>
    <t>05:00:00</t>
  </si>
  <si>
    <t>17:00:00</t>
  </si>
  <si>
    <t>Testing - SWEng Group 4</t>
  </si>
  <si>
    <t>02:00:00</t>
  </si>
  <si>
    <t>01:15:00</t>
  </si>
  <si>
    <t>04:45:00</t>
  </si>
  <si>
    <t>Administration - SWEng Group 4</t>
  </si>
  <si>
    <t>00:45:00</t>
  </si>
  <si>
    <t>00:15:00</t>
  </si>
  <si>
    <t>01:00:00</t>
  </si>
  <si>
    <t>Design - SWEng Group 4</t>
  </si>
  <si>
    <t>02:30:00</t>
  </si>
  <si>
    <t>HTML Tour - SWEng Group 4</t>
  </si>
  <si>
    <t>TOTAL</t>
  </si>
  <si>
    <t>08:30:00</t>
  </si>
  <si>
    <t>04:15:00</t>
  </si>
  <si>
    <t>05:15:00</t>
  </si>
  <si>
    <t>32:15:00</t>
  </si>
  <si>
    <t>Billable total:</t>
  </si>
  <si>
    <t>Difference to predicted:</t>
  </si>
  <si>
    <t>Notes on labour for week 31:</t>
  </si>
  <si>
    <t>Finance manager comment from weekly timesheet:</t>
  </si>
  <si>
    <t>The team had predicted 47.25 hours for this week, week 2 of iteration 3. 
We have gone over on estimated hours in total of 8 for the entire project.
We have gone under on hours this week by 15 so have added to the company redundancy which now stands at £892.79 extra in the pot. The company remains in a comfortable place financially.
Due to deadlines and exams fast approaching, not all team members have been fully involved this week. With all change log items in place, the team is where is expected to be with regards to the Financial Business Plan. The team has the finances and hours required to finish the application.
One item of note is that there was a mistake on C34 offering 5 hours of programming time when only 2 hours was budgeted. This mistake can be rectified with the company financial redundancy. Even with this extra time, the story is now finished but again went over this 5 hour limit coming out at 9.25 hours. Design manager leading this story may require some remedial training to stay on a specific task.</t>
  </si>
  <si>
    <t>Team lead comment from weekly timesheet:</t>
  </si>
  <si>
    <t>Financially we're are in a good position but more alterations to the plan need to be made. Due to exams and other assignments production is down so focus needs to be on delivering our main features that have been backed up by the recent survey. This features are looking to be finished before the release in good time.</t>
  </si>
  <si>
    <t>Other comments for week 31:</t>
  </si>
  <si>
    <t>N/A</t>
  </si>
  <si>
    <t>Estimated time - Week 32</t>
  </si>
  <si>
    <t>A14</t>
  </si>
  <si>
    <t>recipe icons</t>
  </si>
  <si>
    <t>Actual timesheet - Week 32</t>
  </si>
  <si>
    <t>05/04/2020</t>
  </si>
  <si>
    <t>05/05/2020</t>
  </si>
  <si>
    <t>05/06/2020</t>
  </si>
  <si>
    <t>05/07/2020</t>
  </si>
  <si>
    <t>05/08/2020</t>
  </si>
  <si>
    <t>05/09/2020</t>
  </si>
  <si>
    <t>05/10/2020</t>
  </si>
  <si>
    <t>Billable total</t>
  </si>
  <si>
    <t>03:30:00</t>
  </si>
  <si>
    <t>08:00:00</t>
  </si>
  <si>
    <t>16:30:00</t>
  </si>
  <si>
    <t>07:00:00</t>
  </si>
  <si>
    <t>06:30:00</t>
  </si>
  <si>
    <t>23:15:00</t>
  </si>
  <si>
    <t>Notes on labour for week 32:</t>
  </si>
  <si>
    <t>The team had predicted 29.75 hours for this week, week 3 of iteration 3. 
We have gone over on estimated hours in total of 1.5 for the entire project.
We have gone under on hours this week by 6.5 so have added to the company redundancy which now stands at £974.04 extra in the pot. The company remains in a comfortable place financially.
Team members have been preoccupied by other commitments recently due to other deadlines and exams, however this period is coming to a close and the company having a large financial redundancy due to the sale of modules still, some of the hourly restrictions and being slightly loosened in order to allow team members to finish the project to the high standard we have come to expect. Hours will remain closely watched, but members are no longer required to request extra hours and instead, trust is in place that all extra hours used during this period are going toward perfecting all aspects of the application ready for the completion of iteration 3.</t>
  </si>
  <si>
    <t>Final push to get everything done we can. I have diverted some of our resources to the development of the HTML tour and to the start of the Presentation to allow us some breathing room towards the end. Main features are looking polished and are near completion.
Financially, in a very solid position giving us the ability to have a strong push before release to make sure that all features work as intended and that we have the quality of product that we strive for.</t>
  </si>
  <si>
    <t>Other comments for week 32:</t>
  </si>
  <si>
    <t>Estimated time - Week 33</t>
  </si>
  <si>
    <t>C15</t>
  </si>
  <si>
    <t>disliked recipes</t>
  </si>
  <si>
    <t>Actual timesheet - Week 33</t>
  </si>
  <si>
    <t>05/11/2020</t>
  </si>
  <si>
    <t>05/12/2020</t>
  </si>
  <si>
    <t>05/13/2020</t>
  </si>
  <si>
    <t>05/14/2020</t>
  </si>
  <si>
    <t>05/15/2020</t>
  </si>
  <si>
    <t>05/16/2020</t>
  </si>
  <si>
    <t>05/17/2020</t>
  </si>
  <si>
    <t>total billable</t>
  </si>
  <si>
    <t>01:45:00</t>
  </si>
  <si>
    <t>10:30:00</t>
  </si>
  <si>
    <t>13:30:00</t>
  </si>
  <si>
    <t>41:00:00</t>
  </si>
  <si>
    <t>04:00:00</t>
  </si>
  <si>
    <t>14:00:00</t>
  </si>
  <si>
    <t>09:00:00</t>
  </si>
  <si>
    <t>04:30:00</t>
  </si>
  <si>
    <t>Marketing - SWEng Group 4</t>
  </si>
  <si>
    <t>07:30:00</t>
  </si>
  <si>
    <t>05:45:00</t>
  </si>
  <si>
    <t>12:30:00</t>
  </si>
  <si>
    <t>03:15:00</t>
  </si>
  <si>
    <t>50:45:00</t>
  </si>
  <si>
    <t>Notes on labour for week 33:</t>
  </si>
  <si>
    <t>The team had predicted 31 hours for this week, week 4 of iteration 3. 
We have gone over on estimated hours in total of 21.25 for the entire project.
We have gone over on hours this week by 19.75 so have reduced the company redundancy which now stands at £727.17 extra in the pot. The company remains in a comfortable place financially.
From going under last week, some of the team still have some exams left but the team is starting to return concentration to the SWEng effort in order to bring iteration 3 to a strong ending. To that end the team has gone over in hours but we have the redundancy to do so and since lifting hour restrictions last week the team has taken that into play with this week of labour.
The team remains in a strong place financially and the restriction will remain off until the team has finished with a product we can be proud of.</t>
  </si>
  <si>
    <t>Echoing the Financial Manager, The company looks to be in a healthy position right up until the release date of the application. With maximum focus being brought back onto the project, we will be looking at ramping up the hours in development to make sure the application is as polished as possible and that any changes that need to be made as per the Design Survey results, can be made.</t>
  </si>
  <si>
    <t>Other comments for week 33:</t>
  </si>
  <si>
    <t>Financial updates from reporting period:</t>
  </si>
  <si>
    <t>A better estimate of Firebase pricing is now avaliable due to usage data across several months with 7 developers. Particularly paying close attention to the last month of data, the application now hosts the majority of initial lauch expected capabilities giving a clearer picture of what costs may look like upon release.</t>
  </si>
  <si>
    <t>Team lead comments on story alterations</t>
  </si>
  <si>
    <t>Due to re-evaluating the plan the following user stories have been removed and will no longer be flagged for development. 
C25 has been removed due its complexity. The story is to produce recipes based on categories of recipes the user has made before. This requires a machine learning algorithm to implement and with the potential of having an incredible number of categories due to user created recipes, this is a little out of reach for the time we have available.
C30 has been removed as a story as its very similar to another user story that was a part of the social side. Users are able to leave comments and reviews, so this story has effectively already been done. 
A14 has been removed as the time it would take to implement icons for every recipe and ingredient properly would be too long. This also adds no real value to application so spending critical development time on something that adds nothing it terms of functionality is a waste of the precious time we have left. 
C15 was removed completely as users can remove meals from the plan at any time, they like so it is now irrelevant. 
Due to these changes in the plan, 27.5 hours in total have been accrued. This time has already been reassigned to other areas of development.</t>
  </si>
  <si>
    <t>Team lead comments from reporting period:</t>
  </si>
  <si>
    <t>In the last few weeks development has slowed due to external factors such as exams and assignments. Within this time good progress has been made in some of key areas. The social aspect has made great strides and is very near completion. The team have also implemented a new search function that allows for a more robust searching. Coming towards the end of the third iteration and having the development team back at full capacity, we can make a final push to make sure that everything is polished and in fully working order. Due to the slowdown in development and the reorganising of the plan we have enough hours and financial strength to divert all resources to the tasks at hand.</t>
  </si>
  <si>
    <t>Team lead comments on financial status from project</t>
  </si>
  <si>
    <t>Over the course of the project the company has been financially solid. There are numerous factors to consider why this has been the case. During Iteration 2, the decision was made to lower the time the group spent in meetings and to lower the time allocated to design after the first Iteration and design phase to allow more financial flexibility. This would allow us more funds to assign to features that would develop issues and take longer to implement. 
	A big factor in the financial stability the company has had throughout the project is down to the contract negotiations and selling of our modules. Due to the successful negotiations the company accrued a large redundancy pot that could be allocated to the features that were very important and time consuming. For example, the social media side of the application was larger than originally estimated and the redundancy allowed the development to proceed as planned and for however long it took to get right. 
	As we approach the end of the development phase and towards the release of the application, the company remains in a healthy financial position.</t>
  </si>
  <si>
    <t>Project Labour Summary</t>
  </si>
  <si>
    <t>Project overall financial summary</t>
  </si>
  <si>
    <t>The team has remained in a strong place financially. All financial matters were directed though myself and I have been firm but fair with the team with labour and extra costs. I took the decision following the sale of modules to keep this money within the company instead of paying the bank back a small sum in order to relieve some of the interest we will pay in later months. I still believe this was the correct decision as it allowed the team to go over allocated hours in some stories to maintain our standards.
All other costs have been set via contracts so predicted costs have matched up as expected. Estimating user time via hours allocated to contracts has worked well, where not completely accurate at times, the rough estimates have rounded out to expected costs.</t>
  </si>
  <si>
    <t>Lessons learnt</t>
  </si>
  <si>
    <t xml:space="preserve">All estimates should be made carefully, with significant research and group deliberation. 
The team should be firm with estimates and push to come in on time and target, however the team should also remember that these were purely estimates and in some cases leeway is sometimes required. </t>
  </si>
  <si>
    <t>30/09/19 - 10/05/20 totals</t>
  </si>
  <si>
    <t>Labour</t>
  </si>
  <si>
    <t>Weekly interest</t>
  </si>
  <si>
    <t>Module purchases</t>
  </si>
  <si>
    <t>CoDev Profit &amp; Loss (30/09/19 - 10/05/20)</t>
  </si>
  <si>
    <t>CoDev Balance sheet (10/05/20)</t>
  </si>
  <si>
    <t>Sales Revenue</t>
  </si>
  <si>
    <t>Fixed Assets</t>
  </si>
  <si>
    <t>Cost of Sales</t>
  </si>
  <si>
    <t>Tangible fixed assets</t>
  </si>
  <si>
    <t>Gross Profit</t>
  </si>
  <si>
    <t>Financial fixed assets</t>
  </si>
  <si>
    <t>Overheads</t>
  </si>
  <si>
    <t xml:space="preserve">Net Profit (PBIT) </t>
  </si>
  <si>
    <t>Current Assets</t>
  </si>
  <si>
    <t>Interest</t>
  </si>
  <si>
    <t>Cash in hand &amp; at bank</t>
  </si>
  <si>
    <t>Profit Before Taxation</t>
  </si>
  <si>
    <t>Stock</t>
  </si>
  <si>
    <t>Debtors</t>
  </si>
  <si>
    <t>Current Liabilities</t>
  </si>
  <si>
    <t>Rent</t>
  </si>
  <si>
    <t>IT Infastructure</t>
  </si>
  <si>
    <t>Utilities</t>
  </si>
  <si>
    <t>Long term liabilities</t>
  </si>
  <si>
    <t>Net Assets</t>
  </si>
  <si>
    <t>Financial Performance over project</t>
  </si>
  <si>
    <t>From the outset it was evident that learning the mechanics of the team, letting everyone work in their own best method while still attempting to hold the team to estimations of time would be difficult. Together as a team we estimated how long each story would take to program, at the beginning these estimations were slightly out due to must of the team overestimating their programming capabilities. As the project progressed, abilities caught up with projections and estimation got more accurate. For the most part, the team adhered to my guidelines, although some members still put in significantly more work than others, targets were met for the most part.
A strong negotiation during the module sales enabled the team to have significantly extra money in the bank that allowed some restrictions on time to be relieved. This enabled the team to put extra time into key selling features and has led to a better product. 
The financial platform for the company has been solid throughout the project. Moving forward into deployment, we hope this solid financial platform gives investors reassurance that the company has what it takes to take Scran Plan to market for a strong return on investment.</t>
  </si>
  <si>
    <t>Breakdown of team labour over project-(30/09/19 - 10/05/20)</t>
  </si>
  <si>
    <t>Labour estimations have been mostly accurate throughout the project. We have gone over our estimate several times but the spare capacity from module sales allowed us this leeway. This over time allowed stories to be completed to the required standard and will pay dividends upon release.</t>
  </si>
  <si>
    <t>Financial Project Summary</t>
  </si>
  <si>
    <t>Date: 22/05/2020</t>
  </si>
  <si>
    <t>Version control: 1.0 - Date: 22/05/2020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</si>
</sst>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14">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Body)"/>
    </font>
    <font>
      <sz val="11"/>
      <color theme="5" tint="0.79998168889431442"/>
      <name val="Calibri"/>
      <family val="2"/>
      <scheme val="minor"/>
    </font>
    <font>
      <sz val="11"/>
      <color indexed="8"/>
      <name val="Calibri"/>
      <family val="2"/>
      <scheme val="minor"/>
    </font>
    <font>
      <b/>
      <sz val="10"/>
      <name val="DejaVu Sans"/>
    </font>
    <font>
      <sz val="10"/>
      <name val="DejaVu Sans"/>
    </font>
    <font>
      <sz val="10"/>
      <color rgb="FFFF0000"/>
      <name val="DejaVu Sans"/>
    </font>
    <font>
      <sz val="14"/>
      <color theme="1"/>
      <name val="Calibri"/>
      <family val="2"/>
      <scheme val="minor"/>
    </font>
    <font>
      <b/>
      <sz val="14"/>
      <color theme="1"/>
      <name val="Calibri"/>
      <family val="2"/>
      <scheme val="minor"/>
    </font>
    <font>
      <sz val="14"/>
      <color rgb="FF000000"/>
      <name val="Calibri"/>
      <family val="2"/>
      <scheme val="minor"/>
    </font>
    <font>
      <sz val="14"/>
      <color rgb="FFFF0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FFF2CC"/>
        <bgColor rgb="FF000000"/>
      </patternFill>
    </fill>
    <fill>
      <patternFill patternType="solid">
        <fgColor rgb="FFFCE4D6"/>
        <bgColor rgb="FF000000"/>
      </patternFill>
    </fill>
    <fill>
      <patternFill patternType="solid">
        <fgColor rgb="FFE2EFDA"/>
        <bgColor rgb="FF000000"/>
      </patternFill>
    </fill>
    <fill>
      <patternFill patternType="solid">
        <fgColor rgb="FFDDEBF7"/>
        <bgColor rgb="FF000000"/>
      </patternFill>
    </fill>
    <fill>
      <patternFill patternType="solid">
        <fgColor theme="8" tint="0.79998168889431442"/>
        <bgColor rgb="FF000000"/>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6" fillId="0" borderId="0"/>
  </cellStyleXfs>
  <cellXfs count="95">
    <xf numFmtId="0" fontId="0" fillId="0" borderId="0" xfId="0"/>
    <xf numFmtId="0" fontId="1" fillId="0" borderId="0" xfId="0" applyFont="1"/>
    <xf numFmtId="0" fontId="1" fillId="2" borderId="1" xfId="0" applyFont="1" applyFill="1" applyBorder="1"/>
    <xf numFmtId="0" fontId="0" fillId="2" borderId="1" xfId="0" applyFill="1" applyBorder="1"/>
    <xf numFmtId="0" fontId="2"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right" vertical="center"/>
    </xf>
    <xf numFmtId="0" fontId="3" fillId="0" borderId="0" xfId="0" applyFont="1" applyAlignment="1">
      <alignment horizontal="right" vertical="center"/>
    </xf>
    <xf numFmtId="0" fontId="1" fillId="4" borderId="1" xfId="0" applyFont="1" applyFill="1" applyBorder="1"/>
    <xf numFmtId="8" fontId="0" fillId="4" borderId="1" xfId="0" applyNumberFormat="1" applyFill="1" applyBorder="1"/>
    <xf numFmtId="8" fontId="0" fillId="0" borderId="0" xfId="0" applyNumberFormat="1"/>
    <xf numFmtId="0" fontId="2" fillId="5" borderId="1" xfId="0" applyFont="1" applyFill="1" applyBorder="1" applyAlignment="1">
      <alignment vertical="center"/>
    </xf>
    <xf numFmtId="0" fontId="3" fillId="5" borderId="1" xfId="0" applyFont="1" applyFill="1" applyBorder="1" applyAlignment="1">
      <alignment vertical="center"/>
    </xf>
    <xf numFmtId="0" fontId="3" fillId="5" borderId="1" xfId="0" applyFont="1" applyFill="1" applyBorder="1" applyAlignment="1">
      <alignment horizontal="right" vertical="center"/>
    </xf>
    <xf numFmtId="0" fontId="1" fillId="5" borderId="1" xfId="0" applyFont="1" applyFill="1" applyBorder="1"/>
    <xf numFmtId="0" fontId="0" fillId="5" borderId="1" xfId="0" applyFill="1" applyBorder="1"/>
    <xf numFmtId="0" fontId="1" fillId="6" borderId="1" xfId="0" applyFont="1" applyFill="1" applyBorder="1"/>
    <xf numFmtId="8" fontId="0" fillId="6" borderId="1" xfId="0" applyNumberFormat="1" applyFill="1" applyBorder="1"/>
    <xf numFmtId="8" fontId="0" fillId="2" borderId="1" xfId="0" applyNumberFormat="1" applyFill="1" applyBorder="1"/>
    <xf numFmtId="8" fontId="0" fillId="5" borderId="1" xfId="0" applyNumberFormat="1" applyFill="1" applyBorder="1"/>
    <xf numFmtId="0" fontId="4" fillId="2" borderId="1" xfId="0" applyFont="1" applyFill="1" applyBorder="1"/>
    <xf numFmtId="8" fontId="5" fillId="2" borderId="1" xfId="0" applyNumberFormat="1" applyFont="1" applyFill="1" applyBorder="1"/>
    <xf numFmtId="0" fontId="4" fillId="5" borderId="1" xfId="0" applyFont="1" applyFill="1" applyBorder="1"/>
    <xf numFmtId="0" fontId="1" fillId="3" borderId="1" xfId="0" applyFont="1" applyFill="1" applyBorder="1"/>
    <xf numFmtId="164" fontId="1" fillId="3" borderId="1" xfId="0" applyNumberFormat="1" applyFont="1" applyFill="1" applyBorder="1"/>
    <xf numFmtId="0" fontId="1" fillId="7" borderId="1" xfId="0" applyFont="1" applyFill="1" applyBorder="1"/>
    <xf numFmtId="164" fontId="1" fillId="0" borderId="0" xfId="0" applyNumberFormat="1" applyFont="1"/>
    <xf numFmtId="0" fontId="2" fillId="8" borderId="1" xfId="0" applyFont="1" applyFill="1" applyBorder="1"/>
    <xf numFmtId="0" fontId="3" fillId="0" borderId="0" xfId="0" applyFont="1"/>
    <xf numFmtId="0" fontId="3" fillId="9" borderId="2" xfId="0" applyFont="1" applyFill="1" applyBorder="1"/>
    <xf numFmtId="0" fontId="3" fillId="9" borderId="3" xfId="0" applyFont="1" applyFill="1" applyBorder="1"/>
    <xf numFmtId="0" fontId="3" fillId="10" borderId="2" xfId="0" applyFont="1" applyFill="1" applyBorder="1"/>
    <xf numFmtId="0" fontId="3" fillId="10" borderId="4" xfId="0" applyFont="1" applyFill="1" applyBorder="1"/>
    <xf numFmtId="0" fontId="3" fillId="11" borderId="2" xfId="0" applyFont="1" applyFill="1" applyBorder="1"/>
    <xf numFmtId="0" fontId="3" fillId="11" borderId="4" xfId="0" applyFont="1" applyFill="1" applyBorder="1"/>
    <xf numFmtId="0" fontId="3" fillId="12" borderId="4" xfId="0" applyFont="1" applyFill="1" applyBorder="1"/>
    <xf numFmtId="0" fontId="2" fillId="12" borderId="1" xfId="0" applyFont="1" applyFill="1" applyBorder="1"/>
    <xf numFmtId="0" fontId="2" fillId="0" borderId="0" xfId="0" applyFont="1"/>
    <xf numFmtId="0" fontId="7" fillId="6" borderId="1" xfId="1" applyFont="1" applyFill="1" applyBorder="1" applyAlignment="1">
      <alignment vertical="center"/>
    </xf>
    <xf numFmtId="0" fontId="7" fillId="5" borderId="1" xfId="1" applyFont="1" applyFill="1" applyBorder="1" applyAlignment="1">
      <alignment vertical="center"/>
    </xf>
    <xf numFmtId="0" fontId="8" fillId="5" borderId="1" xfId="1" applyFont="1" applyFill="1" applyBorder="1" applyAlignment="1">
      <alignment vertical="center"/>
    </xf>
    <xf numFmtId="21" fontId="7" fillId="5" borderId="1" xfId="1" applyNumberFormat="1" applyFont="1" applyFill="1" applyBorder="1" applyAlignment="1">
      <alignment horizontal="right" vertical="center"/>
    </xf>
    <xf numFmtId="0" fontId="8" fillId="0" borderId="1" xfId="1" applyFont="1" applyBorder="1" applyAlignment="1">
      <alignment vertical="center"/>
    </xf>
    <xf numFmtId="0" fontId="8" fillId="2" borderId="1" xfId="1" applyFont="1" applyFill="1" applyBorder="1" applyAlignment="1">
      <alignment vertical="center"/>
    </xf>
    <xf numFmtId="21" fontId="8" fillId="2" borderId="1" xfId="1" applyNumberFormat="1" applyFont="1" applyFill="1" applyBorder="1" applyAlignment="1">
      <alignment horizontal="right" vertical="center"/>
    </xf>
    <xf numFmtId="0" fontId="8" fillId="4" borderId="1" xfId="1" applyFont="1" applyFill="1" applyBorder="1" applyAlignment="1">
      <alignment vertical="center"/>
    </xf>
    <xf numFmtId="21" fontId="8" fillId="4" borderId="1" xfId="1" applyNumberFormat="1" applyFont="1" applyFill="1" applyBorder="1" applyAlignment="1">
      <alignment horizontal="right" vertical="center"/>
    </xf>
    <xf numFmtId="0" fontId="7" fillId="0" borderId="1" xfId="1" applyFont="1" applyBorder="1" applyAlignment="1">
      <alignment vertical="center"/>
    </xf>
    <xf numFmtId="21" fontId="9" fillId="0" borderId="5" xfId="1" applyNumberFormat="1" applyFont="1" applyBorder="1" applyAlignment="1">
      <alignment horizontal="right" vertical="center" wrapText="1"/>
    </xf>
    <xf numFmtId="21" fontId="7" fillId="6" borderId="1" xfId="1" applyNumberFormat="1" applyFont="1" applyFill="1" applyBorder="1" applyAlignment="1">
      <alignment horizontal="right" vertical="center"/>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xf>
    <xf numFmtId="0" fontId="7" fillId="0" borderId="0" xfId="1" applyFont="1" applyAlignment="1">
      <alignment vertical="center"/>
    </xf>
    <xf numFmtId="21" fontId="7" fillId="0" borderId="0" xfId="1" applyNumberFormat="1" applyFont="1" applyAlignment="1">
      <alignment horizontal="right" vertical="center"/>
    </xf>
    <xf numFmtId="0" fontId="1" fillId="0" borderId="2" xfId="0" applyFont="1" applyBorder="1"/>
    <xf numFmtId="0" fontId="8" fillId="13" borderId="1" xfId="1" applyFont="1" applyFill="1" applyBorder="1" applyAlignment="1">
      <alignment vertical="center"/>
    </xf>
    <xf numFmtId="0" fontId="1" fillId="0" borderId="1" xfId="0" applyFont="1" applyBorder="1"/>
    <xf numFmtId="0" fontId="0" fillId="2" borderId="1" xfId="0" applyFill="1" applyBorder="1" applyAlignment="1">
      <alignment horizontal="right"/>
    </xf>
    <xf numFmtId="0" fontId="1" fillId="5" borderId="1" xfId="0" applyFont="1" applyFill="1" applyBorder="1" applyAlignment="1">
      <alignment horizontal="right"/>
    </xf>
    <xf numFmtId="0" fontId="0" fillId="4" borderId="1" xfId="0" applyFill="1" applyBorder="1"/>
    <xf numFmtId="0" fontId="0" fillId="4" borderId="1" xfId="0" applyFill="1" applyBorder="1" applyAlignment="1">
      <alignment horizontal="right"/>
    </xf>
    <xf numFmtId="0" fontId="0" fillId="0" borderId="0" xfId="0" applyAlignment="1">
      <alignment wrapText="1"/>
    </xf>
    <xf numFmtId="0" fontId="1" fillId="0" borderId="0" xfId="0" applyFont="1" applyAlignment="1">
      <alignment horizontal="center" wrapText="1"/>
    </xf>
    <xf numFmtId="0" fontId="10" fillId="0" borderId="0" xfId="0" applyFont="1"/>
    <xf numFmtId="0" fontId="11" fillId="0" borderId="0" xfId="0" applyFont="1"/>
    <xf numFmtId="0" fontId="12" fillId="0" borderId="0" xfId="0" applyFont="1" applyAlignment="1">
      <alignment vertical="center" readingOrder="1"/>
    </xf>
    <xf numFmtId="8" fontId="12" fillId="0" borderId="0" xfId="0" applyNumberFormat="1" applyFont="1" applyAlignment="1">
      <alignment horizontal="right" vertical="center" indent="3" readingOrder="1"/>
    </xf>
    <xf numFmtId="0" fontId="12" fillId="0" borderId="0" xfId="0" applyFont="1"/>
    <xf numFmtId="8" fontId="10" fillId="0" borderId="0" xfId="0" applyNumberFormat="1" applyFont="1" applyAlignment="1">
      <alignment horizontal="right"/>
    </xf>
    <xf numFmtId="0" fontId="12" fillId="0" borderId="8" xfId="0" applyFont="1" applyBorder="1" applyAlignment="1">
      <alignment vertical="center" readingOrder="1"/>
    </xf>
    <xf numFmtId="8" fontId="12" fillId="0" borderId="9" xfId="0" applyNumberFormat="1" applyFont="1" applyBorder="1" applyAlignment="1">
      <alignment vertical="center"/>
    </xf>
    <xf numFmtId="8" fontId="12" fillId="0" borderId="9" xfId="0" applyNumberFormat="1" applyFont="1" applyBorder="1" applyAlignment="1">
      <alignment vertical="center" readingOrder="1"/>
    </xf>
    <xf numFmtId="8" fontId="10" fillId="0" borderId="9" xfId="0" applyNumberFormat="1" applyFont="1" applyBorder="1"/>
    <xf numFmtId="0" fontId="12" fillId="0" borderId="10" xfId="0" applyFont="1" applyBorder="1" applyAlignment="1">
      <alignment vertical="center" readingOrder="1"/>
    </xf>
    <xf numFmtId="8" fontId="12" fillId="0" borderId="11" xfId="0" applyNumberFormat="1" applyFont="1" applyBorder="1" applyAlignment="1">
      <alignment vertical="center" readingOrder="1"/>
    </xf>
    <xf numFmtId="0" fontId="10" fillId="0" borderId="0" xfId="0" applyFont="1" applyBorder="1"/>
    <xf numFmtId="8" fontId="10" fillId="0" borderId="0" xfId="0" applyNumberFormat="1" applyFont="1" applyBorder="1"/>
    <xf numFmtId="0" fontId="10" fillId="0" borderId="8" xfId="0" applyFont="1" applyBorder="1"/>
    <xf numFmtId="0" fontId="12" fillId="0" borderId="0" xfId="0" applyFont="1" applyBorder="1" applyAlignment="1">
      <alignment vertical="center" readingOrder="1"/>
    </xf>
    <xf numFmtId="0" fontId="13" fillId="0" borderId="10" xfId="0" applyFont="1" applyBorder="1" applyAlignment="1">
      <alignment vertical="center" readingOrder="1"/>
    </xf>
    <xf numFmtId="0" fontId="10" fillId="0" borderId="13" xfId="0" applyFont="1" applyBorder="1"/>
    <xf numFmtId="8" fontId="10" fillId="0" borderId="13" xfId="0" applyNumberFormat="1" applyFont="1" applyBorder="1"/>
    <xf numFmtId="8" fontId="10" fillId="0" borderId="11" xfId="0" applyNumberFormat="1" applyFont="1" applyBorder="1"/>
    <xf numFmtId="0" fontId="0" fillId="0" borderId="0" xfId="0" applyAlignment="1">
      <alignment horizontal="center" wrapText="1"/>
    </xf>
    <xf numFmtId="0" fontId="1" fillId="0" borderId="0" xfId="0" applyFont="1" applyAlignment="1">
      <alignment horizontal="center" wrapText="1"/>
    </xf>
    <xf numFmtId="0" fontId="11" fillId="0" borderId="6" xfId="0" applyFont="1" applyBorder="1" applyAlignment="1">
      <alignment horizontal="center"/>
    </xf>
    <xf numFmtId="0" fontId="11" fillId="0" borderId="7" xfId="0" applyFont="1" applyBorder="1" applyAlignment="1">
      <alignment horizontal="center"/>
    </xf>
    <xf numFmtId="0" fontId="11" fillId="0" borderId="12" xfId="0" applyFont="1" applyBorder="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3" fillId="0" borderId="0" xfId="0" applyFont="1" applyAlignment="1">
      <alignment horizontal="center" wrapText="1"/>
    </xf>
  </cellXfs>
  <cellStyles count="2">
    <cellStyle name="Normal" xfId="0" builtinId="0"/>
    <cellStyle name="Normal 2" xfId="1" xr:uid="{9C36A505-E84C-E34E-B044-217EDA5EB3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GB"/>
              <a:t>CoDev 30/09/19 - 10/05/20 Costs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793-184A-A343-6119BF58B74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793-184A-A343-6119BF58B74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793-184A-A343-6119BF58B74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793-184A-A343-6119BF58B74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793-184A-A343-6119BF58B74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793-184A-A343-6119BF58B745}"/>
              </c:ext>
            </c:extLst>
          </c:dPt>
          <c:cat>
            <c:strRef>
              <c:f>'Financal Summary'!$C$268:$C$273</c:f>
              <c:strCache>
                <c:ptCount val="6"/>
                <c:pt idx="0">
                  <c:v>Premises Rent </c:v>
                </c:pt>
                <c:pt idx="1">
                  <c:v>Utilities Rent</c:v>
                </c:pt>
                <c:pt idx="2">
                  <c:v>IT infrastructure</c:v>
                </c:pt>
                <c:pt idx="3">
                  <c:v>Labour</c:v>
                </c:pt>
                <c:pt idx="4">
                  <c:v>Weekly interest</c:v>
                </c:pt>
                <c:pt idx="5">
                  <c:v>Module purchases</c:v>
                </c:pt>
              </c:strCache>
            </c:strRef>
          </c:cat>
          <c:val>
            <c:numRef>
              <c:f>'Financal Summary'!$D$268:$D$273</c:f>
              <c:numCache>
                <c:formatCode>"£"#,##0.00_);[Red]\("£"#,##0.00\)</c:formatCode>
                <c:ptCount val="6"/>
                <c:pt idx="0">
                  <c:v>22144.230769230766</c:v>
                </c:pt>
                <c:pt idx="1">
                  <c:v>1700</c:v>
                </c:pt>
                <c:pt idx="2">
                  <c:v>3400</c:v>
                </c:pt>
                <c:pt idx="3">
                  <c:v>10859.375</c:v>
                </c:pt>
                <c:pt idx="4">
                  <c:v>1835.892895628177</c:v>
                </c:pt>
                <c:pt idx="5">
                  <c:v>461.32</c:v>
                </c:pt>
              </c:numCache>
            </c:numRef>
          </c:val>
          <c:extLst>
            <c:ext xmlns:c16="http://schemas.microsoft.com/office/drawing/2014/chart" uri="{C3380CC4-5D6E-409C-BE32-E72D297353CC}">
              <c16:uniqueId val="{0000000C-8793-184A-A343-6119BF58B7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430893</xdr:colOff>
      <xdr:row>0</xdr:row>
      <xdr:rowOff>72572</xdr:rowOff>
    </xdr:from>
    <xdr:to>
      <xdr:col>0</xdr:col>
      <xdr:colOff>1945368</xdr:colOff>
      <xdr:row>1</xdr:row>
      <xdr:rowOff>31558</xdr:rowOff>
    </xdr:to>
    <xdr:pic>
      <xdr:nvPicPr>
        <xdr:cNvPr id="2" name="Picture 1">
          <a:extLst>
            <a:ext uri="{FF2B5EF4-FFF2-40B4-BE49-F238E27FC236}">
              <a16:creationId xmlns:a16="http://schemas.microsoft.com/office/drawing/2014/main" id="{9D3B0CA7-B118-E940-BB58-81B1C614E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893" y="72572"/>
          <a:ext cx="1514475" cy="1521086"/>
        </a:xfrm>
        <a:prstGeom prst="rect">
          <a:avLst/>
        </a:prstGeom>
      </xdr:spPr>
    </xdr:pic>
    <xdr:clientData/>
  </xdr:twoCellAnchor>
  <xdr:twoCellAnchor editAs="oneCell">
    <xdr:from>
      <xdr:col>1</xdr:col>
      <xdr:colOff>323851</xdr:colOff>
      <xdr:row>0</xdr:row>
      <xdr:rowOff>76201</xdr:rowOff>
    </xdr:from>
    <xdr:to>
      <xdr:col>1</xdr:col>
      <xdr:colOff>1725546</xdr:colOff>
      <xdr:row>0</xdr:row>
      <xdr:rowOff>1466851</xdr:rowOff>
    </xdr:to>
    <xdr:pic>
      <xdr:nvPicPr>
        <xdr:cNvPr id="3" name="Picture 2" descr="https://lh5.googleusercontent.com/B430uS9GqtR2FJchf65cglxsWNRHgGW0cfNEr5PSfWOqWXaGDTD_VDhlcc2_lLCsVje01NN5lObOqCNdRsOffT88IfJb0hfw2UZP_B6CNPtV2m1ZugqTEvp9f5YLp3SSbNXsxVrR">
          <a:extLst>
            <a:ext uri="{FF2B5EF4-FFF2-40B4-BE49-F238E27FC236}">
              <a16:creationId xmlns:a16="http://schemas.microsoft.com/office/drawing/2014/main" id="{DAB64DCB-F7AF-7740-AC78-5A76C73C81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92451" y="76201"/>
          <a:ext cx="140169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103910</xdr:colOff>
      <xdr:row>265</xdr:row>
      <xdr:rowOff>196272</xdr:rowOff>
    </xdr:from>
    <xdr:to>
      <xdr:col>7</xdr:col>
      <xdr:colOff>484909</xdr:colOff>
      <xdr:row>283</xdr:row>
      <xdr:rowOff>184726</xdr:rowOff>
    </xdr:to>
    <xdr:graphicFrame macro="">
      <xdr:nvGraphicFramePr>
        <xdr:cNvPr id="4" name="Chart 3">
          <a:extLst>
            <a:ext uri="{FF2B5EF4-FFF2-40B4-BE49-F238E27FC236}">
              <a16:creationId xmlns:a16="http://schemas.microsoft.com/office/drawing/2014/main" id="{89B34BA6-2378-6B48-8F3A-545A35B69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11546</xdr:colOff>
      <xdr:row>195</xdr:row>
      <xdr:rowOff>11544</xdr:rowOff>
    </xdr:from>
    <xdr:to>
      <xdr:col>9</xdr:col>
      <xdr:colOff>1471659</xdr:colOff>
      <xdr:row>236</xdr:row>
      <xdr:rowOff>184726</xdr:rowOff>
    </xdr:to>
    <xdr:pic>
      <xdr:nvPicPr>
        <xdr:cNvPr id="5" name="Picture 4">
          <a:extLst>
            <a:ext uri="{FF2B5EF4-FFF2-40B4-BE49-F238E27FC236}">
              <a16:creationId xmlns:a16="http://schemas.microsoft.com/office/drawing/2014/main" id="{0D563A2F-887D-904D-95C5-EE6374F9E31F}"/>
            </a:ext>
          </a:extLst>
        </xdr:cNvPr>
        <xdr:cNvPicPr>
          <a:picLocks noChangeAspect="1"/>
        </xdr:cNvPicPr>
      </xdr:nvPicPr>
      <xdr:blipFill>
        <a:blip xmlns:r="http://schemas.openxmlformats.org/officeDocument/2006/relationships" r:embed="rId4"/>
        <a:stretch>
          <a:fillRect/>
        </a:stretch>
      </xdr:blipFill>
      <xdr:spPr>
        <a:xfrm>
          <a:off x="2782455" y="50014908"/>
          <a:ext cx="15626386" cy="8659091"/>
        </a:xfrm>
        <a:prstGeom prst="rect">
          <a:avLst/>
        </a:prstGeom>
      </xdr:spPr>
    </xdr:pic>
    <xdr:clientData/>
  </xdr:twoCellAnchor>
  <xdr:twoCellAnchor editAs="oneCell">
    <xdr:from>
      <xdr:col>0</xdr:col>
      <xdr:colOff>2770907</xdr:colOff>
      <xdr:row>236</xdr:row>
      <xdr:rowOff>173181</xdr:rowOff>
    </xdr:from>
    <xdr:to>
      <xdr:col>2</xdr:col>
      <xdr:colOff>531090</xdr:colOff>
      <xdr:row>260</xdr:row>
      <xdr:rowOff>42336</xdr:rowOff>
    </xdr:to>
    <xdr:pic>
      <xdr:nvPicPr>
        <xdr:cNvPr id="7" name="Picture 6">
          <a:extLst>
            <a:ext uri="{FF2B5EF4-FFF2-40B4-BE49-F238E27FC236}">
              <a16:creationId xmlns:a16="http://schemas.microsoft.com/office/drawing/2014/main" id="{89AB2312-40CB-6540-B426-8275804570F3}"/>
            </a:ext>
          </a:extLst>
        </xdr:cNvPr>
        <xdr:cNvPicPr>
          <a:picLocks noChangeAspect="1"/>
        </xdr:cNvPicPr>
      </xdr:nvPicPr>
      <xdr:blipFill>
        <a:blip xmlns:r="http://schemas.openxmlformats.org/officeDocument/2006/relationships" r:embed="rId5"/>
        <a:stretch>
          <a:fillRect/>
        </a:stretch>
      </xdr:blipFill>
      <xdr:spPr>
        <a:xfrm>
          <a:off x="2770907" y="58662454"/>
          <a:ext cx="2424547" cy="4579700"/>
        </a:xfrm>
        <a:prstGeom prst="rect">
          <a:avLst/>
        </a:prstGeom>
      </xdr:spPr>
    </xdr:pic>
    <xdr:clientData/>
  </xdr:twoCellAnchor>
  <xdr:twoCellAnchor editAs="oneCell">
    <xdr:from>
      <xdr:col>2</xdr:col>
      <xdr:colOff>519544</xdr:colOff>
      <xdr:row>236</xdr:row>
      <xdr:rowOff>184727</xdr:rowOff>
    </xdr:from>
    <xdr:to>
      <xdr:col>6</xdr:col>
      <xdr:colOff>508000</xdr:colOff>
      <xdr:row>260</xdr:row>
      <xdr:rowOff>44677</xdr:rowOff>
    </xdr:to>
    <xdr:pic>
      <xdr:nvPicPr>
        <xdr:cNvPr id="8" name="Picture 7">
          <a:extLst>
            <a:ext uri="{FF2B5EF4-FFF2-40B4-BE49-F238E27FC236}">
              <a16:creationId xmlns:a16="http://schemas.microsoft.com/office/drawing/2014/main" id="{E05AA8C7-B5B5-034D-8C6E-0116E7C7B158}"/>
            </a:ext>
          </a:extLst>
        </xdr:cNvPr>
        <xdr:cNvPicPr>
          <a:picLocks noChangeAspect="1"/>
        </xdr:cNvPicPr>
      </xdr:nvPicPr>
      <xdr:blipFill>
        <a:blip xmlns:r="http://schemas.openxmlformats.org/officeDocument/2006/relationships" r:embed="rId6"/>
        <a:stretch>
          <a:fillRect/>
        </a:stretch>
      </xdr:blipFill>
      <xdr:spPr>
        <a:xfrm>
          <a:off x="5183908" y="58674000"/>
          <a:ext cx="7008092" cy="4570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53CE-0D2E-614E-AB58-C0AD6CED14DF}">
  <sheetPr>
    <pageSetUpPr fitToPage="1"/>
  </sheetPr>
  <dimension ref="A1:AO309"/>
  <sheetViews>
    <sheetView tabSelected="1" topLeftCell="A242" zoomScale="110" zoomScaleNormal="110" workbookViewId="0">
      <pane xSplit="1" topLeftCell="B1" activePane="topRight" state="frozen"/>
      <selection pane="topRight" activeCell="I290" sqref="I290"/>
    </sheetView>
  </sheetViews>
  <sheetFormatPr baseColWidth="10" defaultColWidth="38.33203125" defaultRowHeight="15"/>
  <cols>
    <col min="1" max="1" width="36.33203125" bestFit="1" customWidth="1"/>
    <col min="2" max="2" width="24.83203125" customWidth="1"/>
    <col min="3" max="3" width="23.1640625" customWidth="1"/>
    <col min="4" max="4" width="23" customWidth="1"/>
    <col min="5" max="5" width="24" bestFit="1" customWidth="1"/>
    <col min="6" max="6" width="22" bestFit="1" customWidth="1"/>
    <col min="7" max="7" width="22.33203125" bestFit="1" customWidth="1"/>
    <col min="8" max="9" width="23.33203125" bestFit="1" customWidth="1"/>
    <col min="10" max="10" width="22.1640625" bestFit="1" customWidth="1"/>
    <col min="11" max="11" width="20.83203125" bestFit="1" customWidth="1"/>
    <col min="12" max="12" width="22" bestFit="1" customWidth="1"/>
    <col min="13" max="14" width="23" bestFit="1" customWidth="1"/>
    <col min="15" max="15" width="21.6640625" bestFit="1" customWidth="1"/>
    <col min="16" max="16" width="21.1640625" bestFit="1" customWidth="1"/>
    <col min="17" max="18" width="22.33203125" bestFit="1" customWidth="1"/>
    <col min="19" max="19" width="21.5" bestFit="1" customWidth="1"/>
    <col min="20" max="20" width="20.5" bestFit="1" customWidth="1"/>
    <col min="21" max="22" width="22.6640625" bestFit="1" customWidth="1"/>
    <col min="23" max="23" width="22" bestFit="1" customWidth="1"/>
    <col min="24" max="24" width="21.1640625" bestFit="1" customWidth="1"/>
    <col min="25" max="25" width="22.33203125" bestFit="1" customWidth="1"/>
    <col min="26" max="27" width="23.33203125" bestFit="1" customWidth="1"/>
    <col min="28" max="28" width="22" bestFit="1" customWidth="1"/>
    <col min="29" max="29" width="21.6640625" bestFit="1" customWidth="1"/>
    <col min="30" max="31" width="22.6640625" bestFit="1" customWidth="1"/>
    <col min="32" max="32" width="21.6640625" bestFit="1" customWidth="1"/>
  </cols>
  <sheetData>
    <row r="1" spans="1:41" ht="123" customHeight="1">
      <c r="C1" t="s">
        <v>278</v>
      </c>
    </row>
    <row r="2" spans="1:41" ht="21" customHeight="1">
      <c r="A2" s="1" t="s">
        <v>0</v>
      </c>
      <c r="B2" s="1" t="s">
        <v>277</v>
      </c>
      <c r="C2" s="1" t="s">
        <v>1</v>
      </c>
    </row>
    <row r="3" spans="1:41">
      <c r="A3" s="1" t="s">
        <v>2</v>
      </c>
      <c r="B3" t="s">
        <v>3</v>
      </c>
      <c r="C3" t="s">
        <v>4</v>
      </c>
    </row>
    <row r="4" spans="1:41">
      <c r="A4" s="2" t="s">
        <v>5</v>
      </c>
      <c r="B4" s="3">
        <v>1</v>
      </c>
      <c r="C4" s="3">
        <v>2</v>
      </c>
      <c r="D4" s="3">
        <v>3</v>
      </c>
      <c r="E4" s="3">
        <v>4</v>
      </c>
      <c r="F4" s="3">
        <v>5</v>
      </c>
      <c r="G4" s="3">
        <v>6</v>
      </c>
      <c r="H4" s="3">
        <v>7</v>
      </c>
      <c r="I4" s="3">
        <v>8</v>
      </c>
      <c r="J4" s="3">
        <v>9</v>
      </c>
      <c r="K4" s="3">
        <v>10</v>
      </c>
      <c r="L4" s="3">
        <v>11</v>
      </c>
      <c r="M4" s="3">
        <v>12</v>
      </c>
      <c r="N4" s="3">
        <v>13</v>
      </c>
      <c r="O4" s="3">
        <v>14</v>
      </c>
      <c r="P4" s="3">
        <v>15</v>
      </c>
      <c r="Q4" s="3">
        <v>16</v>
      </c>
      <c r="R4" s="3">
        <v>17</v>
      </c>
      <c r="S4" s="3">
        <v>18</v>
      </c>
      <c r="T4" s="3">
        <v>19</v>
      </c>
      <c r="U4" s="3">
        <v>20</v>
      </c>
      <c r="V4" s="3">
        <v>21</v>
      </c>
      <c r="W4" s="3">
        <v>22</v>
      </c>
      <c r="X4" s="3">
        <v>23</v>
      </c>
      <c r="Y4" s="3">
        <v>24</v>
      </c>
      <c r="Z4" s="3">
        <v>25</v>
      </c>
      <c r="AA4" s="3">
        <v>26</v>
      </c>
      <c r="AB4" s="3">
        <v>27</v>
      </c>
      <c r="AC4" s="3">
        <v>28</v>
      </c>
      <c r="AD4" s="3">
        <v>29</v>
      </c>
      <c r="AE4" s="3">
        <v>30</v>
      </c>
      <c r="AF4" s="3">
        <v>31</v>
      </c>
      <c r="AG4" s="3">
        <v>32</v>
      </c>
      <c r="AH4" s="3">
        <v>33</v>
      </c>
      <c r="AI4" s="3">
        <v>34</v>
      </c>
      <c r="AJ4" s="3">
        <v>35</v>
      </c>
      <c r="AK4" s="3">
        <v>36</v>
      </c>
      <c r="AL4" s="3">
        <v>37</v>
      </c>
      <c r="AM4" s="3">
        <v>38</v>
      </c>
    </row>
    <row r="5" spans="1:41">
      <c r="A5" s="2" t="s">
        <v>6</v>
      </c>
      <c r="B5" s="3" t="s">
        <v>7</v>
      </c>
      <c r="C5" s="3" t="s">
        <v>8</v>
      </c>
      <c r="D5" s="3" t="s">
        <v>9</v>
      </c>
      <c r="E5" s="3" t="s">
        <v>10</v>
      </c>
      <c r="F5" s="3" t="s">
        <v>11</v>
      </c>
      <c r="G5" s="3" t="s">
        <v>12</v>
      </c>
      <c r="H5" s="3" t="s">
        <v>13</v>
      </c>
      <c r="I5" s="3" t="s">
        <v>14</v>
      </c>
      <c r="J5" s="3" t="s">
        <v>15</v>
      </c>
      <c r="K5" s="3" t="s">
        <v>16</v>
      </c>
      <c r="L5" s="3" t="s">
        <v>17</v>
      </c>
      <c r="M5" s="3" t="s">
        <v>18</v>
      </c>
      <c r="N5" s="3" t="s">
        <v>19</v>
      </c>
      <c r="O5" s="3" t="s">
        <v>20</v>
      </c>
      <c r="P5" s="3" t="s">
        <v>21</v>
      </c>
      <c r="Q5" s="3" t="s">
        <v>22</v>
      </c>
      <c r="R5" s="3" t="s">
        <v>23</v>
      </c>
      <c r="S5" s="3" t="s">
        <v>24</v>
      </c>
      <c r="T5" s="3" t="s">
        <v>25</v>
      </c>
      <c r="U5" s="3" t="s">
        <v>26</v>
      </c>
      <c r="V5" s="3" t="s">
        <v>27</v>
      </c>
      <c r="W5" s="3" t="s">
        <v>28</v>
      </c>
      <c r="X5" s="3" t="s">
        <v>29</v>
      </c>
      <c r="Y5" s="3" t="s">
        <v>30</v>
      </c>
      <c r="Z5" s="3" t="s">
        <v>31</v>
      </c>
      <c r="AA5" s="3" t="s">
        <v>32</v>
      </c>
      <c r="AB5" s="3" t="s">
        <v>33</v>
      </c>
      <c r="AC5" s="3" t="s">
        <v>34</v>
      </c>
      <c r="AD5" s="3" t="s">
        <v>35</v>
      </c>
      <c r="AE5" s="3" t="s">
        <v>36</v>
      </c>
      <c r="AF5" s="3" t="s">
        <v>37</v>
      </c>
      <c r="AG5" s="3" t="s">
        <v>38</v>
      </c>
      <c r="AH5" s="3" t="s">
        <v>39</v>
      </c>
      <c r="AI5" s="3" t="s">
        <v>40</v>
      </c>
      <c r="AJ5" s="3" t="s">
        <v>41</v>
      </c>
      <c r="AK5" s="3" t="s">
        <v>42</v>
      </c>
      <c r="AL5" s="3" t="s">
        <v>43</v>
      </c>
      <c r="AM5" s="3" t="s">
        <v>44</v>
      </c>
    </row>
    <row r="6" spans="1:41">
      <c r="A6" s="2" t="s">
        <v>45</v>
      </c>
      <c r="B6" s="3">
        <v>1</v>
      </c>
      <c r="C6" s="3">
        <v>2</v>
      </c>
      <c r="D6" s="3">
        <v>3</v>
      </c>
      <c r="E6" s="3">
        <v>4</v>
      </c>
      <c r="F6" s="3">
        <v>5</v>
      </c>
      <c r="G6" s="3">
        <v>6</v>
      </c>
      <c r="H6" s="3">
        <v>7</v>
      </c>
      <c r="I6" s="3">
        <v>8</v>
      </c>
      <c r="J6" s="3">
        <v>9</v>
      </c>
      <c r="K6" s="3">
        <v>10</v>
      </c>
      <c r="L6" s="3" t="s">
        <v>46</v>
      </c>
      <c r="M6" s="3" t="s">
        <v>46</v>
      </c>
      <c r="N6" s="3" t="s">
        <v>46</v>
      </c>
      <c r="O6" s="3" t="s">
        <v>46</v>
      </c>
      <c r="P6" s="3">
        <v>1</v>
      </c>
      <c r="Q6" s="3">
        <v>2</v>
      </c>
      <c r="R6" s="3">
        <v>3</v>
      </c>
      <c r="S6" s="3">
        <v>4</v>
      </c>
      <c r="T6" s="3">
        <v>5</v>
      </c>
      <c r="U6" s="3">
        <v>6</v>
      </c>
      <c r="V6" s="3">
        <v>7</v>
      </c>
      <c r="W6" s="3">
        <v>8</v>
      </c>
      <c r="X6" s="3">
        <v>9</v>
      </c>
      <c r="Y6" s="3">
        <v>10</v>
      </c>
      <c r="Z6" s="3" t="s">
        <v>47</v>
      </c>
      <c r="AA6" s="3" t="s">
        <v>47</v>
      </c>
      <c r="AB6" s="3" t="s">
        <v>47</v>
      </c>
      <c r="AC6" s="3" t="s">
        <v>47</v>
      </c>
      <c r="AD6" s="3">
        <v>1</v>
      </c>
      <c r="AE6" s="3">
        <v>2</v>
      </c>
      <c r="AF6" s="3">
        <v>3</v>
      </c>
      <c r="AG6" s="3">
        <v>4</v>
      </c>
      <c r="AH6" s="3">
        <v>5</v>
      </c>
      <c r="AI6" s="3">
        <v>6</v>
      </c>
      <c r="AJ6" s="3">
        <v>7</v>
      </c>
      <c r="AK6" s="3">
        <v>8</v>
      </c>
      <c r="AL6" s="3">
        <v>9</v>
      </c>
      <c r="AM6" s="3">
        <v>10</v>
      </c>
    </row>
    <row r="7" spans="1:41">
      <c r="A7" s="4" t="s">
        <v>48</v>
      </c>
      <c r="B7" s="5" t="s">
        <v>49</v>
      </c>
      <c r="C7" s="5" t="s">
        <v>49</v>
      </c>
      <c r="D7" s="5" t="s">
        <v>49</v>
      </c>
      <c r="E7" s="5" t="s">
        <v>49</v>
      </c>
      <c r="F7" s="5" t="s">
        <v>49</v>
      </c>
      <c r="G7" s="5" t="s">
        <v>49</v>
      </c>
      <c r="H7" s="5" t="s">
        <v>49</v>
      </c>
      <c r="I7" s="5" t="s">
        <v>49</v>
      </c>
      <c r="J7" s="5" t="s">
        <v>49</v>
      </c>
      <c r="K7" s="5" t="s">
        <v>49</v>
      </c>
      <c r="L7" s="5" t="s">
        <v>49</v>
      </c>
      <c r="M7" s="5" t="s">
        <v>49</v>
      </c>
      <c r="N7" s="5" t="s">
        <v>49</v>
      </c>
      <c r="O7" s="5" t="s">
        <v>49</v>
      </c>
      <c r="P7" s="5" t="s">
        <v>49</v>
      </c>
      <c r="Q7" s="5" t="s">
        <v>49</v>
      </c>
      <c r="R7" s="5" t="s">
        <v>49</v>
      </c>
      <c r="S7" s="5" t="s">
        <v>49</v>
      </c>
      <c r="T7" s="6" t="s">
        <v>50</v>
      </c>
      <c r="U7" s="6" t="s">
        <v>51</v>
      </c>
      <c r="V7" s="6" t="s">
        <v>52</v>
      </c>
      <c r="W7" s="6" t="s">
        <v>53</v>
      </c>
      <c r="X7" s="6" t="s">
        <v>54</v>
      </c>
      <c r="Y7" s="6" t="s">
        <v>55</v>
      </c>
      <c r="Z7" s="6" t="s">
        <v>56</v>
      </c>
      <c r="AA7" s="6" t="s">
        <v>57</v>
      </c>
      <c r="AB7" s="6" t="s">
        <v>58</v>
      </c>
      <c r="AC7" s="6" t="s">
        <v>59</v>
      </c>
      <c r="AD7" s="6" t="s">
        <v>60</v>
      </c>
      <c r="AE7" s="6" t="s">
        <v>61</v>
      </c>
      <c r="AF7" s="6" t="s">
        <v>62</v>
      </c>
      <c r="AG7" s="6" t="s">
        <v>63</v>
      </c>
      <c r="AH7" s="6" t="s">
        <v>64</v>
      </c>
      <c r="AI7" s="6" t="s">
        <v>65</v>
      </c>
      <c r="AJ7" s="5" t="s">
        <v>66</v>
      </c>
      <c r="AK7" s="5" t="s">
        <v>67</v>
      </c>
      <c r="AL7" s="5"/>
      <c r="AM7" s="5"/>
    </row>
    <row r="8" spans="1:41">
      <c r="A8" s="7" t="s">
        <v>68</v>
      </c>
      <c r="B8" s="8"/>
      <c r="C8" s="8"/>
      <c r="D8" s="8"/>
      <c r="E8" s="8"/>
      <c r="F8" s="8"/>
      <c r="G8" s="8"/>
      <c r="H8" s="8"/>
      <c r="I8" s="8"/>
      <c r="J8" s="8"/>
      <c r="K8" s="8"/>
      <c r="L8" s="8"/>
      <c r="M8" s="8"/>
      <c r="N8" s="8"/>
      <c r="O8" s="8"/>
      <c r="P8" s="8"/>
      <c r="Q8" s="8"/>
      <c r="R8" s="8"/>
      <c r="S8" s="8"/>
      <c r="T8" s="9"/>
      <c r="U8" s="9"/>
      <c r="V8" s="9"/>
      <c r="W8" s="9"/>
      <c r="X8" s="9"/>
      <c r="Y8" s="9"/>
      <c r="Z8" s="9"/>
      <c r="AA8" s="9"/>
      <c r="AB8" s="9"/>
      <c r="AC8" s="9"/>
      <c r="AD8" s="9"/>
      <c r="AE8" s="9"/>
      <c r="AF8" s="9"/>
      <c r="AG8" s="9"/>
      <c r="AH8" s="9"/>
      <c r="AI8" s="9"/>
      <c r="AJ8" s="9"/>
      <c r="AK8" s="9"/>
      <c r="AL8" s="9"/>
      <c r="AM8" s="9"/>
      <c r="AN8" s="10"/>
      <c r="AO8" s="10"/>
    </row>
    <row r="9" spans="1:41">
      <c r="A9" s="11" t="s">
        <v>69</v>
      </c>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3"/>
      <c r="AO9" s="13"/>
    </row>
    <row r="10" spans="1:41">
      <c r="A10" s="14" t="s">
        <v>70</v>
      </c>
      <c r="B10" s="15"/>
      <c r="C10" s="15"/>
      <c r="D10" s="15"/>
      <c r="E10" s="15"/>
      <c r="F10" s="15"/>
      <c r="G10" s="15"/>
      <c r="H10" s="15"/>
      <c r="I10" s="15"/>
      <c r="J10" s="15"/>
      <c r="K10" s="15"/>
      <c r="L10" s="15"/>
      <c r="M10" s="15"/>
      <c r="N10" s="15"/>
      <c r="O10" s="15"/>
      <c r="P10" s="15"/>
      <c r="Q10" s="15"/>
      <c r="R10" s="15"/>
      <c r="S10" s="15"/>
      <c r="T10" s="16"/>
      <c r="U10" s="16"/>
      <c r="V10" s="16"/>
      <c r="W10" s="16">
        <v>-100</v>
      </c>
      <c r="X10" s="16"/>
      <c r="Y10" s="16">
        <v>-300</v>
      </c>
      <c r="Z10" s="16"/>
      <c r="AA10" s="16"/>
      <c r="AB10" s="16"/>
      <c r="AC10" s="16"/>
      <c r="AD10" s="16"/>
      <c r="AE10" s="16"/>
      <c r="AF10" s="16"/>
      <c r="AG10" s="16"/>
      <c r="AH10" s="16"/>
      <c r="AI10" s="16"/>
      <c r="AJ10" s="16"/>
      <c r="AK10" s="16"/>
      <c r="AL10" s="16"/>
      <c r="AM10" s="16"/>
      <c r="AN10" s="10"/>
      <c r="AO10" s="10"/>
    </row>
    <row r="11" spans="1:41">
      <c r="A11" s="17" t="s">
        <v>71</v>
      </c>
      <c r="B11" s="18">
        <v>0</v>
      </c>
      <c r="C11" s="18">
        <v>0</v>
      </c>
      <c r="D11" s="18">
        <v>0</v>
      </c>
      <c r="E11" s="18">
        <v>7</v>
      </c>
      <c r="F11" s="18">
        <v>8.25</v>
      </c>
      <c r="G11" s="18">
        <v>8.25</v>
      </c>
      <c r="H11" s="18">
        <v>8.5</v>
      </c>
      <c r="I11" s="18">
        <v>7.75</v>
      </c>
      <c r="J11" s="18">
        <v>20.25</v>
      </c>
      <c r="K11" s="18">
        <v>14</v>
      </c>
      <c r="L11" s="18">
        <v>0</v>
      </c>
      <c r="M11" s="18">
        <v>0</v>
      </c>
      <c r="N11" s="18">
        <v>0</v>
      </c>
      <c r="O11" s="18">
        <v>0</v>
      </c>
      <c r="P11" s="18">
        <v>0</v>
      </c>
      <c r="Q11" s="18">
        <v>45.25</v>
      </c>
      <c r="R11" s="18">
        <v>67.5</v>
      </c>
      <c r="S11" s="18">
        <v>35</v>
      </c>
      <c r="T11" s="18">
        <v>47.75</v>
      </c>
      <c r="U11" s="18">
        <v>59</v>
      </c>
      <c r="V11" s="18">
        <v>58.5</v>
      </c>
      <c r="W11" s="18">
        <v>42.5</v>
      </c>
      <c r="X11" s="18">
        <v>46</v>
      </c>
      <c r="Y11" s="18">
        <v>29.25</v>
      </c>
      <c r="Z11" s="18">
        <v>47.25</v>
      </c>
      <c r="AA11" s="18">
        <v>34.75</v>
      </c>
      <c r="AB11" s="18">
        <v>28.5</v>
      </c>
      <c r="AC11" s="18">
        <v>43.5</v>
      </c>
      <c r="AD11" s="18">
        <v>43.5</v>
      </c>
      <c r="AE11" s="18">
        <v>37.25</v>
      </c>
      <c r="AF11" s="18">
        <v>47.25</v>
      </c>
      <c r="AG11" s="18">
        <v>29.75</v>
      </c>
      <c r="AH11" s="18">
        <v>31</v>
      </c>
      <c r="AI11" s="18">
        <v>43.5</v>
      </c>
      <c r="AJ11" s="18">
        <v>75.25</v>
      </c>
      <c r="AK11" s="18">
        <v>7</v>
      </c>
      <c r="AL11" s="18">
        <v>0</v>
      </c>
      <c r="AM11" s="18">
        <v>0</v>
      </c>
    </row>
    <row r="12" spans="1:41">
      <c r="A12" s="19" t="s">
        <v>72</v>
      </c>
      <c r="B12" s="20">
        <v>0</v>
      </c>
      <c r="C12" s="20">
        <v>0</v>
      </c>
      <c r="D12" s="20">
        <v>0</v>
      </c>
      <c r="E12" s="20">
        <v>-2618.2692307692309</v>
      </c>
      <c r="F12" s="20">
        <v>-2721.3942307692309</v>
      </c>
      <c r="G12" s="20">
        <v>-3724.5192307692309</v>
      </c>
      <c r="H12" s="20">
        <v>-5728.8461538461543</v>
      </c>
      <c r="I12" s="20">
        <v>-5825.7211538461543</v>
      </c>
      <c r="J12" s="20">
        <v>-6078.8461538461543</v>
      </c>
      <c r="K12" s="20">
        <v>-8751.923076923078</v>
      </c>
      <c r="L12" s="20">
        <v>-8751.923076923078</v>
      </c>
      <c r="M12" s="20">
        <v>-8751.923076923078</v>
      </c>
      <c r="N12" s="20">
        <v>-8751.923076923078</v>
      </c>
      <c r="O12" s="20">
        <v>-8751.923076923078</v>
      </c>
      <c r="P12" s="20">
        <v>-8751.923076923078</v>
      </c>
      <c r="Q12" s="20">
        <v>-9317.548076923078</v>
      </c>
      <c r="R12" s="20">
        <v>-10161.298076923078</v>
      </c>
      <c r="S12" s="20">
        <v>-15660.336538461539</v>
      </c>
      <c r="T12" s="20">
        <v>-16257.211538461539</v>
      </c>
      <c r="U12" s="20">
        <v>9656.8626320675903</v>
      </c>
      <c r="V12" s="20">
        <v>6935.9627357514491</v>
      </c>
      <c r="W12" s="20">
        <v>6213.1397625122308</v>
      </c>
      <c r="X12" s="20">
        <v>5546.5667892730125</v>
      </c>
      <c r="Y12" s="20">
        <v>2291.2918929568709</v>
      </c>
      <c r="Z12" s="20">
        <v>1609.0939197176526</v>
      </c>
      <c r="AA12" s="20">
        <v>1083.1459464784343</v>
      </c>
      <c r="AB12" s="20">
        <v>635.32297323921625</v>
      </c>
      <c r="AC12" s="20">
        <v>-1.9326762412674725E-12</v>
      </c>
      <c r="AD12" s="20">
        <v>15645.995911731878</v>
      </c>
      <c r="AE12" s="20">
        <v>15035.837177949705</v>
      </c>
      <c r="AF12" s="20">
        <v>14300.678444167532</v>
      </c>
      <c r="AG12" s="20">
        <v>14300.678444167532</v>
      </c>
      <c r="AH12" s="20">
        <v>8722.7312488468961</v>
      </c>
      <c r="AI12" s="20">
        <v>8190.6975150647231</v>
      </c>
      <c r="AJ12" s="20">
        <v>6002.4137812825502</v>
      </c>
      <c r="AK12" s="20">
        <v>3019.1781244234535</v>
      </c>
      <c r="AL12" s="20">
        <v>2787.1443906412801</v>
      </c>
      <c r="AM12" s="20">
        <v>2642.6106568591067</v>
      </c>
      <c r="AN12" s="13"/>
      <c r="AO12" s="13"/>
    </row>
    <row r="13" spans="1:41">
      <c r="A13" s="7" t="s">
        <v>73</v>
      </c>
      <c r="B13" s="8"/>
      <c r="C13" s="8"/>
      <c r="D13" s="8"/>
      <c r="E13" s="8"/>
      <c r="F13" s="8"/>
      <c r="G13" s="8"/>
      <c r="H13" s="8"/>
      <c r="I13" s="8"/>
      <c r="J13" s="8"/>
      <c r="K13" s="8"/>
      <c r="L13" s="8"/>
      <c r="M13" s="8"/>
      <c r="N13" s="8"/>
      <c r="O13" s="8"/>
      <c r="P13" s="8"/>
      <c r="Q13" s="8"/>
      <c r="R13" s="8"/>
      <c r="S13" s="8"/>
      <c r="T13" s="9"/>
      <c r="U13" s="9"/>
      <c r="V13" s="9"/>
      <c r="W13" s="9"/>
      <c r="X13" s="9"/>
      <c r="Y13" s="9"/>
      <c r="Z13" s="9"/>
      <c r="AA13" s="9"/>
      <c r="AB13" s="9"/>
      <c r="AC13" s="9"/>
      <c r="AD13" s="9"/>
      <c r="AE13" s="9"/>
      <c r="AF13" s="9"/>
      <c r="AG13" s="9"/>
      <c r="AH13" s="9"/>
      <c r="AI13" s="9"/>
      <c r="AJ13" s="9"/>
      <c r="AK13" s="9"/>
      <c r="AL13" s="9"/>
      <c r="AM13" s="9"/>
      <c r="AN13" s="10"/>
      <c r="AO13" s="10"/>
    </row>
    <row r="14" spans="1:41">
      <c r="A14" s="17" t="s">
        <v>74</v>
      </c>
      <c r="B14" s="18">
        <v>0</v>
      </c>
      <c r="C14" s="18">
        <v>0</v>
      </c>
      <c r="D14" s="18">
        <v>0</v>
      </c>
      <c r="E14" s="18">
        <v>7</v>
      </c>
      <c r="F14" s="18">
        <v>8.25</v>
      </c>
      <c r="G14" s="18">
        <v>8.25</v>
      </c>
      <c r="H14" s="18">
        <v>8.5</v>
      </c>
      <c r="I14" s="18">
        <v>7.75</v>
      </c>
      <c r="J14" s="18">
        <v>20.25</v>
      </c>
      <c r="K14" s="18">
        <v>14</v>
      </c>
      <c r="L14" s="18">
        <v>0</v>
      </c>
      <c r="M14" s="18">
        <v>0</v>
      </c>
      <c r="N14" s="18">
        <v>0</v>
      </c>
      <c r="O14" s="18">
        <v>0</v>
      </c>
      <c r="P14" s="18">
        <v>0</v>
      </c>
      <c r="Q14" s="18">
        <v>45.25</v>
      </c>
      <c r="R14" s="18">
        <v>67.5</v>
      </c>
      <c r="S14" s="18">
        <v>35</v>
      </c>
      <c r="T14" s="18">
        <v>40.5</v>
      </c>
      <c r="U14" s="18">
        <v>70.25</v>
      </c>
      <c r="V14" s="18">
        <v>32.5</v>
      </c>
      <c r="W14" s="18">
        <v>56.25</v>
      </c>
      <c r="X14" s="18">
        <v>46.75</v>
      </c>
      <c r="Y14" s="18">
        <v>40</v>
      </c>
      <c r="Z14" s="18">
        <v>38.25</v>
      </c>
      <c r="AA14" s="18">
        <v>73.25</v>
      </c>
      <c r="AB14" s="18">
        <v>48.25</v>
      </c>
      <c r="AC14" s="18">
        <v>23</v>
      </c>
      <c r="AD14" s="18">
        <v>44.25</v>
      </c>
      <c r="AE14" s="18">
        <v>27.5</v>
      </c>
      <c r="AF14" s="18">
        <v>32.25</v>
      </c>
      <c r="AG14" s="18">
        <v>23.25</v>
      </c>
      <c r="AH14" s="18">
        <v>50.75</v>
      </c>
      <c r="AI14" s="18"/>
      <c r="AJ14" s="18"/>
      <c r="AK14" s="18"/>
      <c r="AL14" s="18"/>
      <c r="AM14" s="18"/>
    </row>
    <row r="15" spans="1:41">
      <c r="A15" s="2" t="s">
        <v>75</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row>
    <row r="16" spans="1:41">
      <c r="A16" s="11" t="s">
        <v>76</v>
      </c>
      <c r="B16" s="12"/>
      <c r="C16" s="12"/>
      <c r="D16" s="12"/>
      <c r="E16" s="12"/>
      <c r="F16" s="12"/>
      <c r="G16" s="12"/>
      <c r="H16" s="12"/>
      <c r="I16" s="12"/>
      <c r="J16" s="12"/>
      <c r="K16" s="12"/>
      <c r="L16" s="12"/>
      <c r="M16" s="12"/>
      <c r="N16" s="12"/>
      <c r="O16" s="12"/>
      <c r="P16" s="12"/>
      <c r="Q16" s="12"/>
      <c r="R16" s="12"/>
      <c r="S16" s="12"/>
      <c r="T16" s="12"/>
      <c r="U16" s="12">
        <v>28243.147143768347</v>
      </c>
      <c r="V16" s="12"/>
      <c r="W16" s="12"/>
      <c r="X16" s="12"/>
      <c r="Y16" s="12"/>
      <c r="Z16" s="12"/>
      <c r="AA16" s="12"/>
      <c r="AB16" s="12"/>
      <c r="AC16" s="12"/>
      <c r="AD16" s="12">
        <v>16334.279645514052</v>
      </c>
      <c r="AE16" s="12"/>
      <c r="AF16" s="12"/>
      <c r="AG16" s="12"/>
      <c r="AH16" s="12"/>
      <c r="AI16" s="12"/>
      <c r="AJ16" s="12"/>
      <c r="AK16" s="12"/>
      <c r="AL16" s="12"/>
      <c r="AM16" s="12"/>
    </row>
    <row r="17" spans="1:40">
      <c r="A17" s="11" t="s">
        <v>77</v>
      </c>
      <c r="B17" s="12"/>
      <c r="C17" s="12"/>
      <c r="D17" s="12"/>
      <c r="E17" s="12"/>
      <c r="F17" s="12"/>
      <c r="G17" s="12"/>
      <c r="H17" s="12"/>
      <c r="I17" s="12"/>
      <c r="J17" s="12"/>
      <c r="K17" s="12"/>
      <c r="L17" s="12"/>
      <c r="M17" s="12"/>
      <c r="N17" s="12"/>
      <c r="O17" s="12"/>
      <c r="P17" s="12"/>
      <c r="Q17" s="12"/>
      <c r="R17" s="12"/>
      <c r="S17" s="12"/>
      <c r="T17" s="12"/>
      <c r="U17" s="12"/>
      <c r="V17" s="12"/>
      <c r="W17" s="12">
        <v>263.52999999999997</v>
      </c>
      <c r="X17" s="12"/>
      <c r="Y17" s="12">
        <v>790.58</v>
      </c>
      <c r="Z17" s="12"/>
      <c r="AA17" s="12"/>
      <c r="AB17" s="12"/>
      <c r="AC17" s="12"/>
      <c r="AD17" s="12"/>
      <c r="AE17" s="12"/>
      <c r="AF17" s="12"/>
      <c r="AG17" s="12"/>
      <c r="AH17" s="12"/>
      <c r="AI17" s="12"/>
      <c r="AJ17" s="12"/>
      <c r="AK17" s="12"/>
      <c r="AL17" s="12"/>
      <c r="AM17" s="12"/>
    </row>
    <row r="18" spans="1:40" ht="16" customHeight="1">
      <c r="A18" s="2" t="s">
        <v>78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spans="1:40">
      <c r="A19" s="17" t="s">
        <v>79</v>
      </c>
      <c r="B19" s="22"/>
      <c r="C19" s="22"/>
      <c r="D19" s="22"/>
      <c r="E19" s="22">
        <v>-2530.7692307692309</v>
      </c>
      <c r="F19" s="22"/>
      <c r="G19" s="22"/>
      <c r="H19" s="22">
        <v>-1898.0769230769233</v>
      </c>
      <c r="I19" s="22"/>
      <c r="J19" s="22"/>
      <c r="K19" s="22">
        <v>-1898.0769230769233</v>
      </c>
      <c r="L19" s="22"/>
      <c r="M19" s="22"/>
      <c r="N19" s="22"/>
      <c r="O19" s="22"/>
      <c r="P19" s="22"/>
      <c r="Q19" s="22"/>
      <c r="R19" s="22"/>
      <c r="S19" s="22">
        <v>-5061.5384615384619</v>
      </c>
      <c r="T19" s="22"/>
      <c r="U19" s="22"/>
      <c r="V19" s="22">
        <v>-1898.0769230769233</v>
      </c>
      <c r="W19" s="22"/>
      <c r="X19" s="22"/>
      <c r="Y19" s="22">
        <v>-1898.0769230769233</v>
      </c>
      <c r="Z19" s="22"/>
      <c r="AA19" s="22"/>
      <c r="AB19" s="22"/>
      <c r="AC19" s="22"/>
      <c r="AD19" s="22"/>
      <c r="AE19" s="22"/>
      <c r="AF19" s="22"/>
      <c r="AG19" s="22">
        <v>-5061.5384615384619</v>
      </c>
      <c r="AH19" s="22"/>
      <c r="AI19" s="22"/>
      <c r="AJ19" s="22">
        <f>AJ40-1898.07692307692</f>
        <v>-1898.0769230769199</v>
      </c>
      <c r="AK19" s="22"/>
      <c r="AL19" s="22"/>
      <c r="AM19" s="22">
        <v>-1898.0769230769233</v>
      </c>
      <c r="AN19" s="13"/>
    </row>
    <row r="20" spans="1:40">
      <c r="A20" s="17" t="s">
        <v>80</v>
      </c>
      <c r="B20" s="22"/>
      <c r="C20" s="22"/>
      <c r="D20" s="22"/>
      <c r="E20" s="22"/>
      <c r="F20" s="22"/>
      <c r="G20" s="22">
        <v>-300</v>
      </c>
      <c r="H20" s="22"/>
      <c r="I20" s="22"/>
      <c r="J20" s="22"/>
      <c r="K20" s="22">
        <v>-200</v>
      </c>
      <c r="L20" s="22"/>
      <c r="M20" s="22"/>
      <c r="N20" s="22"/>
      <c r="O20" s="22"/>
      <c r="P20" s="22"/>
      <c r="Q20" s="22"/>
      <c r="R20" s="22"/>
      <c r="S20" s="22"/>
      <c r="T20" s="22"/>
      <c r="U20" s="22">
        <v>-500</v>
      </c>
      <c r="V20" s="22"/>
      <c r="W20" s="22"/>
      <c r="X20" s="22"/>
      <c r="Y20" s="22">
        <v>-200</v>
      </c>
      <c r="Z20" s="22"/>
      <c r="AA20" s="22"/>
      <c r="AB20" s="22"/>
      <c r="AC20" s="22"/>
      <c r="AD20" s="22"/>
      <c r="AE20" s="22"/>
      <c r="AF20" s="22"/>
      <c r="AG20" s="22"/>
      <c r="AH20" s="22"/>
      <c r="AI20" s="22">
        <v>-500</v>
      </c>
      <c r="AJ20" s="22"/>
      <c r="AK20" s="22"/>
      <c r="AL20" s="22"/>
      <c r="AM20" s="22">
        <v>-200</v>
      </c>
      <c r="AN20" s="13"/>
    </row>
    <row r="21" spans="1:40">
      <c r="A21" s="17" t="s">
        <v>81</v>
      </c>
      <c r="B21" s="22"/>
      <c r="C21" s="22"/>
      <c r="D21" s="22"/>
      <c r="E21" s="22"/>
      <c r="F21" s="22"/>
      <c r="G21" s="22">
        <v>-600</v>
      </c>
      <c r="H21" s="22"/>
      <c r="I21" s="22"/>
      <c r="J21" s="22"/>
      <c r="K21" s="22">
        <v>-400</v>
      </c>
      <c r="L21" s="22"/>
      <c r="M21" s="22"/>
      <c r="N21" s="22"/>
      <c r="O21" s="22"/>
      <c r="P21" s="22"/>
      <c r="Q21" s="22"/>
      <c r="R21" s="22"/>
      <c r="S21" s="22"/>
      <c r="T21" s="22"/>
      <c r="U21" s="22">
        <v>-1000</v>
      </c>
      <c r="V21" s="22"/>
      <c r="W21" s="22"/>
      <c r="X21" s="22"/>
      <c r="Y21" s="22">
        <v>-400</v>
      </c>
      <c r="Z21" s="22"/>
      <c r="AA21" s="22"/>
      <c r="AB21" s="22"/>
      <c r="AC21" s="22"/>
      <c r="AD21" s="22"/>
      <c r="AE21" s="22"/>
      <c r="AF21" s="22"/>
      <c r="AG21" s="22"/>
      <c r="AH21" s="22"/>
      <c r="AI21" s="22">
        <v>-1000</v>
      </c>
      <c r="AJ21" s="22"/>
      <c r="AK21" s="22"/>
      <c r="AL21" s="22"/>
      <c r="AM21" s="22">
        <v>-400</v>
      </c>
      <c r="AN21" s="13"/>
    </row>
    <row r="22" spans="1:40">
      <c r="A22" s="17" t="s">
        <v>82</v>
      </c>
      <c r="B22" s="22">
        <v>0</v>
      </c>
      <c r="C22" s="22">
        <v>0</v>
      </c>
      <c r="D22" s="22">
        <v>0</v>
      </c>
      <c r="E22" s="22">
        <v>-87.5</v>
      </c>
      <c r="F22" s="22">
        <v>-103.125</v>
      </c>
      <c r="G22" s="22">
        <v>-103.125</v>
      </c>
      <c r="H22" s="22">
        <v>-106.25</v>
      </c>
      <c r="I22" s="22">
        <v>-96.875</v>
      </c>
      <c r="J22" s="22">
        <v>-253.125</v>
      </c>
      <c r="K22" s="22">
        <v>-175</v>
      </c>
      <c r="L22" s="22">
        <v>0</v>
      </c>
      <c r="M22" s="22">
        <v>0</v>
      </c>
      <c r="N22" s="22">
        <v>0</v>
      </c>
      <c r="O22" s="22">
        <v>0</v>
      </c>
      <c r="P22" s="22">
        <v>0</v>
      </c>
      <c r="Q22" s="22">
        <v>-565.625</v>
      </c>
      <c r="R22" s="22">
        <v>-843.75</v>
      </c>
      <c r="S22" s="22">
        <v>-437.5</v>
      </c>
      <c r="T22" s="22">
        <v>-506.25</v>
      </c>
      <c r="U22" s="22">
        <v>-878.125</v>
      </c>
      <c r="V22" s="22">
        <v>-406.25</v>
      </c>
      <c r="W22" s="22">
        <v>-703.125</v>
      </c>
      <c r="X22" s="22">
        <v>-584.375</v>
      </c>
      <c r="Y22" s="22">
        <v>-500</v>
      </c>
      <c r="Z22" s="22">
        <v>-478.125</v>
      </c>
      <c r="AA22" s="22">
        <v>-915.625</v>
      </c>
      <c r="AB22" s="22">
        <v>-603.125</v>
      </c>
      <c r="AC22" s="22">
        <v>-287.5</v>
      </c>
      <c r="AD22" s="22">
        <v>-553.125</v>
      </c>
      <c r="AE22" s="22">
        <v>-343.75</v>
      </c>
      <c r="AF22" s="22">
        <v>-403.125</v>
      </c>
      <c r="AG22" s="22">
        <v>-290.625</v>
      </c>
      <c r="AH22" s="22">
        <v>-634.375</v>
      </c>
      <c r="AI22" s="22">
        <v>0</v>
      </c>
      <c r="AJ22" s="22">
        <v>0</v>
      </c>
      <c r="AK22" s="22">
        <v>0</v>
      </c>
      <c r="AL22" s="22">
        <v>0</v>
      </c>
      <c r="AM22" s="22">
        <v>0</v>
      </c>
      <c r="AN22" s="13"/>
    </row>
    <row r="23" spans="1:40">
      <c r="A23" s="17" t="s">
        <v>83</v>
      </c>
      <c r="B23" s="22">
        <v>0</v>
      </c>
      <c r="C23" s="22">
        <v>0</v>
      </c>
      <c r="D23" s="22">
        <v>0</v>
      </c>
      <c r="E23" s="22">
        <v>0</v>
      </c>
      <c r="F23" s="22">
        <v>0</v>
      </c>
      <c r="G23" s="22">
        <v>0</v>
      </c>
      <c r="H23" s="22">
        <v>0</v>
      </c>
      <c r="I23" s="22">
        <v>0</v>
      </c>
      <c r="J23" s="22">
        <v>0</v>
      </c>
      <c r="K23" s="22">
        <v>0</v>
      </c>
      <c r="L23" s="22">
        <v>0</v>
      </c>
      <c r="M23" s="22">
        <v>0</v>
      </c>
      <c r="N23" s="22">
        <v>0</v>
      </c>
      <c r="O23" s="22">
        <v>0</v>
      </c>
      <c r="P23" s="22">
        <v>0</v>
      </c>
      <c r="Q23" s="22">
        <v>0</v>
      </c>
      <c r="R23" s="22">
        <v>0</v>
      </c>
      <c r="S23" s="22">
        <v>0</v>
      </c>
      <c r="T23" s="22">
        <v>0</v>
      </c>
      <c r="U23" s="22">
        <v>-91.572973239218143</v>
      </c>
      <c r="V23" s="22">
        <v>-91.572973239218143</v>
      </c>
      <c r="W23" s="22">
        <v>-91.572973239218143</v>
      </c>
      <c r="X23" s="22">
        <v>-91.572973239218143</v>
      </c>
      <c r="Y23" s="22">
        <v>-91.572973239218143</v>
      </c>
      <c r="Z23" s="22">
        <v>-91.572973239218143</v>
      </c>
      <c r="AA23" s="22">
        <v>-91.572973239218143</v>
      </c>
      <c r="AB23" s="22">
        <v>-91.572973239218143</v>
      </c>
      <c r="AC23" s="22">
        <v>-91.572973239218143</v>
      </c>
      <c r="AD23" s="22">
        <v>-144.53373378217333</v>
      </c>
      <c r="AE23" s="22">
        <v>-144.53373378217333</v>
      </c>
      <c r="AF23" s="22">
        <v>-144.53373378217333</v>
      </c>
      <c r="AG23" s="22">
        <v>-144.53373378217333</v>
      </c>
      <c r="AH23" s="22">
        <v>-144.53373378217333</v>
      </c>
      <c r="AI23" s="22">
        <v>-144.53373378217333</v>
      </c>
      <c r="AJ23" s="22">
        <v>-144.53373378217333</v>
      </c>
      <c r="AK23" s="22">
        <v>-144.53373378217333</v>
      </c>
      <c r="AL23" s="22">
        <v>-144.53373378217333</v>
      </c>
      <c r="AM23" s="22">
        <v>-144.53373378217299</v>
      </c>
      <c r="AN23" s="13"/>
    </row>
    <row r="24" spans="1:40">
      <c r="A24" s="17" t="s">
        <v>84</v>
      </c>
      <c r="B24" s="22"/>
      <c r="C24" s="22"/>
      <c r="D24" s="22"/>
      <c r="E24" s="22"/>
      <c r="F24" s="22"/>
      <c r="G24" s="22"/>
      <c r="H24" s="22"/>
      <c r="I24" s="22"/>
      <c r="J24" s="22"/>
      <c r="K24" s="22"/>
      <c r="L24" s="22"/>
      <c r="M24" s="22"/>
      <c r="N24" s="22"/>
      <c r="O24" s="22"/>
      <c r="P24" s="22"/>
      <c r="Q24" s="22"/>
      <c r="R24" s="22"/>
      <c r="S24" s="22"/>
      <c r="T24" s="22"/>
      <c r="U24" s="22"/>
      <c r="V24" s="22"/>
      <c r="W24" s="22">
        <v>-115.33</v>
      </c>
      <c r="X24" s="22"/>
      <c r="Y24" s="22">
        <v>-345.99</v>
      </c>
      <c r="Z24" s="22"/>
      <c r="AA24" s="22"/>
      <c r="AB24" s="22"/>
      <c r="AC24" s="22"/>
      <c r="AD24" s="22"/>
      <c r="AE24" s="22"/>
      <c r="AF24" s="22"/>
      <c r="AG24" s="22"/>
      <c r="AH24" s="22"/>
      <c r="AI24" s="22"/>
      <c r="AJ24" s="22"/>
      <c r="AK24" s="22"/>
      <c r="AL24" s="22"/>
      <c r="AM24" s="22"/>
      <c r="AN24" s="13"/>
    </row>
    <row r="25" spans="1:40">
      <c r="A25" s="23" t="s">
        <v>85</v>
      </c>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row>
    <row r="26" spans="1:40">
      <c r="A26" s="25" t="s">
        <v>86</v>
      </c>
      <c r="B26" s="22">
        <v>0</v>
      </c>
      <c r="C26" s="22">
        <v>0</v>
      </c>
      <c r="D26" s="22">
        <v>0</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28243.147143768347</v>
      </c>
      <c r="V26" s="22">
        <v>28243.147143768347</v>
      </c>
      <c r="W26" s="22">
        <v>28243.147143768347</v>
      </c>
      <c r="X26" s="22">
        <v>28243.147143768347</v>
      </c>
      <c r="Y26" s="22">
        <v>28243.147143768347</v>
      </c>
      <c r="Z26" s="22">
        <v>28243.147143768347</v>
      </c>
      <c r="AA26" s="22">
        <v>28243.147143768347</v>
      </c>
      <c r="AB26" s="22">
        <v>28243.147143768347</v>
      </c>
      <c r="AC26" s="22">
        <v>28243.147143768347</v>
      </c>
      <c r="AD26" s="22">
        <v>44577.426789282399</v>
      </c>
      <c r="AE26" s="22">
        <v>44577.426789282399</v>
      </c>
      <c r="AF26" s="22">
        <v>44577.426789282399</v>
      </c>
      <c r="AG26" s="22">
        <v>44577.426789282399</v>
      </c>
      <c r="AH26" s="22">
        <v>44577.426789282399</v>
      </c>
      <c r="AI26" s="22">
        <v>44577.426789282399</v>
      </c>
      <c r="AJ26" s="22">
        <v>44577.426789282399</v>
      </c>
      <c r="AK26" s="22">
        <v>44577.426789282399</v>
      </c>
      <c r="AL26" s="22">
        <v>44577.426789282399</v>
      </c>
      <c r="AM26" s="22">
        <v>44577.426789282399</v>
      </c>
    </row>
    <row r="27" spans="1:40">
      <c r="A27" s="17" t="s">
        <v>87</v>
      </c>
      <c r="B27" s="22">
        <v>0</v>
      </c>
      <c r="C27" s="22">
        <v>0</v>
      </c>
      <c r="D27" s="22">
        <v>0</v>
      </c>
      <c r="E27" s="22">
        <v>0</v>
      </c>
      <c r="F27" s="22">
        <v>0</v>
      </c>
      <c r="G27" s="22">
        <v>0</v>
      </c>
      <c r="H27" s="22">
        <v>0</v>
      </c>
      <c r="I27" s="22">
        <v>0</v>
      </c>
      <c r="J27" s="22">
        <v>0</v>
      </c>
      <c r="K27" s="22">
        <v>0</v>
      </c>
      <c r="L27" s="22">
        <v>0</v>
      </c>
      <c r="M27" s="22">
        <v>0</v>
      </c>
      <c r="N27" s="22">
        <v>0</v>
      </c>
      <c r="O27" s="22">
        <v>0</v>
      </c>
      <c r="P27" s="22">
        <v>0</v>
      </c>
      <c r="Q27" s="22">
        <v>0</v>
      </c>
      <c r="R27" s="22">
        <v>0</v>
      </c>
      <c r="S27" s="22">
        <v>0</v>
      </c>
      <c r="T27" s="22">
        <v>0</v>
      </c>
      <c r="U27" s="22">
        <v>0</v>
      </c>
      <c r="V27" s="22">
        <v>0</v>
      </c>
      <c r="W27" s="22">
        <v>345.99</v>
      </c>
      <c r="X27" s="22">
        <v>345.99</v>
      </c>
      <c r="Y27" s="22">
        <v>0</v>
      </c>
      <c r="Z27" s="22">
        <v>0</v>
      </c>
      <c r="AA27" s="22">
        <v>0</v>
      </c>
      <c r="AB27" s="22">
        <v>0</v>
      </c>
      <c r="AC27" s="22">
        <v>0</v>
      </c>
      <c r="AD27" s="22">
        <v>0</v>
      </c>
      <c r="AE27" s="22">
        <v>0</v>
      </c>
      <c r="AF27" s="22">
        <v>0</v>
      </c>
      <c r="AG27" s="22">
        <v>0</v>
      </c>
      <c r="AH27" s="22">
        <v>0</v>
      </c>
      <c r="AI27" s="22">
        <v>0</v>
      </c>
      <c r="AJ27" s="22">
        <v>0</v>
      </c>
      <c r="AK27" s="22">
        <v>0</v>
      </c>
      <c r="AL27" s="22">
        <v>0</v>
      </c>
      <c r="AM27" s="22">
        <v>0</v>
      </c>
    </row>
    <row r="28" spans="1:40">
      <c r="A28" s="17" t="s">
        <v>88</v>
      </c>
      <c r="B28" s="22"/>
      <c r="C28" s="22"/>
      <c r="D28" s="22"/>
      <c r="E28" s="22"/>
      <c r="F28" s="22"/>
      <c r="G28" s="22"/>
      <c r="H28" s="22"/>
      <c r="I28" s="22"/>
      <c r="J28" s="22"/>
      <c r="K28" s="22"/>
      <c r="L28" s="22"/>
      <c r="M28" s="22"/>
      <c r="N28" s="22"/>
      <c r="O28" s="22"/>
      <c r="P28" s="22"/>
      <c r="Q28" s="22"/>
      <c r="R28" s="22"/>
      <c r="S28" s="22"/>
      <c r="T28" s="22"/>
      <c r="U28" s="22"/>
      <c r="V28" s="22"/>
      <c r="W28" s="22">
        <v>790.58</v>
      </c>
      <c r="X28" s="22">
        <v>790.58</v>
      </c>
      <c r="Y28" s="22">
        <v>0</v>
      </c>
      <c r="Z28" s="22"/>
      <c r="AA28" s="22"/>
      <c r="AB28" s="22"/>
      <c r="AC28" s="22"/>
      <c r="AD28" s="22"/>
      <c r="AE28" s="22"/>
      <c r="AF28" s="22"/>
      <c r="AG28" s="22"/>
      <c r="AH28" s="22"/>
      <c r="AI28" s="22"/>
      <c r="AJ28" s="22"/>
      <c r="AK28" s="22"/>
      <c r="AL28" s="22"/>
      <c r="AM28" s="22"/>
    </row>
    <row r="29" spans="1:40">
      <c r="A29" s="19" t="s">
        <v>89</v>
      </c>
      <c r="B29" s="20">
        <v>0</v>
      </c>
      <c r="C29" s="20">
        <v>0</v>
      </c>
      <c r="D29" s="20">
        <v>0</v>
      </c>
      <c r="E29" s="20">
        <v>0</v>
      </c>
      <c r="F29" s="20">
        <v>-2618.2692307692309</v>
      </c>
      <c r="G29" s="20">
        <v>-2721.3942307692309</v>
      </c>
      <c r="H29" s="20">
        <v>-3724.5192307692309</v>
      </c>
      <c r="I29" s="20">
        <v>-5728.8461538461543</v>
      </c>
      <c r="J29" s="20">
        <v>-5825.7211538461543</v>
      </c>
      <c r="K29" s="20">
        <v>-6078.8461538461543</v>
      </c>
      <c r="L29" s="20">
        <v>-8751.923076923078</v>
      </c>
      <c r="M29" s="20">
        <v>-8751.923076923078</v>
      </c>
      <c r="N29" s="20">
        <v>-8751.923076923078</v>
      </c>
      <c r="O29" s="20">
        <v>-8751.923076923078</v>
      </c>
      <c r="P29" s="20">
        <v>-8751.923076923078</v>
      </c>
      <c r="Q29" s="20">
        <v>-8751.923076923078</v>
      </c>
      <c r="R29" s="20">
        <v>-9317.548076923078</v>
      </c>
      <c r="S29" s="20">
        <v>-10161.298076923078</v>
      </c>
      <c r="T29" s="20">
        <v>-15660.336538461539</v>
      </c>
      <c r="U29" s="20">
        <v>-16166.586538461539</v>
      </c>
      <c r="V29" s="20">
        <v>9606.8626320675903</v>
      </c>
      <c r="W29" s="20">
        <v>7210.9627357514491</v>
      </c>
      <c r="X29" s="20">
        <v>6564.4647625122307</v>
      </c>
      <c r="Y29" s="20">
        <v>5888.5167892730124</v>
      </c>
      <c r="Z29" s="20">
        <v>3243.4568929568704</v>
      </c>
      <c r="AA29" s="20">
        <v>2673.7589197176521</v>
      </c>
      <c r="AB29" s="20">
        <v>1666.5609464784338</v>
      </c>
      <c r="AC29" s="20">
        <v>971.86297323921565</v>
      </c>
      <c r="AD29" s="20">
        <v>592.78999999999746</v>
      </c>
      <c r="AE29" s="20">
        <v>16229.410911731877</v>
      </c>
      <c r="AF29" s="20">
        <v>15741.127177949704</v>
      </c>
      <c r="AG29" s="20">
        <v>15193.468444167531</v>
      </c>
      <c r="AH29" s="20">
        <v>9696.7712488468969</v>
      </c>
      <c r="AI29" s="20">
        <v>8917.862515064724</v>
      </c>
      <c r="AJ29" s="20">
        <v>7273.3287812825511</v>
      </c>
      <c r="AK29" s="20">
        <v>5230.7181244234544</v>
      </c>
      <c r="AL29" s="20">
        <v>5086.1843906412814</v>
      </c>
      <c r="AM29" s="20">
        <v>4941.6506568591085</v>
      </c>
    </row>
    <row r="30" spans="1:40">
      <c r="A30" s="17" t="s">
        <v>90</v>
      </c>
      <c r="B30" s="22">
        <v>0</v>
      </c>
      <c r="C30" s="22">
        <v>0</v>
      </c>
      <c r="D30" s="22">
        <v>0</v>
      </c>
      <c r="E30" s="22">
        <v>-2618.2692307692309</v>
      </c>
      <c r="F30" s="22">
        <v>-103.125</v>
      </c>
      <c r="G30" s="22">
        <v>-1003.125</v>
      </c>
      <c r="H30" s="22">
        <v>-2004.3269230769233</v>
      </c>
      <c r="I30" s="22">
        <v>-96.875</v>
      </c>
      <c r="J30" s="22">
        <v>-253.125</v>
      </c>
      <c r="K30" s="22">
        <v>-2673.0769230769233</v>
      </c>
      <c r="L30" s="22">
        <v>0</v>
      </c>
      <c r="M30" s="22">
        <v>0</v>
      </c>
      <c r="N30" s="22">
        <v>0</v>
      </c>
      <c r="O30" s="22">
        <v>0</v>
      </c>
      <c r="P30" s="22">
        <v>0</v>
      </c>
      <c r="Q30" s="22">
        <v>-565.625</v>
      </c>
      <c r="R30" s="22">
        <v>-843.75</v>
      </c>
      <c r="S30" s="22">
        <v>-5499.0384615384619</v>
      </c>
      <c r="T30" s="22">
        <v>-506.25</v>
      </c>
      <c r="U30" s="22">
        <v>-2469.6979732392183</v>
      </c>
      <c r="V30" s="22">
        <v>-2395.8998963161416</v>
      </c>
      <c r="W30" s="22">
        <v>-910.02797323921823</v>
      </c>
      <c r="X30" s="22">
        <v>-675.94797323921819</v>
      </c>
      <c r="Y30" s="22">
        <v>-3435.6398963161419</v>
      </c>
      <c r="Z30" s="22">
        <v>-569.69797323921819</v>
      </c>
      <c r="AA30" s="22">
        <v>-1007.1979732392182</v>
      </c>
      <c r="AB30" s="22">
        <v>-694.69797323921819</v>
      </c>
      <c r="AC30" s="22">
        <v>-379.07297323921813</v>
      </c>
      <c r="AD30" s="22">
        <v>-697.65873378217339</v>
      </c>
      <c r="AE30" s="22">
        <v>-488.28373378217333</v>
      </c>
      <c r="AF30" s="22">
        <v>-547.65873378217339</v>
      </c>
      <c r="AG30" s="22">
        <v>-5496.6971953206348</v>
      </c>
      <c r="AH30" s="22">
        <v>-778.90873378217339</v>
      </c>
      <c r="AI30" s="22">
        <v>-1644.5337337821734</v>
      </c>
      <c r="AJ30" s="22">
        <v>-2042.6106568590967</v>
      </c>
      <c r="AK30" s="22">
        <v>-144.53373378217333</v>
      </c>
      <c r="AL30" s="22">
        <v>-144.53373378217333</v>
      </c>
      <c r="AM30" s="22">
        <v>-2642.6106568590967</v>
      </c>
    </row>
    <row r="31" spans="1:40">
      <c r="A31" s="11" t="s">
        <v>91</v>
      </c>
      <c r="B31" s="12">
        <v>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28243.147143768347</v>
      </c>
      <c r="V31" s="12">
        <v>0</v>
      </c>
      <c r="W31" s="12">
        <v>263.52999999999997</v>
      </c>
      <c r="X31" s="12">
        <v>0</v>
      </c>
      <c r="Y31" s="12">
        <v>790.58</v>
      </c>
      <c r="Z31" s="12">
        <v>0</v>
      </c>
      <c r="AA31" s="12">
        <v>0</v>
      </c>
      <c r="AB31" s="12">
        <v>0</v>
      </c>
      <c r="AC31" s="12">
        <v>0</v>
      </c>
      <c r="AD31" s="12">
        <v>16334.279645514052</v>
      </c>
      <c r="AE31" s="12">
        <v>0</v>
      </c>
      <c r="AF31" s="12">
        <v>0</v>
      </c>
      <c r="AG31" s="12">
        <v>0</v>
      </c>
      <c r="AH31" s="12">
        <v>0</v>
      </c>
      <c r="AI31" s="12">
        <v>0</v>
      </c>
      <c r="AJ31" s="12">
        <v>0</v>
      </c>
      <c r="AK31" s="12">
        <v>0</v>
      </c>
      <c r="AL31" s="12">
        <v>0</v>
      </c>
      <c r="AM31" s="12">
        <v>0</v>
      </c>
    </row>
    <row r="32" spans="1:40">
      <c r="A32" s="19" t="s">
        <v>72</v>
      </c>
      <c r="B32" s="20">
        <v>0</v>
      </c>
      <c r="C32" s="20">
        <v>0</v>
      </c>
      <c r="D32" s="20">
        <v>0</v>
      </c>
      <c r="E32" s="20">
        <v>-2618.2692307692309</v>
      </c>
      <c r="F32" s="20">
        <v>-2721.3942307692309</v>
      </c>
      <c r="G32" s="20">
        <v>-3724.5192307692309</v>
      </c>
      <c r="H32" s="20">
        <v>-5728.8461538461543</v>
      </c>
      <c r="I32" s="20">
        <v>-5825.7211538461543</v>
      </c>
      <c r="J32" s="20">
        <v>-6078.8461538461543</v>
      </c>
      <c r="K32" s="20">
        <v>-8751.923076923078</v>
      </c>
      <c r="L32" s="20">
        <v>-8751.923076923078</v>
      </c>
      <c r="M32" s="20">
        <v>-8751.923076923078</v>
      </c>
      <c r="N32" s="20">
        <v>-8751.923076923078</v>
      </c>
      <c r="O32" s="20">
        <v>-8751.923076923078</v>
      </c>
      <c r="P32" s="20">
        <v>-8751.923076923078</v>
      </c>
      <c r="Q32" s="20">
        <v>-9317.548076923078</v>
      </c>
      <c r="R32" s="20">
        <v>-10161.298076923078</v>
      </c>
      <c r="S32" s="20">
        <v>-15660.336538461539</v>
      </c>
      <c r="T32" s="20">
        <v>-16166.586538461539</v>
      </c>
      <c r="U32" s="20">
        <v>9606.8626320675903</v>
      </c>
      <c r="V32" s="20">
        <v>7210.9627357514491</v>
      </c>
      <c r="W32" s="20">
        <v>6564.4647625122307</v>
      </c>
      <c r="X32" s="20">
        <v>5888.5167892730124</v>
      </c>
      <c r="Y32" s="20">
        <v>3243.4568929568704</v>
      </c>
      <c r="Z32" s="20">
        <v>2673.7589197176521</v>
      </c>
      <c r="AA32" s="20">
        <v>1666.5609464784338</v>
      </c>
      <c r="AB32" s="20">
        <v>971.86297323921565</v>
      </c>
      <c r="AC32" s="20">
        <v>592.78999999999746</v>
      </c>
      <c r="AD32" s="20">
        <v>16229.410911731877</v>
      </c>
      <c r="AE32" s="20">
        <v>15741.127177949704</v>
      </c>
      <c r="AF32" s="20">
        <v>15193.468444167531</v>
      </c>
      <c r="AG32" s="20">
        <v>9696.7712488468969</v>
      </c>
      <c r="AH32" s="20">
        <v>8917.862515064724</v>
      </c>
      <c r="AI32" s="20">
        <v>7273.3287812825511</v>
      </c>
      <c r="AJ32" s="20">
        <v>5230.7181244234544</v>
      </c>
      <c r="AK32" s="20">
        <v>5086.1843906412814</v>
      </c>
      <c r="AL32" s="20">
        <v>4941.6506568591085</v>
      </c>
      <c r="AM32" s="20">
        <v>2299.0400000000118</v>
      </c>
    </row>
    <row r="33" spans="1:39">
      <c r="A33" s="26" t="s">
        <v>92</v>
      </c>
      <c r="B33" s="27">
        <v>0</v>
      </c>
      <c r="C33" s="27">
        <v>0</v>
      </c>
      <c r="D33" s="27">
        <v>0</v>
      </c>
      <c r="E33" s="27">
        <v>0</v>
      </c>
      <c r="F33" s="27">
        <v>0</v>
      </c>
      <c r="G33" s="27">
        <v>0</v>
      </c>
      <c r="H33" s="27">
        <v>0</v>
      </c>
      <c r="I33" s="27">
        <v>0</v>
      </c>
      <c r="J33" s="27">
        <v>0</v>
      </c>
      <c r="K33" s="27">
        <v>0</v>
      </c>
      <c r="L33" s="27">
        <v>0</v>
      </c>
      <c r="M33" s="27">
        <v>0</v>
      </c>
      <c r="N33" s="27">
        <v>0</v>
      </c>
      <c r="O33" s="27">
        <v>0</v>
      </c>
      <c r="P33" s="27">
        <v>0</v>
      </c>
      <c r="Q33" s="27">
        <v>0</v>
      </c>
      <c r="R33" s="27">
        <v>0</v>
      </c>
      <c r="S33" s="27">
        <v>0</v>
      </c>
      <c r="T33" s="27">
        <v>90.625</v>
      </c>
      <c r="U33" s="27">
        <v>-50</v>
      </c>
      <c r="V33" s="27">
        <v>275</v>
      </c>
      <c r="W33" s="27">
        <v>351.32499999999982</v>
      </c>
      <c r="X33" s="27">
        <v>341.94999999999982</v>
      </c>
      <c r="Y33" s="27">
        <v>952.16499999999951</v>
      </c>
      <c r="Z33" s="27">
        <v>1064.6649999999995</v>
      </c>
      <c r="AA33" s="27">
        <v>583.41499999999951</v>
      </c>
      <c r="AB33" s="27">
        <v>336.539999999999</v>
      </c>
      <c r="AC33" s="27">
        <v>592.78999999999905</v>
      </c>
      <c r="AD33" s="27">
        <v>583.41499999999905</v>
      </c>
      <c r="AE33" s="27">
        <v>705.28999999999905</v>
      </c>
      <c r="AF33" s="28">
        <v>892.78999999999905</v>
      </c>
      <c r="AG33" s="28">
        <v>974.04000000000087</v>
      </c>
      <c r="AH33" s="28">
        <v>727.16500000000087</v>
      </c>
      <c r="AI33" s="28">
        <v>1270.9150000000009</v>
      </c>
      <c r="AJ33" s="28">
        <v>2211.5400000000009</v>
      </c>
      <c r="AK33" s="28">
        <v>2299.0400000000013</v>
      </c>
      <c r="AL33" s="28">
        <v>2299.0400000000018</v>
      </c>
      <c r="AM33" s="28">
        <v>2299.0400000000018</v>
      </c>
    </row>
    <row r="34" spans="1:39">
      <c r="A34" s="1"/>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1"/>
      <c r="AG34" s="1"/>
      <c r="AH34" s="1"/>
      <c r="AI34" s="1"/>
      <c r="AJ34" s="1"/>
      <c r="AK34" s="1"/>
      <c r="AL34" s="1"/>
      <c r="AM34" s="1"/>
    </row>
    <row r="35" spans="1:39">
      <c r="A35" s="1" t="s">
        <v>93</v>
      </c>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1"/>
      <c r="AG35" s="1"/>
      <c r="AH35" s="1"/>
      <c r="AI35" s="1"/>
      <c r="AJ35" s="1"/>
      <c r="AK35" s="1"/>
      <c r="AL35" s="1"/>
      <c r="AM35" s="1"/>
    </row>
    <row r="37" spans="1:39">
      <c r="A37" s="30" t="s">
        <v>94</v>
      </c>
      <c r="B37" s="31"/>
      <c r="C37" s="31"/>
      <c r="D37" s="31"/>
      <c r="E37" s="31"/>
      <c r="F37" s="31"/>
      <c r="G37" s="31"/>
      <c r="H37" s="31"/>
      <c r="I37" s="31"/>
      <c r="J37" s="31"/>
      <c r="K37" s="31"/>
    </row>
    <row r="38" spans="1:39">
      <c r="A38" s="32" t="s">
        <v>95</v>
      </c>
      <c r="B38" s="33" t="s">
        <v>96</v>
      </c>
      <c r="C38" s="33" t="s">
        <v>97</v>
      </c>
      <c r="D38" s="33" t="s">
        <v>98</v>
      </c>
      <c r="E38" s="33" t="s">
        <v>99</v>
      </c>
      <c r="F38" s="33" t="s">
        <v>100</v>
      </c>
      <c r="G38" s="33" t="s">
        <v>101</v>
      </c>
      <c r="H38" s="33" t="s">
        <v>102</v>
      </c>
      <c r="I38" s="33" t="s">
        <v>103</v>
      </c>
    </row>
    <row r="39" spans="1:39">
      <c r="A39" s="34" t="s">
        <v>104</v>
      </c>
      <c r="B39" s="35" t="s">
        <v>105</v>
      </c>
      <c r="C39" s="35">
        <v>6</v>
      </c>
      <c r="D39" s="35"/>
      <c r="E39" s="35"/>
      <c r="F39" s="35">
        <v>1</v>
      </c>
      <c r="G39" s="35"/>
      <c r="H39" s="35">
        <v>2</v>
      </c>
      <c r="I39" s="35">
        <f t="shared" ref="I39:I45" si="0">SUM(C39:H39)</f>
        <v>9</v>
      </c>
      <c r="J39" t="s">
        <v>106</v>
      </c>
      <c r="K39" t="s">
        <v>107</v>
      </c>
      <c r="L39" t="s">
        <v>108</v>
      </c>
      <c r="AJ39">
        <f>-1898.07692307692/3</f>
        <v>-632.6923076923066</v>
      </c>
    </row>
    <row r="40" spans="1:39">
      <c r="A40" s="36" t="s">
        <v>109</v>
      </c>
      <c r="B40" s="37" t="s">
        <v>4</v>
      </c>
      <c r="C40" s="37"/>
      <c r="D40" s="37"/>
      <c r="E40" s="37"/>
      <c r="F40" s="37">
        <v>1</v>
      </c>
      <c r="G40" s="37">
        <v>2</v>
      </c>
      <c r="H40" s="37"/>
      <c r="I40" s="38">
        <f t="shared" si="0"/>
        <v>3</v>
      </c>
      <c r="J40" t="s">
        <v>110</v>
      </c>
      <c r="K40" t="s">
        <v>111</v>
      </c>
      <c r="L40">
        <v>10</v>
      </c>
      <c r="AH40" t="s">
        <v>112</v>
      </c>
    </row>
    <row r="41" spans="1:39">
      <c r="A41" s="34" t="s">
        <v>113</v>
      </c>
      <c r="B41" s="35" t="s">
        <v>114</v>
      </c>
      <c r="C41" s="35"/>
      <c r="D41" s="35">
        <v>1.625</v>
      </c>
      <c r="E41" s="35"/>
      <c r="F41" s="35">
        <v>1</v>
      </c>
      <c r="G41" s="35"/>
      <c r="H41" s="35"/>
      <c r="I41" s="35">
        <f t="shared" si="0"/>
        <v>2.625</v>
      </c>
      <c r="J41" t="s">
        <v>115</v>
      </c>
      <c r="K41" t="s">
        <v>116</v>
      </c>
      <c r="L41">
        <v>6</v>
      </c>
      <c r="AH41" t="s">
        <v>117</v>
      </c>
    </row>
    <row r="42" spans="1:39">
      <c r="A42" s="36" t="s">
        <v>118</v>
      </c>
      <c r="B42" s="37" t="s">
        <v>119</v>
      </c>
      <c r="C42" s="37"/>
      <c r="D42" s="37"/>
      <c r="E42" s="37"/>
      <c r="F42" s="37">
        <v>1</v>
      </c>
      <c r="G42" s="37"/>
      <c r="H42" s="37"/>
      <c r="I42" s="38">
        <f t="shared" si="0"/>
        <v>1</v>
      </c>
      <c r="J42" t="s">
        <v>120</v>
      </c>
      <c r="K42" t="s">
        <v>121</v>
      </c>
      <c r="L42">
        <f>47.25-I46</f>
        <v>20</v>
      </c>
      <c r="AH42" t="s">
        <v>122</v>
      </c>
    </row>
    <row r="43" spans="1:39">
      <c r="A43" s="34" t="s">
        <v>123</v>
      </c>
      <c r="B43" s="35" t="s">
        <v>124</v>
      </c>
      <c r="C43" s="35"/>
      <c r="D43" s="35"/>
      <c r="E43" s="35">
        <v>1.625</v>
      </c>
      <c r="F43" s="35">
        <v>1</v>
      </c>
      <c r="G43" s="35"/>
      <c r="H43" s="35"/>
      <c r="I43" s="35">
        <f t="shared" si="0"/>
        <v>2.625</v>
      </c>
    </row>
    <row r="44" spans="1:39">
      <c r="A44" s="36" t="s">
        <v>125</v>
      </c>
      <c r="B44" s="37" t="s">
        <v>126</v>
      </c>
      <c r="C44" s="37">
        <v>7</v>
      </c>
      <c r="D44" s="37"/>
      <c r="E44" s="37"/>
      <c r="F44" s="37">
        <v>1</v>
      </c>
      <c r="G44" s="37"/>
      <c r="H44" s="37"/>
      <c r="I44" s="38">
        <f t="shared" si="0"/>
        <v>8</v>
      </c>
    </row>
    <row r="45" spans="1:39">
      <c r="A45" s="34" t="s">
        <v>127</v>
      </c>
      <c r="B45" s="35" t="s">
        <v>128</v>
      </c>
      <c r="C45" s="35"/>
      <c r="D45" s="35"/>
      <c r="E45" s="35"/>
      <c r="F45" s="35">
        <v>1</v>
      </c>
      <c r="G45" s="35"/>
      <c r="H45" s="35"/>
      <c r="I45" s="35">
        <f t="shared" si="0"/>
        <v>1</v>
      </c>
      <c r="AH45">
        <v>632.69230769230774</v>
      </c>
    </row>
    <row r="46" spans="1:39">
      <c r="H46" s="11" t="s">
        <v>129</v>
      </c>
      <c r="I46" s="39">
        <f>SUM(I39:I45)</f>
        <v>27.25</v>
      </c>
      <c r="AH46">
        <v>450</v>
      </c>
    </row>
    <row r="47" spans="1:39">
      <c r="A47" s="1" t="s">
        <v>130</v>
      </c>
      <c r="B47" s="92" t="s">
        <v>131</v>
      </c>
      <c r="C47" s="92"/>
      <c r="D47" s="92"/>
      <c r="E47" s="92"/>
      <c r="F47" s="92"/>
      <c r="G47" s="92"/>
      <c r="H47" s="1"/>
      <c r="I47" s="40"/>
      <c r="AH47">
        <v>900</v>
      </c>
    </row>
    <row r="48" spans="1:39">
      <c r="H48" s="1"/>
      <c r="I48" s="40"/>
      <c r="AH48">
        <f>SUM(AH45:AH47)</f>
        <v>1982.6923076923076</v>
      </c>
    </row>
    <row r="49" spans="1:11">
      <c r="A49" s="17" t="s">
        <v>132</v>
      </c>
    </row>
    <row r="50" spans="1:11">
      <c r="A50" s="41" t="s">
        <v>133</v>
      </c>
      <c r="B50" s="41" t="s">
        <v>134</v>
      </c>
      <c r="C50" s="41" t="s">
        <v>135</v>
      </c>
      <c r="D50" s="41" t="s">
        <v>136</v>
      </c>
      <c r="E50" s="41" t="s">
        <v>137</v>
      </c>
      <c r="F50" s="41" t="s">
        <v>138</v>
      </c>
      <c r="G50" s="41" t="s">
        <v>139</v>
      </c>
      <c r="H50" s="41" t="s">
        <v>140</v>
      </c>
      <c r="I50" s="41" t="s">
        <v>141</v>
      </c>
      <c r="J50" s="41" t="s">
        <v>103</v>
      </c>
      <c r="K50" s="41" t="s">
        <v>142</v>
      </c>
    </row>
    <row r="51" spans="1:11">
      <c r="A51" s="42" t="s">
        <v>143</v>
      </c>
      <c r="B51" s="43" t="s">
        <v>144</v>
      </c>
      <c r="C51" s="44" t="s">
        <v>145</v>
      </c>
      <c r="D51" s="44" t="s">
        <v>145</v>
      </c>
      <c r="E51" s="44" t="s">
        <v>146</v>
      </c>
      <c r="F51" s="44" t="s">
        <v>145</v>
      </c>
      <c r="G51" s="44" t="s">
        <v>145</v>
      </c>
      <c r="H51" s="44" t="s">
        <v>145</v>
      </c>
      <c r="I51" s="44" t="s">
        <v>145</v>
      </c>
      <c r="J51" s="44" t="s">
        <v>146</v>
      </c>
      <c r="K51" s="44" t="s">
        <v>146</v>
      </c>
    </row>
    <row r="52" spans="1:11">
      <c r="A52" s="45" t="s">
        <v>144</v>
      </c>
      <c r="B52" s="46" t="s">
        <v>4</v>
      </c>
      <c r="C52" s="47" t="s">
        <v>145</v>
      </c>
      <c r="D52" s="47" t="s">
        <v>145</v>
      </c>
      <c r="E52" s="47" t="s">
        <v>146</v>
      </c>
      <c r="F52" s="47" t="s">
        <v>145</v>
      </c>
      <c r="G52" s="47" t="s">
        <v>145</v>
      </c>
      <c r="H52" s="47" t="s">
        <v>145</v>
      </c>
      <c r="I52" s="47" t="s">
        <v>145</v>
      </c>
      <c r="J52" s="47" t="s">
        <v>146</v>
      </c>
      <c r="K52" s="47" t="s">
        <v>146</v>
      </c>
    </row>
    <row r="53" spans="1:11">
      <c r="A53" s="42" t="s">
        <v>147</v>
      </c>
      <c r="B53" s="43" t="s">
        <v>144</v>
      </c>
      <c r="C53" s="44" t="s">
        <v>148</v>
      </c>
      <c r="D53" s="44" t="s">
        <v>145</v>
      </c>
      <c r="E53" s="44" t="s">
        <v>145</v>
      </c>
      <c r="F53" s="44" t="s">
        <v>145</v>
      </c>
      <c r="G53" s="44" t="s">
        <v>145</v>
      </c>
      <c r="H53" s="44" t="s">
        <v>145</v>
      </c>
      <c r="I53" s="44" t="s">
        <v>145</v>
      </c>
      <c r="J53" s="44" t="s">
        <v>148</v>
      </c>
      <c r="K53" s="44" t="s">
        <v>148</v>
      </c>
    </row>
    <row r="54" spans="1:11">
      <c r="A54" s="45" t="s">
        <v>144</v>
      </c>
      <c r="B54" s="48" t="s">
        <v>105</v>
      </c>
      <c r="C54" s="49" t="s">
        <v>149</v>
      </c>
      <c r="D54" s="49" t="s">
        <v>145</v>
      </c>
      <c r="E54" s="49" t="s">
        <v>145</v>
      </c>
      <c r="F54" s="49" t="s">
        <v>145</v>
      </c>
      <c r="G54" s="49" t="s">
        <v>145</v>
      </c>
      <c r="H54" s="49" t="s">
        <v>145</v>
      </c>
      <c r="I54" s="49" t="s">
        <v>145</v>
      </c>
      <c r="J54" s="49" t="s">
        <v>149</v>
      </c>
      <c r="K54" s="49" t="s">
        <v>149</v>
      </c>
    </row>
    <row r="55" spans="1:11">
      <c r="A55" s="45" t="s">
        <v>144</v>
      </c>
      <c r="B55" s="46" t="s">
        <v>4</v>
      </c>
      <c r="C55" s="47" t="s">
        <v>149</v>
      </c>
      <c r="D55" s="47" t="s">
        <v>145</v>
      </c>
      <c r="E55" s="47" t="s">
        <v>145</v>
      </c>
      <c r="F55" s="47" t="s">
        <v>145</v>
      </c>
      <c r="G55" s="47" t="s">
        <v>145</v>
      </c>
      <c r="H55" s="47" t="s">
        <v>145</v>
      </c>
      <c r="I55" s="47" t="s">
        <v>145</v>
      </c>
      <c r="J55" s="47" t="s">
        <v>149</v>
      </c>
      <c r="K55" s="47" t="s">
        <v>149</v>
      </c>
    </row>
    <row r="56" spans="1:11">
      <c r="A56" s="45" t="s">
        <v>144</v>
      </c>
      <c r="B56" s="48" t="s">
        <v>150</v>
      </c>
      <c r="C56" s="49" t="s">
        <v>149</v>
      </c>
      <c r="D56" s="49" t="s">
        <v>145</v>
      </c>
      <c r="E56" s="49" t="s">
        <v>145</v>
      </c>
      <c r="F56" s="49" t="s">
        <v>145</v>
      </c>
      <c r="G56" s="49" t="s">
        <v>145</v>
      </c>
      <c r="H56" s="49" t="s">
        <v>145</v>
      </c>
      <c r="I56" s="49" t="s">
        <v>145</v>
      </c>
      <c r="J56" s="49" t="s">
        <v>149</v>
      </c>
      <c r="K56" s="49" t="s">
        <v>149</v>
      </c>
    </row>
    <row r="57" spans="1:11">
      <c r="A57" s="45" t="s">
        <v>144</v>
      </c>
      <c r="B57" s="46" t="s">
        <v>124</v>
      </c>
      <c r="C57" s="47" t="s">
        <v>149</v>
      </c>
      <c r="D57" s="47" t="s">
        <v>145</v>
      </c>
      <c r="E57" s="47" t="s">
        <v>145</v>
      </c>
      <c r="F57" s="47" t="s">
        <v>145</v>
      </c>
      <c r="G57" s="47" t="s">
        <v>145</v>
      </c>
      <c r="H57" s="47" t="s">
        <v>145</v>
      </c>
      <c r="I57" s="47" t="s">
        <v>145</v>
      </c>
      <c r="J57" s="47" t="s">
        <v>149</v>
      </c>
      <c r="K57" s="47" t="s">
        <v>149</v>
      </c>
    </row>
    <row r="58" spans="1:11">
      <c r="A58" s="45" t="s">
        <v>144</v>
      </c>
      <c r="B58" s="48" t="s">
        <v>128</v>
      </c>
      <c r="C58" s="49" t="s">
        <v>149</v>
      </c>
      <c r="D58" s="49" t="s">
        <v>145</v>
      </c>
      <c r="E58" s="49" t="s">
        <v>145</v>
      </c>
      <c r="F58" s="49" t="s">
        <v>145</v>
      </c>
      <c r="G58" s="49" t="s">
        <v>145</v>
      </c>
      <c r="H58" s="49" t="s">
        <v>145</v>
      </c>
      <c r="I58" s="49" t="s">
        <v>145</v>
      </c>
      <c r="J58" s="49" t="s">
        <v>149</v>
      </c>
      <c r="K58" s="49" t="s">
        <v>149</v>
      </c>
    </row>
    <row r="59" spans="1:11">
      <c r="A59" s="50" t="s">
        <v>144</v>
      </c>
      <c r="B59" s="46" t="s">
        <v>119</v>
      </c>
      <c r="C59" s="47" t="s">
        <v>149</v>
      </c>
      <c r="D59" s="47" t="s">
        <v>145</v>
      </c>
      <c r="E59" s="47" t="s">
        <v>145</v>
      </c>
      <c r="F59" s="47" t="s">
        <v>145</v>
      </c>
      <c r="G59" s="47" t="s">
        <v>145</v>
      </c>
      <c r="H59" s="47" t="s">
        <v>145</v>
      </c>
      <c r="I59" s="47" t="s">
        <v>145</v>
      </c>
      <c r="J59" s="47" t="s">
        <v>149</v>
      </c>
      <c r="K59" s="47" t="s">
        <v>149</v>
      </c>
    </row>
    <row r="60" spans="1:11">
      <c r="A60" s="42" t="s">
        <v>151</v>
      </c>
      <c r="B60" s="42" t="s">
        <v>144</v>
      </c>
      <c r="C60" s="44" t="s">
        <v>152</v>
      </c>
      <c r="D60" s="44" t="s">
        <v>153</v>
      </c>
      <c r="E60" s="44" t="s">
        <v>145</v>
      </c>
      <c r="F60" s="44" t="s">
        <v>152</v>
      </c>
      <c r="G60" s="44" t="s">
        <v>148</v>
      </c>
      <c r="H60" s="44" t="s">
        <v>154</v>
      </c>
      <c r="I60" s="44" t="s">
        <v>145</v>
      </c>
      <c r="J60" s="44" t="s">
        <v>155</v>
      </c>
      <c r="K60" s="44" t="s">
        <v>155</v>
      </c>
    </row>
    <row r="61" spans="1:11">
      <c r="A61" s="50" t="s">
        <v>144</v>
      </c>
      <c r="B61" s="48" t="s">
        <v>105</v>
      </c>
      <c r="C61" s="49" t="s">
        <v>145</v>
      </c>
      <c r="D61" s="49" t="s">
        <v>148</v>
      </c>
      <c r="E61" s="49" t="s">
        <v>145</v>
      </c>
      <c r="F61" s="49" t="s">
        <v>145</v>
      </c>
      <c r="G61" s="49" t="s">
        <v>145</v>
      </c>
      <c r="H61" s="49" t="s">
        <v>145</v>
      </c>
      <c r="I61" s="49" t="s">
        <v>145</v>
      </c>
      <c r="J61" s="49" t="s">
        <v>148</v>
      </c>
      <c r="K61" s="49" t="s">
        <v>148</v>
      </c>
    </row>
    <row r="62" spans="1:11">
      <c r="A62" s="45" t="s">
        <v>144</v>
      </c>
      <c r="B62" s="46" t="s">
        <v>4</v>
      </c>
      <c r="C62" s="47" t="s">
        <v>145</v>
      </c>
      <c r="D62" s="47" t="s">
        <v>145</v>
      </c>
      <c r="E62" s="47" t="s">
        <v>145</v>
      </c>
      <c r="F62" s="47" t="s">
        <v>145</v>
      </c>
      <c r="G62" s="47" t="s">
        <v>145</v>
      </c>
      <c r="H62" s="47" t="s">
        <v>154</v>
      </c>
      <c r="I62" s="47" t="s">
        <v>145</v>
      </c>
      <c r="J62" s="47" t="s">
        <v>154</v>
      </c>
      <c r="K62" s="47" t="s">
        <v>154</v>
      </c>
    </row>
    <row r="63" spans="1:11">
      <c r="A63" s="45" t="s">
        <v>144</v>
      </c>
      <c r="B63" s="48" t="s">
        <v>150</v>
      </c>
      <c r="C63" s="49" t="s">
        <v>145</v>
      </c>
      <c r="D63" s="49" t="s">
        <v>148</v>
      </c>
      <c r="E63" s="49" t="s">
        <v>145</v>
      </c>
      <c r="F63" s="49" t="s">
        <v>145</v>
      </c>
      <c r="G63" s="49" t="s">
        <v>145</v>
      </c>
      <c r="H63" s="49" t="s">
        <v>145</v>
      </c>
      <c r="I63" s="49" t="s">
        <v>145</v>
      </c>
      <c r="J63" s="49" t="s">
        <v>148</v>
      </c>
      <c r="K63" s="49" t="s">
        <v>148</v>
      </c>
    </row>
    <row r="64" spans="1:11">
      <c r="A64" s="45" t="s">
        <v>144</v>
      </c>
      <c r="B64" s="46" t="s">
        <v>114</v>
      </c>
      <c r="C64" s="47" t="s">
        <v>152</v>
      </c>
      <c r="D64" s="47" t="s">
        <v>145</v>
      </c>
      <c r="E64" s="47" t="s">
        <v>145</v>
      </c>
      <c r="F64" s="47" t="s">
        <v>152</v>
      </c>
      <c r="G64" s="47" t="s">
        <v>148</v>
      </c>
      <c r="H64" s="47" t="s">
        <v>145</v>
      </c>
      <c r="I64" s="47" t="s">
        <v>145</v>
      </c>
      <c r="J64" s="47" t="s">
        <v>153</v>
      </c>
      <c r="K64" s="47" t="s">
        <v>153</v>
      </c>
    </row>
    <row r="65" spans="1:13">
      <c r="A65" s="42" t="s">
        <v>156</v>
      </c>
      <c r="B65" s="42" t="s">
        <v>144</v>
      </c>
      <c r="C65" s="44" t="s">
        <v>157</v>
      </c>
      <c r="D65" s="44" t="s">
        <v>145</v>
      </c>
      <c r="E65" s="44" t="s">
        <v>152</v>
      </c>
      <c r="F65" s="44" t="s">
        <v>158</v>
      </c>
      <c r="G65" s="44" t="s">
        <v>145</v>
      </c>
      <c r="H65" s="44" t="s">
        <v>145</v>
      </c>
      <c r="I65" s="44" t="s">
        <v>145</v>
      </c>
      <c r="J65" s="44" t="s">
        <v>159</v>
      </c>
      <c r="K65" s="44" t="s">
        <v>159</v>
      </c>
    </row>
    <row r="66" spans="1:13">
      <c r="A66" s="45" t="s">
        <v>144</v>
      </c>
      <c r="B66" s="46" t="s">
        <v>124</v>
      </c>
      <c r="C66" s="47" t="s">
        <v>157</v>
      </c>
      <c r="D66" s="47" t="s">
        <v>145</v>
      </c>
      <c r="E66" s="47" t="s">
        <v>152</v>
      </c>
      <c r="F66" s="47" t="s">
        <v>158</v>
      </c>
      <c r="G66" s="47" t="s">
        <v>145</v>
      </c>
      <c r="H66" s="47" t="s">
        <v>145</v>
      </c>
      <c r="I66" s="47" t="s">
        <v>145</v>
      </c>
      <c r="J66" s="47" t="s">
        <v>159</v>
      </c>
      <c r="K66" s="47" t="s">
        <v>159</v>
      </c>
    </row>
    <row r="67" spans="1:13">
      <c r="A67" s="42" t="s">
        <v>160</v>
      </c>
      <c r="B67" s="42" t="s">
        <v>144</v>
      </c>
      <c r="C67" s="44" t="s">
        <v>161</v>
      </c>
      <c r="D67" s="44" t="s">
        <v>145</v>
      </c>
      <c r="E67" s="44" t="s">
        <v>145</v>
      </c>
      <c r="F67" s="44" t="s">
        <v>145</v>
      </c>
      <c r="G67" s="44" t="s">
        <v>145</v>
      </c>
      <c r="H67" s="44" t="s">
        <v>145</v>
      </c>
      <c r="I67" s="44" t="s">
        <v>162</v>
      </c>
      <c r="J67" s="44" t="s">
        <v>163</v>
      </c>
      <c r="K67" s="44" t="s">
        <v>163</v>
      </c>
    </row>
    <row r="68" spans="1:13">
      <c r="A68" s="50" t="s">
        <v>144</v>
      </c>
      <c r="B68" s="46" t="s">
        <v>105</v>
      </c>
      <c r="C68" s="47" t="s">
        <v>162</v>
      </c>
      <c r="D68" s="47" t="s">
        <v>145</v>
      </c>
      <c r="E68" s="47" t="s">
        <v>145</v>
      </c>
      <c r="F68" s="47" t="s">
        <v>145</v>
      </c>
      <c r="G68" s="47" t="s">
        <v>145</v>
      </c>
      <c r="H68" s="47" t="s">
        <v>145</v>
      </c>
      <c r="I68" s="47" t="s">
        <v>162</v>
      </c>
      <c r="J68" s="47" t="s">
        <v>149</v>
      </c>
      <c r="K68" s="47" t="s">
        <v>149</v>
      </c>
    </row>
    <row r="69" spans="1:13">
      <c r="A69" s="45" t="s">
        <v>144</v>
      </c>
      <c r="B69" s="48" t="s">
        <v>150</v>
      </c>
      <c r="C69" s="49" t="s">
        <v>149</v>
      </c>
      <c r="D69" s="49" t="s">
        <v>145</v>
      </c>
      <c r="E69" s="49" t="s">
        <v>145</v>
      </c>
      <c r="F69" s="49" t="s">
        <v>145</v>
      </c>
      <c r="G69" s="49" t="s">
        <v>145</v>
      </c>
      <c r="H69" s="49" t="s">
        <v>145</v>
      </c>
      <c r="I69" s="49" t="s">
        <v>145</v>
      </c>
      <c r="J69" s="49" t="s">
        <v>149</v>
      </c>
      <c r="K69" s="49" t="s">
        <v>149</v>
      </c>
      <c r="L69" s="51"/>
    </row>
    <row r="70" spans="1:13">
      <c r="A70" s="42" t="s">
        <v>164</v>
      </c>
      <c r="B70" s="42" t="s">
        <v>144</v>
      </c>
      <c r="C70" s="44" t="s">
        <v>145</v>
      </c>
      <c r="D70" s="44" t="s">
        <v>145</v>
      </c>
      <c r="E70" s="44" t="s">
        <v>145</v>
      </c>
      <c r="F70" s="44" t="s">
        <v>165</v>
      </c>
      <c r="G70" s="44" t="s">
        <v>145</v>
      </c>
      <c r="H70" s="44" t="s">
        <v>145</v>
      </c>
      <c r="I70" s="44" t="s">
        <v>145</v>
      </c>
      <c r="J70" s="44" t="s">
        <v>165</v>
      </c>
      <c r="K70" s="44" t="s">
        <v>165</v>
      </c>
    </row>
    <row r="71" spans="1:13">
      <c r="A71" s="50" t="s">
        <v>144</v>
      </c>
      <c r="B71" s="46" t="s">
        <v>105</v>
      </c>
      <c r="C71" s="47" t="s">
        <v>145</v>
      </c>
      <c r="D71" s="47" t="s">
        <v>145</v>
      </c>
      <c r="E71" s="47" t="s">
        <v>145</v>
      </c>
      <c r="F71" s="47" t="s">
        <v>165</v>
      </c>
      <c r="G71" s="47" t="s">
        <v>145</v>
      </c>
      <c r="H71" s="47" t="s">
        <v>145</v>
      </c>
      <c r="I71" s="47" t="s">
        <v>145</v>
      </c>
      <c r="J71" s="47" t="s">
        <v>165</v>
      </c>
      <c r="K71" s="47" t="s">
        <v>165</v>
      </c>
    </row>
    <row r="72" spans="1:13">
      <c r="A72" s="42" t="s">
        <v>166</v>
      </c>
      <c r="B72" s="42" t="s">
        <v>144</v>
      </c>
      <c r="C72" s="44" t="s">
        <v>158</v>
      </c>
      <c r="D72" s="44" t="s">
        <v>145</v>
      </c>
      <c r="E72" s="44" t="s">
        <v>145</v>
      </c>
      <c r="F72" s="44" t="s">
        <v>145</v>
      </c>
      <c r="G72" s="44" t="s">
        <v>145</v>
      </c>
      <c r="H72" s="44" t="s">
        <v>145</v>
      </c>
      <c r="I72" s="44" t="s">
        <v>145</v>
      </c>
      <c r="J72" s="44" t="s">
        <v>158</v>
      </c>
      <c r="K72" s="44" t="s">
        <v>158</v>
      </c>
    </row>
    <row r="73" spans="1:13">
      <c r="A73" s="50" t="s">
        <v>144</v>
      </c>
      <c r="B73" s="46" t="s">
        <v>114</v>
      </c>
      <c r="C73" s="47" t="s">
        <v>158</v>
      </c>
      <c r="D73" s="47" t="s">
        <v>145</v>
      </c>
      <c r="E73" s="47" t="s">
        <v>145</v>
      </c>
      <c r="F73" s="47" t="s">
        <v>145</v>
      </c>
      <c r="G73" s="47" t="s">
        <v>145</v>
      </c>
      <c r="H73" s="47" t="s">
        <v>145</v>
      </c>
      <c r="I73" s="47" t="s">
        <v>145</v>
      </c>
      <c r="J73" s="47" t="s">
        <v>158</v>
      </c>
      <c r="K73" s="47" t="s">
        <v>158</v>
      </c>
    </row>
    <row r="74" spans="1:13">
      <c r="A74" s="41" t="s">
        <v>167</v>
      </c>
      <c r="B74" s="41" t="s">
        <v>144</v>
      </c>
      <c r="C74" s="52" t="s">
        <v>168</v>
      </c>
      <c r="D74" s="52" t="s">
        <v>153</v>
      </c>
      <c r="E74" s="52" t="s">
        <v>169</v>
      </c>
      <c r="F74" s="52" t="s">
        <v>170</v>
      </c>
      <c r="G74" s="52" t="s">
        <v>148</v>
      </c>
      <c r="H74" s="52" t="s">
        <v>154</v>
      </c>
      <c r="I74" s="52" t="s">
        <v>162</v>
      </c>
      <c r="J74" s="52" t="s">
        <v>171</v>
      </c>
      <c r="K74" s="52" t="s">
        <v>171</v>
      </c>
    </row>
    <row r="75" spans="1:13">
      <c r="J75" t="s">
        <v>172</v>
      </c>
      <c r="K75">
        <v>32.25</v>
      </c>
      <c r="L75" t="s">
        <v>173</v>
      </c>
      <c r="M75">
        <f>I46-K75</f>
        <v>-5</v>
      </c>
    </row>
    <row r="77" spans="1:13" ht="25" customHeight="1">
      <c r="A77" s="53" t="s">
        <v>174</v>
      </c>
      <c r="B77" s="53"/>
      <c r="C77" s="87"/>
      <c r="D77" s="87"/>
      <c r="E77" s="87"/>
      <c r="F77" s="87"/>
    </row>
    <row r="78" spans="1:13" ht="161" customHeight="1">
      <c r="B78" s="54" t="s">
        <v>175</v>
      </c>
      <c r="C78" s="93" t="s">
        <v>176</v>
      </c>
      <c r="D78" s="93"/>
      <c r="E78" s="93"/>
      <c r="F78" s="93"/>
      <c r="G78" s="93"/>
      <c r="H78" s="93"/>
      <c r="I78" s="93"/>
    </row>
    <row r="79" spans="1:13" ht="47" customHeight="1">
      <c r="B79" s="54" t="s">
        <v>177</v>
      </c>
      <c r="C79" s="93" t="s">
        <v>178</v>
      </c>
      <c r="D79" s="93"/>
      <c r="E79" s="93"/>
      <c r="F79" s="93"/>
      <c r="G79" s="93"/>
      <c r="H79" s="93"/>
      <c r="I79" s="93"/>
    </row>
    <row r="80" spans="1:13" ht="15" customHeight="1">
      <c r="A80" s="53" t="s">
        <v>179</v>
      </c>
      <c r="B80" s="94" t="s">
        <v>180</v>
      </c>
      <c r="C80" s="94"/>
      <c r="D80" s="94"/>
      <c r="E80" s="94"/>
      <c r="F80" s="94"/>
    </row>
    <row r="81" spans="1:12">
      <c r="B81" s="53"/>
      <c r="C81" s="55"/>
    </row>
    <row r="82" spans="1:12">
      <c r="A82" s="1"/>
    </row>
    <row r="84" spans="1:12">
      <c r="A84" s="30" t="s">
        <v>181</v>
      </c>
      <c r="B84" s="31"/>
      <c r="C84" s="31"/>
      <c r="D84" s="31"/>
      <c r="E84" s="31"/>
      <c r="F84" s="31"/>
      <c r="G84" s="31"/>
      <c r="H84" s="31"/>
      <c r="I84" s="31"/>
      <c r="J84" s="31"/>
      <c r="K84" s="31"/>
    </row>
    <row r="85" spans="1:12">
      <c r="A85" s="32" t="s">
        <v>95</v>
      </c>
      <c r="B85" s="33" t="s">
        <v>96</v>
      </c>
      <c r="C85" s="33" t="s">
        <v>97</v>
      </c>
      <c r="D85" s="33" t="s">
        <v>98</v>
      </c>
      <c r="E85" s="33" t="s">
        <v>99</v>
      </c>
      <c r="F85" s="33" t="s">
        <v>100</v>
      </c>
      <c r="G85" s="33" t="s">
        <v>101</v>
      </c>
      <c r="H85" s="33" t="s">
        <v>102</v>
      </c>
      <c r="I85" s="33" t="s">
        <v>103</v>
      </c>
      <c r="J85" t="s">
        <v>106</v>
      </c>
      <c r="K85" t="s">
        <v>107</v>
      </c>
      <c r="L85" t="s">
        <v>108</v>
      </c>
    </row>
    <row r="86" spans="1:12">
      <c r="A86" s="34" t="s">
        <v>104</v>
      </c>
      <c r="B86" s="35" t="s">
        <v>105</v>
      </c>
      <c r="C86" s="35">
        <v>6</v>
      </c>
      <c r="D86" s="35"/>
      <c r="E86" s="35"/>
      <c r="F86" s="35">
        <v>1</v>
      </c>
      <c r="G86" s="35"/>
      <c r="H86" s="35">
        <v>2</v>
      </c>
      <c r="I86" s="35">
        <f>SUM(C86:H86)</f>
        <v>9</v>
      </c>
      <c r="J86" t="s">
        <v>182</v>
      </c>
      <c r="K86" t="s">
        <v>183</v>
      </c>
      <c r="L86">
        <v>3</v>
      </c>
    </row>
    <row r="87" spans="1:12">
      <c r="A87" s="36" t="s">
        <v>109</v>
      </c>
      <c r="B87" s="37" t="s">
        <v>4</v>
      </c>
      <c r="C87" s="37"/>
      <c r="D87" s="37"/>
      <c r="E87" s="37"/>
      <c r="F87" s="37">
        <v>1</v>
      </c>
      <c r="G87" s="37">
        <v>2</v>
      </c>
      <c r="H87" s="37"/>
      <c r="I87" s="38">
        <f t="shared" ref="I87:I92" si="1">SUM(C87:H87)</f>
        <v>3</v>
      </c>
    </row>
    <row r="88" spans="1:12">
      <c r="A88" s="34" t="s">
        <v>113</v>
      </c>
      <c r="B88" s="35" t="s">
        <v>114</v>
      </c>
      <c r="C88" s="35">
        <v>6</v>
      </c>
      <c r="D88" s="35">
        <v>1.5</v>
      </c>
      <c r="E88" s="35"/>
      <c r="F88" s="35">
        <v>1</v>
      </c>
      <c r="G88" s="35"/>
      <c r="H88" s="35"/>
      <c r="I88" s="35">
        <f t="shared" si="1"/>
        <v>8.5</v>
      </c>
      <c r="J88" t="s">
        <v>120</v>
      </c>
      <c r="K88" t="s">
        <v>121</v>
      </c>
      <c r="L88">
        <f>29.75-I93</f>
        <v>3.75</v>
      </c>
    </row>
    <row r="89" spans="1:12">
      <c r="A89" s="36" t="s">
        <v>118</v>
      </c>
      <c r="B89" s="37" t="s">
        <v>119</v>
      </c>
      <c r="C89" s="37"/>
      <c r="D89" s="37"/>
      <c r="E89" s="37"/>
      <c r="F89" s="37">
        <v>1</v>
      </c>
      <c r="G89" s="37"/>
      <c r="H89" s="37"/>
      <c r="I89" s="38">
        <f t="shared" si="1"/>
        <v>1</v>
      </c>
    </row>
    <row r="90" spans="1:12">
      <c r="A90" s="34" t="s">
        <v>123</v>
      </c>
      <c r="B90" s="35" t="s">
        <v>124</v>
      </c>
      <c r="C90" s="35"/>
      <c r="D90" s="35"/>
      <c r="E90" s="35">
        <v>1.5</v>
      </c>
      <c r="F90" s="35">
        <v>1</v>
      </c>
      <c r="G90" s="35"/>
      <c r="H90" s="35"/>
      <c r="I90" s="35">
        <f t="shared" si="1"/>
        <v>2.5</v>
      </c>
    </row>
    <row r="91" spans="1:12">
      <c r="A91" s="36" t="s">
        <v>125</v>
      </c>
      <c r="B91" s="37" t="s">
        <v>126</v>
      </c>
      <c r="C91" s="37"/>
      <c r="D91" s="37"/>
      <c r="E91" s="37"/>
      <c r="F91" s="37">
        <v>1</v>
      </c>
      <c r="G91" s="37"/>
      <c r="H91" s="37"/>
      <c r="I91" s="38">
        <f t="shared" si="1"/>
        <v>1</v>
      </c>
    </row>
    <row r="92" spans="1:12">
      <c r="A92" s="34" t="s">
        <v>127</v>
      </c>
      <c r="B92" s="35" t="s">
        <v>128</v>
      </c>
      <c r="C92" s="35"/>
      <c r="D92" s="35"/>
      <c r="E92" s="35"/>
      <c r="F92" s="35">
        <v>1</v>
      </c>
      <c r="G92" s="35"/>
      <c r="H92" s="35"/>
      <c r="I92" s="35">
        <f t="shared" si="1"/>
        <v>1</v>
      </c>
    </row>
    <row r="93" spans="1:12">
      <c r="H93" s="11" t="s">
        <v>129</v>
      </c>
      <c r="I93" s="39">
        <f>SUM(I86:I92)</f>
        <v>26</v>
      </c>
    </row>
    <row r="94" spans="1:12" ht="17" customHeight="1">
      <c r="A94" s="1" t="s">
        <v>130</v>
      </c>
      <c r="B94" s="87" t="s">
        <v>131</v>
      </c>
      <c r="C94" s="87"/>
      <c r="D94" s="87"/>
      <c r="E94" s="87"/>
      <c r="F94" s="87"/>
      <c r="G94" s="87"/>
      <c r="H94" s="1"/>
      <c r="I94" s="40"/>
    </row>
    <row r="95" spans="1:12">
      <c r="H95" s="1"/>
      <c r="I95" s="40"/>
    </row>
    <row r="96" spans="1:12">
      <c r="A96" s="17" t="s">
        <v>184</v>
      </c>
    </row>
    <row r="97" spans="1:11">
      <c r="A97" s="41" t="s">
        <v>133</v>
      </c>
      <c r="B97" s="41" t="s">
        <v>134</v>
      </c>
      <c r="C97" s="41" t="s">
        <v>185</v>
      </c>
      <c r="D97" s="41" t="s">
        <v>186</v>
      </c>
      <c r="E97" s="41" t="s">
        <v>187</v>
      </c>
      <c r="F97" s="41" t="s">
        <v>188</v>
      </c>
      <c r="G97" s="41" t="s">
        <v>189</v>
      </c>
      <c r="H97" s="41" t="s">
        <v>190</v>
      </c>
      <c r="I97" s="41" t="s">
        <v>191</v>
      </c>
      <c r="J97" s="41" t="s">
        <v>103</v>
      </c>
      <c r="K97" s="41" t="s">
        <v>192</v>
      </c>
    </row>
    <row r="98" spans="1:11">
      <c r="A98" s="42" t="s">
        <v>143</v>
      </c>
      <c r="B98" s="42" t="s">
        <v>144</v>
      </c>
      <c r="C98" s="44" t="s">
        <v>145</v>
      </c>
      <c r="D98" s="44" t="s">
        <v>145</v>
      </c>
      <c r="E98" s="44" t="s">
        <v>162</v>
      </c>
      <c r="F98" s="44" t="s">
        <v>145</v>
      </c>
      <c r="G98" s="44" t="s">
        <v>145</v>
      </c>
      <c r="H98" s="44" t="s">
        <v>145</v>
      </c>
      <c r="I98" s="44" t="s">
        <v>145</v>
      </c>
      <c r="J98" s="44" t="s">
        <v>162</v>
      </c>
      <c r="K98" s="44" t="s">
        <v>162</v>
      </c>
    </row>
    <row r="99" spans="1:11">
      <c r="A99" s="45" t="s">
        <v>144</v>
      </c>
      <c r="B99" s="48" t="s">
        <v>4</v>
      </c>
      <c r="C99" s="49" t="s">
        <v>145</v>
      </c>
      <c r="D99" s="49" t="s">
        <v>145</v>
      </c>
      <c r="E99" s="49" t="s">
        <v>162</v>
      </c>
      <c r="F99" s="49" t="s">
        <v>145</v>
      </c>
      <c r="G99" s="49" t="s">
        <v>145</v>
      </c>
      <c r="H99" s="49" t="s">
        <v>145</v>
      </c>
      <c r="I99" s="49" t="s">
        <v>145</v>
      </c>
      <c r="J99" s="49" t="s">
        <v>162</v>
      </c>
      <c r="K99" s="49" t="s">
        <v>162</v>
      </c>
    </row>
    <row r="100" spans="1:11">
      <c r="A100" s="42" t="s">
        <v>147</v>
      </c>
      <c r="B100" s="42" t="s">
        <v>144</v>
      </c>
      <c r="C100" s="44" t="s">
        <v>193</v>
      </c>
      <c r="D100" s="44" t="s">
        <v>145</v>
      </c>
      <c r="E100" s="44" t="s">
        <v>145</v>
      </c>
      <c r="F100" s="44" t="s">
        <v>145</v>
      </c>
      <c r="G100" s="44" t="s">
        <v>145</v>
      </c>
      <c r="H100" s="44" t="s">
        <v>145</v>
      </c>
      <c r="I100" s="44" t="s">
        <v>145</v>
      </c>
      <c r="J100" s="44" t="s">
        <v>193</v>
      </c>
      <c r="K100" s="44" t="s">
        <v>193</v>
      </c>
    </row>
    <row r="101" spans="1:11">
      <c r="A101" s="45" t="s">
        <v>144</v>
      </c>
      <c r="B101" s="48" t="s">
        <v>105</v>
      </c>
      <c r="C101" s="49" t="s">
        <v>149</v>
      </c>
      <c r="D101" s="49" t="s">
        <v>145</v>
      </c>
      <c r="E101" s="49" t="s">
        <v>145</v>
      </c>
      <c r="F101" s="49" t="s">
        <v>145</v>
      </c>
      <c r="G101" s="49" t="s">
        <v>145</v>
      </c>
      <c r="H101" s="49" t="s">
        <v>145</v>
      </c>
      <c r="I101" s="49" t="s">
        <v>145</v>
      </c>
      <c r="J101" s="49" t="s">
        <v>149</v>
      </c>
      <c r="K101" s="49" t="s">
        <v>149</v>
      </c>
    </row>
    <row r="102" spans="1:11">
      <c r="A102" s="45" t="s">
        <v>144</v>
      </c>
      <c r="B102" s="46" t="s">
        <v>4</v>
      </c>
      <c r="C102" s="47" t="s">
        <v>149</v>
      </c>
      <c r="D102" s="47" t="s">
        <v>145</v>
      </c>
      <c r="E102" s="47" t="s">
        <v>145</v>
      </c>
      <c r="F102" s="47" t="s">
        <v>145</v>
      </c>
      <c r="G102" s="47" t="s">
        <v>145</v>
      </c>
      <c r="H102" s="47" t="s">
        <v>145</v>
      </c>
      <c r="I102" s="47" t="s">
        <v>145</v>
      </c>
      <c r="J102" s="47" t="s">
        <v>149</v>
      </c>
      <c r="K102" s="47" t="s">
        <v>149</v>
      </c>
    </row>
    <row r="103" spans="1:11">
      <c r="A103" s="45" t="s">
        <v>144</v>
      </c>
      <c r="B103" s="48" t="s">
        <v>150</v>
      </c>
      <c r="C103" s="49" t="s">
        <v>149</v>
      </c>
      <c r="D103" s="49" t="s">
        <v>145</v>
      </c>
      <c r="E103" s="49" t="s">
        <v>145</v>
      </c>
      <c r="F103" s="49" t="s">
        <v>145</v>
      </c>
      <c r="G103" s="49" t="s">
        <v>145</v>
      </c>
      <c r="H103" s="49" t="s">
        <v>145</v>
      </c>
      <c r="I103" s="49" t="s">
        <v>145</v>
      </c>
      <c r="J103" s="49" t="s">
        <v>149</v>
      </c>
      <c r="K103" s="49" t="s">
        <v>149</v>
      </c>
    </row>
    <row r="104" spans="1:11">
      <c r="A104" s="45" t="s">
        <v>144</v>
      </c>
      <c r="B104" s="46" t="s">
        <v>124</v>
      </c>
      <c r="C104" s="47" t="s">
        <v>149</v>
      </c>
      <c r="D104" s="47" t="s">
        <v>145</v>
      </c>
      <c r="E104" s="47" t="s">
        <v>145</v>
      </c>
      <c r="F104" s="47" t="s">
        <v>145</v>
      </c>
      <c r="G104" s="47" t="s">
        <v>145</v>
      </c>
      <c r="H104" s="47" t="s">
        <v>145</v>
      </c>
      <c r="I104" s="47" t="s">
        <v>145</v>
      </c>
      <c r="J104" s="47" t="s">
        <v>149</v>
      </c>
      <c r="K104" s="47" t="s">
        <v>149</v>
      </c>
    </row>
    <row r="105" spans="1:11">
      <c r="A105" s="45" t="s">
        <v>144</v>
      </c>
      <c r="B105" s="48" t="s">
        <v>128</v>
      </c>
      <c r="C105" s="49" t="s">
        <v>149</v>
      </c>
      <c r="D105" s="49" t="s">
        <v>145</v>
      </c>
      <c r="E105" s="49" t="s">
        <v>145</v>
      </c>
      <c r="F105" s="49" t="s">
        <v>145</v>
      </c>
      <c r="G105" s="49" t="s">
        <v>145</v>
      </c>
      <c r="H105" s="49" t="s">
        <v>145</v>
      </c>
      <c r="I105" s="49" t="s">
        <v>145</v>
      </c>
      <c r="J105" s="49" t="s">
        <v>149</v>
      </c>
      <c r="K105" s="49" t="s">
        <v>149</v>
      </c>
    </row>
    <row r="106" spans="1:11">
      <c r="A106" s="45" t="s">
        <v>144</v>
      </c>
      <c r="B106" s="46" t="s">
        <v>114</v>
      </c>
      <c r="C106" s="47" t="s">
        <v>149</v>
      </c>
      <c r="D106" s="47" t="s">
        <v>145</v>
      </c>
      <c r="E106" s="47" t="s">
        <v>145</v>
      </c>
      <c r="F106" s="47" t="s">
        <v>145</v>
      </c>
      <c r="G106" s="47" t="s">
        <v>145</v>
      </c>
      <c r="H106" s="47" t="s">
        <v>145</v>
      </c>
      <c r="I106" s="47" t="s">
        <v>145</v>
      </c>
      <c r="J106" s="47" t="s">
        <v>149</v>
      </c>
      <c r="K106" s="47" t="s">
        <v>149</v>
      </c>
    </row>
    <row r="107" spans="1:11">
      <c r="A107" s="45" t="s">
        <v>144</v>
      </c>
      <c r="B107" s="48" t="s">
        <v>119</v>
      </c>
      <c r="C107" s="49" t="s">
        <v>149</v>
      </c>
      <c r="D107" s="49" t="s">
        <v>145</v>
      </c>
      <c r="E107" s="49" t="s">
        <v>145</v>
      </c>
      <c r="F107" s="49" t="s">
        <v>145</v>
      </c>
      <c r="G107" s="49" t="s">
        <v>145</v>
      </c>
      <c r="H107" s="49" t="s">
        <v>145</v>
      </c>
      <c r="I107" s="49" t="s">
        <v>145</v>
      </c>
      <c r="J107" s="49" t="s">
        <v>149</v>
      </c>
      <c r="K107" s="49" t="s">
        <v>149</v>
      </c>
    </row>
    <row r="108" spans="1:11">
      <c r="A108" s="42" t="s">
        <v>151</v>
      </c>
      <c r="B108" s="42" t="s">
        <v>144</v>
      </c>
      <c r="C108" s="44" t="s">
        <v>145</v>
      </c>
      <c r="D108" s="44" t="s">
        <v>157</v>
      </c>
      <c r="E108" s="44" t="s">
        <v>145</v>
      </c>
      <c r="F108" s="44" t="s">
        <v>154</v>
      </c>
      <c r="G108" s="44" t="s">
        <v>194</v>
      </c>
      <c r="H108" s="44" t="s">
        <v>152</v>
      </c>
      <c r="I108" s="44" t="s">
        <v>145</v>
      </c>
      <c r="J108" s="44" t="s">
        <v>195</v>
      </c>
      <c r="K108" s="44" t="s">
        <v>195</v>
      </c>
    </row>
    <row r="109" spans="1:11">
      <c r="A109" s="50" t="s">
        <v>144</v>
      </c>
      <c r="B109" s="46" t="s">
        <v>105</v>
      </c>
      <c r="C109" s="47" t="s">
        <v>145</v>
      </c>
      <c r="D109" s="47" t="s">
        <v>145</v>
      </c>
      <c r="E109" s="47" t="s">
        <v>145</v>
      </c>
      <c r="F109" s="47" t="s">
        <v>157</v>
      </c>
      <c r="G109" s="47" t="s">
        <v>148</v>
      </c>
      <c r="H109" s="47" t="s">
        <v>145</v>
      </c>
      <c r="I109" s="47" t="s">
        <v>145</v>
      </c>
      <c r="J109" s="47" t="s">
        <v>154</v>
      </c>
      <c r="K109" s="47" t="s">
        <v>154</v>
      </c>
    </row>
    <row r="110" spans="1:11">
      <c r="A110" s="45" t="s">
        <v>144</v>
      </c>
      <c r="B110" s="48" t="s">
        <v>4</v>
      </c>
      <c r="C110" s="49" t="s">
        <v>145</v>
      </c>
      <c r="D110" s="49" t="s">
        <v>145</v>
      </c>
      <c r="E110" s="49" t="s">
        <v>145</v>
      </c>
      <c r="F110" s="49" t="s">
        <v>145</v>
      </c>
      <c r="G110" s="49" t="s">
        <v>148</v>
      </c>
      <c r="H110" s="49" t="s">
        <v>145</v>
      </c>
      <c r="I110" s="49" t="s">
        <v>145</v>
      </c>
      <c r="J110" s="49" t="s">
        <v>148</v>
      </c>
      <c r="K110" s="49" t="s">
        <v>148</v>
      </c>
    </row>
    <row r="111" spans="1:11">
      <c r="A111" s="45" t="s">
        <v>144</v>
      </c>
      <c r="B111" s="46" t="s">
        <v>124</v>
      </c>
      <c r="C111" s="47" t="s">
        <v>145</v>
      </c>
      <c r="D111" s="47" t="s">
        <v>145</v>
      </c>
      <c r="E111" s="47" t="s">
        <v>145</v>
      </c>
      <c r="F111" s="47" t="s">
        <v>145</v>
      </c>
      <c r="G111" s="47" t="s">
        <v>145</v>
      </c>
      <c r="H111" s="47" t="s">
        <v>152</v>
      </c>
      <c r="I111" s="47" t="s">
        <v>145</v>
      </c>
      <c r="J111" s="47" t="s">
        <v>152</v>
      </c>
      <c r="K111" s="47" t="s">
        <v>152</v>
      </c>
    </row>
    <row r="112" spans="1:11">
      <c r="A112" s="45" t="s">
        <v>144</v>
      </c>
      <c r="B112" s="48" t="s">
        <v>119</v>
      </c>
      <c r="C112" s="49" t="s">
        <v>145</v>
      </c>
      <c r="D112" s="49" t="s">
        <v>157</v>
      </c>
      <c r="E112" s="49" t="s">
        <v>145</v>
      </c>
      <c r="F112" s="49" t="s">
        <v>148</v>
      </c>
      <c r="G112" s="49" t="s">
        <v>157</v>
      </c>
      <c r="H112" s="49" t="s">
        <v>145</v>
      </c>
      <c r="I112" s="49" t="s">
        <v>145</v>
      </c>
      <c r="J112" s="49" t="s">
        <v>196</v>
      </c>
      <c r="K112" s="49" t="s">
        <v>196</v>
      </c>
    </row>
    <row r="113" spans="1:13">
      <c r="A113" s="42" t="s">
        <v>164</v>
      </c>
      <c r="B113" s="42" t="s">
        <v>144</v>
      </c>
      <c r="C113" s="44" t="s">
        <v>152</v>
      </c>
      <c r="D113" s="44" t="s">
        <v>145</v>
      </c>
      <c r="E113" s="44" t="s">
        <v>145</v>
      </c>
      <c r="F113" s="44" t="s">
        <v>145</v>
      </c>
      <c r="G113" s="44" t="s">
        <v>145</v>
      </c>
      <c r="H113" s="44" t="s">
        <v>145</v>
      </c>
      <c r="I113" s="44" t="s">
        <v>145</v>
      </c>
      <c r="J113" s="44" t="s">
        <v>152</v>
      </c>
      <c r="K113" s="44" t="s">
        <v>152</v>
      </c>
    </row>
    <row r="114" spans="1:13">
      <c r="A114" s="50" t="s">
        <v>144</v>
      </c>
      <c r="B114" s="48" t="s">
        <v>114</v>
      </c>
      <c r="C114" s="49" t="s">
        <v>152</v>
      </c>
      <c r="D114" s="49" t="s">
        <v>145</v>
      </c>
      <c r="E114" s="49" t="s">
        <v>145</v>
      </c>
      <c r="F114" s="49" t="s">
        <v>145</v>
      </c>
      <c r="G114" s="49" t="s">
        <v>145</v>
      </c>
      <c r="H114" s="49" t="s">
        <v>145</v>
      </c>
      <c r="I114" s="49" t="s">
        <v>145</v>
      </c>
      <c r="J114" s="49" t="s">
        <v>152</v>
      </c>
      <c r="K114" s="49" t="s">
        <v>152</v>
      </c>
    </row>
    <row r="115" spans="1:13">
      <c r="A115" s="42" t="s">
        <v>166</v>
      </c>
      <c r="B115" s="42" t="s">
        <v>144</v>
      </c>
      <c r="C115" s="44" t="s">
        <v>152</v>
      </c>
      <c r="D115" s="44" t="s">
        <v>145</v>
      </c>
      <c r="E115" s="44" t="s">
        <v>145</v>
      </c>
      <c r="F115" s="44" t="s">
        <v>145</v>
      </c>
      <c r="G115" s="44" t="s">
        <v>145</v>
      </c>
      <c r="H115" s="44" t="s">
        <v>145</v>
      </c>
      <c r="I115" s="44" t="s">
        <v>145</v>
      </c>
      <c r="J115" s="44" t="s">
        <v>152</v>
      </c>
      <c r="K115" s="44" t="s">
        <v>152</v>
      </c>
    </row>
    <row r="116" spans="1:13">
      <c r="A116" s="45" t="s">
        <v>144</v>
      </c>
      <c r="B116" s="48" t="s">
        <v>114</v>
      </c>
      <c r="C116" s="49" t="s">
        <v>152</v>
      </c>
      <c r="D116" s="49" t="s">
        <v>145</v>
      </c>
      <c r="E116" s="49" t="s">
        <v>145</v>
      </c>
      <c r="F116" s="49" t="s">
        <v>145</v>
      </c>
      <c r="G116" s="49" t="s">
        <v>145</v>
      </c>
      <c r="H116" s="49" t="s">
        <v>145</v>
      </c>
      <c r="I116" s="49" t="s">
        <v>145</v>
      </c>
      <c r="J116" s="49" t="s">
        <v>152</v>
      </c>
      <c r="K116" s="49" t="s">
        <v>152</v>
      </c>
    </row>
    <row r="117" spans="1:13">
      <c r="A117" s="41" t="s">
        <v>167</v>
      </c>
      <c r="B117" s="41" t="s">
        <v>144</v>
      </c>
      <c r="C117" s="52" t="s">
        <v>197</v>
      </c>
      <c r="D117" s="52" t="s">
        <v>157</v>
      </c>
      <c r="E117" s="52" t="s">
        <v>162</v>
      </c>
      <c r="F117" s="52" t="s">
        <v>154</v>
      </c>
      <c r="G117" s="52" t="s">
        <v>194</v>
      </c>
      <c r="H117" s="52" t="s">
        <v>152</v>
      </c>
      <c r="I117" s="52" t="s">
        <v>145</v>
      </c>
      <c r="J117" s="52" t="s">
        <v>198</v>
      </c>
      <c r="K117" s="52" t="s">
        <v>198</v>
      </c>
    </row>
    <row r="118" spans="1:13">
      <c r="A118" s="56"/>
      <c r="B118" s="56"/>
      <c r="C118" s="57"/>
      <c r="D118" s="57"/>
      <c r="E118" s="57"/>
      <c r="F118" s="57"/>
      <c r="G118" s="57"/>
      <c r="H118" s="57"/>
      <c r="I118" s="57"/>
      <c r="J118" s="58" t="s">
        <v>142</v>
      </c>
      <c r="K118" s="58">
        <v>23.25</v>
      </c>
      <c r="L118" t="s">
        <v>173</v>
      </c>
      <c r="M118">
        <f>I93-K118</f>
        <v>2.75</v>
      </c>
    </row>
    <row r="119" spans="1:13">
      <c r="A119" s="1" t="s">
        <v>199</v>
      </c>
      <c r="B119" s="53"/>
      <c r="C119" s="87"/>
      <c r="D119" s="87"/>
      <c r="E119" s="87"/>
      <c r="F119" s="87"/>
      <c r="G119" s="87"/>
      <c r="H119" s="57"/>
      <c r="I119" s="57"/>
      <c r="J119" s="57"/>
      <c r="K119" s="57"/>
    </row>
    <row r="120" spans="1:13" ht="110" customHeight="1">
      <c r="A120" s="1"/>
      <c r="B120" s="54" t="s">
        <v>175</v>
      </c>
      <c r="C120" s="87" t="s">
        <v>200</v>
      </c>
      <c r="D120" s="87"/>
      <c r="E120" s="87"/>
      <c r="F120" s="87"/>
      <c r="G120" s="87"/>
      <c r="H120" s="87"/>
      <c r="I120" s="87"/>
    </row>
    <row r="121" spans="1:13" ht="76" customHeight="1">
      <c r="A121" s="1"/>
      <c r="B121" s="54" t="s">
        <v>177</v>
      </c>
      <c r="C121" s="87" t="s">
        <v>201</v>
      </c>
      <c r="D121" s="87"/>
      <c r="E121" s="87"/>
      <c r="F121" s="87"/>
      <c r="G121" s="87"/>
      <c r="H121" s="87"/>
      <c r="I121" s="87"/>
    </row>
    <row r="123" spans="1:13">
      <c r="A123" s="1" t="s">
        <v>202</v>
      </c>
      <c r="B123" s="87"/>
      <c r="C123" s="87"/>
      <c r="D123" s="87"/>
      <c r="E123" s="87"/>
      <c r="F123" s="87"/>
      <c r="G123" s="87"/>
      <c r="H123" s="87"/>
      <c r="I123" s="87"/>
      <c r="J123" s="87"/>
    </row>
    <row r="126" spans="1:13">
      <c r="A126" s="30" t="s">
        <v>203</v>
      </c>
      <c r="B126" s="31"/>
      <c r="C126" s="31"/>
      <c r="D126" s="31"/>
      <c r="E126" s="31"/>
      <c r="F126" s="31"/>
      <c r="G126" s="31"/>
      <c r="H126" s="31"/>
      <c r="I126" s="31"/>
      <c r="J126" s="31"/>
      <c r="K126" s="31"/>
    </row>
    <row r="127" spans="1:13" ht="17" customHeight="1">
      <c r="A127" s="32" t="s">
        <v>95</v>
      </c>
      <c r="B127" s="33" t="s">
        <v>96</v>
      </c>
      <c r="C127" s="33" t="s">
        <v>97</v>
      </c>
      <c r="D127" s="33" t="s">
        <v>98</v>
      </c>
      <c r="E127" s="33" t="s">
        <v>99</v>
      </c>
      <c r="F127" s="33" t="s">
        <v>100</v>
      </c>
      <c r="G127" s="33" t="s">
        <v>101</v>
      </c>
      <c r="H127" s="33" t="s">
        <v>102</v>
      </c>
      <c r="I127" s="33" t="s">
        <v>103</v>
      </c>
      <c r="J127" t="s">
        <v>106</v>
      </c>
      <c r="K127" t="s">
        <v>107</v>
      </c>
      <c r="L127" t="s">
        <v>108</v>
      </c>
    </row>
    <row r="128" spans="1:13">
      <c r="A128" s="34" t="s">
        <v>104</v>
      </c>
      <c r="B128" s="35" t="s">
        <v>105</v>
      </c>
      <c r="C128" s="35"/>
      <c r="D128" s="35"/>
      <c r="E128" s="35"/>
      <c r="F128" s="35">
        <v>1</v>
      </c>
      <c r="G128" s="35"/>
      <c r="H128" s="35">
        <v>2</v>
      </c>
      <c r="I128" s="35">
        <f>SUM(C128:H128)</f>
        <v>3</v>
      </c>
      <c r="J128" t="s">
        <v>204</v>
      </c>
      <c r="K128" t="s">
        <v>205</v>
      </c>
      <c r="L128">
        <v>3</v>
      </c>
    </row>
    <row r="129" spans="1:12">
      <c r="A129" s="36" t="s">
        <v>109</v>
      </c>
      <c r="B129" s="37" t="s">
        <v>4</v>
      </c>
      <c r="C129" s="37">
        <v>6</v>
      </c>
      <c r="D129" s="37"/>
      <c r="E129" s="37"/>
      <c r="F129" s="37">
        <v>1</v>
      </c>
      <c r="G129" s="37">
        <v>2</v>
      </c>
      <c r="H129" s="37"/>
      <c r="I129" s="38">
        <f t="shared" ref="I129:I134" si="2">SUM(C129:H129)</f>
        <v>9</v>
      </c>
    </row>
    <row r="130" spans="1:12" ht="14.75" customHeight="1">
      <c r="A130" s="34" t="s">
        <v>113</v>
      </c>
      <c r="B130" s="35" t="s">
        <v>114</v>
      </c>
      <c r="C130" s="35"/>
      <c r="D130" s="35">
        <v>1.625</v>
      </c>
      <c r="E130" s="35"/>
      <c r="F130" s="35">
        <v>1</v>
      </c>
      <c r="G130" s="35"/>
      <c r="H130" s="35"/>
      <c r="I130" s="35">
        <f t="shared" si="2"/>
        <v>2.625</v>
      </c>
      <c r="J130" t="s">
        <v>120</v>
      </c>
      <c r="K130" t="s">
        <v>121</v>
      </c>
      <c r="L130">
        <f>31-I135</f>
        <v>3.75</v>
      </c>
    </row>
    <row r="131" spans="1:12">
      <c r="A131" s="36" t="s">
        <v>118</v>
      </c>
      <c r="B131" s="37" t="s">
        <v>119</v>
      </c>
      <c r="C131" s="37"/>
      <c r="D131" s="37"/>
      <c r="E131" s="37"/>
      <c r="F131" s="37">
        <v>1</v>
      </c>
      <c r="G131" s="37"/>
      <c r="H131" s="37"/>
      <c r="I131" s="38">
        <f t="shared" si="2"/>
        <v>1</v>
      </c>
    </row>
    <row r="132" spans="1:12">
      <c r="A132" s="34" t="s">
        <v>123</v>
      </c>
      <c r="B132" s="35" t="s">
        <v>124</v>
      </c>
      <c r="C132" s="35"/>
      <c r="D132" s="35"/>
      <c r="E132" s="35">
        <v>1.625</v>
      </c>
      <c r="F132" s="35">
        <v>1</v>
      </c>
      <c r="G132" s="35"/>
      <c r="H132" s="35"/>
      <c r="I132" s="35">
        <f t="shared" si="2"/>
        <v>2.625</v>
      </c>
    </row>
    <row r="133" spans="1:12">
      <c r="A133" s="36" t="s">
        <v>125</v>
      </c>
      <c r="B133" s="37" t="s">
        <v>126</v>
      </c>
      <c r="C133" s="37"/>
      <c r="D133" s="37"/>
      <c r="E133" s="37"/>
      <c r="F133" s="37">
        <v>1</v>
      </c>
      <c r="G133" s="37"/>
      <c r="H133" s="37"/>
      <c r="I133" s="38">
        <f t="shared" si="2"/>
        <v>1</v>
      </c>
    </row>
    <row r="134" spans="1:12">
      <c r="A134" s="34" t="s">
        <v>127</v>
      </c>
      <c r="B134" s="35" t="s">
        <v>128</v>
      </c>
      <c r="C134" s="35">
        <v>7</v>
      </c>
      <c r="D134" s="35"/>
      <c r="E134" s="35"/>
      <c r="F134" s="35">
        <v>1</v>
      </c>
      <c r="G134" s="35"/>
      <c r="H134" s="35"/>
      <c r="I134" s="35">
        <f t="shared" si="2"/>
        <v>8</v>
      </c>
    </row>
    <row r="135" spans="1:12">
      <c r="H135" s="11" t="s">
        <v>129</v>
      </c>
      <c r="I135" s="39">
        <f>SUM(I128:I134)</f>
        <v>27.25</v>
      </c>
    </row>
    <row r="136" spans="1:12">
      <c r="A136" s="1" t="s">
        <v>130</v>
      </c>
      <c r="B136" s="87" t="s">
        <v>131</v>
      </c>
      <c r="C136" s="87"/>
      <c r="D136" s="87"/>
      <c r="E136" s="87"/>
      <c r="F136" s="87"/>
      <c r="G136" s="87"/>
      <c r="H136" s="1"/>
      <c r="I136" s="40"/>
    </row>
    <row r="137" spans="1:12">
      <c r="H137" s="1"/>
      <c r="I137" s="40"/>
    </row>
    <row r="138" spans="1:12">
      <c r="A138" s="17" t="s">
        <v>206</v>
      </c>
    </row>
    <row r="139" spans="1:12">
      <c r="A139" s="41" t="s">
        <v>133</v>
      </c>
      <c r="B139" s="41" t="s">
        <v>134</v>
      </c>
      <c r="C139" s="41" t="s">
        <v>207</v>
      </c>
      <c r="D139" s="41" t="s">
        <v>208</v>
      </c>
      <c r="E139" s="41" t="s">
        <v>209</v>
      </c>
      <c r="F139" s="41" t="s">
        <v>210</v>
      </c>
      <c r="G139" s="41" t="s">
        <v>211</v>
      </c>
      <c r="H139" s="41" t="s">
        <v>212</v>
      </c>
      <c r="I139" s="41" t="s">
        <v>213</v>
      </c>
      <c r="J139" s="41" t="s">
        <v>103</v>
      </c>
      <c r="K139" s="41" t="s">
        <v>214</v>
      </c>
    </row>
    <row r="140" spans="1:12">
      <c r="A140" s="42" t="s">
        <v>143</v>
      </c>
      <c r="B140" s="42" t="s">
        <v>144</v>
      </c>
      <c r="C140" s="44" t="s">
        <v>145</v>
      </c>
      <c r="D140" s="44" t="s">
        <v>145</v>
      </c>
      <c r="E140" s="44" t="s">
        <v>162</v>
      </c>
      <c r="F140" s="44" t="s">
        <v>145</v>
      </c>
      <c r="G140" s="44" t="s">
        <v>145</v>
      </c>
      <c r="H140" s="44" t="s">
        <v>145</v>
      </c>
      <c r="I140" s="44" t="s">
        <v>145</v>
      </c>
      <c r="J140" s="44" t="s">
        <v>162</v>
      </c>
      <c r="K140" s="44" t="s">
        <v>162</v>
      </c>
    </row>
    <row r="141" spans="1:12">
      <c r="A141" s="45" t="s">
        <v>144</v>
      </c>
      <c r="B141" s="48" t="s">
        <v>4</v>
      </c>
      <c r="C141" s="49" t="s">
        <v>145</v>
      </c>
      <c r="D141" s="49" t="s">
        <v>145</v>
      </c>
      <c r="E141" s="49" t="s">
        <v>162</v>
      </c>
      <c r="F141" s="49" t="s">
        <v>145</v>
      </c>
      <c r="G141" s="49" t="s">
        <v>145</v>
      </c>
      <c r="H141" s="49" t="s">
        <v>145</v>
      </c>
      <c r="I141" s="49" t="s">
        <v>145</v>
      </c>
      <c r="J141" s="49" t="s">
        <v>162</v>
      </c>
      <c r="K141" s="49" t="s">
        <v>162</v>
      </c>
    </row>
    <row r="142" spans="1:12">
      <c r="A142" s="42" t="s">
        <v>147</v>
      </c>
      <c r="B142" s="42" t="s">
        <v>144</v>
      </c>
      <c r="C142" s="44" t="s">
        <v>215</v>
      </c>
      <c r="D142" s="44" t="s">
        <v>148</v>
      </c>
      <c r="E142" s="44" t="s">
        <v>145</v>
      </c>
      <c r="F142" s="44" t="s">
        <v>145</v>
      </c>
      <c r="G142" s="44" t="s">
        <v>145</v>
      </c>
      <c r="H142" s="44" t="s">
        <v>145</v>
      </c>
      <c r="I142" s="44" t="s">
        <v>145</v>
      </c>
      <c r="J142" s="44" t="s">
        <v>159</v>
      </c>
      <c r="K142" s="44" t="s">
        <v>159</v>
      </c>
    </row>
    <row r="143" spans="1:12">
      <c r="A143" s="45" t="s">
        <v>144</v>
      </c>
      <c r="B143" s="48" t="s">
        <v>105</v>
      </c>
      <c r="C143" s="49" t="s">
        <v>145</v>
      </c>
      <c r="D143" s="49" t="s">
        <v>161</v>
      </c>
      <c r="E143" s="49" t="s">
        <v>145</v>
      </c>
      <c r="F143" s="49" t="s">
        <v>145</v>
      </c>
      <c r="G143" s="49" t="s">
        <v>145</v>
      </c>
      <c r="H143" s="49" t="s">
        <v>145</v>
      </c>
      <c r="I143" s="49" t="s">
        <v>145</v>
      </c>
      <c r="J143" s="49" t="s">
        <v>161</v>
      </c>
      <c r="K143" s="49" t="s">
        <v>161</v>
      </c>
    </row>
    <row r="144" spans="1:12">
      <c r="A144" s="45" t="s">
        <v>144</v>
      </c>
      <c r="B144" s="46" t="s">
        <v>4</v>
      </c>
      <c r="C144" s="47" t="s">
        <v>145</v>
      </c>
      <c r="D144" s="47" t="s">
        <v>161</v>
      </c>
      <c r="E144" s="47" t="s">
        <v>145</v>
      </c>
      <c r="F144" s="47" t="s">
        <v>145</v>
      </c>
      <c r="G144" s="47" t="s">
        <v>145</v>
      </c>
      <c r="H144" s="47" t="s">
        <v>145</v>
      </c>
      <c r="I144" s="47" t="s">
        <v>145</v>
      </c>
      <c r="J144" s="47" t="s">
        <v>161</v>
      </c>
      <c r="K144" s="47" t="s">
        <v>161</v>
      </c>
    </row>
    <row r="145" spans="1:11">
      <c r="A145" s="45" t="s">
        <v>144</v>
      </c>
      <c r="B145" s="48" t="s">
        <v>150</v>
      </c>
      <c r="C145" s="49" t="s">
        <v>145</v>
      </c>
      <c r="D145" s="49" t="s">
        <v>161</v>
      </c>
      <c r="E145" s="49" t="s">
        <v>145</v>
      </c>
      <c r="F145" s="49" t="s">
        <v>145</v>
      </c>
      <c r="G145" s="49" t="s">
        <v>145</v>
      </c>
      <c r="H145" s="49" t="s">
        <v>145</v>
      </c>
      <c r="I145" s="49" t="s">
        <v>145</v>
      </c>
      <c r="J145" s="49" t="s">
        <v>161</v>
      </c>
      <c r="K145" s="49" t="s">
        <v>161</v>
      </c>
    </row>
    <row r="146" spans="1:11">
      <c r="A146" s="45" t="s">
        <v>144</v>
      </c>
      <c r="B146" s="46" t="s">
        <v>124</v>
      </c>
      <c r="C146" s="47" t="s">
        <v>145</v>
      </c>
      <c r="D146" s="47" t="s">
        <v>161</v>
      </c>
      <c r="E146" s="47" t="s">
        <v>145</v>
      </c>
      <c r="F146" s="47" t="s">
        <v>145</v>
      </c>
      <c r="G146" s="47" t="s">
        <v>145</v>
      </c>
      <c r="H146" s="47" t="s">
        <v>145</v>
      </c>
      <c r="I146" s="47" t="s">
        <v>145</v>
      </c>
      <c r="J146" s="47" t="s">
        <v>161</v>
      </c>
      <c r="K146" s="47" t="s">
        <v>161</v>
      </c>
    </row>
    <row r="147" spans="1:11">
      <c r="A147" s="45" t="s">
        <v>144</v>
      </c>
      <c r="B147" s="48" t="s">
        <v>128</v>
      </c>
      <c r="C147" s="49" t="s">
        <v>149</v>
      </c>
      <c r="D147" s="49" t="s">
        <v>145</v>
      </c>
      <c r="E147" s="49" t="s">
        <v>145</v>
      </c>
      <c r="F147" s="49" t="s">
        <v>145</v>
      </c>
      <c r="G147" s="49" t="s">
        <v>145</v>
      </c>
      <c r="H147" s="49" t="s">
        <v>145</v>
      </c>
      <c r="I147" s="49" t="s">
        <v>145</v>
      </c>
      <c r="J147" s="49" t="s">
        <v>149</v>
      </c>
      <c r="K147" s="49" t="s">
        <v>149</v>
      </c>
    </row>
    <row r="148" spans="1:11">
      <c r="A148" s="45" t="s">
        <v>144</v>
      </c>
      <c r="B148" s="46" t="s">
        <v>114</v>
      </c>
      <c r="C148" s="47" t="s">
        <v>161</v>
      </c>
      <c r="D148" s="47" t="s">
        <v>145</v>
      </c>
      <c r="E148" s="47" t="s">
        <v>145</v>
      </c>
      <c r="F148" s="47" t="s">
        <v>145</v>
      </c>
      <c r="G148" s="47" t="s">
        <v>145</v>
      </c>
      <c r="H148" s="47" t="s">
        <v>145</v>
      </c>
      <c r="I148" s="47" t="s">
        <v>145</v>
      </c>
      <c r="J148" s="47" t="s">
        <v>161</v>
      </c>
      <c r="K148" s="47" t="s">
        <v>161</v>
      </c>
    </row>
    <row r="149" spans="1:11">
      <c r="A149" s="50" t="s">
        <v>144</v>
      </c>
      <c r="B149" s="48" t="s">
        <v>119</v>
      </c>
      <c r="C149" s="49" t="s">
        <v>149</v>
      </c>
      <c r="D149" s="49" t="s">
        <v>145</v>
      </c>
      <c r="E149" s="49" t="s">
        <v>145</v>
      </c>
      <c r="F149" s="49" t="s">
        <v>145</v>
      </c>
      <c r="G149" s="49" t="s">
        <v>145</v>
      </c>
      <c r="H149" s="49" t="s">
        <v>145</v>
      </c>
      <c r="I149" s="49" t="s">
        <v>145</v>
      </c>
      <c r="J149" s="49" t="s">
        <v>149</v>
      </c>
      <c r="K149" s="49" t="s">
        <v>149</v>
      </c>
    </row>
    <row r="150" spans="1:11">
      <c r="A150" s="42" t="s">
        <v>151</v>
      </c>
      <c r="B150" s="42" t="s">
        <v>144</v>
      </c>
      <c r="C150" s="44" t="s">
        <v>153</v>
      </c>
      <c r="D150" s="44" t="s">
        <v>148</v>
      </c>
      <c r="E150" s="44" t="s">
        <v>145</v>
      </c>
      <c r="F150" s="44" t="s">
        <v>154</v>
      </c>
      <c r="G150" s="44" t="s">
        <v>216</v>
      </c>
      <c r="H150" s="44" t="s">
        <v>217</v>
      </c>
      <c r="I150" s="44" t="s">
        <v>148</v>
      </c>
      <c r="J150" s="44" t="s">
        <v>218</v>
      </c>
      <c r="K150" s="44" t="s">
        <v>218</v>
      </c>
    </row>
    <row r="151" spans="1:11">
      <c r="A151" s="50" t="s">
        <v>144</v>
      </c>
      <c r="B151" s="46" t="s">
        <v>105</v>
      </c>
      <c r="C151" s="47" t="s">
        <v>145</v>
      </c>
      <c r="D151" s="47" t="s">
        <v>145</v>
      </c>
      <c r="E151" s="47" t="s">
        <v>145</v>
      </c>
      <c r="F151" s="47" t="s">
        <v>145</v>
      </c>
      <c r="G151" s="47" t="s">
        <v>148</v>
      </c>
      <c r="H151" s="47" t="s">
        <v>219</v>
      </c>
      <c r="I151" s="47" t="s">
        <v>145</v>
      </c>
      <c r="J151" s="47" t="s">
        <v>196</v>
      </c>
      <c r="K151" s="47" t="s">
        <v>196</v>
      </c>
    </row>
    <row r="152" spans="1:11">
      <c r="A152" s="45" t="s">
        <v>144</v>
      </c>
      <c r="B152" s="48" t="s">
        <v>4</v>
      </c>
      <c r="C152" s="49" t="s">
        <v>145</v>
      </c>
      <c r="D152" s="49" t="s">
        <v>145</v>
      </c>
      <c r="E152" s="49" t="s">
        <v>145</v>
      </c>
      <c r="F152" s="49" t="s">
        <v>145</v>
      </c>
      <c r="G152" s="49" t="s">
        <v>154</v>
      </c>
      <c r="H152" s="49" t="s">
        <v>153</v>
      </c>
      <c r="I152" s="49" t="s">
        <v>148</v>
      </c>
      <c r="J152" s="49" t="s">
        <v>220</v>
      </c>
      <c r="K152" s="49" t="s">
        <v>220</v>
      </c>
    </row>
    <row r="153" spans="1:11">
      <c r="A153" s="45" t="s">
        <v>144</v>
      </c>
      <c r="B153" s="46" t="s">
        <v>150</v>
      </c>
      <c r="C153" s="47" t="s">
        <v>145</v>
      </c>
      <c r="D153" s="47" t="s">
        <v>165</v>
      </c>
      <c r="E153" s="47" t="s">
        <v>145</v>
      </c>
      <c r="F153" s="47" t="s">
        <v>148</v>
      </c>
      <c r="G153" s="47" t="s">
        <v>152</v>
      </c>
      <c r="H153" s="47" t="s">
        <v>157</v>
      </c>
      <c r="I153" s="47" t="s">
        <v>145</v>
      </c>
      <c r="J153" s="47" t="s">
        <v>221</v>
      </c>
      <c r="K153" s="47" t="s">
        <v>221</v>
      </c>
    </row>
    <row r="154" spans="1:11">
      <c r="A154" s="45" t="s">
        <v>144</v>
      </c>
      <c r="B154" s="48" t="s">
        <v>124</v>
      </c>
      <c r="C154" s="49" t="s">
        <v>148</v>
      </c>
      <c r="D154" s="49" t="s">
        <v>149</v>
      </c>
      <c r="E154" s="49" t="s">
        <v>145</v>
      </c>
      <c r="F154" s="49" t="s">
        <v>145</v>
      </c>
      <c r="G154" s="49" t="s">
        <v>163</v>
      </c>
      <c r="H154" s="49" t="s">
        <v>145</v>
      </c>
      <c r="I154" s="49" t="s">
        <v>145</v>
      </c>
      <c r="J154" s="49" t="s">
        <v>222</v>
      </c>
      <c r="K154" s="49" t="s">
        <v>222</v>
      </c>
    </row>
    <row r="155" spans="1:11">
      <c r="A155" s="45" t="s">
        <v>144</v>
      </c>
      <c r="B155" s="46" t="s">
        <v>128</v>
      </c>
      <c r="C155" s="47" t="s">
        <v>145</v>
      </c>
      <c r="D155" s="47" t="s">
        <v>145</v>
      </c>
      <c r="E155" s="47" t="s">
        <v>145</v>
      </c>
      <c r="F155" s="47" t="s">
        <v>145</v>
      </c>
      <c r="G155" s="47" t="s">
        <v>145</v>
      </c>
      <c r="H155" s="47" t="s">
        <v>152</v>
      </c>
      <c r="I155" s="47" t="s">
        <v>145</v>
      </c>
      <c r="J155" s="47" t="s">
        <v>152</v>
      </c>
      <c r="K155" s="47" t="s">
        <v>152</v>
      </c>
    </row>
    <row r="156" spans="1:11">
      <c r="A156" s="50" t="s">
        <v>144</v>
      </c>
      <c r="B156" s="48" t="s">
        <v>119</v>
      </c>
      <c r="C156" s="49" t="s">
        <v>148</v>
      </c>
      <c r="D156" s="49" t="s">
        <v>145</v>
      </c>
      <c r="E156" s="49" t="s">
        <v>145</v>
      </c>
      <c r="F156" s="49" t="s">
        <v>157</v>
      </c>
      <c r="G156" s="49" t="s">
        <v>145</v>
      </c>
      <c r="H156" s="49" t="s">
        <v>145</v>
      </c>
      <c r="I156" s="49" t="s">
        <v>145</v>
      </c>
      <c r="J156" s="49" t="s">
        <v>154</v>
      </c>
      <c r="K156" s="49" t="s">
        <v>154</v>
      </c>
    </row>
    <row r="157" spans="1:11">
      <c r="A157" s="42" t="s">
        <v>156</v>
      </c>
      <c r="B157" s="42" t="s">
        <v>144</v>
      </c>
      <c r="C157" s="44" t="s">
        <v>145</v>
      </c>
      <c r="D157" s="44" t="s">
        <v>145</v>
      </c>
      <c r="E157" s="44" t="s">
        <v>145</v>
      </c>
      <c r="F157" s="44" t="s">
        <v>162</v>
      </c>
      <c r="G157" s="44" t="s">
        <v>145</v>
      </c>
      <c r="H157" s="44" t="s">
        <v>145</v>
      </c>
      <c r="I157" s="44" t="s">
        <v>145</v>
      </c>
      <c r="J157" s="44" t="s">
        <v>162</v>
      </c>
      <c r="K157" s="44" t="s">
        <v>162</v>
      </c>
    </row>
    <row r="158" spans="1:11">
      <c r="A158" s="50" t="s">
        <v>144</v>
      </c>
      <c r="B158" s="48" t="s">
        <v>124</v>
      </c>
      <c r="C158" s="49" t="s">
        <v>145</v>
      </c>
      <c r="D158" s="49" t="s">
        <v>145</v>
      </c>
      <c r="E158" s="49" t="s">
        <v>145</v>
      </c>
      <c r="F158" s="49" t="s">
        <v>162</v>
      </c>
      <c r="G158" s="49" t="s">
        <v>145</v>
      </c>
      <c r="H158" s="49" t="s">
        <v>145</v>
      </c>
      <c r="I158" s="49" t="s">
        <v>145</v>
      </c>
      <c r="J158" s="49" t="s">
        <v>162</v>
      </c>
      <c r="K158" s="49" t="s">
        <v>162</v>
      </c>
    </row>
    <row r="159" spans="1:11">
      <c r="A159" s="42" t="s">
        <v>223</v>
      </c>
      <c r="B159" s="42" t="s">
        <v>144</v>
      </c>
      <c r="C159" s="44" t="s">
        <v>145</v>
      </c>
      <c r="D159" s="44" t="s">
        <v>163</v>
      </c>
      <c r="E159" s="44" t="s">
        <v>145</v>
      </c>
      <c r="F159" s="44" t="s">
        <v>149</v>
      </c>
      <c r="G159" s="44" t="s">
        <v>145</v>
      </c>
      <c r="H159" s="44" t="s">
        <v>145</v>
      </c>
      <c r="I159" s="44" t="s">
        <v>145</v>
      </c>
      <c r="J159" s="44" t="s">
        <v>152</v>
      </c>
      <c r="K159" s="44" t="s">
        <v>152</v>
      </c>
    </row>
    <row r="160" spans="1:11">
      <c r="A160" s="59" t="s">
        <v>144</v>
      </c>
      <c r="B160" s="46" t="s">
        <v>150</v>
      </c>
      <c r="C160" s="47" t="s">
        <v>145</v>
      </c>
      <c r="D160" s="47" t="s">
        <v>163</v>
      </c>
      <c r="E160" s="47" t="s">
        <v>145</v>
      </c>
      <c r="F160" s="47" t="s">
        <v>149</v>
      </c>
      <c r="G160" s="47" t="s">
        <v>145</v>
      </c>
      <c r="H160" s="47" t="s">
        <v>145</v>
      </c>
      <c r="I160" s="47" t="s">
        <v>145</v>
      </c>
      <c r="J160" s="47" t="s">
        <v>152</v>
      </c>
      <c r="K160" s="47" t="s">
        <v>152</v>
      </c>
    </row>
    <row r="161" spans="1:13">
      <c r="A161" s="42" t="s">
        <v>160</v>
      </c>
      <c r="B161" s="42" t="s">
        <v>144</v>
      </c>
      <c r="C161" s="44" t="s">
        <v>162</v>
      </c>
      <c r="D161" s="44" t="s">
        <v>149</v>
      </c>
      <c r="E161" s="44" t="s">
        <v>145</v>
      </c>
      <c r="F161" s="44" t="s">
        <v>145</v>
      </c>
      <c r="G161" s="44" t="s">
        <v>145</v>
      </c>
      <c r="H161" s="44" t="s">
        <v>145</v>
      </c>
      <c r="I161" s="44" t="s">
        <v>162</v>
      </c>
      <c r="J161" s="44" t="s">
        <v>163</v>
      </c>
      <c r="K161" s="44" t="s">
        <v>163</v>
      </c>
    </row>
    <row r="162" spans="1:13">
      <c r="A162" s="45" t="s">
        <v>144</v>
      </c>
      <c r="B162" s="48" t="s">
        <v>105</v>
      </c>
      <c r="C162" s="49" t="s">
        <v>162</v>
      </c>
      <c r="D162" s="49" t="s">
        <v>145</v>
      </c>
      <c r="E162" s="49" t="s">
        <v>145</v>
      </c>
      <c r="F162" s="49" t="s">
        <v>145</v>
      </c>
      <c r="G162" s="49" t="s">
        <v>145</v>
      </c>
      <c r="H162" s="49" t="s">
        <v>145</v>
      </c>
      <c r="I162" s="49" t="s">
        <v>162</v>
      </c>
      <c r="J162" s="49" t="s">
        <v>149</v>
      </c>
      <c r="K162" s="49" t="s">
        <v>149</v>
      </c>
    </row>
    <row r="163" spans="1:13">
      <c r="A163" s="50" t="s">
        <v>144</v>
      </c>
      <c r="B163" s="46" t="s">
        <v>150</v>
      </c>
      <c r="C163" s="47" t="s">
        <v>145</v>
      </c>
      <c r="D163" s="47" t="s">
        <v>149</v>
      </c>
      <c r="E163" s="47" t="s">
        <v>145</v>
      </c>
      <c r="F163" s="47" t="s">
        <v>145</v>
      </c>
      <c r="G163" s="47" t="s">
        <v>145</v>
      </c>
      <c r="H163" s="47" t="s">
        <v>145</v>
      </c>
      <c r="I163" s="47" t="s">
        <v>145</v>
      </c>
      <c r="J163" s="47" t="s">
        <v>149</v>
      </c>
      <c r="K163" s="47" t="s">
        <v>149</v>
      </c>
    </row>
    <row r="164" spans="1:13">
      <c r="A164" s="42" t="s">
        <v>164</v>
      </c>
      <c r="B164" s="42" t="s">
        <v>144</v>
      </c>
      <c r="C164" s="44" t="s">
        <v>145</v>
      </c>
      <c r="D164" s="44" t="s">
        <v>145</v>
      </c>
      <c r="E164" s="44" t="s">
        <v>145</v>
      </c>
      <c r="F164" s="44" t="s">
        <v>145</v>
      </c>
      <c r="G164" s="44" t="s">
        <v>152</v>
      </c>
      <c r="H164" s="44" t="s">
        <v>145</v>
      </c>
      <c r="I164" s="44" t="s">
        <v>145</v>
      </c>
      <c r="J164" s="44" t="s">
        <v>152</v>
      </c>
      <c r="K164" s="44" t="s">
        <v>152</v>
      </c>
    </row>
    <row r="165" spans="1:13">
      <c r="A165" s="60" t="s">
        <v>144</v>
      </c>
      <c r="B165" s="3" t="s">
        <v>114</v>
      </c>
      <c r="C165" s="61" t="s">
        <v>145</v>
      </c>
      <c r="D165" s="61" t="s">
        <v>145</v>
      </c>
      <c r="E165" s="61" t="s">
        <v>145</v>
      </c>
      <c r="F165" s="61" t="s">
        <v>145</v>
      </c>
      <c r="G165" s="61" t="s">
        <v>152</v>
      </c>
      <c r="H165" s="61" t="s">
        <v>145</v>
      </c>
      <c r="I165" s="61" t="s">
        <v>145</v>
      </c>
      <c r="J165" s="61" t="s">
        <v>152</v>
      </c>
      <c r="K165" s="61" t="s">
        <v>152</v>
      </c>
    </row>
    <row r="166" spans="1:13">
      <c r="A166" s="17" t="s">
        <v>166</v>
      </c>
      <c r="B166" s="17" t="s">
        <v>144</v>
      </c>
      <c r="C166" s="62" t="s">
        <v>145</v>
      </c>
      <c r="D166" s="62" t="s">
        <v>145</v>
      </c>
      <c r="E166" s="62" t="s">
        <v>145</v>
      </c>
      <c r="F166" s="62" t="s">
        <v>145</v>
      </c>
      <c r="G166" s="62" t="s">
        <v>149</v>
      </c>
      <c r="H166" s="62" t="s">
        <v>145</v>
      </c>
      <c r="I166" s="62" t="s">
        <v>145</v>
      </c>
      <c r="J166" s="62" t="s">
        <v>149</v>
      </c>
      <c r="K166" s="62" t="s">
        <v>149</v>
      </c>
    </row>
    <row r="167" spans="1:13">
      <c r="A167" s="60" t="s">
        <v>144</v>
      </c>
      <c r="B167" s="63" t="s">
        <v>124</v>
      </c>
      <c r="C167" s="64" t="s">
        <v>145</v>
      </c>
      <c r="D167" s="64" t="s">
        <v>145</v>
      </c>
      <c r="E167" s="64" t="s">
        <v>145</v>
      </c>
      <c r="F167" s="64" t="s">
        <v>145</v>
      </c>
      <c r="G167" s="64" t="s">
        <v>149</v>
      </c>
      <c r="H167" s="64" t="s">
        <v>145</v>
      </c>
      <c r="I167" s="64" t="s">
        <v>145</v>
      </c>
      <c r="J167" s="64" t="s">
        <v>149</v>
      </c>
      <c r="K167" s="64" t="s">
        <v>149</v>
      </c>
    </row>
    <row r="168" spans="1:13">
      <c r="A168" s="41" t="s">
        <v>167</v>
      </c>
      <c r="B168" s="41" t="s">
        <v>144</v>
      </c>
      <c r="C168" s="41" t="s">
        <v>194</v>
      </c>
      <c r="D168" s="41" t="s">
        <v>224</v>
      </c>
      <c r="E168" s="41" t="s">
        <v>162</v>
      </c>
      <c r="F168" s="41" t="s">
        <v>225</v>
      </c>
      <c r="G168" s="41" t="s">
        <v>226</v>
      </c>
      <c r="H168" s="41" t="s">
        <v>217</v>
      </c>
      <c r="I168" s="41" t="s">
        <v>227</v>
      </c>
      <c r="J168" s="41" t="s">
        <v>228</v>
      </c>
      <c r="K168" s="41" t="s">
        <v>228</v>
      </c>
    </row>
    <row r="169" spans="1:13">
      <c r="A169" s="56"/>
      <c r="B169" s="56"/>
      <c r="C169" s="57"/>
      <c r="D169" s="57"/>
      <c r="E169" s="57"/>
      <c r="F169" s="57"/>
      <c r="G169" s="57"/>
      <c r="H169" s="57"/>
      <c r="I169" s="57"/>
      <c r="J169" s="58" t="s">
        <v>142</v>
      </c>
      <c r="K169" s="58">
        <v>50.75</v>
      </c>
      <c r="L169" t="s">
        <v>173</v>
      </c>
      <c r="M169">
        <f>I135-K169</f>
        <v>-23.5</v>
      </c>
    </row>
    <row r="170" spans="1:13">
      <c r="A170" s="1" t="s">
        <v>229</v>
      </c>
      <c r="B170" s="53"/>
      <c r="C170" s="87"/>
      <c r="D170" s="87"/>
      <c r="E170" s="87"/>
      <c r="F170" s="87"/>
      <c r="G170" s="87"/>
      <c r="H170" s="57"/>
      <c r="I170" s="57"/>
      <c r="J170" s="57"/>
      <c r="K170" s="57"/>
    </row>
    <row r="171" spans="1:13" ht="136" customHeight="1">
      <c r="A171" s="1"/>
      <c r="B171" s="54" t="s">
        <v>175</v>
      </c>
      <c r="C171" s="87" t="s">
        <v>230</v>
      </c>
      <c r="D171" s="87"/>
      <c r="E171" s="87"/>
      <c r="F171" s="87"/>
      <c r="G171" s="87"/>
      <c r="H171" s="87"/>
      <c r="I171" s="87"/>
    </row>
    <row r="172" spans="1:13" ht="44" customHeight="1">
      <c r="A172" s="1"/>
      <c r="B172" s="54" t="s">
        <v>177</v>
      </c>
      <c r="C172" s="87" t="s">
        <v>231</v>
      </c>
      <c r="D172" s="87"/>
      <c r="E172" s="87"/>
      <c r="F172" s="87"/>
      <c r="G172" s="87"/>
      <c r="H172" s="87"/>
      <c r="I172" s="87"/>
    </row>
    <row r="174" spans="1:13">
      <c r="A174" s="1" t="s">
        <v>232</v>
      </c>
      <c r="B174" s="87" t="s">
        <v>180</v>
      </c>
      <c r="C174" s="87"/>
      <c r="D174" s="87"/>
      <c r="E174" s="87"/>
      <c r="F174" s="87"/>
      <c r="G174" s="87"/>
      <c r="H174" s="87"/>
      <c r="I174" s="87"/>
      <c r="J174" s="87"/>
    </row>
    <row r="179" spans="1:11" ht="36" customHeight="1">
      <c r="A179" s="1" t="s">
        <v>233</v>
      </c>
      <c r="B179" s="87" t="s">
        <v>234</v>
      </c>
      <c r="C179" s="87"/>
      <c r="D179" s="87"/>
      <c r="E179" s="87"/>
      <c r="F179" s="87"/>
      <c r="G179" s="87"/>
      <c r="H179" s="87"/>
      <c r="I179" s="87"/>
      <c r="J179" s="65"/>
      <c r="K179" s="65"/>
    </row>
    <row r="180" spans="1:11">
      <c r="A180" s="1"/>
      <c r="B180" s="65"/>
      <c r="C180" s="65"/>
      <c r="D180" s="65"/>
      <c r="E180" s="65"/>
      <c r="F180" s="65"/>
      <c r="G180" s="65"/>
      <c r="H180" s="65"/>
      <c r="I180" s="65"/>
      <c r="J180" s="65"/>
      <c r="K180" s="65"/>
    </row>
    <row r="184" spans="1:11" ht="151" customHeight="1">
      <c r="A184" s="1" t="s">
        <v>235</v>
      </c>
      <c r="B184" s="87" t="s">
        <v>236</v>
      </c>
      <c r="C184" s="87"/>
      <c r="D184" s="87"/>
      <c r="E184" s="87"/>
      <c r="F184" s="87"/>
      <c r="G184" s="87"/>
    </row>
    <row r="185" spans="1:11">
      <c r="B185" s="65"/>
      <c r="C185" s="65"/>
      <c r="D185" s="65"/>
      <c r="E185" s="65"/>
    </row>
    <row r="186" spans="1:11">
      <c r="B186" s="65"/>
      <c r="C186" s="65"/>
      <c r="D186" s="65"/>
      <c r="E186" s="65"/>
    </row>
    <row r="187" spans="1:11">
      <c r="B187" s="65"/>
      <c r="C187" s="65"/>
      <c r="D187" s="65"/>
      <c r="E187" s="65"/>
    </row>
    <row r="188" spans="1:11">
      <c r="B188" s="65"/>
      <c r="C188" s="65"/>
      <c r="D188" s="65"/>
      <c r="E188" s="65"/>
    </row>
    <row r="189" spans="1:11" ht="73" customHeight="1">
      <c r="A189" s="1" t="s">
        <v>237</v>
      </c>
      <c r="B189" s="87" t="s">
        <v>238</v>
      </c>
      <c r="C189" s="87"/>
      <c r="D189" s="87"/>
      <c r="E189" s="87"/>
      <c r="F189" s="87"/>
      <c r="G189" s="87"/>
    </row>
    <row r="193" spans="1:7">
      <c r="A193" s="1" t="s">
        <v>276</v>
      </c>
    </row>
    <row r="194" spans="1:7" ht="118" customHeight="1">
      <c r="A194" s="66" t="s">
        <v>239</v>
      </c>
      <c r="B194" s="87" t="s">
        <v>240</v>
      </c>
      <c r="C194" s="87"/>
      <c r="D194" s="87"/>
      <c r="E194" s="87"/>
      <c r="F194" s="87"/>
      <c r="G194" s="87"/>
    </row>
    <row r="196" spans="1:7" ht="37" customHeight="1">
      <c r="A196" s="65" t="s">
        <v>274</v>
      </c>
    </row>
    <row r="219" ht="22" customHeight="1"/>
    <row r="228" ht="22" customHeight="1"/>
    <row r="261" spans="1:7" ht="35" customHeight="1">
      <c r="A261" s="1" t="s">
        <v>241</v>
      </c>
      <c r="B261" s="87" t="s">
        <v>275</v>
      </c>
      <c r="C261" s="87"/>
      <c r="D261" s="87"/>
      <c r="E261" s="87"/>
      <c r="F261" s="87"/>
      <c r="G261" s="87"/>
    </row>
    <row r="263" spans="1:7" ht="97" customHeight="1">
      <c r="A263" s="1" t="s">
        <v>242</v>
      </c>
      <c r="B263" s="87" t="s">
        <v>243</v>
      </c>
      <c r="C263" s="87"/>
      <c r="D263" s="87"/>
      <c r="E263" s="87"/>
      <c r="F263" s="87"/>
      <c r="G263" s="87"/>
    </row>
    <row r="265" spans="1:7" ht="52" customHeight="1">
      <c r="A265" s="1" t="s">
        <v>244</v>
      </c>
      <c r="B265" s="87" t="s">
        <v>245</v>
      </c>
      <c r="C265" s="87"/>
      <c r="D265" s="87"/>
      <c r="E265" s="87"/>
      <c r="F265" s="87"/>
      <c r="G265" s="87"/>
    </row>
    <row r="267" spans="1:7">
      <c r="C267" s="88" t="s">
        <v>246</v>
      </c>
      <c r="D267" s="88"/>
    </row>
    <row r="268" spans="1:7">
      <c r="C268" s="17" t="s">
        <v>79</v>
      </c>
      <c r="D268" s="13">
        <f t="shared" ref="D268:D273" si="3">SUM(D19:AJ19)*-1</f>
        <v>22144.230769230766</v>
      </c>
    </row>
    <row r="269" spans="1:7">
      <c r="C269" s="17" t="s">
        <v>80</v>
      </c>
      <c r="D269" s="13">
        <f t="shared" si="3"/>
        <v>1700</v>
      </c>
    </row>
    <row r="270" spans="1:7">
      <c r="C270" s="17" t="s">
        <v>81</v>
      </c>
      <c r="D270" s="13">
        <f t="shared" si="3"/>
        <v>3400</v>
      </c>
    </row>
    <row r="271" spans="1:7">
      <c r="C271" s="17" t="s">
        <v>247</v>
      </c>
      <c r="D271" s="13">
        <f t="shared" si="3"/>
        <v>10859.375</v>
      </c>
    </row>
    <row r="272" spans="1:7">
      <c r="C272" s="17" t="s">
        <v>248</v>
      </c>
      <c r="D272" s="13">
        <f t="shared" si="3"/>
        <v>1835.892895628177</v>
      </c>
    </row>
    <row r="273" spans="2:11">
      <c r="C273" s="17" t="s">
        <v>249</v>
      </c>
      <c r="D273" s="13">
        <f t="shared" si="3"/>
        <v>461.32</v>
      </c>
    </row>
    <row r="276" spans="2:11" ht="19">
      <c r="I276" s="67"/>
    </row>
    <row r="277" spans="2:11" ht="19">
      <c r="I277" s="67"/>
    </row>
    <row r="278" spans="2:11" ht="19">
      <c r="I278" s="67"/>
    </row>
    <row r="279" spans="2:11" ht="19">
      <c r="I279" s="67"/>
    </row>
    <row r="280" spans="2:11" ht="19">
      <c r="I280" s="67"/>
    </row>
    <row r="281" spans="2:11" ht="19">
      <c r="I281" s="67"/>
    </row>
    <row r="282" spans="2:11" ht="19">
      <c r="I282" s="67"/>
    </row>
    <row r="283" spans="2:11" ht="19">
      <c r="I283" s="67"/>
    </row>
    <row r="284" spans="2:11" ht="19">
      <c r="I284" s="67"/>
    </row>
    <row r="285" spans="2:11" ht="20" thickBot="1">
      <c r="I285" s="67"/>
    </row>
    <row r="286" spans="2:11" ht="19">
      <c r="B286" s="89" t="s">
        <v>250</v>
      </c>
      <c r="C286" s="90"/>
      <c r="D286" s="68"/>
      <c r="E286" s="89" t="s">
        <v>251</v>
      </c>
      <c r="F286" s="91"/>
      <c r="G286" s="91"/>
      <c r="H286" s="90"/>
      <c r="I286" s="67"/>
    </row>
    <row r="287" spans="2:11" ht="19">
      <c r="B287" s="73" t="s">
        <v>252</v>
      </c>
      <c r="C287" s="74">
        <v>1054.1099999999999</v>
      </c>
      <c r="D287" s="67"/>
      <c r="E287" s="73" t="s">
        <v>253</v>
      </c>
      <c r="F287" s="79"/>
      <c r="G287" s="80"/>
      <c r="H287" s="76"/>
      <c r="I287" s="67"/>
    </row>
    <row r="288" spans="2:11" ht="19">
      <c r="B288" s="73" t="s">
        <v>254</v>
      </c>
      <c r="C288" s="75">
        <v>184.38</v>
      </c>
      <c r="D288" s="67"/>
      <c r="E288" s="81"/>
      <c r="F288" s="82" t="s">
        <v>255</v>
      </c>
      <c r="G288" s="80"/>
      <c r="H288" s="76">
        <v>0</v>
      </c>
      <c r="I288" s="67"/>
      <c r="J288" s="67"/>
      <c r="K288" s="67"/>
    </row>
    <row r="289" spans="2:8" ht="19">
      <c r="B289" s="73" t="s">
        <v>256</v>
      </c>
      <c r="C289" s="75">
        <f>C287-C288</f>
        <v>869.7299999999999</v>
      </c>
      <c r="D289" s="67"/>
      <c r="E289" s="81"/>
      <c r="F289" s="82" t="s">
        <v>257</v>
      </c>
      <c r="G289" s="80"/>
      <c r="H289" s="76">
        <v>0</v>
      </c>
    </row>
    <row r="290" spans="2:8" ht="19">
      <c r="B290" s="73" t="s">
        <v>258</v>
      </c>
      <c r="C290" s="75">
        <v>24307.47</v>
      </c>
      <c r="D290" s="67"/>
      <c r="E290" s="81"/>
      <c r="F290" s="79"/>
      <c r="G290" s="80"/>
      <c r="H290" s="76"/>
    </row>
    <row r="291" spans="2:8" ht="19">
      <c r="B291" s="73" t="s">
        <v>259</v>
      </c>
      <c r="C291" s="75">
        <f>C289-C290</f>
        <v>-23437.74</v>
      </c>
      <c r="D291" s="67"/>
      <c r="E291" s="73" t="s">
        <v>260</v>
      </c>
      <c r="F291" s="79"/>
      <c r="G291" s="80"/>
      <c r="H291" s="76"/>
    </row>
    <row r="292" spans="2:8" ht="19">
      <c r="B292" s="73" t="s">
        <v>261</v>
      </c>
      <c r="C292" s="76">
        <v>1546.83</v>
      </c>
      <c r="D292" s="67"/>
      <c r="E292" s="81"/>
      <c r="F292" s="82" t="s">
        <v>262</v>
      </c>
      <c r="G292" s="80"/>
      <c r="H292" s="76">
        <v>8917.86</v>
      </c>
    </row>
    <row r="293" spans="2:8" ht="20" thickBot="1">
      <c r="B293" s="77" t="s">
        <v>263</v>
      </c>
      <c r="C293" s="78">
        <f>C291-C292</f>
        <v>-24984.57</v>
      </c>
      <c r="D293" s="67"/>
      <c r="E293" s="81"/>
      <c r="F293" s="82" t="s">
        <v>264</v>
      </c>
      <c r="G293" s="80"/>
      <c r="H293" s="76">
        <v>0</v>
      </c>
    </row>
    <row r="294" spans="2:8" ht="19">
      <c r="B294" s="69"/>
      <c r="C294" s="70"/>
      <c r="D294" s="67"/>
      <c r="E294" s="81"/>
      <c r="F294" s="82" t="s">
        <v>265</v>
      </c>
      <c r="G294" s="80"/>
      <c r="H294" s="76">
        <v>0</v>
      </c>
    </row>
    <row r="295" spans="2:8" ht="19">
      <c r="B295" s="71"/>
      <c r="C295" s="72"/>
      <c r="D295" s="67"/>
      <c r="E295" s="73" t="s">
        <v>266</v>
      </c>
      <c r="F295" s="79"/>
      <c r="G295" s="80"/>
      <c r="H295" s="76"/>
    </row>
    <row r="296" spans="2:8" ht="19">
      <c r="B296" s="67"/>
      <c r="C296" s="67"/>
      <c r="D296" s="67"/>
      <c r="E296" s="81"/>
      <c r="F296" s="82" t="s">
        <v>85</v>
      </c>
      <c r="G296" s="80"/>
      <c r="H296" s="76"/>
    </row>
    <row r="297" spans="2:8" ht="19">
      <c r="B297" s="67"/>
      <c r="C297" s="67"/>
      <c r="D297" s="67"/>
      <c r="E297" s="81"/>
      <c r="F297" s="82" t="s">
        <v>267</v>
      </c>
      <c r="G297" s="80">
        <v>-632.69230769230796</v>
      </c>
      <c r="H297" s="76"/>
    </row>
    <row r="298" spans="2:8" ht="19">
      <c r="B298" s="67"/>
      <c r="C298" s="67"/>
      <c r="D298" s="67"/>
      <c r="E298" s="81"/>
      <c r="F298" s="82" t="s">
        <v>268</v>
      </c>
      <c r="G298" s="80">
        <v>-900</v>
      </c>
      <c r="H298" s="76"/>
    </row>
    <row r="299" spans="2:8" ht="19">
      <c r="B299" s="67"/>
      <c r="C299" s="67"/>
      <c r="D299" s="67"/>
      <c r="E299" s="81"/>
      <c r="F299" s="79" t="s">
        <v>269</v>
      </c>
      <c r="G299" s="80">
        <v>-450</v>
      </c>
      <c r="H299" s="76"/>
    </row>
    <row r="300" spans="2:8" ht="19">
      <c r="B300" s="67"/>
      <c r="C300" s="67"/>
      <c r="D300" s="67"/>
      <c r="E300" s="81"/>
      <c r="F300" s="82" t="s">
        <v>129</v>
      </c>
      <c r="G300" s="80"/>
      <c r="H300" s="76">
        <f>SUM(G297:G299)</f>
        <v>-1982.6923076923081</v>
      </c>
    </row>
    <row r="301" spans="2:8" ht="19">
      <c r="B301" s="67"/>
      <c r="C301" s="67"/>
      <c r="D301" s="67"/>
      <c r="E301" s="73" t="s">
        <v>270</v>
      </c>
      <c r="F301" s="79"/>
      <c r="G301" s="80"/>
      <c r="H301" s="76">
        <v>-43030.6</v>
      </c>
    </row>
    <row r="302" spans="2:8" ht="20" thickBot="1">
      <c r="B302" s="67"/>
      <c r="C302" s="67"/>
      <c r="D302" s="67"/>
      <c r="E302" s="83" t="s">
        <v>271</v>
      </c>
      <c r="F302" s="84"/>
      <c r="G302" s="85"/>
      <c r="H302" s="86">
        <f>SUM(H288:H301)</f>
        <v>-36095.432307692303</v>
      </c>
    </row>
    <row r="309" spans="1:7" ht="194" customHeight="1">
      <c r="A309" s="1" t="s">
        <v>272</v>
      </c>
      <c r="B309" s="87" t="s">
        <v>273</v>
      </c>
      <c r="C309" s="87"/>
      <c r="D309" s="87"/>
      <c r="E309" s="87"/>
      <c r="F309" s="87"/>
      <c r="G309" s="87"/>
    </row>
  </sheetData>
  <mergeCells count="26">
    <mergeCell ref="B94:G94"/>
    <mergeCell ref="B47:G47"/>
    <mergeCell ref="C77:F77"/>
    <mergeCell ref="C78:I78"/>
    <mergeCell ref="C79:I79"/>
    <mergeCell ref="B80:F80"/>
    <mergeCell ref="B189:G189"/>
    <mergeCell ref="C119:G119"/>
    <mergeCell ref="C120:I120"/>
    <mergeCell ref="C121:I121"/>
    <mergeCell ref="B123:J123"/>
    <mergeCell ref="B136:G136"/>
    <mergeCell ref="C170:G170"/>
    <mergeCell ref="C171:I171"/>
    <mergeCell ref="C172:I172"/>
    <mergeCell ref="B174:J174"/>
    <mergeCell ref="B179:I179"/>
    <mergeCell ref="B184:G184"/>
    <mergeCell ref="B309:G309"/>
    <mergeCell ref="B194:G194"/>
    <mergeCell ref="B261:G261"/>
    <mergeCell ref="B263:G263"/>
    <mergeCell ref="B265:G265"/>
    <mergeCell ref="C267:D267"/>
    <mergeCell ref="B286:C286"/>
    <mergeCell ref="E286:H286"/>
  </mergeCells>
  <pageMargins left="0.7" right="0.7" top="0.75" bottom="0.75" header="0.3" footer="0.3"/>
  <pageSetup paperSize="9" scale="24" fitToWidth="2" fitToHeight="1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Newman</dc:creator>
  <cp:lastModifiedBy>Louis Newman</cp:lastModifiedBy>
  <cp:lastPrinted>2020-06-01T15:09:46Z</cp:lastPrinted>
  <dcterms:created xsi:type="dcterms:W3CDTF">2020-05-22T11:21:19Z</dcterms:created>
  <dcterms:modified xsi:type="dcterms:W3CDTF">2020-06-01T15:22:01Z</dcterms:modified>
</cp:coreProperties>
</file>