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www69\Desktop\"/>
    </mc:Choice>
  </mc:AlternateContent>
  <xr:revisionPtr revIDLastSave="0" documentId="13_ncr:1_{7B0A847B-37F8-48E9-96B8-A4A6028298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" i="1" l="1"/>
  <c r="T18" i="1"/>
  <c r="T17" i="1"/>
  <c r="T16" i="1"/>
  <c r="T15" i="1"/>
  <c r="T14" i="1"/>
  <c r="T13" i="1"/>
  <c r="T12" i="1"/>
  <c r="T11" i="1"/>
  <c r="T10" i="1"/>
  <c r="T9" i="1"/>
  <c r="T8" i="1"/>
  <c r="T21" i="1"/>
  <c r="E19" i="1"/>
  <c r="F19" i="1"/>
  <c r="O18" i="1" s="1"/>
  <c r="F17" i="1"/>
  <c r="E17" i="1"/>
  <c r="E11" i="1"/>
  <c r="E13" i="1"/>
  <c r="E15" i="1"/>
  <c r="F15" i="1"/>
  <c r="F13" i="1"/>
  <c r="F11" i="1"/>
  <c r="F9" i="1"/>
  <c r="E9" i="1"/>
  <c r="O16" i="1" l="1"/>
  <c r="O14" i="1" s="1"/>
  <c r="O12" i="1" s="1"/>
  <c r="O10" i="1" s="1"/>
  <c r="O8" i="1" s="1"/>
</calcChain>
</file>

<file path=xl/sharedStrings.xml><?xml version="1.0" encoding="utf-8"?>
<sst xmlns="http://schemas.openxmlformats.org/spreadsheetml/2006/main" count="37" uniqueCount="32">
  <si>
    <t>站名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</si>
  <si>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</si>
  <si>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</si>
  <si>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</si>
  <si>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</si>
  <si>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</si>
  <si>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</si>
  <si>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</si>
  <si>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合计</t>
    <phoneticPr fontId="1" type="noConversion"/>
  </si>
  <si>
    <t>列车区间运行时间</t>
    <phoneticPr fontId="1" type="noConversion"/>
  </si>
  <si>
    <t>列车停站时间</t>
    <phoneticPr fontId="1" type="noConversion"/>
  </si>
  <si>
    <t>各站摘挂车数</t>
    <phoneticPr fontId="1" type="noConversion"/>
  </si>
  <si>
    <t>各站逆向车流</t>
    <phoneticPr fontId="1" type="noConversion"/>
  </si>
  <si>
    <t>各站作业时间标准</t>
    <phoneticPr fontId="1" type="noConversion"/>
  </si>
  <si>
    <t>各站可供作业时间</t>
    <phoneticPr fontId="1" type="noConversion"/>
  </si>
  <si>
    <t>上行运行线左移时间T移</t>
    <phoneticPr fontId="1" type="noConversion"/>
  </si>
  <si>
    <t>T节</t>
    <phoneticPr fontId="1" type="noConversion"/>
  </si>
  <si>
    <t>下行</t>
    <phoneticPr fontId="1" type="noConversion"/>
  </si>
  <si>
    <t>上行</t>
    <phoneticPr fontId="1" type="noConversion"/>
  </si>
  <si>
    <t>-3
+1</t>
    <phoneticPr fontId="1" type="noConversion"/>
  </si>
  <si>
    <t>+3
-1</t>
    <phoneticPr fontId="1" type="noConversion"/>
  </si>
  <si>
    <t>-3
+2</t>
    <phoneticPr fontId="1" type="noConversion"/>
  </si>
  <si>
    <t>-2
+1</t>
    <phoneticPr fontId="1" type="noConversion"/>
  </si>
  <si>
    <t>-11
+3</t>
    <phoneticPr fontId="1" type="noConversion"/>
  </si>
  <si>
    <t>-6
+2</t>
    <phoneticPr fontId="1" type="noConversion"/>
  </si>
  <si>
    <t>-8
+4</t>
    <phoneticPr fontId="1" type="noConversion"/>
  </si>
  <si>
    <t>+8
-7</t>
    <phoneticPr fontId="1" type="noConversion"/>
  </si>
  <si>
    <t>+6
-5</t>
    <phoneticPr fontId="1" type="noConversion"/>
  </si>
  <si>
    <t>+17
-9</t>
    <phoneticPr fontId="1" type="noConversion"/>
  </si>
  <si>
    <t>+7
-3</t>
    <phoneticPr fontId="1" type="noConversion"/>
  </si>
  <si>
    <t>+8
-4</t>
    <phoneticPr fontId="1" type="noConversion"/>
  </si>
  <si>
    <t>+3
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</si>
</sst>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3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76200</xdr:colOff>
      <xdr:row>4</xdr:row>
      <xdr:rowOff>60960</xdr:rowOff>
    </xdr:from>
    <xdr:ext cx="498598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5B9EB20-F913-52CF-324F-080A3697229E}"/>
                </a:ext>
              </a:extLst>
            </xdr:cNvPr>
            <xdr:cNvSpPr txBox="1"/>
          </xdr:nvSpPr>
          <xdr:spPr>
            <a:xfrm>
              <a:off x="10477500" y="762000"/>
              <a:ext cx="4985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sty m:val="p"/>
                            <m:brk m:alnAt="7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u</m:t>
                        </m:r>
                      </m:sub>
                      <m:sup/>
                      <m:e>
                        <m:sSubSup>
                          <m:sSubSup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45B9EB20-F913-52CF-324F-080A3697229E}"/>
                </a:ext>
              </a:extLst>
            </xdr:cNvPr>
            <xdr:cNvSpPr txBox="1"/>
          </xdr:nvSpPr>
          <xdr:spPr>
            <a:xfrm>
              <a:off x="10477500" y="762000"/>
              <a:ext cx="498598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∑8</a:t>
              </a:r>
              <a:r>
                <a:rPr lang="en-US" altLang="zh-CN" sz="1100" i="0">
                  <a:latin typeface="Cambria Math" panose="02040503050406030204" pitchFamily="18" charset="0"/>
                </a:rPr>
                <a:t>_u▒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𝑁_(𝑑,𝑢)^𝑢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18</xdr:col>
      <xdr:colOff>91440</xdr:colOff>
      <xdr:row>4</xdr:row>
      <xdr:rowOff>60960</xdr:rowOff>
    </xdr:from>
    <xdr:ext cx="498150" cy="4107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A77005A-F805-4709-B0A1-B73FEC1F03F1}"/>
                </a:ext>
              </a:extLst>
            </xdr:cNvPr>
            <xdr:cNvSpPr txBox="1"/>
          </xdr:nvSpPr>
          <xdr:spPr>
            <a:xfrm>
              <a:off x="11140440" y="762000"/>
              <a:ext cx="4981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supHide m:val="on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sty m:val="p"/>
                            <m:brk m:alnAt="7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u</m:t>
                        </m:r>
                      </m:sub>
                      <m:sup/>
                      <m:e>
                        <m:sSubSup>
                          <m:sSubSup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  <m:sup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DA77005A-F805-4709-B0A1-B73FEC1F03F1}"/>
                </a:ext>
              </a:extLst>
            </xdr:cNvPr>
            <xdr:cNvSpPr txBox="1"/>
          </xdr:nvSpPr>
          <xdr:spPr>
            <a:xfrm>
              <a:off x="11140440" y="762000"/>
              <a:ext cx="498150" cy="4107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∑8</a:t>
              </a:r>
              <a:r>
                <a:rPr lang="en-US" altLang="zh-CN" sz="1100" i="0">
                  <a:latin typeface="Cambria Math" panose="02040503050406030204" pitchFamily="18" charset="0"/>
                </a:rPr>
                <a:t>_u▒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𝑁_(𝑢,𝑢)^𝑑 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10</xdr:col>
      <xdr:colOff>198120</xdr:colOff>
      <xdr:row>5</xdr:row>
      <xdr:rowOff>45720</xdr:rowOff>
    </xdr:from>
    <xdr:ext cx="259045" cy="1830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5A07EBB-E2C6-3433-9FD2-B595C037B13B}"/>
                </a:ext>
              </a:extLst>
            </xdr:cNvPr>
            <xdr:cNvSpPr txBox="1"/>
          </xdr:nvSpPr>
          <xdr:spPr>
            <a:xfrm>
              <a:off x="6294120" y="1013460"/>
              <a:ext cx="259045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5A07EBB-E2C6-3433-9FD2-B595C037B13B}"/>
                </a:ext>
              </a:extLst>
            </xdr:cNvPr>
            <xdr:cNvSpPr txBox="1"/>
          </xdr:nvSpPr>
          <xdr:spPr>
            <a:xfrm>
              <a:off x="6294120" y="1013460"/>
              <a:ext cx="259045" cy="1830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𝑁_(𝑑,𝑖)^𝑢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11</xdr:col>
      <xdr:colOff>190500</xdr:colOff>
      <xdr:row>5</xdr:row>
      <xdr:rowOff>38100</xdr:rowOff>
    </xdr:from>
    <xdr:ext cx="258597" cy="1958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6A380CFA-CB04-4695-AC9A-A77E83D64D18}"/>
                </a:ext>
              </a:extLst>
            </xdr:cNvPr>
            <xdr:cNvSpPr txBox="1"/>
          </xdr:nvSpPr>
          <xdr:spPr>
            <a:xfrm>
              <a:off x="6896100" y="1005840"/>
              <a:ext cx="258597" cy="195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6A380CFA-CB04-4695-AC9A-A77E83D64D18}"/>
                </a:ext>
              </a:extLst>
            </xdr:cNvPr>
            <xdr:cNvSpPr txBox="1"/>
          </xdr:nvSpPr>
          <xdr:spPr>
            <a:xfrm>
              <a:off x="6896100" y="1005840"/>
              <a:ext cx="258597" cy="1958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𝑁_(𝑢,𝑖)^𝑑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12</xdr:col>
      <xdr:colOff>182880</xdr:colOff>
      <xdr:row>5</xdr:row>
      <xdr:rowOff>15240</xdr:rowOff>
    </xdr:from>
    <xdr:ext cx="293093" cy="225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8DC0C06-B065-D4B1-D1B7-14E21C3E4F42}"/>
                </a:ext>
              </a:extLst>
            </xdr:cNvPr>
            <xdr:cNvSpPr txBox="1"/>
          </xdr:nvSpPr>
          <xdr:spPr>
            <a:xfrm>
              <a:off x="7498080" y="982980"/>
              <a:ext cx="293093" cy="22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货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28DC0C06-B065-D4B1-D1B7-14E21C3E4F42}"/>
                </a:ext>
              </a:extLst>
            </xdr:cNvPr>
            <xdr:cNvSpPr txBox="1"/>
          </xdr:nvSpPr>
          <xdr:spPr>
            <a:xfrm>
              <a:off x="7498080" y="982980"/>
              <a:ext cx="293093" cy="22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𝑡_(</a:t>
              </a:r>
              <a:r>
                <a:rPr lang="zh-CN" altLang="en-US" sz="1100" i="0">
                  <a:latin typeface="Cambria Math" panose="02040503050406030204" pitchFamily="18" charset="0"/>
                </a:rPr>
                <a:t>货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,𝑖)^′′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13</xdr:col>
      <xdr:colOff>198120</xdr:colOff>
      <xdr:row>5</xdr:row>
      <xdr:rowOff>15240</xdr:rowOff>
    </xdr:from>
    <xdr:ext cx="293093" cy="2251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B5BE60A0-A632-4D98-B43B-CCC5EBA3C0DE}"/>
                </a:ext>
              </a:extLst>
            </xdr:cNvPr>
            <xdr:cNvSpPr txBox="1"/>
          </xdr:nvSpPr>
          <xdr:spPr>
            <a:xfrm>
              <a:off x="8122920" y="982980"/>
              <a:ext cx="293093" cy="22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货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B5BE60A0-A632-4D98-B43B-CCC5EBA3C0DE}"/>
                </a:ext>
              </a:extLst>
            </xdr:cNvPr>
            <xdr:cNvSpPr txBox="1"/>
          </xdr:nvSpPr>
          <xdr:spPr>
            <a:xfrm>
              <a:off x="8122920" y="982980"/>
              <a:ext cx="293093" cy="22512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𝑡_(</a:t>
              </a:r>
              <a:r>
                <a:rPr lang="zh-CN" altLang="en-US" sz="1100" i="0">
                  <a:latin typeface="Cambria Math" panose="02040503050406030204" pitchFamily="18" charset="0"/>
                </a:rPr>
                <a:t>货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,𝑖)^′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14</xdr:col>
      <xdr:colOff>182880</xdr:colOff>
      <xdr:row>5</xdr:row>
      <xdr:rowOff>15240</xdr:rowOff>
    </xdr:from>
    <xdr:ext cx="293094" cy="22531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55F805AA-0A2C-482F-90C1-9CE98A21AAE3}"/>
                </a:ext>
              </a:extLst>
            </xdr:cNvPr>
            <xdr:cNvSpPr txBox="1"/>
          </xdr:nvSpPr>
          <xdr:spPr>
            <a:xfrm>
              <a:off x="8717280" y="982980"/>
              <a:ext cx="293094" cy="225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供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55F805AA-0A2C-482F-90C1-9CE98A21AAE3}"/>
                </a:ext>
              </a:extLst>
            </xdr:cNvPr>
            <xdr:cNvSpPr txBox="1"/>
          </xdr:nvSpPr>
          <xdr:spPr>
            <a:xfrm>
              <a:off x="8717280" y="982980"/>
              <a:ext cx="293094" cy="2253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𝑡_(</a:t>
              </a:r>
              <a:r>
                <a:rPr lang="zh-CN" altLang="en-US" sz="1100" i="0">
                  <a:latin typeface="Cambria Math" panose="02040503050406030204" pitchFamily="18" charset="0"/>
                </a:rPr>
                <a:t>供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,𝑖)^′′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AL26"/>
  <sheetViews>
    <sheetView tabSelected="1" workbookViewId="0">
      <selection activeCell="W8" sqref="W8"/>
    </sheetView>
  </sheetViews>
  <sheetFormatPr defaultRowHeight="13.8" x14ac:dyDescent="0.25"/>
  <cols>
    <col min="15" max="15" width="10" customWidth="1"/>
    <col min="17" max="20" width="9.44140625" customWidth="1"/>
  </cols>
  <sheetData>
    <row r="5" spans="4:38" ht="21" customHeight="1" x14ac:dyDescent="0.25">
      <c r="D5" s="9" t="s">
        <v>0</v>
      </c>
      <c r="E5" s="9" t="s">
        <v>9</v>
      </c>
      <c r="F5" s="9"/>
      <c r="G5" s="9" t="s">
        <v>10</v>
      </c>
      <c r="H5" s="9"/>
      <c r="I5" s="9" t="s">
        <v>11</v>
      </c>
      <c r="J5" s="9"/>
      <c r="K5" s="9" t="s">
        <v>12</v>
      </c>
      <c r="L5" s="9"/>
      <c r="M5" s="9" t="s">
        <v>13</v>
      </c>
      <c r="N5" s="9"/>
      <c r="O5" s="9" t="s">
        <v>14</v>
      </c>
      <c r="P5" s="9"/>
      <c r="Q5" s="10" t="s">
        <v>15</v>
      </c>
      <c r="R5" s="9"/>
      <c r="S5" s="9"/>
      <c r="T5" s="9" t="s">
        <v>16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4:38" ht="21" customHeight="1" x14ac:dyDescent="0.25">
      <c r="D6" s="9"/>
      <c r="E6" s="4" t="s">
        <v>17</v>
      </c>
      <c r="F6" s="4" t="s">
        <v>18</v>
      </c>
      <c r="G6" s="4" t="s">
        <v>17</v>
      </c>
      <c r="H6" s="4" t="s">
        <v>18</v>
      </c>
      <c r="I6" s="4" t="s">
        <v>17</v>
      </c>
      <c r="J6" s="4" t="s">
        <v>18</v>
      </c>
      <c r="K6" s="4"/>
      <c r="L6" s="4"/>
      <c r="M6" s="4"/>
      <c r="N6" s="4"/>
      <c r="O6" s="4"/>
      <c r="P6" s="14"/>
      <c r="Q6" s="9"/>
      <c r="R6" s="9"/>
      <c r="S6" s="9"/>
      <c r="T6" s="9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4:38" x14ac:dyDescent="0.25">
      <c r="D7" s="4">
        <v>1</v>
      </c>
      <c r="E7" s="4">
        <v>2</v>
      </c>
      <c r="F7" s="4">
        <v>3</v>
      </c>
      <c r="G7" s="4">
        <v>4</v>
      </c>
      <c r="H7" s="4">
        <v>5</v>
      </c>
      <c r="I7" s="4">
        <v>6</v>
      </c>
      <c r="J7" s="4">
        <v>7</v>
      </c>
      <c r="K7" s="4">
        <v>8</v>
      </c>
      <c r="L7" s="4">
        <v>9</v>
      </c>
      <c r="M7" s="4">
        <v>10</v>
      </c>
      <c r="N7" s="4">
        <v>11</v>
      </c>
      <c r="O7" s="4">
        <v>12</v>
      </c>
      <c r="P7" s="4">
        <v>13</v>
      </c>
      <c r="Q7" s="5">
        <v>14</v>
      </c>
      <c r="R7" s="5">
        <v>15</v>
      </c>
      <c r="S7" s="4">
        <v>16</v>
      </c>
      <c r="T7" s="4">
        <v>17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4:38" ht="13.8" customHeight="1" x14ac:dyDescent="0.25">
      <c r="D8" s="9" t="s">
        <v>1</v>
      </c>
      <c r="E8" s="4"/>
      <c r="F8" s="4"/>
      <c r="G8" s="9">
        <v>30</v>
      </c>
      <c r="H8" s="9">
        <v>30</v>
      </c>
      <c r="I8" s="16" t="s">
        <v>19</v>
      </c>
      <c r="J8" s="16" t="s">
        <v>20</v>
      </c>
      <c r="K8" s="17">
        <v>3</v>
      </c>
      <c r="L8" s="18">
        <v>1</v>
      </c>
      <c r="M8" s="17">
        <v>240</v>
      </c>
      <c r="N8" s="18">
        <v>240</v>
      </c>
      <c r="O8" s="22">
        <f>O10+G10+H10+E9+F9</f>
        <v>792</v>
      </c>
      <c r="P8" s="7"/>
      <c r="Q8" s="24">
        <v>552</v>
      </c>
      <c r="R8" s="23">
        <v>33</v>
      </c>
      <c r="S8" s="23">
        <v>2</v>
      </c>
      <c r="T8" s="25">
        <f t="shared" ref="T8:T19" si="0">Q8/60*21+24*(S8-R8)</f>
        <v>-550.79999999999995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4:38" x14ac:dyDescent="0.25">
      <c r="D9" s="9"/>
      <c r="E9" s="19">
        <f>15</f>
        <v>15</v>
      </c>
      <c r="F9" s="20">
        <f>17</f>
        <v>17</v>
      </c>
      <c r="G9" s="9"/>
      <c r="H9" s="9"/>
      <c r="I9" s="9"/>
      <c r="J9" s="9"/>
      <c r="K9" s="17"/>
      <c r="L9" s="18"/>
      <c r="M9" s="17"/>
      <c r="N9" s="18"/>
      <c r="O9" s="22"/>
      <c r="P9" s="7"/>
      <c r="Q9" s="8">
        <v>1092</v>
      </c>
      <c r="R9" s="6">
        <v>36</v>
      </c>
      <c r="S9" s="6">
        <v>15</v>
      </c>
      <c r="T9" s="25">
        <f t="shared" si="0"/>
        <v>-121.80000000000001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4:38" ht="13.8" customHeight="1" x14ac:dyDescent="0.25">
      <c r="D10" s="9" t="s">
        <v>2</v>
      </c>
      <c r="E10" s="21"/>
      <c r="F10" s="20"/>
      <c r="G10" s="9">
        <v>30</v>
      </c>
      <c r="H10" s="9">
        <v>30</v>
      </c>
      <c r="I10" s="16" t="s">
        <v>21</v>
      </c>
      <c r="J10" s="16" t="s">
        <v>26</v>
      </c>
      <c r="K10" s="17">
        <v>3</v>
      </c>
      <c r="L10" s="18">
        <v>2</v>
      </c>
      <c r="M10" s="17">
        <v>240</v>
      </c>
      <c r="N10" s="18">
        <v>240</v>
      </c>
      <c r="O10" s="22">
        <f>O12+G12+H12+E11+F11</f>
        <v>700</v>
      </c>
      <c r="P10" s="4"/>
      <c r="Q10" s="23">
        <v>460</v>
      </c>
      <c r="R10" s="23">
        <v>30</v>
      </c>
      <c r="S10" s="23">
        <v>0</v>
      </c>
      <c r="T10" s="25">
        <f t="shared" si="0"/>
        <v>-559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4:38" x14ac:dyDescent="0.25">
      <c r="D11" s="9"/>
      <c r="E11" s="20">
        <f>14</f>
        <v>14</v>
      </c>
      <c r="F11" s="20">
        <f>18</f>
        <v>18</v>
      </c>
      <c r="G11" s="9"/>
      <c r="H11" s="9"/>
      <c r="I11" s="9"/>
      <c r="J11" s="9"/>
      <c r="K11" s="17"/>
      <c r="L11" s="18"/>
      <c r="M11" s="17"/>
      <c r="N11" s="18"/>
      <c r="O11" s="22"/>
      <c r="P11" s="4"/>
      <c r="Q11" s="6">
        <v>1000</v>
      </c>
      <c r="R11" s="6">
        <v>36</v>
      </c>
      <c r="S11" s="6">
        <v>14</v>
      </c>
      <c r="T11" s="25">
        <f t="shared" si="0"/>
        <v>-178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4:38" ht="13.8" customHeight="1" x14ac:dyDescent="0.25">
      <c r="D12" s="9" t="s">
        <v>3</v>
      </c>
      <c r="E12" s="20"/>
      <c r="F12" s="20"/>
      <c r="G12" s="9">
        <v>30</v>
      </c>
      <c r="H12" s="9">
        <v>30</v>
      </c>
      <c r="I12" s="16" t="s">
        <v>22</v>
      </c>
      <c r="J12" s="16" t="s">
        <v>27</v>
      </c>
      <c r="K12" s="17">
        <v>2</v>
      </c>
      <c r="L12" s="18">
        <v>1</v>
      </c>
      <c r="M12" s="17">
        <v>240</v>
      </c>
      <c r="N12" s="18">
        <v>240</v>
      </c>
      <c r="O12" s="22">
        <f>O14+G14+H14+E13+F13</f>
        <v>608</v>
      </c>
      <c r="P12" s="4"/>
      <c r="Q12" s="23">
        <v>368</v>
      </c>
      <c r="R12" s="23">
        <v>28</v>
      </c>
      <c r="S12" s="23">
        <v>0</v>
      </c>
      <c r="T12" s="25">
        <f t="shared" si="0"/>
        <v>-543.20000000000005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4:38" x14ac:dyDescent="0.25">
      <c r="D13" s="9"/>
      <c r="E13" s="20">
        <f>16</f>
        <v>16</v>
      </c>
      <c r="F13" s="20">
        <f>18</f>
        <v>18</v>
      </c>
      <c r="G13" s="9"/>
      <c r="H13" s="9"/>
      <c r="I13" s="9"/>
      <c r="J13" s="9"/>
      <c r="K13" s="17"/>
      <c r="L13" s="18"/>
      <c r="M13" s="17"/>
      <c r="N13" s="18"/>
      <c r="O13" s="22"/>
      <c r="P13" s="4"/>
      <c r="Q13" s="6">
        <v>908</v>
      </c>
      <c r="R13" s="6">
        <v>36</v>
      </c>
      <c r="S13" s="6">
        <v>12</v>
      </c>
      <c r="T13" s="25">
        <f t="shared" si="0"/>
        <v>-258.2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4:38" ht="13.8" customHeight="1" x14ac:dyDescent="0.25">
      <c r="D14" s="9" t="s">
        <v>4</v>
      </c>
      <c r="E14" s="20"/>
      <c r="F14" s="20"/>
      <c r="G14" s="9">
        <v>30</v>
      </c>
      <c r="H14" s="9">
        <v>30</v>
      </c>
      <c r="I14" s="16" t="s">
        <v>23</v>
      </c>
      <c r="J14" s="16" t="s">
        <v>28</v>
      </c>
      <c r="K14" s="17">
        <v>11</v>
      </c>
      <c r="L14" s="18">
        <v>3</v>
      </c>
      <c r="M14" s="17">
        <v>240</v>
      </c>
      <c r="N14" s="18">
        <v>240</v>
      </c>
      <c r="O14" s="22">
        <f>O16+G16+H16+E15+F15</f>
        <v>514</v>
      </c>
      <c r="P14" s="4"/>
      <c r="Q14" s="23">
        <v>274</v>
      </c>
      <c r="R14" s="23">
        <v>17</v>
      </c>
      <c r="S14" s="23">
        <v>0</v>
      </c>
      <c r="T14" s="25">
        <f t="shared" si="0"/>
        <v>-312.10000000000002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4:38" x14ac:dyDescent="0.25">
      <c r="D15" s="9"/>
      <c r="E15" s="20">
        <f>16</f>
        <v>16</v>
      </c>
      <c r="F15" s="20">
        <f>18</f>
        <v>18</v>
      </c>
      <c r="G15" s="9"/>
      <c r="H15" s="9"/>
      <c r="I15" s="9"/>
      <c r="J15" s="9"/>
      <c r="K15" s="17"/>
      <c r="L15" s="18"/>
      <c r="M15" s="17"/>
      <c r="N15" s="18"/>
      <c r="O15" s="22"/>
      <c r="P15" s="4"/>
      <c r="Q15" s="6">
        <v>814</v>
      </c>
      <c r="R15" s="6">
        <v>36</v>
      </c>
      <c r="S15" s="6">
        <v>11</v>
      </c>
      <c r="T15" s="25">
        <f t="shared" si="0"/>
        <v>-315.10000000000002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4:38" ht="13.8" customHeight="1" x14ac:dyDescent="0.25">
      <c r="D16" s="9" t="s">
        <v>5</v>
      </c>
      <c r="E16" s="20"/>
      <c r="F16" s="20"/>
      <c r="G16" s="9">
        <v>30</v>
      </c>
      <c r="H16" s="9">
        <v>30</v>
      </c>
      <c r="I16" s="16" t="s">
        <v>24</v>
      </c>
      <c r="J16" s="16" t="s">
        <v>29</v>
      </c>
      <c r="K16" s="17">
        <v>6</v>
      </c>
      <c r="L16" s="18">
        <v>2</v>
      </c>
      <c r="M16" s="17">
        <v>240</v>
      </c>
      <c r="N16" s="18">
        <v>240</v>
      </c>
      <c r="O16" s="22">
        <f>O18+G18+H18+E17+F17</f>
        <v>420</v>
      </c>
      <c r="P16" s="4"/>
      <c r="Q16" s="23">
        <v>180</v>
      </c>
      <c r="R16" s="23">
        <v>11</v>
      </c>
      <c r="S16" s="23">
        <v>0</v>
      </c>
      <c r="T16" s="25">
        <f t="shared" si="0"/>
        <v>-201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4:38" x14ac:dyDescent="0.25">
      <c r="D17" s="9"/>
      <c r="E17" s="20">
        <f>18</f>
        <v>18</v>
      </c>
      <c r="F17" s="20">
        <f>19</f>
        <v>19</v>
      </c>
      <c r="G17" s="9"/>
      <c r="H17" s="9"/>
      <c r="I17" s="9"/>
      <c r="J17" s="9"/>
      <c r="K17" s="17"/>
      <c r="L17" s="18"/>
      <c r="M17" s="17"/>
      <c r="N17" s="18"/>
      <c r="O17" s="22"/>
      <c r="P17" s="4"/>
      <c r="Q17" s="6">
        <v>720</v>
      </c>
      <c r="R17" s="6">
        <v>36</v>
      </c>
      <c r="S17" s="6">
        <v>8</v>
      </c>
      <c r="T17" s="25">
        <f t="shared" si="0"/>
        <v>-420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4:38" ht="13.8" customHeight="1" x14ac:dyDescent="0.25">
      <c r="D18" s="9" t="s">
        <v>6</v>
      </c>
      <c r="E18" s="20"/>
      <c r="F18" s="20"/>
      <c r="G18" s="9">
        <v>30</v>
      </c>
      <c r="H18" s="9">
        <v>30</v>
      </c>
      <c r="I18" s="16" t="s">
        <v>25</v>
      </c>
      <c r="J18" s="16" t="s">
        <v>30</v>
      </c>
      <c r="K18" s="17">
        <v>8</v>
      </c>
      <c r="L18" s="18">
        <v>4</v>
      </c>
      <c r="M18" s="17">
        <v>240</v>
      </c>
      <c r="N18" s="18">
        <v>240</v>
      </c>
      <c r="O18" s="22">
        <f>O20+G20+H20+E19+F19</f>
        <v>323</v>
      </c>
      <c r="P18" s="4"/>
      <c r="Q18" s="23">
        <v>83</v>
      </c>
      <c r="R18" s="23">
        <v>3</v>
      </c>
      <c r="S18" s="23">
        <v>0</v>
      </c>
      <c r="T18" s="25">
        <f t="shared" si="0"/>
        <v>-42.95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4:38" x14ac:dyDescent="0.25">
      <c r="D19" s="9"/>
      <c r="E19" s="20">
        <f>11</f>
        <v>11</v>
      </c>
      <c r="F19" s="20">
        <f>12</f>
        <v>12</v>
      </c>
      <c r="G19" s="9"/>
      <c r="H19" s="9"/>
      <c r="I19" s="9"/>
      <c r="J19" s="9"/>
      <c r="K19" s="17"/>
      <c r="L19" s="18"/>
      <c r="M19" s="17"/>
      <c r="N19" s="18"/>
      <c r="O19" s="22"/>
      <c r="P19" s="4"/>
      <c r="Q19" s="6">
        <v>623</v>
      </c>
      <c r="R19" s="6">
        <v>36</v>
      </c>
      <c r="S19" s="6">
        <v>6</v>
      </c>
      <c r="T19" s="25">
        <f t="shared" si="0"/>
        <v>-501.95000000000005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4:38" ht="13.8" customHeight="1" x14ac:dyDescent="0.25">
      <c r="D20" s="9" t="s">
        <v>7</v>
      </c>
      <c r="E20" s="20"/>
      <c r="F20" s="20"/>
      <c r="G20" s="9">
        <v>30</v>
      </c>
      <c r="H20" s="9">
        <v>30</v>
      </c>
      <c r="I20" s="16" t="s">
        <v>21</v>
      </c>
      <c r="J20" s="16" t="s">
        <v>31</v>
      </c>
      <c r="K20" s="17">
        <v>3</v>
      </c>
      <c r="L20" s="18">
        <v>2</v>
      </c>
      <c r="M20" s="17">
        <v>240</v>
      </c>
      <c r="N20" s="18">
        <v>240</v>
      </c>
      <c r="O20" s="22">
        <v>240</v>
      </c>
      <c r="P20" s="4"/>
      <c r="Q20" s="23">
        <v>0</v>
      </c>
      <c r="R20" s="23">
        <v>0</v>
      </c>
      <c r="S20" s="23">
        <v>0</v>
      </c>
      <c r="T20" s="3"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4:38" x14ac:dyDescent="0.25">
      <c r="D21" s="9"/>
      <c r="E21" s="15"/>
      <c r="F21" s="15"/>
      <c r="G21" s="9"/>
      <c r="H21" s="9"/>
      <c r="I21" s="9"/>
      <c r="J21" s="9"/>
      <c r="K21" s="17"/>
      <c r="L21" s="18"/>
      <c r="M21" s="17"/>
      <c r="N21" s="18"/>
      <c r="O21" s="22"/>
      <c r="P21" s="4"/>
      <c r="Q21" s="6">
        <v>540</v>
      </c>
      <c r="R21" s="6">
        <v>33</v>
      </c>
      <c r="S21" s="6">
        <v>2</v>
      </c>
      <c r="T21" s="4">
        <f>Q21/60*21+24*(S21-R21)</f>
        <v>-555</v>
      </c>
    </row>
    <row r="22" spans="4:38" x14ac:dyDescent="0.25">
      <c r="D22" s="4" t="s">
        <v>8</v>
      </c>
      <c r="E22" s="15"/>
      <c r="F22" s="15"/>
      <c r="G22" s="15"/>
      <c r="H22" s="15"/>
      <c r="I22" s="15"/>
      <c r="J22" s="15"/>
      <c r="K22" s="4">
        <v>36</v>
      </c>
      <c r="L22" s="4">
        <v>15</v>
      </c>
      <c r="M22" s="15"/>
      <c r="N22" s="15"/>
      <c r="O22" s="15"/>
      <c r="P22" s="4"/>
      <c r="Q22" s="15"/>
      <c r="R22" s="15"/>
      <c r="S22" s="15"/>
      <c r="T22" s="15"/>
    </row>
    <row r="23" spans="4:38" x14ac:dyDescent="0.25">
      <c r="D23" s="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1"/>
      <c r="R23" s="11"/>
      <c r="S23" s="11"/>
      <c r="T23" s="11"/>
    </row>
    <row r="24" spans="4:38" x14ac:dyDescent="0.25">
      <c r="D24" s="13"/>
      <c r="E24" s="13"/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11"/>
      <c r="R24" s="11"/>
      <c r="S24" s="11"/>
      <c r="T24" s="11"/>
    </row>
    <row r="25" spans="4:38" x14ac:dyDescent="0.25">
      <c r="D25" s="13"/>
      <c r="E25" s="12"/>
      <c r="F25" s="12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11"/>
      <c r="R25" s="11"/>
      <c r="S25" s="11"/>
      <c r="T25" s="11"/>
    </row>
    <row r="26" spans="4:38" x14ac:dyDescent="0.25">
      <c r="D26" s="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</sheetData>
  <mergeCells count="96">
    <mergeCell ref="O5:P5"/>
    <mergeCell ref="Q5:Q6"/>
    <mergeCell ref="R5:R6"/>
    <mergeCell ref="S5:S6"/>
    <mergeCell ref="T5:T6"/>
    <mergeCell ref="D5:D6"/>
    <mergeCell ref="E5:F5"/>
    <mergeCell ref="G5:H5"/>
    <mergeCell ref="I5:J5"/>
    <mergeCell ref="K5:L5"/>
    <mergeCell ref="M5:N5"/>
    <mergeCell ref="D14:D15"/>
    <mergeCell ref="D16:D17"/>
    <mergeCell ref="D18:D19"/>
    <mergeCell ref="D20:D21"/>
    <mergeCell ref="D24:D25"/>
    <mergeCell ref="F9:F10"/>
    <mergeCell ref="E17:E18"/>
    <mergeCell ref="D8:D9"/>
    <mergeCell ref="D10:D11"/>
    <mergeCell ref="D12:D13"/>
    <mergeCell ref="E9:E10"/>
    <mergeCell ref="F17:F18"/>
    <mergeCell ref="E19:E20"/>
    <mergeCell ref="F19:F20"/>
    <mergeCell ref="E23:E24"/>
    <mergeCell ref="F23:F24"/>
    <mergeCell ref="E11:E12"/>
    <mergeCell ref="F11:F12"/>
    <mergeCell ref="E13:E14"/>
    <mergeCell ref="F13:F14"/>
    <mergeCell ref="E15:E16"/>
    <mergeCell ref="F15:F16"/>
    <mergeCell ref="L8:L9"/>
    <mergeCell ref="L10:L11"/>
    <mergeCell ref="G12:G13"/>
    <mergeCell ref="H12:H13"/>
    <mergeCell ref="I12:I13"/>
    <mergeCell ref="J12:J13"/>
    <mergeCell ref="K12:K13"/>
    <mergeCell ref="L12:L13"/>
    <mergeCell ref="G8:G9"/>
    <mergeCell ref="H8:H9"/>
    <mergeCell ref="I8:I9"/>
    <mergeCell ref="J8:J9"/>
    <mergeCell ref="K8:K9"/>
    <mergeCell ref="G10:G11"/>
    <mergeCell ref="H10:H11"/>
    <mergeCell ref="J10:J11"/>
    <mergeCell ref="K10:K11"/>
    <mergeCell ref="I10:I11"/>
    <mergeCell ref="G16:G17"/>
    <mergeCell ref="H16:H17"/>
    <mergeCell ref="J16:J17"/>
    <mergeCell ref="K16:K17"/>
    <mergeCell ref="I16:I17"/>
    <mergeCell ref="L16:L17"/>
    <mergeCell ref="G14:G15"/>
    <mergeCell ref="H14:H15"/>
    <mergeCell ref="I14:I15"/>
    <mergeCell ref="J14:J15"/>
    <mergeCell ref="K14:K15"/>
    <mergeCell ref="L14:L15"/>
    <mergeCell ref="G20:G21"/>
    <mergeCell ref="I20:I21"/>
    <mergeCell ref="K20:K21"/>
    <mergeCell ref="L20:L21"/>
    <mergeCell ref="J20:J21"/>
    <mergeCell ref="H20:H21"/>
    <mergeCell ref="H18:H19"/>
    <mergeCell ref="I18:I19"/>
    <mergeCell ref="G18:G19"/>
    <mergeCell ref="J18:J19"/>
    <mergeCell ref="K18:K19"/>
    <mergeCell ref="L18:L19"/>
    <mergeCell ref="O8:O9"/>
    <mergeCell ref="M10:M11"/>
    <mergeCell ref="N10:N11"/>
    <mergeCell ref="O10:O11"/>
    <mergeCell ref="M12:M13"/>
    <mergeCell ref="N12:N13"/>
    <mergeCell ref="O12:O13"/>
    <mergeCell ref="M8:M9"/>
    <mergeCell ref="N8:N9"/>
    <mergeCell ref="M18:M19"/>
    <mergeCell ref="N18:N19"/>
    <mergeCell ref="O18:O19"/>
    <mergeCell ref="M20:M21"/>
    <mergeCell ref="N20:N21"/>
    <mergeCell ref="O20:O21"/>
    <mergeCell ref="M14:M15"/>
    <mergeCell ref="N14:N15"/>
    <mergeCell ref="O14:O15"/>
    <mergeCell ref="M16:M17"/>
    <mergeCell ref="N16:N17"/>
    <mergeCell ref="O16:O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He</dc:creator>
  <cp:lastModifiedBy>Junfeng</cp:lastModifiedBy>
  <dcterms:created xsi:type="dcterms:W3CDTF">2015-06-05T18:19:34Z</dcterms:created>
  <dcterms:modified xsi:type="dcterms:W3CDTF">2024-06-05T13:35:34Z</dcterms:modified>
</cp:coreProperties>
</file>