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glionic\OneDrive - Food and Agriculture Organization\Github\faoswsProducerPrices\Questionnaires2harvest\2021_PPQ\"/>
    </mc:Choice>
  </mc:AlternateContent>
  <bookViews>
    <workbookView xWindow="0" yWindow="0" windowWidth="20496" windowHeight="7620" tabRatio="411"/>
  </bookViews>
  <sheets>
    <sheet name="annual" sheetId="1" r:id="rId1"/>
    <sheet name="monthly" sheetId="2" r:id="rId2"/>
  </sheets>
  <externalReferences>
    <externalReference r:id="rId3"/>
  </externalReferences>
  <definedNames>
    <definedName name="countryData">#REF!</definedName>
    <definedName name="_xlnm.Print_Titles" localSheetId="0">annual!$1:$1</definedName>
    <definedName name="_xlnm.Print_Titles" localSheetId="1">monthly!$1:$2</definedName>
    <definedName name="refYear1" localSheetId="1">'[1]Primary-Annual'!$F$4</definedName>
    <definedName name="refYear1">annual!$E$1</definedName>
    <definedName name="refYear2" localSheetId="1">'[1]Primary-Annual'!$J$4</definedName>
    <definedName name="refYear2">annual!$G$1</definedName>
    <definedName name="table">#REF!</definedName>
    <definedName name="tableHea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Q12" i="2"/>
  <c r="Q11" i="2"/>
  <c r="Q10" i="2"/>
  <c r="G55" i="1"/>
  <c r="G51" i="1"/>
  <c r="G49" i="1"/>
  <c r="G48" i="1"/>
  <c r="G44" i="1"/>
  <c r="G39" i="1"/>
  <c r="F39" i="1"/>
  <c r="E39" i="1"/>
  <c r="G38" i="1"/>
  <c r="F38" i="1"/>
  <c r="E38" i="1"/>
  <c r="G33" i="1"/>
  <c r="G32" i="1"/>
  <c r="G11" i="1"/>
  <c r="G10" i="1"/>
  <c r="G9" i="1"/>
</calcChain>
</file>

<file path=xl/sharedStrings.xml><?xml version="1.0" encoding="utf-8"?>
<sst xmlns="http://schemas.openxmlformats.org/spreadsheetml/2006/main" count="551" uniqueCount="167">
  <si>
    <t>CPC</t>
  </si>
  <si>
    <t>Commodities</t>
  </si>
  <si>
    <t>Quantity</t>
  </si>
  <si>
    <t>Unit</t>
  </si>
  <si>
    <t>Code</t>
  </si>
  <si>
    <t>Currency</t>
  </si>
  <si>
    <t>BND</t>
  </si>
  <si>
    <t/>
  </si>
  <si>
    <t>0113</t>
  </si>
  <si>
    <t>Rice, paddy</t>
  </si>
  <si>
    <t>Tonne</t>
  </si>
  <si>
    <t>0112</t>
  </si>
  <si>
    <r>
      <t xml:space="preserve">Maize </t>
    </r>
    <r>
      <rPr>
        <sz val="9"/>
        <color rgb="FFFF0000"/>
        <rFont val="Arial"/>
        <family val="2"/>
      </rPr>
      <t>(Sweet Corn)</t>
    </r>
  </si>
  <si>
    <t>01195</t>
  </si>
  <si>
    <t>Canary seed</t>
  </si>
  <si>
    <t>01191</t>
  </si>
  <si>
    <t>Triticale</t>
  </si>
  <si>
    <t>01199.90</t>
  </si>
  <si>
    <t>Cereals nes</t>
  </si>
  <si>
    <t>Starchy roots</t>
  </si>
  <si>
    <t>01520.01</t>
  </si>
  <si>
    <t>Cassava</t>
  </si>
  <si>
    <t>01530</t>
  </si>
  <si>
    <t>Sweet potatoes</t>
  </si>
  <si>
    <t>01540</t>
  </si>
  <si>
    <t>Yams</t>
  </si>
  <si>
    <t>01591</t>
  </si>
  <si>
    <t>Yautia (cocoyam)</t>
  </si>
  <si>
    <t>01599.10</t>
  </si>
  <si>
    <t>Roots and Tubers nes</t>
  </si>
  <si>
    <t>Sugarcrops</t>
  </si>
  <si>
    <t>01801</t>
  </si>
  <si>
    <t>Sugar beet</t>
  </si>
  <si>
    <t>Oilcrops</t>
  </si>
  <si>
    <t>01460</t>
  </si>
  <si>
    <t>Coconuts</t>
  </si>
  <si>
    <t>Vegetables</t>
  </si>
  <si>
    <t>01234</t>
  </si>
  <si>
    <t>Tomatoes</t>
  </si>
  <si>
    <t>01253.01</t>
  </si>
  <si>
    <t>Onions+Shallots, Green</t>
  </si>
  <si>
    <t>01214</t>
  </si>
  <si>
    <t>Lettuce</t>
  </si>
  <si>
    <t>01232</t>
  </si>
  <si>
    <t>Cucumbers and Gherkins</t>
  </si>
  <si>
    <t>01243</t>
  </si>
  <si>
    <t>Broad Beans, Green</t>
  </si>
  <si>
    <t>01216</t>
  </si>
  <si>
    <t>Artichokes</t>
  </si>
  <si>
    <t>01233</t>
  </si>
  <si>
    <t>Eggplants</t>
  </si>
  <si>
    <t>01270</t>
  </si>
  <si>
    <t>Mushrooms</t>
  </si>
  <si>
    <t>01231</t>
  </si>
  <si>
    <t>Chillies&amp;Peppers, Green</t>
  </si>
  <si>
    <t>01215</t>
  </si>
  <si>
    <t>Spinach</t>
  </si>
  <si>
    <t>01235</t>
  </si>
  <si>
    <t>Pumpkins, Squash, Gourds</t>
  </si>
  <si>
    <t>01290.01</t>
  </si>
  <si>
    <t>Green Corn (Maize)</t>
  </si>
  <si>
    <t>01239.01</t>
  </si>
  <si>
    <t>Okra</t>
  </si>
  <si>
    <t>01219.01</t>
  </si>
  <si>
    <t>Cassava leaves</t>
  </si>
  <si>
    <t>01221</t>
  </si>
  <si>
    <t>Watermelons</t>
  </si>
  <si>
    <t>01229</t>
  </si>
  <si>
    <t>Cantaloupes&amp;oth Melons</t>
  </si>
  <si>
    <t>01290.90</t>
  </si>
  <si>
    <t>Vegetables Fresh nes</t>
  </si>
  <si>
    <t>Fruit</t>
  </si>
  <si>
    <t>01312</t>
  </si>
  <si>
    <t>Bananas</t>
  </si>
  <si>
    <t>Bananas Cavendish</t>
  </si>
  <si>
    <t>Bananas non-Cavendish</t>
  </si>
  <si>
    <t>01313</t>
  </si>
  <si>
    <t>Plantains and others</t>
  </si>
  <si>
    <t>Plantains</t>
  </si>
  <si>
    <t>Cooking bananas</t>
  </si>
  <si>
    <t>01318</t>
  </si>
  <si>
    <t>Pineapples</t>
  </si>
  <si>
    <t>01311</t>
  </si>
  <si>
    <t>Avocados</t>
  </si>
  <si>
    <t>01316</t>
  </si>
  <si>
    <t>Mangoes</t>
  </si>
  <si>
    <t>01323</t>
  </si>
  <si>
    <t>Oranges</t>
  </si>
  <si>
    <t>01324</t>
  </si>
  <si>
    <t>Tang.Mand.Clement.Satsma</t>
  </si>
  <si>
    <t>01321</t>
  </si>
  <si>
    <t>Grapefruit and Pomelos</t>
  </si>
  <si>
    <t>01322</t>
  </si>
  <si>
    <t>Lemons and Limes</t>
  </si>
  <si>
    <t>01329</t>
  </si>
  <si>
    <t>Citrus Fruit nes</t>
  </si>
  <si>
    <t>01317</t>
  </si>
  <si>
    <t>Papayas</t>
  </si>
  <si>
    <t>01359.90</t>
  </si>
  <si>
    <t>Fruit Fresh nes</t>
  </si>
  <si>
    <t>Spices</t>
  </si>
  <si>
    <t>01651</t>
  </si>
  <si>
    <t>Pepper,White/Long/Black</t>
  </si>
  <si>
    <t>01655</t>
  </si>
  <si>
    <t>Cinnamon (Canella)</t>
  </si>
  <si>
    <t>01657</t>
  </si>
  <si>
    <t>Ginger</t>
  </si>
  <si>
    <t>01699</t>
  </si>
  <si>
    <t>Spices nes</t>
  </si>
  <si>
    <t>Rubber, gums, waxes</t>
  </si>
  <si>
    <t>01950.01</t>
  </si>
  <si>
    <t>Natural Rubber</t>
  </si>
  <si>
    <t>Live Weight Animals</t>
  </si>
  <si>
    <t>21111.01b</t>
  </si>
  <si>
    <t>Cattle Live Weight</t>
  </si>
  <si>
    <t>21112b</t>
  </si>
  <si>
    <t>Buffalo Live Weight</t>
  </si>
  <si>
    <t>21115b</t>
  </si>
  <si>
    <t>Sheep Live Weight</t>
  </si>
  <si>
    <t>21116b</t>
  </si>
  <si>
    <t>Goat Live Weight</t>
  </si>
  <si>
    <t>21113.01b</t>
  </si>
  <si>
    <t>Pig Live Weight</t>
  </si>
  <si>
    <t>21121b</t>
  </si>
  <si>
    <t>Chicken Live Weight</t>
  </si>
  <si>
    <t>21122b</t>
  </si>
  <si>
    <t>Duck Live Weight</t>
  </si>
  <si>
    <t>Indigenous Meat</t>
  </si>
  <si>
    <t>21111.01i</t>
  </si>
  <si>
    <t>Indigenous Cattle Meat</t>
  </si>
  <si>
    <t>21112i</t>
  </si>
  <si>
    <t>Indigenous Buffalo Meat</t>
  </si>
  <si>
    <t>21116i</t>
  </si>
  <si>
    <t>Indigenous Goat Meat</t>
  </si>
  <si>
    <t>21121i</t>
  </si>
  <si>
    <t>Indigenous Chicken Meat</t>
  </si>
  <si>
    <t>21122i</t>
  </si>
  <si>
    <t>Indigenous Duck Meat</t>
  </si>
  <si>
    <t>Milk</t>
  </si>
  <si>
    <t>02211</t>
  </si>
  <si>
    <t>Cow milk, whole, fresh</t>
  </si>
  <si>
    <t>02212</t>
  </si>
  <si>
    <t>Buffalo milk, whole, fresh</t>
  </si>
  <si>
    <t>Eggs</t>
  </si>
  <si>
    <t>0231</t>
  </si>
  <si>
    <t>Hen eggs, with shell</t>
  </si>
  <si>
    <t>0232</t>
  </si>
  <si>
    <t>Other bird eggs, with shell, n.e.c.</t>
  </si>
  <si>
    <t>Quan-</t>
  </si>
  <si>
    <t>tity</t>
  </si>
  <si>
    <t>of measure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</si>
  <si>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</si>
  <si>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</si>
  <si>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</si>
  <si>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</si>
  <si>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</si>
  <si>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</si>
  <si>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</si>
  <si>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</si>
  <si>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Sept.</t>
  </si>
  <si>
    <t>October</t>
  </si>
  <si>
    <t>Nov.</t>
  </si>
  <si>
    <t>Dec.</t>
  </si>
  <si>
    <t>01312.01</t>
  </si>
  <si>
    <t>01312.02</t>
  </si>
  <si>
    <t>01313.01</t>
  </si>
  <si>
    <t>01313.02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</si>
</sst>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3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/>
    <xf numFmtId="0" fontId="0" fillId="0" borderId="0" xfId="0" applyFill="1"/>
    <xf numFmtId="1" fontId="5" fillId="0" borderId="4" xfId="0" applyNumberFormat="1" applyFont="1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49" fontId="5" fillId="0" borderId="0" xfId="0" applyNumberFormat="1" applyFont="1" applyFill="1" applyBorder="1" applyAlignment="1"/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/>
    <xf numFmtId="3" fontId="7" fillId="0" borderId="4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3" fontId="7" fillId="3" borderId="4" xfId="0" applyNumberFormat="1" applyFont="1" applyFill="1" applyBorder="1" applyAlignment="1">
      <alignment horizontal="right"/>
    </xf>
    <xf numFmtId="1" fontId="5" fillId="0" borderId="4" xfId="0" quotePrefix="1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\Food%20and%20Agriculture%20Organization\ESS%20-%20prices\all_country_data\Brunei\FAO_096_PRICES_QUEST_2021_EN..%20Brunei%2010.7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Definitions"/>
      <sheetName val="Primary-Annual"/>
      <sheetName val="Primary-Monthly"/>
      <sheetName val="SupplementaryInfo"/>
      <sheetName val="Metadata"/>
      <sheetName val="Feedback"/>
      <sheetName val="Annex-Conversion Factors"/>
    </sheetNames>
    <sheetDataSet>
      <sheetData sheetId="0" refreshError="1"/>
      <sheetData sheetId="1" refreshError="1"/>
      <sheetData sheetId="2" refreshError="1"/>
      <sheetData sheetId="3">
        <row r="4">
          <cell r="F4">
            <v>2018</v>
          </cell>
          <cell r="J4">
            <v>2020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tabSelected="1" topLeftCell="A36" zoomScale="130" zoomScaleNormal="130" workbookViewId="0">
      <selection activeCell="B39" sqref="B39"/>
    </sheetView>
  </sheetViews>
  <sheetFormatPr defaultColWidth="9.109375" defaultRowHeight="13.2" x14ac:dyDescent="0.25"/>
  <cols>
    <col min="1" max="1" width="10.109375" style="13" customWidth="1"/>
    <col min="2" max="2" width="17.88671875" style="13" customWidth="1"/>
    <col min="3" max="3" width="9.109375" style="13" customWidth="1"/>
    <col min="4" max="4" width="13.33203125" style="13" customWidth="1"/>
    <col min="5" max="7" width="14.33203125" style="13" customWidth="1"/>
    <col min="8" max="14" width="9.5546875" style="13" customWidth="1"/>
    <col min="15" max="16384" width="9.109375" style="13"/>
  </cols>
  <sheetData>
    <row r="1" spans="1:16" s="4" customFormat="1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>
        <v>2018</v>
      </c>
      <c r="F1" s="1">
        <v>2019</v>
      </c>
      <c r="G1" s="1">
        <v>2020</v>
      </c>
      <c r="H1"/>
      <c r="I1"/>
      <c r="J1"/>
      <c r="K1"/>
      <c r="L1"/>
      <c r="M1"/>
      <c r="N1" s="3"/>
      <c r="O1" s="3"/>
    </row>
    <row r="2" spans="1:16" customFormat="1" x14ac:dyDescent="0.25">
      <c r="A2" s="26">
        <v>96</v>
      </c>
      <c r="B2" s="9" t="s">
        <v>5</v>
      </c>
      <c r="C2" s="10"/>
      <c r="D2" s="10"/>
      <c r="E2" s="11" t="s">
        <v>6</v>
      </c>
      <c r="F2" s="11" t="s">
        <v>6</v>
      </c>
      <c r="G2" s="11" t="s">
        <v>6</v>
      </c>
      <c r="I2" s="13"/>
      <c r="J2" s="13"/>
      <c r="K2" s="13"/>
      <c r="L2" s="13"/>
      <c r="M2" s="13"/>
    </row>
    <row r="3" spans="1:16" ht="25.5" customHeight="1" x14ac:dyDescent="0.25">
      <c r="A3" s="14" t="s">
        <v>8</v>
      </c>
      <c r="B3" s="15" t="s">
        <v>9</v>
      </c>
      <c r="C3" s="16">
        <v>1</v>
      </c>
      <c r="D3" s="16" t="s">
        <v>10</v>
      </c>
      <c r="E3" s="27">
        <v>1250</v>
      </c>
      <c r="F3" s="27">
        <v>1250</v>
      </c>
      <c r="G3" s="27">
        <v>1250</v>
      </c>
      <c r="H3" s="17"/>
      <c r="I3" s="17"/>
      <c r="J3"/>
      <c r="K3"/>
      <c r="L3"/>
      <c r="M3"/>
      <c r="N3"/>
      <c r="O3"/>
      <c r="P3"/>
    </row>
    <row r="4" spans="1:16" ht="25.5" customHeight="1" x14ac:dyDescent="0.25">
      <c r="A4" s="14" t="s">
        <v>11</v>
      </c>
      <c r="B4" s="15" t="s">
        <v>12</v>
      </c>
      <c r="C4" s="16">
        <v>1</v>
      </c>
      <c r="D4" s="16" t="s">
        <v>10</v>
      </c>
      <c r="E4" s="27">
        <v>4600.0000000000009</v>
      </c>
      <c r="F4" s="27">
        <v>6758.333333333333</v>
      </c>
      <c r="G4" s="27">
        <v>2565.8333333333339</v>
      </c>
      <c r="H4" s="17"/>
      <c r="I4" s="17"/>
      <c r="J4"/>
      <c r="K4"/>
      <c r="L4"/>
      <c r="M4"/>
      <c r="N4"/>
      <c r="O4"/>
      <c r="P4"/>
    </row>
    <row r="5" spans="1:16" ht="25.5" customHeight="1" x14ac:dyDescent="0.25">
      <c r="A5" s="14" t="s">
        <v>13</v>
      </c>
      <c r="B5" s="15" t="s">
        <v>14</v>
      </c>
      <c r="C5" s="16">
        <v>1</v>
      </c>
      <c r="D5" s="16" t="s">
        <v>10</v>
      </c>
      <c r="E5" s="27" t="s">
        <v>7</v>
      </c>
      <c r="F5" s="27" t="s">
        <v>7</v>
      </c>
      <c r="G5" s="27" t="s">
        <v>7</v>
      </c>
      <c r="H5" s="17"/>
      <c r="I5" s="17"/>
    </row>
    <row r="6" spans="1:16" ht="25.5" customHeight="1" x14ac:dyDescent="0.25">
      <c r="A6" s="14" t="s">
        <v>15</v>
      </c>
      <c r="B6" s="15" t="s">
        <v>16</v>
      </c>
      <c r="C6" s="16">
        <v>1</v>
      </c>
      <c r="D6" s="16" t="s">
        <v>10</v>
      </c>
      <c r="E6" s="27" t="s">
        <v>7</v>
      </c>
      <c r="F6" s="27" t="s">
        <v>7</v>
      </c>
      <c r="G6" s="27" t="s">
        <v>7</v>
      </c>
      <c r="H6" s="17"/>
      <c r="I6" s="17"/>
    </row>
    <row r="7" spans="1:16" ht="25.5" customHeight="1" x14ac:dyDescent="0.25">
      <c r="A7" s="14" t="s">
        <v>17</v>
      </c>
      <c r="B7" s="18" t="s">
        <v>18</v>
      </c>
      <c r="C7" s="16">
        <v>1</v>
      </c>
      <c r="D7" s="16" t="s">
        <v>10</v>
      </c>
      <c r="E7" s="27" t="s">
        <v>7</v>
      </c>
      <c r="F7" s="27" t="s">
        <v>7</v>
      </c>
      <c r="G7" s="27" t="s">
        <v>7</v>
      </c>
      <c r="H7" s="17"/>
      <c r="I7" s="17"/>
    </row>
    <row r="8" spans="1:16" ht="25.5" customHeight="1" x14ac:dyDescent="0.25">
      <c r="A8" s="14"/>
      <c r="B8" s="19" t="s">
        <v>19</v>
      </c>
      <c r="C8" s="16"/>
      <c r="D8" s="16"/>
      <c r="E8" s="27" t="s">
        <v>7</v>
      </c>
      <c r="F8" s="27" t="s">
        <v>7</v>
      </c>
      <c r="G8" s="27" t="s">
        <v>7</v>
      </c>
      <c r="H8" s="17"/>
      <c r="I8" s="17"/>
    </row>
    <row r="9" spans="1:16" ht="25.5" customHeight="1" x14ac:dyDescent="0.25">
      <c r="A9" s="14" t="s">
        <v>20</v>
      </c>
      <c r="B9" s="15" t="s">
        <v>21</v>
      </c>
      <c r="C9" s="16">
        <v>1</v>
      </c>
      <c r="D9" s="16" t="s">
        <v>10</v>
      </c>
      <c r="E9" s="27">
        <v>1390</v>
      </c>
      <c r="F9" s="27">
        <v>1492</v>
      </c>
      <c r="G9" s="27">
        <f>1.65152777777778*1000</f>
        <v>1651.5277777777799</v>
      </c>
      <c r="H9" s="17"/>
      <c r="I9" s="17"/>
    </row>
    <row r="10" spans="1:16" ht="25.5" customHeight="1" x14ac:dyDescent="0.25">
      <c r="A10" s="14" t="s">
        <v>22</v>
      </c>
      <c r="B10" s="15" t="s">
        <v>23</v>
      </c>
      <c r="C10" s="16">
        <v>1</v>
      </c>
      <c r="D10" s="16" t="s">
        <v>10</v>
      </c>
      <c r="E10" s="27">
        <v>3170</v>
      </c>
      <c r="F10" s="27">
        <v>3054</v>
      </c>
      <c r="G10" s="27">
        <f>2.71893939393939*1000</f>
        <v>2718.9393939393904</v>
      </c>
      <c r="H10" s="17"/>
      <c r="I10" s="17"/>
    </row>
    <row r="11" spans="1:16" ht="25.5" customHeight="1" x14ac:dyDescent="0.25">
      <c r="A11" s="14" t="s">
        <v>24</v>
      </c>
      <c r="B11" s="15" t="s">
        <v>25</v>
      </c>
      <c r="C11" s="16">
        <v>1</v>
      </c>
      <c r="D11" s="16" t="s">
        <v>10</v>
      </c>
      <c r="E11" s="27">
        <v>3510</v>
      </c>
      <c r="F11" s="27">
        <v>3679</v>
      </c>
      <c r="G11" s="27">
        <f>4.00537037037037*1000</f>
        <v>4005.37037037037</v>
      </c>
      <c r="H11" s="17"/>
      <c r="I11" s="17"/>
    </row>
    <row r="12" spans="1:16" ht="25.5" customHeight="1" x14ac:dyDescent="0.25">
      <c r="A12" s="14" t="s">
        <v>26</v>
      </c>
      <c r="B12" s="15" t="s">
        <v>27</v>
      </c>
      <c r="C12" s="16">
        <v>1</v>
      </c>
      <c r="D12" s="16" t="s">
        <v>10</v>
      </c>
      <c r="E12" s="27" t="s">
        <v>7</v>
      </c>
      <c r="F12" s="27" t="s">
        <v>7</v>
      </c>
      <c r="G12" s="27" t="s">
        <v>7</v>
      </c>
      <c r="H12" s="17"/>
      <c r="I12" s="17"/>
    </row>
    <row r="13" spans="1:16" ht="25.5" customHeight="1" x14ac:dyDescent="0.25">
      <c r="A13" s="14" t="s">
        <v>28</v>
      </c>
      <c r="B13" s="15" t="s">
        <v>29</v>
      </c>
      <c r="C13" s="16">
        <v>1</v>
      </c>
      <c r="D13" s="16" t="s">
        <v>10</v>
      </c>
      <c r="E13" s="27" t="s">
        <v>7</v>
      </c>
      <c r="F13" s="27" t="s">
        <v>7</v>
      </c>
      <c r="G13" s="27" t="s">
        <v>7</v>
      </c>
      <c r="H13" s="17"/>
      <c r="I13" s="17"/>
    </row>
    <row r="14" spans="1:16" ht="25.5" customHeight="1" x14ac:dyDescent="0.25">
      <c r="A14" s="14"/>
      <c r="B14" s="19" t="s">
        <v>30</v>
      </c>
      <c r="C14" s="16"/>
      <c r="D14" s="16"/>
      <c r="E14" s="27" t="s">
        <v>7</v>
      </c>
      <c r="F14" s="27" t="s">
        <v>7</v>
      </c>
      <c r="G14" s="27" t="s">
        <v>7</v>
      </c>
      <c r="H14" s="17"/>
      <c r="I14" s="17"/>
    </row>
    <row r="15" spans="1:16" ht="25.5" customHeight="1" x14ac:dyDescent="0.25">
      <c r="A15" s="14" t="s">
        <v>31</v>
      </c>
      <c r="B15" s="15" t="s">
        <v>32</v>
      </c>
      <c r="C15" s="16">
        <v>1</v>
      </c>
      <c r="D15" s="16" t="s">
        <v>10</v>
      </c>
      <c r="E15" s="27" t="s">
        <v>7</v>
      </c>
      <c r="F15" s="27" t="s">
        <v>7</v>
      </c>
      <c r="G15" s="27" t="s">
        <v>7</v>
      </c>
      <c r="H15" s="17"/>
      <c r="I15" s="17"/>
    </row>
    <row r="16" spans="1:16" ht="25.5" customHeight="1" x14ac:dyDescent="0.25">
      <c r="A16" s="14"/>
      <c r="B16" s="19" t="s">
        <v>33</v>
      </c>
      <c r="C16" s="16"/>
      <c r="D16" s="16"/>
      <c r="E16" s="27" t="s">
        <v>7</v>
      </c>
      <c r="F16" s="27" t="s">
        <v>7</v>
      </c>
      <c r="G16" s="27" t="s">
        <v>7</v>
      </c>
      <c r="H16" s="17"/>
      <c r="I16" s="17"/>
    </row>
    <row r="17" spans="1:9" ht="25.5" customHeight="1" x14ac:dyDescent="0.25">
      <c r="A17" s="14" t="s">
        <v>34</v>
      </c>
      <c r="B17" s="15" t="s">
        <v>35</v>
      </c>
      <c r="C17" s="16">
        <v>1</v>
      </c>
      <c r="D17" s="16" t="s">
        <v>10</v>
      </c>
      <c r="E17" s="30">
        <v>654</v>
      </c>
      <c r="F17" s="30">
        <v>688.24999999999989</v>
      </c>
      <c r="G17" s="30">
        <v>745.52272727272725</v>
      </c>
      <c r="H17" s="17" t="s">
        <v>7</v>
      </c>
    </row>
    <row r="18" spans="1:9" ht="25.5" customHeight="1" x14ac:dyDescent="0.25">
      <c r="A18" s="14"/>
      <c r="B18" s="19" t="s">
        <v>36</v>
      </c>
      <c r="C18" s="16"/>
      <c r="D18" s="16"/>
      <c r="E18" s="27" t="s">
        <v>7</v>
      </c>
      <c r="F18" s="27" t="s">
        <v>7</v>
      </c>
      <c r="G18" s="27" t="s">
        <v>7</v>
      </c>
      <c r="H18" s="17"/>
      <c r="I18" s="17"/>
    </row>
    <row r="19" spans="1:9" ht="25.5" customHeight="1" x14ac:dyDescent="0.25">
      <c r="A19" s="14" t="s">
        <v>37</v>
      </c>
      <c r="B19" s="15" t="s">
        <v>38</v>
      </c>
      <c r="C19" s="16">
        <v>1</v>
      </c>
      <c r="D19" s="16" t="s">
        <v>10</v>
      </c>
      <c r="E19" s="27">
        <v>3050</v>
      </c>
      <c r="F19" s="27">
        <v>2787.7228009259256</v>
      </c>
      <c r="G19" s="27">
        <v>3567.272727272727</v>
      </c>
      <c r="H19" s="17"/>
      <c r="I19" s="17"/>
    </row>
    <row r="20" spans="1:9" ht="25.5" customHeight="1" x14ac:dyDescent="0.25">
      <c r="A20" s="14" t="s">
        <v>39</v>
      </c>
      <c r="B20" s="15" t="s">
        <v>40</v>
      </c>
      <c r="C20" s="16">
        <v>1</v>
      </c>
      <c r="D20" s="16" t="s">
        <v>10</v>
      </c>
      <c r="E20" s="27" t="s">
        <v>7</v>
      </c>
      <c r="F20" s="27" t="s">
        <v>7</v>
      </c>
      <c r="G20" s="27" t="s">
        <v>7</v>
      </c>
      <c r="H20" s="17"/>
      <c r="I20" s="17"/>
    </row>
    <row r="21" spans="1:9" ht="25.5" customHeight="1" x14ac:dyDescent="0.25">
      <c r="A21" s="14" t="s">
        <v>41</v>
      </c>
      <c r="B21" s="15" t="s">
        <v>42</v>
      </c>
      <c r="C21" s="16">
        <v>1</v>
      </c>
      <c r="D21" s="16" t="s">
        <v>10</v>
      </c>
      <c r="E21" s="27">
        <v>10000</v>
      </c>
      <c r="F21" s="27">
        <v>10000</v>
      </c>
      <c r="G21" s="27">
        <v>12000</v>
      </c>
      <c r="H21" s="17"/>
      <c r="I21" s="17"/>
    </row>
    <row r="22" spans="1:9" ht="25.5" customHeight="1" x14ac:dyDescent="0.25">
      <c r="A22" s="14" t="s">
        <v>43</v>
      </c>
      <c r="B22" s="15" t="s">
        <v>44</v>
      </c>
      <c r="C22" s="16">
        <v>1</v>
      </c>
      <c r="D22" s="16" t="s">
        <v>10</v>
      </c>
      <c r="E22" s="27">
        <v>2787.7228009259256</v>
      </c>
      <c r="F22" s="27">
        <v>1560.3951804649505</v>
      </c>
      <c r="G22" s="27">
        <v>1218.6568199354658</v>
      </c>
      <c r="H22" s="17"/>
      <c r="I22" s="17"/>
    </row>
    <row r="23" spans="1:9" ht="25.5" customHeight="1" x14ac:dyDescent="0.25">
      <c r="A23" s="14" t="s">
        <v>45</v>
      </c>
      <c r="B23" s="15" t="s">
        <v>46</v>
      </c>
      <c r="C23" s="16">
        <v>1</v>
      </c>
      <c r="D23" s="16" t="s">
        <v>10</v>
      </c>
      <c r="E23" s="27" t="s">
        <v>7</v>
      </c>
      <c r="F23" s="27" t="s">
        <v>7</v>
      </c>
      <c r="G23" s="27" t="s">
        <v>7</v>
      </c>
      <c r="H23" s="17"/>
      <c r="I23" s="17"/>
    </row>
    <row r="24" spans="1:9" ht="25.5" customHeight="1" x14ac:dyDescent="0.25">
      <c r="A24" s="14" t="s">
        <v>47</v>
      </c>
      <c r="B24" s="15" t="s">
        <v>48</v>
      </c>
      <c r="C24" s="16">
        <v>1</v>
      </c>
      <c r="D24" s="16" t="s">
        <v>10</v>
      </c>
      <c r="E24" s="27" t="s">
        <v>7</v>
      </c>
      <c r="F24" s="27" t="s">
        <v>7</v>
      </c>
      <c r="G24" s="27" t="s">
        <v>7</v>
      </c>
      <c r="H24" s="17"/>
      <c r="I24" s="17"/>
    </row>
    <row r="25" spans="1:9" ht="25.5" customHeight="1" x14ac:dyDescent="0.25">
      <c r="A25" s="14" t="s">
        <v>49</v>
      </c>
      <c r="B25" s="15" t="s">
        <v>50</v>
      </c>
      <c r="C25" s="16">
        <v>1</v>
      </c>
      <c r="D25" s="16" t="s">
        <v>10</v>
      </c>
      <c r="E25" s="27">
        <v>2620</v>
      </c>
      <c r="F25" s="27">
        <v>2594</v>
      </c>
      <c r="G25" s="27">
        <v>2760</v>
      </c>
      <c r="H25" s="17"/>
      <c r="I25" s="17"/>
    </row>
    <row r="26" spans="1:9" ht="25.5" customHeight="1" x14ac:dyDescent="0.25">
      <c r="A26" s="14" t="s">
        <v>51</v>
      </c>
      <c r="B26" s="15" t="s">
        <v>52</v>
      </c>
      <c r="C26" s="16">
        <v>1</v>
      </c>
      <c r="D26" s="16" t="s">
        <v>10</v>
      </c>
      <c r="E26" s="27">
        <v>10170</v>
      </c>
      <c r="F26" s="27">
        <v>9393.19</v>
      </c>
      <c r="G26" s="27">
        <v>12000</v>
      </c>
      <c r="H26" s="17"/>
      <c r="I26" s="17"/>
    </row>
    <row r="27" spans="1:9" ht="25.5" customHeight="1" x14ac:dyDescent="0.25">
      <c r="A27" s="14" t="s">
        <v>53</v>
      </c>
      <c r="B27" s="15" t="s">
        <v>54</v>
      </c>
      <c r="C27" s="16">
        <v>1</v>
      </c>
      <c r="D27" s="16" t="s">
        <v>10</v>
      </c>
      <c r="E27" s="27">
        <v>7760</v>
      </c>
      <c r="F27" s="27">
        <v>7816.72</v>
      </c>
      <c r="G27" s="27">
        <v>8800</v>
      </c>
      <c r="H27" s="17"/>
      <c r="I27" s="17"/>
    </row>
    <row r="28" spans="1:9" ht="25.5" customHeight="1" x14ac:dyDescent="0.25">
      <c r="A28" s="14" t="s">
        <v>55</v>
      </c>
      <c r="B28" s="15" t="s">
        <v>56</v>
      </c>
      <c r="C28" s="16">
        <v>1</v>
      </c>
      <c r="D28" s="16" t="s">
        <v>10</v>
      </c>
      <c r="E28" s="27">
        <v>2160</v>
      </c>
      <c r="F28" s="27">
        <v>2117</v>
      </c>
      <c r="G28" s="27">
        <v>2720</v>
      </c>
      <c r="H28" s="17"/>
      <c r="I28" s="17"/>
    </row>
    <row r="29" spans="1:9" ht="25.5" customHeight="1" x14ac:dyDescent="0.25">
      <c r="A29" s="14" t="s">
        <v>57</v>
      </c>
      <c r="B29" s="15" t="s">
        <v>58</v>
      </c>
      <c r="C29" s="16">
        <v>1</v>
      </c>
      <c r="D29" s="16" t="s">
        <v>10</v>
      </c>
      <c r="E29" s="27">
        <v>1650</v>
      </c>
      <c r="F29" s="27">
        <v>2211</v>
      </c>
      <c r="G29" s="27">
        <v>1760</v>
      </c>
      <c r="H29" s="17"/>
      <c r="I29" s="17"/>
    </row>
    <row r="30" spans="1:9" ht="25.5" customHeight="1" x14ac:dyDescent="0.25">
      <c r="A30" s="14" t="s">
        <v>59</v>
      </c>
      <c r="B30" s="15" t="s">
        <v>60</v>
      </c>
      <c r="C30" s="16">
        <v>1</v>
      </c>
      <c r="D30" s="16" t="s">
        <v>10</v>
      </c>
      <c r="E30" s="27">
        <v>4600.0000000000009</v>
      </c>
      <c r="F30" s="27">
        <v>6758.333333333333</v>
      </c>
      <c r="G30" s="27">
        <v>2565.8333333333339</v>
      </c>
      <c r="H30" s="17"/>
      <c r="I30" s="17"/>
    </row>
    <row r="31" spans="1:9" ht="25.5" customHeight="1" x14ac:dyDescent="0.25">
      <c r="A31" s="14" t="s">
        <v>61</v>
      </c>
      <c r="B31" s="15" t="s">
        <v>62</v>
      </c>
      <c r="C31" s="16">
        <v>1</v>
      </c>
      <c r="D31" s="16" t="s">
        <v>10</v>
      </c>
      <c r="E31" s="27">
        <v>4090</v>
      </c>
      <c r="F31" s="27">
        <v>2820</v>
      </c>
      <c r="G31" s="27">
        <v>3410</v>
      </c>
      <c r="H31" s="17"/>
      <c r="I31" s="17"/>
    </row>
    <row r="32" spans="1:9" ht="25.5" customHeight="1" x14ac:dyDescent="0.25">
      <c r="A32" s="14" t="s">
        <v>63</v>
      </c>
      <c r="B32" s="15" t="s">
        <v>64</v>
      </c>
      <c r="C32" s="16">
        <v>1</v>
      </c>
      <c r="D32" s="16" t="s">
        <v>10</v>
      </c>
      <c r="E32" s="27">
        <v>1640</v>
      </c>
      <c r="F32" s="27">
        <v>1664</v>
      </c>
      <c r="G32" s="27">
        <f>2.30325757575758*1000</f>
        <v>2303.2575757575801</v>
      </c>
      <c r="H32" s="17"/>
      <c r="I32" s="17"/>
    </row>
    <row r="33" spans="1:9" ht="25.5" customHeight="1" x14ac:dyDescent="0.25">
      <c r="A33" s="14" t="s">
        <v>65</v>
      </c>
      <c r="B33" s="15" t="s">
        <v>66</v>
      </c>
      <c r="C33" s="16">
        <v>1</v>
      </c>
      <c r="D33" s="16" t="s">
        <v>10</v>
      </c>
      <c r="E33" s="27">
        <v>1590</v>
      </c>
      <c r="F33" s="27">
        <v>1583</v>
      </c>
      <c r="G33" s="27">
        <f>1.73181818181818*1000</f>
        <v>1731.8181818181799</v>
      </c>
      <c r="H33" s="17"/>
      <c r="I33" s="17"/>
    </row>
    <row r="34" spans="1:9" ht="25.5" customHeight="1" x14ac:dyDescent="0.25">
      <c r="A34" s="14" t="s">
        <v>67</v>
      </c>
      <c r="B34" s="15" t="s">
        <v>68</v>
      </c>
      <c r="C34" s="16">
        <v>1</v>
      </c>
      <c r="D34" s="16" t="s">
        <v>10</v>
      </c>
      <c r="E34" s="27"/>
      <c r="F34" s="27"/>
      <c r="G34" s="27"/>
      <c r="H34" s="17"/>
      <c r="I34" s="17"/>
    </row>
    <row r="35" spans="1:9" ht="25.5" customHeight="1" x14ac:dyDescent="0.25">
      <c r="A35" s="14" t="s">
        <v>69</v>
      </c>
      <c r="B35" s="15" t="s">
        <v>70</v>
      </c>
      <c r="C35" s="16">
        <v>1</v>
      </c>
      <c r="D35" s="16" t="s">
        <v>10</v>
      </c>
      <c r="E35" s="27" t="s">
        <v>7</v>
      </c>
      <c r="F35" s="27" t="s">
        <v>7</v>
      </c>
      <c r="G35" s="27" t="s">
        <v>7</v>
      </c>
      <c r="H35" s="17"/>
      <c r="I35" s="17"/>
    </row>
    <row r="36" spans="1:9" ht="25.5" customHeight="1" x14ac:dyDescent="0.25">
      <c r="A36" s="14"/>
      <c r="B36" s="19" t="s">
        <v>71</v>
      </c>
      <c r="C36" s="16"/>
      <c r="D36" s="16"/>
      <c r="E36" s="27" t="s">
        <v>7</v>
      </c>
      <c r="F36" s="27" t="s">
        <v>7</v>
      </c>
      <c r="G36" s="27" t="s">
        <v>7</v>
      </c>
      <c r="H36" s="17"/>
      <c r="I36" s="17"/>
    </row>
    <row r="37" spans="1:9" ht="25.5" customHeight="1" x14ac:dyDescent="0.25">
      <c r="A37" s="14" t="s">
        <v>72</v>
      </c>
      <c r="B37" s="19" t="s">
        <v>73</v>
      </c>
      <c r="C37" s="16">
        <v>1</v>
      </c>
      <c r="D37" s="16" t="s">
        <v>10</v>
      </c>
      <c r="E37" s="27">
        <v>1839.1666666666665</v>
      </c>
      <c r="F37" s="27">
        <v>1807.4661721380473</v>
      </c>
      <c r="G37" s="27">
        <v>1786.7610705266957</v>
      </c>
      <c r="H37" s="17"/>
      <c r="I37" s="17"/>
    </row>
    <row r="38" spans="1:9" ht="25.5" customHeight="1" x14ac:dyDescent="0.25">
      <c r="A38" s="31" t="s">
        <v>163</v>
      </c>
      <c r="B38" s="15" t="s">
        <v>74</v>
      </c>
      <c r="C38" s="16">
        <v>1</v>
      </c>
      <c r="D38" s="16" t="s">
        <v>10</v>
      </c>
      <c r="E38" s="27">
        <f>4.11*1000</f>
        <v>4110</v>
      </c>
      <c r="F38" s="27">
        <f>4.05166666666667*1000</f>
        <v>4051.6666666666702</v>
      </c>
      <c r="G38" s="27">
        <f>2.44071428571429*1000</f>
        <v>2440.7142857142899</v>
      </c>
      <c r="H38" s="17"/>
      <c r="I38" s="17"/>
    </row>
    <row r="39" spans="1:9" ht="25.5" customHeight="1" x14ac:dyDescent="0.25">
      <c r="A39" s="31" t="s">
        <v>164</v>
      </c>
      <c r="B39" s="15" t="s">
        <v>75</v>
      </c>
      <c r="C39" s="16">
        <v>1</v>
      </c>
      <c r="D39" s="16" t="s">
        <v>10</v>
      </c>
      <c r="E39" s="27">
        <f>1.63272727272727*1000</f>
        <v>1632.72727272727</v>
      </c>
      <c r="F39" s="27">
        <f>1.58304612268519*1000</f>
        <v>1583.0461226851899</v>
      </c>
      <c r="G39" s="27">
        <f>1.72731077823691*1000</f>
        <v>1727.31077823691</v>
      </c>
      <c r="H39" s="17"/>
      <c r="I39" s="17"/>
    </row>
    <row r="40" spans="1:9" ht="25.5" customHeight="1" x14ac:dyDescent="0.25">
      <c r="A40" s="14" t="s">
        <v>76</v>
      </c>
      <c r="B40" s="19" t="s">
        <v>77</v>
      </c>
      <c r="C40" s="16">
        <v>1</v>
      </c>
      <c r="D40" s="16" t="s">
        <v>10</v>
      </c>
      <c r="E40" s="27" t="s">
        <v>7</v>
      </c>
      <c r="F40" s="27" t="s">
        <v>7</v>
      </c>
      <c r="G40" s="27" t="s">
        <v>7</v>
      </c>
      <c r="H40" s="17"/>
      <c r="I40" s="17"/>
    </row>
    <row r="41" spans="1:9" ht="25.5" customHeight="1" x14ac:dyDescent="0.25">
      <c r="A41" s="31" t="s">
        <v>165</v>
      </c>
      <c r="B41" s="15" t="s">
        <v>78</v>
      </c>
      <c r="C41" s="16">
        <v>1</v>
      </c>
      <c r="D41" s="16" t="s">
        <v>10</v>
      </c>
      <c r="E41" s="27"/>
      <c r="F41" s="27"/>
      <c r="G41" s="27"/>
      <c r="H41" s="17"/>
      <c r="I41" s="17"/>
    </row>
    <row r="42" spans="1:9" ht="25.5" customHeight="1" x14ac:dyDescent="0.25">
      <c r="A42" s="31" t="s">
        <v>166</v>
      </c>
      <c r="B42" s="15" t="s">
        <v>79</v>
      </c>
      <c r="C42" s="16">
        <v>1</v>
      </c>
      <c r="D42" s="16" t="s">
        <v>10</v>
      </c>
      <c r="E42" s="27"/>
      <c r="F42" s="27"/>
      <c r="G42" s="27"/>
      <c r="H42" s="17"/>
      <c r="I42" s="17"/>
    </row>
    <row r="43" spans="1:9" ht="25.5" customHeight="1" x14ac:dyDescent="0.25">
      <c r="A43" s="14" t="s">
        <v>80</v>
      </c>
      <c r="B43" s="15" t="s">
        <v>81</v>
      </c>
      <c r="C43" s="16">
        <v>1</v>
      </c>
      <c r="D43" s="16" t="s">
        <v>10</v>
      </c>
      <c r="E43" s="27">
        <v>2273.3333333333335</v>
      </c>
      <c r="F43" s="27">
        <v>2040.6722608024693</v>
      </c>
      <c r="G43" s="27">
        <v>2091.3636363636365</v>
      </c>
      <c r="H43" s="17"/>
      <c r="I43" s="17"/>
    </row>
    <row r="44" spans="1:9" ht="25.5" customHeight="1" x14ac:dyDescent="0.25">
      <c r="A44" s="14" t="s">
        <v>82</v>
      </c>
      <c r="B44" s="15" t="s">
        <v>83</v>
      </c>
      <c r="C44" s="16">
        <v>1</v>
      </c>
      <c r="D44" s="16" t="s">
        <v>10</v>
      </c>
      <c r="E44" s="27">
        <v>8510</v>
      </c>
      <c r="F44" s="27">
        <v>8375.42</v>
      </c>
      <c r="G44" s="27">
        <f>8.37541666666667*1000</f>
        <v>8375.4166666666697</v>
      </c>
      <c r="H44" s="17"/>
      <c r="I44" s="17"/>
    </row>
    <row r="45" spans="1:9" ht="25.5" customHeight="1" x14ac:dyDescent="0.25">
      <c r="A45" s="14" t="s">
        <v>84</v>
      </c>
      <c r="B45" s="15" t="s">
        <v>85</v>
      </c>
      <c r="C45" s="16">
        <v>1</v>
      </c>
      <c r="D45" s="16" t="s">
        <v>10</v>
      </c>
      <c r="E45" s="27">
        <v>4332.5000000000009</v>
      </c>
      <c r="F45" s="27">
        <v>4423.3939043209875</v>
      </c>
      <c r="G45" s="27">
        <v>2193.75</v>
      </c>
      <c r="H45" s="17"/>
      <c r="I45" s="17"/>
    </row>
    <row r="46" spans="1:9" ht="25.5" customHeight="1" x14ac:dyDescent="0.25">
      <c r="A46" s="14" t="s">
        <v>86</v>
      </c>
      <c r="B46" s="15" t="s">
        <v>87</v>
      </c>
      <c r="C46" s="16">
        <v>1</v>
      </c>
      <c r="D46" s="16" t="s">
        <v>10</v>
      </c>
      <c r="E46" s="27">
        <v>2980</v>
      </c>
      <c r="F46" s="27">
        <v>3614.7916666666665</v>
      </c>
      <c r="G46" s="27">
        <v>3800</v>
      </c>
      <c r="H46" s="17"/>
      <c r="I46" s="17"/>
    </row>
    <row r="47" spans="1:9" ht="25.5" customHeight="1" x14ac:dyDescent="0.25">
      <c r="A47" s="14" t="s">
        <v>88</v>
      </c>
      <c r="B47" s="15" t="s">
        <v>89</v>
      </c>
      <c r="C47" s="16">
        <v>1</v>
      </c>
      <c r="D47" s="16" t="s">
        <v>10</v>
      </c>
      <c r="E47" s="27"/>
      <c r="F47" s="27"/>
      <c r="G47" s="27"/>
      <c r="H47" s="17"/>
      <c r="I47" s="17"/>
    </row>
    <row r="48" spans="1:9" ht="25.5" customHeight="1" x14ac:dyDescent="0.25">
      <c r="A48" s="14" t="s">
        <v>90</v>
      </c>
      <c r="B48" s="15" t="s">
        <v>91</v>
      </c>
      <c r="C48" s="16">
        <v>1</v>
      </c>
      <c r="D48" s="16" t="s">
        <v>10</v>
      </c>
      <c r="E48" s="27">
        <v>2550</v>
      </c>
      <c r="F48" s="27">
        <v>2463.7199999999998</v>
      </c>
      <c r="G48" s="27">
        <f>2.035*1000</f>
        <v>2035.0000000000002</v>
      </c>
      <c r="H48" s="17"/>
      <c r="I48" s="17"/>
    </row>
    <row r="49" spans="1:9" ht="25.5" customHeight="1" x14ac:dyDescent="0.25">
      <c r="A49" s="14" t="s">
        <v>92</v>
      </c>
      <c r="B49" s="15" t="s">
        <v>93</v>
      </c>
      <c r="C49" s="16">
        <v>1</v>
      </c>
      <c r="D49" s="16" t="s">
        <v>10</v>
      </c>
      <c r="E49" s="27">
        <v>2580</v>
      </c>
      <c r="F49" s="27">
        <v>2570.889274691358</v>
      </c>
      <c r="G49" s="27">
        <f>2.33555808080808*1000</f>
        <v>2335.5580808080799</v>
      </c>
      <c r="H49" s="17"/>
      <c r="I49" s="17"/>
    </row>
    <row r="50" spans="1:9" ht="25.5" customHeight="1" x14ac:dyDescent="0.25">
      <c r="A50" s="14" t="s">
        <v>94</v>
      </c>
      <c r="B50" s="15" t="s">
        <v>95</v>
      </c>
      <c r="C50" s="16">
        <v>1</v>
      </c>
      <c r="D50" s="16" t="s">
        <v>10</v>
      </c>
      <c r="E50" s="27"/>
      <c r="F50" s="27"/>
      <c r="G50" s="27" t="s">
        <v>7</v>
      </c>
      <c r="H50" s="17"/>
      <c r="I50" s="17"/>
    </row>
    <row r="51" spans="1:9" ht="25.5" customHeight="1" x14ac:dyDescent="0.25">
      <c r="A51" s="14" t="s">
        <v>96</v>
      </c>
      <c r="B51" s="15" t="s">
        <v>97</v>
      </c>
      <c r="C51" s="16">
        <v>1</v>
      </c>
      <c r="D51" s="16" t="s">
        <v>10</v>
      </c>
      <c r="E51" s="27">
        <v>1330</v>
      </c>
      <c r="F51" s="27">
        <v>1379</v>
      </c>
      <c r="G51" s="27">
        <f>1.40189393939394*1000</f>
        <v>1401.8939393939399</v>
      </c>
      <c r="H51" s="17"/>
      <c r="I51" s="17"/>
    </row>
    <row r="52" spans="1:9" ht="25.5" customHeight="1" x14ac:dyDescent="0.25">
      <c r="A52" s="14" t="s">
        <v>98</v>
      </c>
      <c r="B52" s="15" t="s">
        <v>99</v>
      </c>
      <c r="C52" s="16">
        <v>1</v>
      </c>
      <c r="D52" s="16" t="s">
        <v>10</v>
      </c>
      <c r="E52" s="27" t="s">
        <v>7</v>
      </c>
      <c r="F52" s="27" t="s">
        <v>7</v>
      </c>
      <c r="G52" s="27" t="s">
        <v>7</v>
      </c>
      <c r="H52" s="17"/>
      <c r="I52" s="17"/>
    </row>
    <row r="53" spans="1:9" ht="25.5" customHeight="1" x14ac:dyDescent="0.25">
      <c r="A53" s="14"/>
      <c r="B53" s="19" t="s">
        <v>100</v>
      </c>
      <c r="C53" s="16"/>
      <c r="D53" s="16"/>
      <c r="E53" s="27" t="s">
        <v>7</v>
      </c>
      <c r="F53" s="27" t="s">
        <v>7</v>
      </c>
      <c r="G53" s="27" t="s">
        <v>7</v>
      </c>
      <c r="H53" s="17"/>
      <c r="I53" s="17"/>
    </row>
    <row r="54" spans="1:9" ht="25.5" customHeight="1" x14ac:dyDescent="0.25">
      <c r="A54" s="14" t="s">
        <v>101</v>
      </c>
      <c r="B54" s="15" t="s">
        <v>102</v>
      </c>
      <c r="C54" s="16">
        <v>1</v>
      </c>
      <c r="D54" s="16" t="s">
        <v>10</v>
      </c>
      <c r="E54" s="27">
        <v>51860</v>
      </c>
      <c r="F54" s="27">
        <v>45117.045454545456</v>
      </c>
      <c r="G54" s="27">
        <v>42062.777777777766</v>
      </c>
      <c r="H54" s="17"/>
      <c r="I54" s="17"/>
    </row>
    <row r="55" spans="1:9" ht="25.5" customHeight="1" x14ac:dyDescent="0.25">
      <c r="A55" s="14" t="s">
        <v>103</v>
      </c>
      <c r="B55" s="15" t="s">
        <v>104</v>
      </c>
      <c r="C55" s="16">
        <v>1</v>
      </c>
      <c r="D55" s="16" t="s">
        <v>10</v>
      </c>
      <c r="E55" s="27">
        <v>15500</v>
      </c>
      <c r="F55" s="27">
        <v>15732.15</v>
      </c>
      <c r="G55" s="27">
        <f>18.8381818181818*1000</f>
        <v>18838.181818181798</v>
      </c>
      <c r="H55" s="17"/>
      <c r="I55" s="17"/>
    </row>
    <row r="56" spans="1:9" ht="25.5" customHeight="1" x14ac:dyDescent="0.25">
      <c r="A56" s="14" t="s">
        <v>105</v>
      </c>
      <c r="B56" s="15" t="s">
        <v>106</v>
      </c>
      <c r="C56" s="16">
        <v>1</v>
      </c>
      <c r="D56" s="16" t="s">
        <v>10</v>
      </c>
      <c r="E56" s="27">
        <v>2950</v>
      </c>
      <c r="F56" s="27">
        <v>3290.15</v>
      </c>
      <c r="G56" s="27">
        <v>5847.2222222222226</v>
      </c>
      <c r="H56" s="17"/>
      <c r="I56" s="17"/>
    </row>
    <row r="57" spans="1:9" ht="25.5" customHeight="1" x14ac:dyDescent="0.25">
      <c r="A57" s="14" t="s">
        <v>107</v>
      </c>
      <c r="B57" s="15" t="s">
        <v>108</v>
      </c>
      <c r="C57" s="16">
        <v>1</v>
      </c>
      <c r="D57" s="16" t="s">
        <v>10</v>
      </c>
      <c r="E57" s="27" t="s">
        <v>7</v>
      </c>
      <c r="F57" s="27" t="s">
        <v>7</v>
      </c>
      <c r="G57" s="27" t="s">
        <v>7</v>
      </c>
      <c r="H57" s="17"/>
      <c r="I57" s="17"/>
    </row>
    <row r="58" spans="1:9" ht="25.5" customHeight="1" x14ac:dyDescent="0.25">
      <c r="A58" s="14"/>
      <c r="B58" s="19"/>
      <c r="C58" s="16"/>
      <c r="D58" s="16"/>
      <c r="E58" s="27" t="s">
        <v>7</v>
      </c>
      <c r="F58" s="27" t="s">
        <v>7</v>
      </c>
      <c r="G58" s="27" t="s">
        <v>7</v>
      </c>
      <c r="H58" s="17"/>
      <c r="I58" s="17"/>
    </row>
    <row r="59" spans="1:9" ht="25.5" customHeight="1" x14ac:dyDescent="0.25">
      <c r="A59" s="14"/>
      <c r="B59" s="19" t="s">
        <v>109</v>
      </c>
      <c r="C59" s="16"/>
      <c r="D59" s="16"/>
      <c r="E59" s="27" t="s">
        <v>7</v>
      </c>
      <c r="F59" s="27" t="s">
        <v>7</v>
      </c>
      <c r="G59" s="27" t="s">
        <v>7</v>
      </c>
      <c r="H59" s="17"/>
      <c r="I59" s="17"/>
    </row>
    <row r="60" spans="1:9" ht="25.5" customHeight="1" x14ac:dyDescent="0.25">
      <c r="A60" s="14" t="s">
        <v>110</v>
      </c>
      <c r="B60" s="15" t="s">
        <v>111</v>
      </c>
      <c r="C60" s="16">
        <v>1</v>
      </c>
      <c r="D60" s="16" t="s">
        <v>10</v>
      </c>
      <c r="E60" s="27" t="s">
        <v>7</v>
      </c>
      <c r="F60" s="27" t="s">
        <v>7</v>
      </c>
      <c r="G60" s="27" t="s">
        <v>7</v>
      </c>
      <c r="H60" s="17"/>
      <c r="I60" s="17"/>
    </row>
    <row r="61" spans="1:9" ht="25.5" customHeight="1" x14ac:dyDescent="0.25">
      <c r="A61" s="14"/>
      <c r="B61" s="19"/>
      <c r="C61" s="16"/>
      <c r="D61" s="16"/>
      <c r="E61" s="27" t="s">
        <v>7</v>
      </c>
      <c r="F61" s="27" t="s">
        <v>7</v>
      </c>
      <c r="G61" s="27" t="s">
        <v>7</v>
      </c>
      <c r="H61" s="17"/>
      <c r="I61" s="17"/>
    </row>
    <row r="62" spans="1:9" ht="25.5" customHeight="1" x14ac:dyDescent="0.25">
      <c r="A62" s="14"/>
      <c r="B62" s="20" t="s">
        <v>112</v>
      </c>
      <c r="C62" s="16"/>
      <c r="D62" s="16"/>
      <c r="E62" s="27" t="s">
        <v>7</v>
      </c>
      <c r="F62" s="27" t="s">
        <v>7</v>
      </c>
      <c r="G62" s="27" t="s">
        <v>7</v>
      </c>
      <c r="H62" s="17"/>
      <c r="I62" s="17"/>
    </row>
    <row r="63" spans="1:9" ht="25.5" customHeight="1" x14ac:dyDescent="0.25">
      <c r="A63" s="14" t="s">
        <v>113</v>
      </c>
      <c r="B63" s="15" t="s">
        <v>114</v>
      </c>
      <c r="C63" s="16">
        <v>1</v>
      </c>
      <c r="D63" s="16" t="s">
        <v>10</v>
      </c>
      <c r="E63" s="27" t="s">
        <v>7</v>
      </c>
      <c r="F63" s="27" t="s">
        <v>7</v>
      </c>
      <c r="G63" s="27" t="s">
        <v>7</v>
      </c>
      <c r="H63" s="17"/>
      <c r="I63" s="17"/>
    </row>
    <row r="64" spans="1:9" ht="25.5" customHeight="1" x14ac:dyDescent="0.25">
      <c r="A64" s="14" t="s">
        <v>115</v>
      </c>
      <c r="B64" s="15" t="s">
        <v>116</v>
      </c>
      <c r="C64" s="16">
        <v>1</v>
      </c>
      <c r="D64" s="16" t="s">
        <v>10</v>
      </c>
      <c r="E64" s="27" t="s">
        <v>7</v>
      </c>
      <c r="F64" s="27" t="s">
        <v>7</v>
      </c>
      <c r="G64" s="27" t="s">
        <v>7</v>
      </c>
      <c r="H64" s="17"/>
      <c r="I64" s="17"/>
    </row>
    <row r="65" spans="1:9" ht="25.5" customHeight="1" x14ac:dyDescent="0.25">
      <c r="A65" s="14" t="s">
        <v>117</v>
      </c>
      <c r="B65" s="15" t="s">
        <v>118</v>
      </c>
      <c r="C65" s="16">
        <v>1</v>
      </c>
      <c r="D65" s="16" t="s">
        <v>10</v>
      </c>
      <c r="E65" s="27">
        <v>15000</v>
      </c>
      <c r="F65" s="27">
        <v>15000</v>
      </c>
      <c r="G65" s="27">
        <v>15000</v>
      </c>
      <c r="H65" s="17"/>
      <c r="I65" s="17"/>
    </row>
    <row r="66" spans="1:9" ht="25.5" customHeight="1" x14ac:dyDescent="0.25">
      <c r="A66" s="14" t="s">
        <v>119</v>
      </c>
      <c r="B66" s="15" t="s">
        <v>120</v>
      </c>
      <c r="C66" s="16">
        <v>1</v>
      </c>
      <c r="D66" s="16" t="s">
        <v>10</v>
      </c>
      <c r="E66" s="27">
        <v>15000</v>
      </c>
      <c r="F66" s="27">
        <v>15000</v>
      </c>
      <c r="G66" s="27">
        <v>15000</v>
      </c>
      <c r="H66" s="17"/>
      <c r="I66" s="17"/>
    </row>
    <row r="67" spans="1:9" ht="25.5" customHeight="1" x14ac:dyDescent="0.25">
      <c r="A67" s="14" t="s">
        <v>121</v>
      </c>
      <c r="B67" s="15" t="s">
        <v>122</v>
      </c>
      <c r="C67" s="16">
        <v>1</v>
      </c>
      <c r="D67" s="16" t="s">
        <v>10</v>
      </c>
      <c r="E67" s="27" t="s">
        <v>7</v>
      </c>
      <c r="F67" s="27" t="s">
        <v>7</v>
      </c>
      <c r="G67" s="27" t="s">
        <v>7</v>
      </c>
      <c r="H67" s="17"/>
      <c r="I67" s="17"/>
    </row>
    <row r="68" spans="1:9" ht="25.5" customHeight="1" x14ac:dyDescent="0.25">
      <c r="A68" s="14" t="s">
        <v>123</v>
      </c>
      <c r="B68" s="15" t="s">
        <v>124</v>
      </c>
      <c r="C68" s="16">
        <v>1</v>
      </c>
      <c r="D68" s="16" t="s">
        <v>10</v>
      </c>
      <c r="E68" s="27">
        <v>3500</v>
      </c>
      <c r="F68" s="27">
        <v>3795</v>
      </c>
      <c r="G68" s="27">
        <v>3500</v>
      </c>
      <c r="H68" s="17"/>
      <c r="I68" s="17"/>
    </row>
    <row r="69" spans="1:9" ht="25.5" customHeight="1" x14ac:dyDescent="0.25">
      <c r="A69" s="14" t="s">
        <v>125</v>
      </c>
      <c r="B69" s="15" t="s">
        <v>126</v>
      </c>
      <c r="C69" s="16">
        <v>1</v>
      </c>
      <c r="D69" s="16" t="s">
        <v>10</v>
      </c>
      <c r="E69" s="27">
        <v>8214</v>
      </c>
      <c r="F69" s="27">
        <v>9954.5499999999993</v>
      </c>
      <c r="G69" s="27">
        <v>10000</v>
      </c>
      <c r="H69" s="17"/>
      <c r="I69" s="17"/>
    </row>
    <row r="70" spans="1:9" ht="25.5" customHeight="1" x14ac:dyDescent="0.25">
      <c r="A70" s="14"/>
      <c r="B70" s="19" t="s">
        <v>127</v>
      </c>
      <c r="C70" s="16"/>
      <c r="D70" s="16"/>
      <c r="E70" s="27" t="s">
        <v>7</v>
      </c>
      <c r="F70" s="27" t="s">
        <v>7</v>
      </c>
      <c r="G70" s="27" t="s">
        <v>7</v>
      </c>
      <c r="H70" s="17"/>
      <c r="I70" s="17"/>
    </row>
    <row r="71" spans="1:9" ht="25.5" customHeight="1" x14ac:dyDescent="0.25">
      <c r="A71" s="14" t="s">
        <v>128</v>
      </c>
      <c r="B71" s="15" t="s">
        <v>129</v>
      </c>
      <c r="C71" s="16">
        <v>1</v>
      </c>
      <c r="D71" s="16" t="s">
        <v>10</v>
      </c>
      <c r="E71" s="27">
        <v>13989</v>
      </c>
      <c r="F71" s="27">
        <v>16690</v>
      </c>
      <c r="G71" s="27">
        <v>15818.019424465385</v>
      </c>
      <c r="H71" s="17"/>
      <c r="I71" s="17"/>
    </row>
    <row r="72" spans="1:9" ht="25.5" customHeight="1" x14ac:dyDescent="0.25">
      <c r="A72" s="14" t="s">
        <v>130</v>
      </c>
      <c r="B72" s="15" t="s">
        <v>131</v>
      </c>
      <c r="C72" s="16">
        <v>1</v>
      </c>
      <c r="D72" s="16" t="s">
        <v>10</v>
      </c>
      <c r="E72" s="27">
        <v>10042</v>
      </c>
      <c r="F72" s="27">
        <v>10001</v>
      </c>
      <c r="G72" s="27">
        <v>10464.331597222221</v>
      </c>
      <c r="H72" s="17"/>
      <c r="I72" s="17"/>
    </row>
    <row r="73" spans="1:9" ht="25.5" customHeight="1" x14ac:dyDescent="0.25">
      <c r="A73" s="14" t="s">
        <v>132</v>
      </c>
      <c r="B73" s="15" t="s">
        <v>133</v>
      </c>
      <c r="C73" s="16">
        <v>1</v>
      </c>
      <c r="D73" s="16" t="s">
        <v>10</v>
      </c>
      <c r="E73" s="27">
        <v>13083</v>
      </c>
      <c r="F73" s="27">
        <v>13692</v>
      </c>
      <c r="G73" s="27">
        <v>13250</v>
      </c>
      <c r="H73" s="17"/>
      <c r="I73" s="17"/>
    </row>
    <row r="74" spans="1:9" ht="25.5" customHeight="1" x14ac:dyDescent="0.25">
      <c r="A74" s="14" t="s">
        <v>134</v>
      </c>
      <c r="B74" s="15" t="s">
        <v>135</v>
      </c>
      <c r="C74" s="16">
        <v>1</v>
      </c>
      <c r="D74" s="16" t="s">
        <v>10</v>
      </c>
      <c r="E74" s="27">
        <v>4560</v>
      </c>
      <c r="F74" s="27">
        <v>4412</v>
      </c>
      <c r="G74" s="27">
        <v>4283.892970816798</v>
      </c>
      <c r="H74" s="17"/>
      <c r="I74" s="17"/>
    </row>
    <row r="75" spans="1:9" ht="25.5" customHeight="1" x14ac:dyDescent="0.25">
      <c r="A75" s="14" t="s">
        <v>136</v>
      </c>
      <c r="B75" s="15" t="s">
        <v>137</v>
      </c>
      <c r="C75" s="16">
        <v>1</v>
      </c>
      <c r="D75" s="16" t="s">
        <v>10</v>
      </c>
      <c r="E75" s="27" t="s">
        <v>7</v>
      </c>
      <c r="F75" s="27" t="s">
        <v>7</v>
      </c>
      <c r="G75" s="27" t="s">
        <v>7</v>
      </c>
      <c r="H75" s="17"/>
      <c r="I75" s="17"/>
    </row>
    <row r="76" spans="1:9" ht="25.5" customHeight="1" x14ac:dyDescent="0.25">
      <c r="A76" s="14"/>
      <c r="B76" s="19" t="s">
        <v>138</v>
      </c>
      <c r="C76" s="16"/>
      <c r="D76" s="16"/>
      <c r="E76" s="27" t="s">
        <v>7</v>
      </c>
      <c r="F76" s="27" t="s">
        <v>7</v>
      </c>
      <c r="G76" s="27" t="s">
        <v>7</v>
      </c>
      <c r="H76" s="17"/>
      <c r="I76" s="17"/>
    </row>
    <row r="77" spans="1:9" ht="25.5" customHeight="1" x14ac:dyDescent="0.25">
      <c r="A77" s="14" t="s">
        <v>139</v>
      </c>
      <c r="B77" s="15" t="s">
        <v>140</v>
      </c>
      <c r="C77" s="16">
        <v>1</v>
      </c>
      <c r="D77" s="16" t="s">
        <v>10</v>
      </c>
      <c r="E77" s="27" t="s">
        <v>7</v>
      </c>
      <c r="F77" s="27" t="s">
        <v>7</v>
      </c>
      <c r="G77" s="27" t="s">
        <v>7</v>
      </c>
      <c r="H77" s="17"/>
      <c r="I77" s="17"/>
    </row>
    <row r="78" spans="1:9" ht="25.5" customHeight="1" x14ac:dyDescent="0.25">
      <c r="A78" s="14" t="s">
        <v>141</v>
      </c>
      <c r="B78" s="15" t="s">
        <v>142</v>
      </c>
      <c r="C78" s="16">
        <v>1</v>
      </c>
      <c r="D78" s="16" t="s">
        <v>10</v>
      </c>
      <c r="E78" s="27" t="s">
        <v>7</v>
      </c>
      <c r="F78" s="27" t="s">
        <v>7</v>
      </c>
      <c r="G78" s="27" t="s">
        <v>7</v>
      </c>
      <c r="H78" s="17"/>
      <c r="I78" s="17"/>
    </row>
    <row r="79" spans="1:9" ht="25.5" customHeight="1" x14ac:dyDescent="0.25">
      <c r="A79" s="14"/>
      <c r="B79" s="19" t="s">
        <v>143</v>
      </c>
      <c r="C79" s="16"/>
      <c r="D79" s="16"/>
      <c r="E79" s="27" t="s">
        <v>7</v>
      </c>
      <c r="F79" s="27" t="s">
        <v>7</v>
      </c>
      <c r="G79" s="27" t="s">
        <v>7</v>
      </c>
      <c r="H79" s="17"/>
      <c r="I79" s="17"/>
    </row>
    <row r="80" spans="1:9" ht="25.5" customHeight="1" x14ac:dyDescent="0.25">
      <c r="A80" s="14" t="s">
        <v>144</v>
      </c>
      <c r="B80" s="15" t="s">
        <v>145</v>
      </c>
      <c r="C80" s="16">
        <v>1</v>
      </c>
      <c r="D80" s="16" t="s">
        <v>10</v>
      </c>
      <c r="E80" s="27">
        <v>2982</v>
      </c>
      <c r="F80" s="27">
        <v>2807</v>
      </c>
      <c r="G80" s="27">
        <v>2807.0175438596493</v>
      </c>
      <c r="H80" s="17"/>
      <c r="I80" s="17"/>
    </row>
    <row r="81" spans="1:9" ht="25.5" customHeight="1" x14ac:dyDescent="0.25">
      <c r="A81" s="14" t="s">
        <v>146</v>
      </c>
      <c r="B81" s="15" t="s">
        <v>147</v>
      </c>
      <c r="C81" s="16">
        <v>1</v>
      </c>
      <c r="D81" s="16" t="s">
        <v>10</v>
      </c>
      <c r="E81" s="27" t="s">
        <v>7</v>
      </c>
      <c r="F81" s="27" t="s">
        <v>7</v>
      </c>
      <c r="G81" s="27" t="s">
        <v>7</v>
      </c>
      <c r="H81" s="17"/>
      <c r="I81" s="17"/>
    </row>
    <row r="82" spans="1:9" ht="25.5" customHeight="1" x14ac:dyDescent="0.25">
      <c r="A82" s="21"/>
      <c r="B82" s="22"/>
      <c r="C82" s="23"/>
      <c r="D82" s="24"/>
      <c r="E82" s="25"/>
      <c r="F82" s="25"/>
      <c r="G82"/>
      <c r="H82" s="17"/>
      <c r="I82" s="17"/>
    </row>
    <row r="83" spans="1:9" ht="25.5" customHeight="1" x14ac:dyDescent="0.25"/>
    <row r="84" spans="1:9" ht="25.5" customHeight="1" x14ac:dyDescent="0.25">
      <c r="A84"/>
      <c r="B84"/>
      <c r="C84"/>
      <c r="D84"/>
      <c r="E84"/>
      <c r="F84"/>
      <c r="G84"/>
      <c r="H84"/>
      <c r="I84"/>
    </row>
    <row r="85" spans="1:9" ht="25.5" customHeight="1" x14ac:dyDescent="0.25">
      <c r="A85"/>
      <c r="B85"/>
      <c r="C85"/>
      <c r="D85"/>
      <c r="E85"/>
      <c r="F85"/>
      <c r="G85"/>
      <c r="H85"/>
      <c r="I85"/>
    </row>
  </sheetData>
  <printOptions horizontalCentered="1"/>
  <pageMargins left="0.17" right="0.27559055118110237" top="0.51181102362204722" bottom="0.39370078740157483" header="0.15748031496062992" footer="0.19685039370078741"/>
  <pageSetup paperSize="9" scale="94" fitToHeight="0" orientation="landscape" r:id="rId1"/>
  <headerFooter alignWithMargins="0">
    <oddFooter>&amp;L&amp;8&amp;F&amp;R&amp;8&amp;A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opLeftCell="A30" zoomScale="110" zoomScaleNormal="110" workbookViewId="0">
      <selection activeCell="A38" sqref="A38:A43"/>
    </sheetView>
  </sheetViews>
  <sheetFormatPr defaultColWidth="9.109375" defaultRowHeight="13.2" x14ac:dyDescent="0.25"/>
  <cols>
    <col min="1" max="1" width="10.88671875" style="13" customWidth="1"/>
    <col min="2" max="2" width="23" style="13" customWidth="1"/>
    <col min="3" max="3" width="6.44140625" style="13" bestFit="1" customWidth="1"/>
    <col min="4" max="4" width="11.6640625" style="13" customWidth="1"/>
    <col min="5" max="17" width="7.6640625" style="13" customWidth="1"/>
    <col min="18" max="19" width="9.5546875" style="13" customWidth="1"/>
    <col min="20" max="16384" width="9.109375" style="13"/>
  </cols>
  <sheetData>
    <row r="1" spans="1:21" s="4" customFormat="1" ht="17.25" customHeight="1" x14ac:dyDescent="0.25">
      <c r="A1" s="28" t="s">
        <v>0</v>
      </c>
      <c r="B1" s="28" t="s">
        <v>1</v>
      </c>
      <c r="C1" s="28" t="s">
        <v>148</v>
      </c>
      <c r="D1" s="2" t="s">
        <v>3</v>
      </c>
      <c r="E1" s="28">
        <v>2020</v>
      </c>
      <c r="F1" s="28">
        <v>2020</v>
      </c>
      <c r="G1" s="28">
        <v>2020</v>
      </c>
      <c r="H1" s="28">
        <v>2020</v>
      </c>
      <c r="I1" s="28">
        <v>2020</v>
      </c>
      <c r="J1" s="28">
        <v>2020</v>
      </c>
      <c r="K1" s="28">
        <v>2020</v>
      </c>
      <c r="L1" s="28">
        <v>2020</v>
      </c>
      <c r="M1" s="28">
        <v>2020</v>
      </c>
      <c r="N1" s="28">
        <v>2020</v>
      </c>
      <c r="O1" s="28">
        <v>2020</v>
      </c>
      <c r="P1" s="28">
        <v>2020</v>
      </c>
      <c r="Q1" s="28">
        <v>2021</v>
      </c>
      <c r="R1"/>
      <c r="S1"/>
      <c r="T1" s="3"/>
      <c r="U1" s="3"/>
    </row>
    <row r="2" spans="1:21" s="4" customFormat="1" ht="16.5" customHeight="1" x14ac:dyDescent="0.25">
      <c r="A2" s="5" t="s">
        <v>4</v>
      </c>
      <c r="B2" s="5"/>
      <c r="C2" s="5" t="s">
        <v>149</v>
      </c>
      <c r="D2" s="6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151</v>
      </c>
      <c r="R2"/>
      <c r="S2"/>
      <c r="T2" s="3"/>
      <c r="U2" s="3"/>
    </row>
    <row r="3" spans="1:21" x14ac:dyDescent="0.25">
      <c r="A3" s="8"/>
      <c r="B3" s="9" t="s">
        <v>5</v>
      </c>
      <c r="C3" s="29"/>
      <c r="D3" s="29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T3"/>
      <c r="U3"/>
    </row>
    <row r="4" spans="1:21" ht="25.5" customHeight="1" x14ac:dyDescent="0.25">
      <c r="A4" s="14" t="s">
        <v>8</v>
      </c>
      <c r="B4" s="15" t="s">
        <v>9</v>
      </c>
      <c r="C4" s="16">
        <v>1</v>
      </c>
      <c r="D4" s="16" t="s">
        <v>10</v>
      </c>
      <c r="E4" s="27">
        <v>1250</v>
      </c>
      <c r="F4" s="27">
        <v>1250</v>
      </c>
      <c r="G4" s="27">
        <v>1250</v>
      </c>
      <c r="H4" s="27">
        <v>1250</v>
      </c>
      <c r="I4" s="27">
        <v>1250</v>
      </c>
      <c r="J4" s="27">
        <v>1250</v>
      </c>
      <c r="K4" s="27">
        <v>1250</v>
      </c>
      <c r="L4" s="27">
        <v>1250</v>
      </c>
      <c r="M4" s="27">
        <v>1250</v>
      </c>
      <c r="N4" s="27">
        <v>1250</v>
      </c>
      <c r="O4" s="27">
        <v>1250</v>
      </c>
      <c r="P4" s="27">
        <v>1250</v>
      </c>
      <c r="Q4" s="27">
        <v>1250</v>
      </c>
      <c r="R4"/>
      <c r="S4"/>
      <c r="T4"/>
      <c r="U4"/>
    </row>
    <row r="5" spans="1:21" ht="25.5" customHeight="1" x14ac:dyDescent="0.25">
      <c r="A5" s="14" t="s">
        <v>11</v>
      </c>
      <c r="B5" s="15" t="s">
        <v>12</v>
      </c>
      <c r="C5" s="16">
        <v>1</v>
      </c>
      <c r="D5" s="16" t="s">
        <v>10</v>
      </c>
      <c r="E5" s="27">
        <v>2575</v>
      </c>
      <c r="F5" s="27">
        <v>2783.333333333333</v>
      </c>
      <c r="G5" s="27">
        <v>2616.6666666666665</v>
      </c>
      <c r="H5" s="27">
        <v>2616.6666666666665</v>
      </c>
      <c r="I5" s="27">
        <v>2616.6666666666665</v>
      </c>
      <c r="J5" s="27">
        <v>1650.0000000000002</v>
      </c>
      <c r="K5" s="27">
        <v>1650.0000000000002</v>
      </c>
      <c r="L5" s="27">
        <v>1650.0000000000002</v>
      </c>
      <c r="M5" s="27">
        <v>2565.8333333333339</v>
      </c>
      <c r="N5" s="27">
        <v>2565.8333333333339</v>
      </c>
      <c r="O5" s="27">
        <v>4200</v>
      </c>
      <c r="P5" s="27">
        <v>3300.0000000000005</v>
      </c>
      <c r="Q5" s="27">
        <v>3050</v>
      </c>
      <c r="R5"/>
      <c r="S5"/>
      <c r="T5"/>
      <c r="U5"/>
    </row>
    <row r="6" spans="1:21" ht="25.5" customHeight="1" x14ac:dyDescent="0.25">
      <c r="A6" s="14" t="s">
        <v>13</v>
      </c>
      <c r="B6" s="15" t="s">
        <v>14</v>
      </c>
      <c r="C6" s="16">
        <v>1</v>
      </c>
      <c r="D6" s="16" t="s">
        <v>10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21" ht="25.5" customHeight="1" x14ac:dyDescent="0.25">
      <c r="A7" s="14" t="s">
        <v>15</v>
      </c>
      <c r="B7" s="15" t="s">
        <v>16</v>
      </c>
      <c r="C7" s="16">
        <v>1</v>
      </c>
      <c r="D7" s="16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21" ht="25.5" customHeight="1" x14ac:dyDescent="0.25">
      <c r="A8" s="14" t="s">
        <v>17</v>
      </c>
      <c r="B8" s="18" t="s">
        <v>18</v>
      </c>
      <c r="C8" s="16">
        <v>1</v>
      </c>
      <c r="D8" s="16" t="s">
        <v>10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21" ht="25.5" customHeight="1" x14ac:dyDescent="0.25">
      <c r="A9" s="14"/>
      <c r="B9" s="19" t="s">
        <v>19</v>
      </c>
      <c r="C9" s="16"/>
      <c r="D9" s="1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21" ht="25.5" customHeight="1" x14ac:dyDescent="0.25">
      <c r="A10" s="14" t="s">
        <v>20</v>
      </c>
      <c r="B10" s="15" t="s">
        <v>21</v>
      </c>
      <c r="C10" s="16">
        <v>1</v>
      </c>
      <c r="D10" s="16" t="s">
        <v>10</v>
      </c>
      <c r="E10" s="27">
        <v>1500</v>
      </c>
      <c r="F10" s="27">
        <v>1750</v>
      </c>
      <c r="G10" s="27">
        <v>1750</v>
      </c>
      <c r="H10" s="27">
        <v>1616.6666666666665</v>
      </c>
      <c r="I10" s="27">
        <v>2033.3333333333333</v>
      </c>
      <c r="J10" s="27">
        <v>1500</v>
      </c>
      <c r="K10" s="27">
        <v>1800</v>
      </c>
      <c r="L10" s="27">
        <v>1330</v>
      </c>
      <c r="M10" s="27">
        <v>1705</v>
      </c>
      <c r="N10" s="27">
        <v>1576.666666666667</v>
      </c>
      <c r="O10" s="27">
        <v>1666.6666666666667</v>
      </c>
      <c r="P10" s="27">
        <v>1589.9999999999998</v>
      </c>
      <c r="Q10" s="27">
        <f>1.715*1000</f>
        <v>1715</v>
      </c>
    </row>
    <row r="11" spans="1:21" ht="25.5" customHeight="1" x14ac:dyDescent="0.25">
      <c r="A11" s="14" t="s">
        <v>22</v>
      </c>
      <c r="B11" s="15" t="s">
        <v>23</v>
      </c>
      <c r="C11" s="16">
        <v>1</v>
      </c>
      <c r="D11" s="16" t="s">
        <v>10</v>
      </c>
      <c r="E11" s="27">
        <v>3000</v>
      </c>
      <c r="F11" s="27">
        <v>2720</v>
      </c>
      <c r="G11" s="27">
        <v>2720</v>
      </c>
      <c r="H11" s="27">
        <v>2386.6666666666665</v>
      </c>
      <c r="I11" s="27">
        <v>2718.939393939394</v>
      </c>
      <c r="J11" s="27">
        <v>2000</v>
      </c>
      <c r="K11" s="27">
        <v>3065.0000000000005</v>
      </c>
      <c r="L11" s="27">
        <v>2945.0000000000005</v>
      </c>
      <c r="M11" s="27">
        <v>2865</v>
      </c>
      <c r="N11" s="27">
        <v>2560</v>
      </c>
      <c r="O11" s="27">
        <v>2646.6666666666665</v>
      </c>
      <c r="P11" s="27">
        <v>3000</v>
      </c>
      <c r="Q11" s="27">
        <f>3*1000</f>
        <v>3000</v>
      </c>
    </row>
    <row r="12" spans="1:21" ht="25.5" customHeight="1" x14ac:dyDescent="0.25">
      <c r="A12" s="14" t="s">
        <v>24</v>
      </c>
      <c r="B12" s="15" t="s">
        <v>25</v>
      </c>
      <c r="C12" s="16">
        <v>1</v>
      </c>
      <c r="D12" s="16" t="s">
        <v>10</v>
      </c>
      <c r="E12" s="27">
        <v>4005.37037037037</v>
      </c>
      <c r="F12" s="27">
        <v>6000</v>
      </c>
      <c r="G12" s="27">
        <v>6000</v>
      </c>
      <c r="H12" s="27">
        <v>4005.37037037037</v>
      </c>
      <c r="I12" s="27">
        <v>4005.37037037037</v>
      </c>
      <c r="J12" s="27">
        <v>3160</v>
      </c>
      <c r="K12" s="27">
        <v>5100</v>
      </c>
      <c r="L12" s="27">
        <v>4500</v>
      </c>
      <c r="M12" s="27">
        <v>3155.0000000000005</v>
      </c>
      <c r="N12" s="27">
        <v>2626.6666666666665</v>
      </c>
      <c r="O12" s="27">
        <v>2626.6666666666665</v>
      </c>
      <c r="P12" s="27">
        <v>2880</v>
      </c>
      <c r="Q12" s="27">
        <f>2.44*1000</f>
        <v>2440</v>
      </c>
    </row>
    <row r="13" spans="1:21" ht="25.5" customHeight="1" x14ac:dyDescent="0.25">
      <c r="A13" s="14" t="s">
        <v>26</v>
      </c>
      <c r="B13" s="15" t="s">
        <v>27</v>
      </c>
      <c r="C13" s="16">
        <v>1</v>
      </c>
      <c r="D13" s="16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21" ht="25.5" customHeight="1" x14ac:dyDescent="0.25">
      <c r="A14" s="14" t="s">
        <v>28</v>
      </c>
      <c r="B14" s="15" t="s">
        <v>29</v>
      </c>
      <c r="C14" s="16">
        <v>1</v>
      </c>
      <c r="D14" s="16" t="s">
        <v>10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21" ht="25.5" customHeight="1" x14ac:dyDescent="0.25">
      <c r="A15" s="14"/>
      <c r="B15" s="19" t="s">
        <v>30</v>
      </c>
      <c r="C15" s="16"/>
      <c r="D15" s="1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21" ht="25.5" customHeight="1" x14ac:dyDescent="0.25">
      <c r="A16" s="14" t="s">
        <v>31</v>
      </c>
      <c r="B16" s="15" t="s">
        <v>32</v>
      </c>
      <c r="C16" s="16">
        <v>1</v>
      </c>
      <c r="D16" s="16" t="s">
        <v>10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25.5" customHeight="1" x14ac:dyDescent="0.25">
      <c r="A17" s="14"/>
      <c r="B17" s="19" t="s">
        <v>33</v>
      </c>
      <c r="C17" s="16"/>
      <c r="D17" s="1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25.5" customHeight="1" x14ac:dyDescent="0.25">
      <c r="A18" s="14" t="s">
        <v>34</v>
      </c>
      <c r="B18" s="15" t="s">
        <v>35</v>
      </c>
      <c r="C18" s="16">
        <v>1</v>
      </c>
      <c r="D18" s="16" t="s">
        <v>10</v>
      </c>
      <c r="E18" s="30">
        <v>640.5</v>
      </c>
      <c r="F18" s="30">
        <v>749.25</v>
      </c>
      <c r="G18" s="30">
        <v>749.25</v>
      </c>
      <c r="H18" s="30">
        <v>735.75</v>
      </c>
      <c r="I18" s="30">
        <v>745.52272727272725</v>
      </c>
      <c r="J18" s="30">
        <v>834</v>
      </c>
      <c r="K18" s="30">
        <v>570</v>
      </c>
      <c r="L18" s="30">
        <v>786</v>
      </c>
      <c r="M18" s="30">
        <v>899.99999999999989</v>
      </c>
      <c r="N18" s="30">
        <v>753.99999999999989</v>
      </c>
      <c r="O18" s="30">
        <v>732</v>
      </c>
      <c r="P18" s="30">
        <v>750</v>
      </c>
      <c r="Q18" s="30">
        <v>899.99999999999989</v>
      </c>
    </row>
    <row r="19" spans="1:17" ht="25.5" customHeight="1" x14ac:dyDescent="0.25">
      <c r="A19" s="14"/>
      <c r="B19" s="19" t="s">
        <v>36</v>
      </c>
      <c r="C19" s="16"/>
      <c r="D19" s="1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25.5" customHeight="1" x14ac:dyDescent="0.25">
      <c r="A20" s="14" t="s">
        <v>37</v>
      </c>
      <c r="B20" s="15" t="s">
        <v>38</v>
      </c>
      <c r="C20" s="16">
        <v>1</v>
      </c>
      <c r="D20" s="16" t="s">
        <v>10</v>
      </c>
      <c r="E20" s="27">
        <v>3590</v>
      </c>
      <c r="F20" s="27">
        <v>3798.3333333333335</v>
      </c>
      <c r="G20" s="27">
        <v>3608.333333333333</v>
      </c>
      <c r="H20" s="27">
        <v>3241.6666666666665</v>
      </c>
      <c r="I20" s="27">
        <v>3567.272727272727</v>
      </c>
      <c r="J20" s="27">
        <v>3366.666666666667</v>
      </c>
      <c r="K20" s="27">
        <v>3566.6666666666665</v>
      </c>
      <c r="L20" s="27">
        <v>3993.3333333333335</v>
      </c>
      <c r="M20" s="27">
        <v>3755</v>
      </c>
      <c r="N20" s="27">
        <v>3619.9999999999995</v>
      </c>
      <c r="O20" s="27">
        <v>3550.0000000000005</v>
      </c>
      <c r="P20" s="27">
        <v>3150</v>
      </c>
      <c r="Q20" s="27">
        <f>3.34*1000</f>
        <v>3340</v>
      </c>
    </row>
    <row r="21" spans="1:17" ht="25.5" customHeight="1" x14ac:dyDescent="0.25">
      <c r="A21" s="14" t="s">
        <v>39</v>
      </c>
      <c r="B21" s="15" t="s">
        <v>40</v>
      </c>
      <c r="C21" s="16">
        <v>1</v>
      </c>
      <c r="D21" s="16" t="s">
        <v>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25.5" customHeight="1" x14ac:dyDescent="0.25">
      <c r="A22" s="14" t="s">
        <v>41</v>
      </c>
      <c r="B22" s="15" t="s">
        <v>42</v>
      </c>
      <c r="C22" s="16">
        <v>1</v>
      </c>
      <c r="D22" s="16" t="s">
        <v>10</v>
      </c>
      <c r="E22" s="27">
        <v>10000</v>
      </c>
      <c r="F22" s="27">
        <v>10000</v>
      </c>
      <c r="G22" s="27">
        <v>10000</v>
      </c>
      <c r="H22" s="27">
        <v>10000</v>
      </c>
      <c r="I22" s="27">
        <v>10000</v>
      </c>
      <c r="J22" s="27">
        <v>10000</v>
      </c>
      <c r="K22" s="27">
        <v>10000</v>
      </c>
      <c r="L22" s="27">
        <v>10000</v>
      </c>
      <c r="M22" s="27">
        <v>10000</v>
      </c>
      <c r="N22" s="27">
        <v>10000</v>
      </c>
      <c r="O22" s="27">
        <v>10000</v>
      </c>
      <c r="P22" s="27">
        <v>10000</v>
      </c>
      <c r="Q22" s="27">
        <v>10000</v>
      </c>
    </row>
    <row r="23" spans="1:17" ht="25.5" customHeight="1" x14ac:dyDescent="0.25">
      <c r="A23" s="14" t="s">
        <v>43</v>
      </c>
      <c r="B23" s="15" t="s">
        <v>44</v>
      </c>
      <c r="C23" s="16">
        <v>1</v>
      </c>
      <c r="D23" s="16" t="s">
        <v>10</v>
      </c>
      <c r="E23" s="27">
        <v>2464.3055555555557</v>
      </c>
      <c r="F23" s="27">
        <v>2590.9490740740744</v>
      </c>
      <c r="G23" s="27">
        <v>2690.9490740740744</v>
      </c>
      <c r="H23" s="27">
        <v>2715.9490740740744</v>
      </c>
      <c r="I23" s="27">
        <v>2235</v>
      </c>
      <c r="J23" s="27">
        <v>2527.5</v>
      </c>
      <c r="K23" s="27">
        <v>2602.5</v>
      </c>
      <c r="L23" s="27">
        <v>2614.9999999999995</v>
      </c>
      <c r="M23" s="27">
        <v>2984.166666666667</v>
      </c>
      <c r="N23" s="27">
        <v>3132.7430555555552</v>
      </c>
      <c r="O23" s="27">
        <v>3437.7430555555557</v>
      </c>
      <c r="P23" s="27">
        <v>3171.25</v>
      </c>
      <c r="Q23" s="27">
        <v>1570</v>
      </c>
    </row>
    <row r="24" spans="1:17" ht="25.5" customHeight="1" x14ac:dyDescent="0.25">
      <c r="A24" s="14" t="s">
        <v>45</v>
      </c>
      <c r="B24" s="15" t="s">
        <v>46</v>
      </c>
      <c r="C24" s="16">
        <v>1</v>
      </c>
      <c r="D24" s="16" t="s">
        <v>10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ht="25.5" customHeight="1" x14ac:dyDescent="0.25">
      <c r="A25" s="14" t="s">
        <v>47</v>
      </c>
      <c r="B25" s="15" t="s">
        <v>48</v>
      </c>
      <c r="C25" s="16">
        <v>1</v>
      </c>
      <c r="D25" s="16" t="s">
        <v>10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25.5" customHeight="1" x14ac:dyDescent="0.25">
      <c r="A26" s="14" t="s">
        <v>49</v>
      </c>
      <c r="B26" s="15" t="s">
        <v>50</v>
      </c>
      <c r="C26" s="16">
        <v>1</v>
      </c>
      <c r="D26" s="16" t="s">
        <v>10</v>
      </c>
      <c r="E26" s="27">
        <v>2464.3055555555557</v>
      </c>
      <c r="F26" s="27">
        <v>2590.9490740740744</v>
      </c>
      <c r="G26" s="27">
        <v>2690.9490740740744</v>
      </c>
      <c r="H26" s="27">
        <v>2715.9490740740744</v>
      </c>
      <c r="I26" s="27">
        <v>2235</v>
      </c>
      <c r="J26" s="27">
        <v>2527.5</v>
      </c>
      <c r="K26" s="27">
        <v>2602.5</v>
      </c>
      <c r="L26" s="27">
        <v>2614.9999999999995</v>
      </c>
      <c r="M26" s="27">
        <v>2984.166666666667</v>
      </c>
      <c r="N26" s="27">
        <v>3132.7430555555552</v>
      </c>
      <c r="O26" s="27">
        <v>3437.7430555555557</v>
      </c>
      <c r="P26" s="27">
        <v>3171.25</v>
      </c>
      <c r="Q26" s="27">
        <v>4000</v>
      </c>
    </row>
    <row r="27" spans="1:17" ht="25.5" customHeight="1" x14ac:dyDescent="0.25">
      <c r="A27" s="14" t="s">
        <v>51</v>
      </c>
      <c r="B27" s="15" t="s">
        <v>52</v>
      </c>
      <c r="C27" s="16">
        <v>1</v>
      </c>
      <c r="D27" s="16" t="s">
        <v>10</v>
      </c>
      <c r="E27" s="27">
        <v>11450</v>
      </c>
      <c r="F27" s="27">
        <v>11073.75</v>
      </c>
      <c r="G27" s="27">
        <v>11073.75</v>
      </c>
      <c r="H27" s="27"/>
      <c r="I27" s="27">
        <v>9945</v>
      </c>
      <c r="J27" s="27">
        <v>13000</v>
      </c>
      <c r="K27" s="27">
        <v>13000</v>
      </c>
      <c r="L27" s="27">
        <v>11450</v>
      </c>
      <c r="M27" s="27">
        <v>13000</v>
      </c>
      <c r="N27" s="27">
        <v>11225</v>
      </c>
      <c r="O27" s="27">
        <v>11225</v>
      </c>
      <c r="P27" s="27">
        <v>11450</v>
      </c>
      <c r="Q27" s="27">
        <v>10960</v>
      </c>
    </row>
    <row r="28" spans="1:17" ht="25.5" customHeight="1" x14ac:dyDescent="0.25">
      <c r="A28" s="14" t="s">
        <v>53</v>
      </c>
      <c r="B28" s="15" t="s">
        <v>54</v>
      </c>
      <c r="C28" s="16">
        <v>1</v>
      </c>
      <c r="D28" s="16" t="s">
        <v>10</v>
      </c>
      <c r="E28" s="27">
        <v>8962.0370370370365</v>
      </c>
      <c r="F28" s="27">
        <v>8438.7962962962956</v>
      </c>
      <c r="G28" s="27">
        <v>8438.7962962962956</v>
      </c>
      <c r="H28" s="27">
        <v>8158.7962962962965</v>
      </c>
      <c r="I28" s="27">
        <v>8801.2724116161608</v>
      </c>
      <c r="J28" s="27">
        <v>9276.0000000000018</v>
      </c>
      <c r="K28" s="27">
        <v>8644</v>
      </c>
      <c r="L28" s="27">
        <v>8874.4444444444453</v>
      </c>
      <c r="M28" s="27">
        <v>8522</v>
      </c>
      <c r="N28" s="27">
        <v>9866.6435185185182</v>
      </c>
      <c r="O28" s="27">
        <v>10292.482638888889</v>
      </c>
      <c r="P28" s="27">
        <v>7340</v>
      </c>
      <c r="Q28" s="27">
        <v>12840</v>
      </c>
    </row>
    <row r="29" spans="1:17" ht="25.5" customHeight="1" x14ac:dyDescent="0.25">
      <c r="A29" s="14" t="s">
        <v>55</v>
      </c>
      <c r="B29" s="15" t="s">
        <v>56</v>
      </c>
      <c r="C29" s="16">
        <v>1</v>
      </c>
      <c r="D29" s="16" t="s">
        <v>10</v>
      </c>
      <c r="E29" s="27">
        <v>2758.75</v>
      </c>
      <c r="F29" s="27">
        <v>2801.2499999999995</v>
      </c>
      <c r="G29" s="27">
        <v>2683.75</v>
      </c>
      <c r="H29" s="27">
        <v>2583.75</v>
      </c>
      <c r="I29" s="27">
        <v>2722.5946969696965</v>
      </c>
      <c r="J29" s="27">
        <v>2682.5</v>
      </c>
      <c r="K29" s="27">
        <v>2760</v>
      </c>
      <c r="L29" s="27">
        <v>2696.666666666667</v>
      </c>
      <c r="M29" s="27">
        <v>2354.375</v>
      </c>
      <c r="N29" s="27">
        <v>2618.541666666667</v>
      </c>
      <c r="O29" s="27">
        <v>2961.0416666666665</v>
      </c>
      <c r="P29" s="27">
        <v>3047.9166666666665</v>
      </c>
      <c r="Q29" s="27">
        <v>2960</v>
      </c>
    </row>
    <row r="30" spans="1:17" ht="25.5" customHeight="1" x14ac:dyDescent="0.25">
      <c r="A30" s="14" t="s">
        <v>57</v>
      </c>
      <c r="B30" s="15" t="s">
        <v>58</v>
      </c>
      <c r="C30" s="16">
        <v>1</v>
      </c>
      <c r="D30" s="16" t="s">
        <v>10</v>
      </c>
      <c r="E30" s="27">
        <v>1653.333333333333</v>
      </c>
      <c r="F30" s="27">
        <v>1746.6666666666665</v>
      </c>
      <c r="G30" s="27">
        <v>1746.6666666666665</v>
      </c>
      <c r="H30" s="27">
        <v>1806.6666666666667</v>
      </c>
      <c r="I30" s="27">
        <v>1637.5000000000002</v>
      </c>
      <c r="J30" s="27">
        <v>1670</v>
      </c>
      <c r="K30" s="27">
        <v>1910.0000000000002</v>
      </c>
      <c r="L30" s="27">
        <v>1884.9999999999998</v>
      </c>
      <c r="M30" s="27">
        <v>1727.5</v>
      </c>
      <c r="N30" s="27">
        <v>1756.25</v>
      </c>
      <c r="O30" s="27">
        <v>1891.6666666666665</v>
      </c>
      <c r="P30" s="27">
        <v>1691.2500000000002</v>
      </c>
      <c r="Q30" s="27">
        <v>1760</v>
      </c>
    </row>
    <row r="31" spans="1:17" ht="25.5" customHeight="1" x14ac:dyDescent="0.25">
      <c r="A31" s="14" t="s">
        <v>59</v>
      </c>
      <c r="B31" s="15" t="s">
        <v>60</v>
      </c>
      <c r="C31" s="16">
        <v>1</v>
      </c>
      <c r="D31" s="16" t="s">
        <v>10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 ht="25.5" customHeight="1" x14ac:dyDescent="0.25">
      <c r="A32" s="14" t="s">
        <v>61</v>
      </c>
      <c r="B32" s="15" t="s">
        <v>62</v>
      </c>
      <c r="C32" s="16">
        <v>1</v>
      </c>
      <c r="D32" s="16" t="s">
        <v>10</v>
      </c>
      <c r="E32" s="27">
        <v>3630.8333333333335</v>
      </c>
      <c r="F32" s="27">
        <v>3458.6309523809523</v>
      </c>
      <c r="G32" s="27">
        <v>3301.1309523809523</v>
      </c>
      <c r="H32" s="27">
        <v>3383.6309523809523</v>
      </c>
      <c r="I32" s="27">
        <v>3219.1666666666665</v>
      </c>
      <c r="J32" s="27">
        <v>3246.6666666666665</v>
      </c>
      <c r="K32" s="27">
        <v>3396.25</v>
      </c>
      <c r="L32" s="27">
        <v>3410</v>
      </c>
      <c r="M32" s="27">
        <v>3226.3095238095239</v>
      </c>
      <c r="N32" s="27">
        <v>3364.21875</v>
      </c>
      <c r="O32" s="27">
        <v>3621.71875</v>
      </c>
      <c r="P32" s="27">
        <v>3637.916666666667</v>
      </c>
      <c r="Q32" s="27">
        <v>3459.9305555555552</v>
      </c>
    </row>
    <row r="33" spans="1:17" ht="25.5" customHeight="1" x14ac:dyDescent="0.25">
      <c r="A33" s="14" t="s">
        <v>63</v>
      </c>
      <c r="B33" s="15" t="s">
        <v>64</v>
      </c>
      <c r="C33" s="16">
        <v>1</v>
      </c>
      <c r="D33" s="16" t="s">
        <v>10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1:17" ht="25.5" customHeight="1" x14ac:dyDescent="0.25">
      <c r="A34" s="14" t="s">
        <v>65</v>
      </c>
      <c r="B34" s="15" t="s">
        <v>66</v>
      </c>
      <c r="C34" s="16">
        <v>1</v>
      </c>
      <c r="D34" s="16" t="s">
        <v>10</v>
      </c>
      <c r="E34" s="27">
        <v>1599.9999999999998</v>
      </c>
      <c r="F34" s="27">
        <v>1594.4444444444443</v>
      </c>
      <c r="G34" s="27">
        <v>1594.4444444444443</v>
      </c>
      <c r="H34" s="27">
        <v>1894.4444444444446</v>
      </c>
      <c r="I34" s="27"/>
      <c r="J34" s="27">
        <v>1883.3333333333335</v>
      </c>
      <c r="K34" s="27">
        <v>1933.3333333333333</v>
      </c>
      <c r="L34" s="27">
        <v>1450</v>
      </c>
      <c r="M34" s="27">
        <v>1599.9999999999998</v>
      </c>
      <c r="N34" s="27">
        <v>1900</v>
      </c>
      <c r="O34" s="27">
        <v>1800</v>
      </c>
      <c r="P34" s="27">
        <v>1799.9999999999998</v>
      </c>
      <c r="Q34" s="27">
        <v>1630</v>
      </c>
    </row>
    <row r="35" spans="1:17" ht="25.5" customHeight="1" x14ac:dyDescent="0.25">
      <c r="A35" s="14" t="s">
        <v>67</v>
      </c>
      <c r="B35" s="15" t="s">
        <v>68</v>
      </c>
      <c r="C35" s="16">
        <v>1</v>
      </c>
      <c r="D35" s="16" t="s">
        <v>10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1:17" ht="25.5" customHeight="1" x14ac:dyDescent="0.25">
      <c r="A36" s="14" t="s">
        <v>69</v>
      </c>
      <c r="B36" s="15" t="s">
        <v>70</v>
      </c>
      <c r="C36" s="16">
        <v>1</v>
      </c>
      <c r="D36" s="16" t="s">
        <v>10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25.5" customHeight="1" x14ac:dyDescent="0.25">
      <c r="A37" s="14"/>
      <c r="B37" s="19" t="s">
        <v>71</v>
      </c>
      <c r="C37" s="16"/>
      <c r="D37" s="1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1:17" ht="25.5" customHeight="1" x14ac:dyDescent="0.25">
      <c r="A38" s="14" t="s">
        <v>72</v>
      </c>
      <c r="B38" s="19" t="s">
        <v>73</v>
      </c>
      <c r="C38" s="16">
        <v>1</v>
      </c>
      <c r="D38" s="16" t="s">
        <v>10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spans="1:17" ht="25.5" customHeight="1" x14ac:dyDescent="0.25">
      <c r="A39" s="31" t="s">
        <v>163</v>
      </c>
      <c r="B39" s="15" t="s">
        <v>74</v>
      </c>
      <c r="C39" s="16">
        <v>1</v>
      </c>
      <c r="D39" s="16" t="s">
        <v>10</v>
      </c>
      <c r="E39" s="27">
        <v>2440.7142857142858</v>
      </c>
      <c r="F39" s="27">
        <v>2440.7142857142858</v>
      </c>
      <c r="G39" s="27">
        <v>2440.7142857142858</v>
      </c>
      <c r="H39" s="27">
        <v>2440.7142857142858</v>
      </c>
      <c r="I39" s="27">
        <v>2440.7142857142858</v>
      </c>
      <c r="J39" s="27">
        <v>2000</v>
      </c>
      <c r="K39" s="27">
        <v>2450</v>
      </c>
      <c r="L39" s="27">
        <v>2200</v>
      </c>
      <c r="M39" s="27">
        <v>2264.9999999999995</v>
      </c>
      <c r="N39" s="27">
        <v>3000</v>
      </c>
      <c r="O39" s="27">
        <v>2389.9999999999995</v>
      </c>
      <c r="P39" s="27">
        <v>2780</v>
      </c>
      <c r="Q39" s="27">
        <v>2780</v>
      </c>
    </row>
    <row r="40" spans="1:17" ht="25.5" customHeight="1" x14ac:dyDescent="0.25">
      <c r="A40" s="31" t="s">
        <v>164</v>
      </c>
      <c r="B40" s="15" t="s">
        <v>75</v>
      </c>
      <c r="C40" s="16">
        <v>1</v>
      </c>
      <c r="D40" s="16" t="s">
        <v>10</v>
      </c>
      <c r="E40" s="27">
        <v>1566.666666666667</v>
      </c>
      <c r="F40" s="27">
        <v>1517.3232323232321</v>
      </c>
      <c r="G40" s="27">
        <v>1492.7020202020203</v>
      </c>
      <c r="H40" s="27">
        <v>1339.814814814815</v>
      </c>
      <c r="I40" s="27">
        <v>1558.3333333333333</v>
      </c>
      <c r="J40" s="27">
        <v>1729.1666666666667</v>
      </c>
      <c r="K40" s="27">
        <v>1779.6666666666667</v>
      </c>
      <c r="L40" s="27">
        <v>1623.0555555555554</v>
      </c>
      <c r="M40" s="27">
        <v>1872.4242424242425</v>
      </c>
      <c r="N40" s="27">
        <v>1972.5378787878788</v>
      </c>
      <c r="O40" s="27">
        <v>1923.7499999999998</v>
      </c>
      <c r="P40" s="27">
        <v>1871.401515151515</v>
      </c>
      <c r="Q40" s="27">
        <v>2000</v>
      </c>
    </row>
    <row r="41" spans="1:17" ht="25.5" customHeight="1" x14ac:dyDescent="0.25">
      <c r="A41" s="14" t="s">
        <v>76</v>
      </c>
      <c r="B41" s="19" t="s">
        <v>77</v>
      </c>
      <c r="C41" s="16">
        <v>1</v>
      </c>
      <c r="D41" s="16" t="s">
        <v>10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1:17" ht="25.5" customHeight="1" x14ac:dyDescent="0.25">
      <c r="A42" s="31" t="s">
        <v>165</v>
      </c>
      <c r="B42" s="15" t="s">
        <v>78</v>
      </c>
      <c r="C42" s="16">
        <v>1</v>
      </c>
      <c r="D42" s="16" t="s">
        <v>10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1:17" ht="25.5" customHeight="1" x14ac:dyDescent="0.25">
      <c r="A43" s="31" t="s">
        <v>166</v>
      </c>
      <c r="B43" s="15" t="s">
        <v>79</v>
      </c>
      <c r="C43" s="16">
        <v>1</v>
      </c>
      <c r="D43" s="16" t="s">
        <v>10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ht="25.5" customHeight="1" x14ac:dyDescent="0.25">
      <c r="A44" s="14" t="s">
        <v>80</v>
      </c>
      <c r="B44" s="15" t="s">
        <v>81</v>
      </c>
      <c r="C44" s="16">
        <v>1</v>
      </c>
      <c r="D44" s="16" t="s">
        <v>10</v>
      </c>
      <c r="E44" s="27">
        <v>2333.3333333333335</v>
      </c>
      <c r="F44" s="27">
        <v>1966.25</v>
      </c>
      <c r="G44" s="27">
        <v>1966.25</v>
      </c>
      <c r="H44" s="27">
        <v>2375</v>
      </c>
      <c r="I44" s="27">
        <v>2155.1515151515155</v>
      </c>
      <c r="J44" s="27">
        <v>2066.666666666667</v>
      </c>
      <c r="K44" s="27">
        <v>2500</v>
      </c>
      <c r="L44" s="27">
        <v>2636.6666666666665</v>
      </c>
      <c r="M44" s="27">
        <v>2708.333333333333</v>
      </c>
      <c r="N44" s="27">
        <v>2625</v>
      </c>
      <c r="O44" s="27">
        <v>2508.3333333333335</v>
      </c>
      <c r="P44" s="27">
        <v>2666.666666666667</v>
      </c>
      <c r="Q44" s="27">
        <v>2580</v>
      </c>
    </row>
    <row r="45" spans="1:17" ht="25.5" customHeight="1" x14ac:dyDescent="0.25">
      <c r="A45" s="14" t="s">
        <v>82</v>
      </c>
      <c r="B45" s="15" t="s">
        <v>83</v>
      </c>
      <c r="C45" s="16">
        <v>1</v>
      </c>
      <c r="D45" s="16" t="s">
        <v>10</v>
      </c>
      <c r="E45" s="27">
        <v>5000</v>
      </c>
      <c r="F45" s="27">
        <v>5000</v>
      </c>
      <c r="G45" s="27">
        <v>5000</v>
      </c>
      <c r="H45" s="27">
        <v>5000</v>
      </c>
      <c r="I45" s="27">
        <v>5000</v>
      </c>
      <c r="J45" s="27">
        <v>5000</v>
      </c>
      <c r="K45" s="27">
        <v>5000</v>
      </c>
      <c r="L45" s="27">
        <v>5000</v>
      </c>
      <c r="M45" s="27">
        <v>5000</v>
      </c>
      <c r="N45" s="27">
        <v>5000</v>
      </c>
      <c r="O45" s="27">
        <v>5000</v>
      </c>
      <c r="P45" s="27">
        <v>5000</v>
      </c>
      <c r="Q45" s="27">
        <v>5000</v>
      </c>
    </row>
    <row r="46" spans="1:17" ht="25.5" customHeight="1" x14ac:dyDescent="0.25">
      <c r="A46" s="14" t="s">
        <v>84</v>
      </c>
      <c r="B46" s="15" t="s">
        <v>85</v>
      </c>
      <c r="C46" s="16">
        <v>1</v>
      </c>
      <c r="D46" s="16" t="s">
        <v>10</v>
      </c>
      <c r="E46" s="27">
        <v>2333.3333333333335</v>
      </c>
      <c r="F46" s="27">
        <v>2193.75</v>
      </c>
      <c r="G46" s="27">
        <v>2193.75</v>
      </c>
      <c r="H46" s="27">
        <v>3000</v>
      </c>
      <c r="I46" s="27">
        <v>2193.75</v>
      </c>
      <c r="J46" s="27">
        <v>1750</v>
      </c>
      <c r="K46" s="27">
        <v>2083.3333333333335</v>
      </c>
      <c r="L46" s="27">
        <v>3125</v>
      </c>
      <c r="M46" s="27">
        <v>2193.75</v>
      </c>
      <c r="N46" s="27">
        <v>2193.75</v>
      </c>
      <c r="O46" s="27">
        <v>2193.75</v>
      </c>
      <c r="P46" s="27">
        <v>2193.75</v>
      </c>
      <c r="Q46" s="27">
        <v>2000</v>
      </c>
    </row>
    <row r="47" spans="1:17" ht="25.5" customHeight="1" x14ac:dyDescent="0.25">
      <c r="A47" s="14" t="s">
        <v>86</v>
      </c>
      <c r="B47" s="15" t="s">
        <v>87</v>
      </c>
      <c r="C47" s="16">
        <v>1</v>
      </c>
      <c r="D47" s="16" t="s">
        <v>10</v>
      </c>
      <c r="E47" s="27">
        <v>4500</v>
      </c>
      <c r="F47" s="27"/>
      <c r="G47" s="27"/>
      <c r="H47" s="27"/>
      <c r="I47" s="27"/>
      <c r="J47" s="27"/>
      <c r="K47" s="27">
        <v>3000</v>
      </c>
      <c r="L47" s="27">
        <v>4000</v>
      </c>
      <c r="M47" s="27"/>
      <c r="N47" s="27">
        <v>4000</v>
      </c>
      <c r="O47" s="27"/>
      <c r="P47" s="27">
        <v>3500</v>
      </c>
      <c r="Q47" s="27">
        <v>3000</v>
      </c>
    </row>
    <row r="48" spans="1:17" ht="25.5" customHeight="1" x14ac:dyDescent="0.25">
      <c r="A48" s="14" t="s">
        <v>88</v>
      </c>
      <c r="B48" s="15" t="s">
        <v>89</v>
      </c>
      <c r="C48" s="16">
        <v>1</v>
      </c>
      <c r="D48" s="16" t="s">
        <v>10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spans="1:17" ht="25.5" customHeight="1" x14ac:dyDescent="0.25">
      <c r="A49" s="14" t="s">
        <v>90</v>
      </c>
      <c r="B49" s="15" t="s">
        <v>91</v>
      </c>
      <c r="C49" s="16">
        <v>1</v>
      </c>
      <c r="D49" s="16" t="s">
        <v>10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17" ht="25.5" customHeight="1" x14ac:dyDescent="0.25">
      <c r="A50" s="14" t="s">
        <v>92</v>
      </c>
      <c r="B50" s="15" t="s">
        <v>93</v>
      </c>
      <c r="C50" s="16">
        <v>1</v>
      </c>
      <c r="D50" s="16" t="s">
        <v>10</v>
      </c>
      <c r="E50" s="27">
        <v>2185.8333333333335</v>
      </c>
      <c r="F50" s="27">
        <v>1853.0555555555554</v>
      </c>
      <c r="G50" s="27">
        <v>1998.0555555555554</v>
      </c>
      <c r="H50" s="27">
        <v>2130.5555555555557</v>
      </c>
      <c r="I50" s="27">
        <v>2335.5580808080804</v>
      </c>
      <c r="J50" s="27">
        <v>2880</v>
      </c>
      <c r="K50" s="27">
        <v>2436.6666666666665</v>
      </c>
      <c r="L50" s="27">
        <v>2512.5</v>
      </c>
      <c r="M50" s="27">
        <v>2521.6666666666665</v>
      </c>
      <c r="N50" s="27">
        <v>2515.5694444444443</v>
      </c>
      <c r="O50" s="27">
        <v>2380.5694444444443</v>
      </c>
      <c r="P50" s="27">
        <v>2276.666666666667</v>
      </c>
      <c r="Q50" s="27">
        <v>2450</v>
      </c>
    </row>
    <row r="51" spans="1:17" ht="25.5" customHeight="1" x14ac:dyDescent="0.25">
      <c r="A51" s="14" t="s">
        <v>94</v>
      </c>
      <c r="B51" s="15" t="s">
        <v>95</v>
      </c>
      <c r="C51" s="16">
        <v>1</v>
      </c>
      <c r="D51" s="16" t="s">
        <v>10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 ht="25.5" customHeight="1" x14ac:dyDescent="0.25">
      <c r="A52" s="14" t="s">
        <v>96</v>
      </c>
      <c r="B52" s="15" t="s">
        <v>97</v>
      </c>
      <c r="C52" s="16">
        <v>1</v>
      </c>
      <c r="D52" s="16" t="s">
        <v>10</v>
      </c>
      <c r="E52" s="27">
        <v>1193.3333333333333</v>
      </c>
      <c r="F52" s="27">
        <v>1213.3333333333335</v>
      </c>
      <c r="G52" s="27">
        <v>1213.3333333333335</v>
      </c>
      <c r="H52" s="27">
        <v>1360</v>
      </c>
      <c r="I52" s="27"/>
      <c r="J52" s="27">
        <v>1290</v>
      </c>
      <c r="K52" s="27">
        <v>1610</v>
      </c>
      <c r="L52" s="27">
        <v>1490</v>
      </c>
      <c r="M52" s="27">
        <v>1349.9999999999998</v>
      </c>
      <c r="N52" s="27">
        <v>1957.5</v>
      </c>
      <c r="O52" s="27">
        <v>1420</v>
      </c>
      <c r="P52" s="27">
        <v>1323.3333333333335</v>
      </c>
      <c r="Q52" s="27">
        <v>1260</v>
      </c>
    </row>
    <row r="53" spans="1:17" ht="25.5" customHeight="1" x14ac:dyDescent="0.25">
      <c r="A53" s="14" t="s">
        <v>98</v>
      </c>
      <c r="B53" s="15" t="s">
        <v>99</v>
      </c>
      <c r="C53" s="16">
        <v>1</v>
      </c>
      <c r="D53" s="16" t="s">
        <v>10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ht="25.5" customHeight="1" x14ac:dyDescent="0.25">
      <c r="A54" s="14"/>
      <c r="B54" s="19" t="s">
        <v>100</v>
      </c>
      <c r="C54" s="16"/>
      <c r="D54" s="1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25.5" customHeight="1" x14ac:dyDescent="0.25">
      <c r="A55" s="14" t="s">
        <v>101</v>
      </c>
      <c r="B55" s="15" t="s">
        <v>102</v>
      </c>
      <c r="C55" s="16">
        <v>1</v>
      </c>
      <c r="D55" s="16" t="s">
        <v>10</v>
      </c>
      <c r="E55" s="27">
        <v>40665</v>
      </c>
      <c r="F55" s="27">
        <v>51245</v>
      </c>
      <c r="G55" s="27">
        <v>42062.777777777766</v>
      </c>
      <c r="H55" s="27">
        <v>48330</v>
      </c>
      <c r="I55" s="27">
        <v>42062.777777777766</v>
      </c>
      <c r="J55" s="27">
        <v>40665</v>
      </c>
      <c r="K55" s="27">
        <v>42062.777777777766</v>
      </c>
      <c r="L55" s="27">
        <v>46580</v>
      </c>
      <c r="M55" s="27">
        <v>42665</v>
      </c>
      <c r="N55" s="27">
        <v>37915</v>
      </c>
      <c r="O55" s="27">
        <v>33000</v>
      </c>
      <c r="P55" s="27">
        <v>37500</v>
      </c>
      <c r="Q55" s="27">
        <v>43080</v>
      </c>
    </row>
    <row r="56" spans="1:17" ht="25.5" customHeight="1" x14ac:dyDescent="0.25">
      <c r="A56" s="14" t="s">
        <v>103</v>
      </c>
      <c r="B56" s="15" t="s">
        <v>104</v>
      </c>
      <c r="C56" s="16">
        <v>1</v>
      </c>
      <c r="D56" s="16" t="s">
        <v>10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17" ht="25.5" customHeight="1" x14ac:dyDescent="0.25">
      <c r="A57" s="14" t="s">
        <v>105</v>
      </c>
      <c r="B57" s="15" t="s">
        <v>106</v>
      </c>
      <c r="C57" s="16">
        <v>1</v>
      </c>
      <c r="D57" s="16" t="s">
        <v>10</v>
      </c>
      <c r="E57" s="27">
        <v>5847.2222222222226</v>
      </c>
      <c r="F57" s="27">
        <v>5600</v>
      </c>
      <c r="G57" s="27">
        <v>5600</v>
      </c>
      <c r="H57" s="27">
        <v>5847.2222222222226</v>
      </c>
      <c r="I57" s="27">
        <v>5847.2222222222226</v>
      </c>
      <c r="J57" s="27">
        <v>5600</v>
      </c>
      <c r="K57" s="27">
        <v>5600</v>
      </c>
      <c r="L57" s="27">
        <v>5600</v>
      </c>
      <c r="M57" s="27">
        <v>8000</v>
      </c>
      <c r="N57" s="27">
        <v>5750</v>
      </c>
      <c r="O57" s="27">
        <v>6000</v>
      </c>
      <c r="P57" s="27">
        <v>4875</v>
      </c>
      <c r="Q57" s="27">
        <v>6000</v>
      </c>
    </row>
    <row r="58" spans="1:17" ht="25.5" customHeight="1" x14ac:dyDescent="0.25">
      <c r="A58" s="14" t="s">
        <v>107</v>
      </c>
      <c r="B58" s="15" t="s">
        <v>108</v>
      </c>
      <c r="C58" s="16">
        <v>1</v>
      </c>
      <c r="D58" s="16" t="s">
        <v>10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7" ht="25.5" customHeight="1" x14ac:dyDescent="0.25">
      <c r="A59" s="14"/>
      <c r="B59" s="19"/>
      <c r="C59" s="16"/>
      <c r="D59" s="1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17" ht="25.5" customHeight="1" x14ac:dyDescent="0.25">
      <c r="A60" s="14"/>
      <c r="B60" s="19" t="s">
        <v>109</v>
      </c>
      <c r="C60" s="16"/>
      <c r="D60" s="1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17" ht="25.5" customHeight="1" x14ac:dyDescent="0.25">
      <c r="A61" s="14" t="s">
        <v>110</v>
      </c>
      <c r="B61" s="15" t="s">
        <v>111</v>
      </c>
      <c r="C61" s="16">
        <v>1</v>
      </c>
      <c r="D61" s="16" t="s">
        <v>10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17" ht="25.5" customHeight="1" x14ac:dyDescent="0.25">
      <c r="A62" s="14"/>
      <c r="B62" s="19"/>
      <c r="C62" s="16"/>
      <c r="D62" s="1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17" ht="25.5" customHeight="1" x14ac:dyDescent="0.25">
      <c r="A63" s="14"/>
      <c r="B63" s="20" t="s">
        <v>112</v>
      </c>
      <c r="C63" s="16"/>
      <c r="D63" s="1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17" ht="25.5" customHeight="1" x14ac:dyDescent="0.25">
      <c r="A64" s="14" t="s">
        <v>113</v>
      </c>
      <c r="B64" s="15" t="s">
        <v>114</v>
      </c>
      <c r="C64" s="16">
        <v>1</v>
      </c>
      <c r="D64" s="16" t="s">
        <v>10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17" ht="25.5" customHeight="1" x14ac:dyDescent="0.25">
      <c r="A65" s="14" t="s">
        <v>115</v>
      </c>
      <c r="B65" s="15" t="s">
        <v>116</v>
      </c>
      <c r="C65" s="16">
        <v>1</v>
      </c>
      <c r="D65" s="16" t="s">
        <v>10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25.5" customHeight="1" x14ac:dyDescent="0.25">
      <c r="A66" s="14" t="s">
        <v>117</v>
      </c>
      <c r="B66" s="15" t="s">
        <v>118</v>
      </c>
      <c r="C66" s="16">
        <v>1</v>
      </c>
      <c r="D66" s="16" t="s">
        <v>10</v>
      </c>
      <c r="E66" s="27">
        <v>15000</v>
      </c>
      <c r="F66" s="27">
        <v>15000</v>
      </c>
      <c r="G66" s="27">
        <v>15000</v>
      </c>
      <c r="H66" s="27">
        <v>15000</v>
      </c>
      <c r="I66" s="27">
        <v>15000</v>
      </c>
      <c r="J66" s="27">
        <v>15000</v>
      </c>
      <c r="K66" s="27">
        <v>15000</v>
      </c>
      <c r="L66" s="27">
        <v>15000</v>
      </c>
      <c r="M66" s="27">
        <v>15000</v>
      </c>
      <c r="N66" s="27">
        <v>15000</v>
      </c>
      <c r="O66" s="27">
        <v>15000</v>
      </c>
      <c r="P66" s="27">
        <v>15000</v>
      </c>
      <c r="Q66" s="27">
        <v>15000</v>
      </c>
    </row>
    <row r="67" spans="1:17" ht="25.5" customHeight="1" x14ac:dyDescent="0.25">
      <c r="A67" s="14" t="s">
        <v>119</v>
      </c>
      <c r="B67" s="15" t="s">
        <v>120</v>
      </c>
      <c r="C67" s="16">
        <v>1</v>
      </c>
      <c r="D67" s="16" t="s">
        <v>10</v>
      </c>
      <c r="E67" s="27">
        <v>15000</v>
      </c>
      <c r="F67" s="27">
        <v>15000</v>
      </c>
      <c r="G67" s="27">
        <v>15000</v>
      </c>
      <c r="H67" s="27">
        <v>15000</v>
      </c>
      <c r="I67" s="27">
        <v>15000</v>
      </c>
      <c r="J67" s="27">
        <v>15000</v>
      </c>
      <c r="K67" s="27">
        <v>15000</v>
      </c>
      <c r="L67" s="27">
        <v>15000</v>
      </c>
      <c r="M67" s="27">
        <v>15000</v>
      </c>
      <c r="N67" s="27">
        <v>15000</v>
      </c>
      <c r="O67" s="27">
        <v>15000</v>
      </c>
      <c r="P67" s="27">
        <v>15000</v>
      </c>
      <c r="Q67" s="27">
        <v>15000</v>
      </c>
    </row>
    <row r="68" spans="1:17" ht="25.5" customHeight="1" x14ac:dyDescent="0.25">
      <c r="A68" s="14" t="s">
        <v>121</v>
      </c>
      <c r="B68" s="15" t="s">
        <v>122</v>
      </c>
      <c r="C68" s="16">
        <v>1</v>
      </c>
      <c r="D68" s="16" t="s">
        <v>10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25.5" customHeight="1" x14ac:dyDescent="0.25">
      <c r="A69" s="14" t="s">
        <v>123</v>
      </c>
      <c r="B69" s="15" t="s">
        <v>124</v>
      </c>
      <c r="C69" s="16">
        <v>1</v>
      </c>
      <c r="D69" s="16" t="s">
        <v>10</v>
      </c>
      <c r="E69" s="27">
        <v>3500</v>
      </c>
      <c r="F69" s="27">
        <v>3500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25.5" customHeight="1" x14ac:dyDescent="0.25">
      <c r="A70" s="14" t="s">
        <v>125</v>
      </c>
      <c r="B70" s="15" t="s">
        <v>126</v>
      </c>
      <c r="C70" s="16">
        <v>1</v>
      </c>
      <c r="D70" s="16" t="s">
        <v>10</v>
      </c>
      <c r="E70" s="27"/>
      <c r="F70" s="27">
        <v>10000</v>
      </c>
      <c r="G70" s="27"/>
      <c r="H70" s="27"/>
      <c r="I70" s="27">
        <v>10000</v>
      </c>
      <c r="J70" s="27"/>
      <c r="K70" s="27"/>
      <c r="L70" s="27"/>
      <c r="M70" s="27"/>
      <c r="N70" s="27"/>
      <c r="O70" s="27"/>
      <c r="P70" s="27"/>
      <c r="Q70" s="27"/>
    </row>
    <row r="71" spans="1:17" ht="25.5" customHeight="1" x14ac:dyDescent="0.25">
      <c r="A71" s="14"/>
      <c r="B71" s="19" t="s">
        <v>127</v>
      </c>
      <c r="C71" s="16"/>
      <c r="D71" s="1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17" ht="25.5" customHeight="1" x14ac:dyDescent="0.25">
      <c r="A72" s="14" t="s">
        <v>128</v>
      </c>
      <c r="B72" s="15" t="s">
        <v>129</v>
      </c>
      <c r="C72" s="16">
        <v>1</v>
      </c>
      <c r="D72" s="16" t="s">
        <v>10</v>
      </c>
      <c r="E72" s="27">
        <v>15159.916666666668</v>
      </c>
      <c r="F72" s="27">
        <v>18317.555555555555</v>
      </c>
      <c r="G72" s="27">
        <v>16261.052083333332</v>
      </c>
      <c r="H72" s="27">
        <v>20241.578125</v>
      </c>
      <c r="I72" s="27">
        <v>14917.083333333332</v>
      </c>
      <c r="J72" s="27">
        <v>17181.527777777777</v>
      </c>
      <c r="K72" s="27">
        <v>17180.416666666664</v>
      </c>
      <c r="L72" s="27">
        <v>15985.671502976189</v>
      </c>
      <c r="M72" s="27">
        <v>11554.796833664021</v>
      </c>
      <c r="N72" s="27">
        <v>13202.960069444443</v>
      </c>
      <c r="O72" s="27">
        <v>13955.486979166666</v>
      </c>
      <c r="P72" s="27">
        <v>15858.1875</v>
      </c>
      <c r="Q72" s="27">
        <v>20846.994791666701</v>
      </c>
    </row>
    <row r="73" spans="1:17" ht="25.5" customHeight="1" x14ac:dyDescent="0.25">
      <c r="A73" s="14" t="s">
        <v>130</v>
      </c>
      <c r="B73" s="15" t="s">
        <v>131</v>
      </c>
      <c r="C73" s="16">
        <v>1</v>
      </c>
      <c r="D73" s="16" t="s">
        <v>10</v>
      </c>
      <c r="E73" s="27">
        <v>9927.0833333333339</v>
      </c>
      <c r="F73" s="27">
        <v>9561.4583333333321</v>
      </c>
      <c r="G73" s="27">
        <v>8995.3124999999982</v>
      </c>
      <c r="H73" s="27">
        <v>9460.4166666666679</v>
      </c>
      <c r="I73" s="27">
        <v>10331.25</v>
      </c>
      <c r="J73" s="27">
        <v>10331.25</v>
      </c>
      <c r="K73" s="27">
        <v>9481.875</v>
      </c>
      <c r="L73" s="27">
        <v>9706.2499999999982</v>
      </c>
      <c r="M73" s="27">
        <v>12437.5</v>
      </c>
      <c r="N73" s="27">
        <v>10389.583333333334</v>
      </c>
      <c r="O73" s="27">
        <v>10950</v>
      </c>
      <c r="P73" s="27">
        <v>14000</v>
      </c>
      <c r="Q73" s="27">
        <v>13125</v>
      </c>
    </row>
    <row r="74" spans="1:17" ht="25.5" customHeight="1" x14ac:dyDescent="0.25">
      <c r="A74" s="14" t="s">
        <v>132</v>
      </c>
      <c r="B74" s="15" t="s">
        <v>133</v>
      </c>
      <c r="C74" s="16">
        <v>1</v>
      </c>
      <c r="D74" s="16" t="s">
        <v>10</v>
      </c>
      <c r="E74" s="27">
        <v>13000</v>
      </c>
      <c r="F74" s="27">
        <v>13000</v>
      </c>
      <c r="G74" s="27"/>
      <c r="H74" s="27"/>
      <c r="I74" s="27">
        <v>12500</v>
      </c>
      <c r="J74" s="27"/>
      <c r="K74" s="27">
        <v>14500</v>
      </c>
      <c r="L74" s="27"/>
      <c r="M74" s="27"/>
      <c r="N74" s="27"/>
      <c r="O74" s="27"/>
      <c r="P74" s="27"/>
      <c r="Q74" s="27">
        <v>37900</v>
      </c>
    </row>
    <row r="75" spans="1:17" ht="25.5" customHeight="1" x14ac:dyDescent="0.25">
      <c r="A75" s="14" t="s">
        <v>134</v>
      </c>
      <c r="B75" s="15" t="s">
        <v>135</v>
      </c>
      <c r="C75" s="16">
        <v>1</v>
      </c>
      <c r="D75" s="16" t="s">
        <v>10</v>
      </c>
      <c r="E75" s="27">
        <v>4425.813492063492</v>
      </c>
      <c r="F75" s="27">
        <v>4494.6354166666661</v>
      </c>
      <c r="G75" s="27">
        <v>4179.4680059523807</v>
      </c>
      <c r="H75" s="27">
        <v>4244.4680059523798</v>
      </c>
      <c r="I75" s="27">
        <v>4261.9444444444434</v>
      </c>
      <c r="J75" s="27">
        <v>4192.5</v>
      </c>
      <c r="K75" s="27">
        <v>4287.6388888888878</v>
      </c>
      <c r="L75" s="27">
        <v>4217.7777777777783</v>
      </c>
      <c r="M75" s="27">
        <v>4254.3229166666661</v>
      </c>
      <c r="N75" s="27">
        <v>4247.5961538461534</v>
      </c>
      <c r="O75" s="27">
        <v>4336.5010683760684</v>
      </c>
      <c r="P75" s="27">
        <v>4264.0494791666661</v>
      </c>
      <c r="Q75" s="27">
        <v>4681.9318181818198</v>
      </c>
    </row>
    <row r="76" spans="1:17" ht="25.5" customHeight="1" x14ac:dyDescent="0.25">
      <c r="A76" s="14" t="s">
        <v>136</v>
      </c>
      <c r="B76" s="15" t="s">
        <v>137</v>
      </c>
      <c r="C76" s="16">
        <v>1</v>
      </c>
      <c r="D76" s="16" t="s">
        <v>10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17" ht="25.5" customHeight="1" x14ac:dyDescent="0.25">
      <c r="A77" s="14"/>
      <c r="B77" s="19" t="s">
        <v>138</v>
      </c>
      <c r="C77" s="16"/>
      <c r="D77" s="1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17" ht="25.5" customHeight="1" x14ac:dyDescent="0.25">
      <c r="A78" s="14" t="s">
        <v>139</v>
      </c>
      <c r="B78" s="15" t="s">
        <v>140</v>
      </c>
      <c r="C78" s="16">
        <v>1</v>
      </c>
      <c r="D78" s="16" t="s">
        <v>10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ht="25.5" customHeight="1" x14ac:dyDescent="0.25">
      <c r="A79" s="14" t="s">
        <v>141</v>
      </c>
      <c r="B79" s="15" t="s">
        <v>142</v>
      </c>
      <c r="C79" s="16">
        <v>1</v>
      </c>
      <c r="D79" s="16" t="s">
        <v>10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25.5" customHeight="1" x14ac:dyDescent="0.25">
      <c r="A80" s="14"/>
      <c r="B80" s="19" t="s">
        <v>143</v>
      </c>
      <c r="C80" s="16"/>
      <c r="D80" s="1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21" ht="25.5" customHeight="1" x14ac:dyDescent="0.25">
      <c r="A81" s="14" t="s">
        <v>144</v>
      </c>
      <c r="B81" s="15" t="s">
        <v>145</v>
      </c>
      <c r="C81" s="16">
        <v>1</v>
      </c>
      <c r="D81" s="16" t="s">
        <v>10</v>
      </c>
      <c r="E81" s="27">
        <v>2807.0175438596493</v>
      </c>
      <c r="F81" s="27">
        <v>2807.0175438596493</v>
      </c>
      <c r="G81" s="27">
        <v>2807.0175438596493</v>
      </c>
      <c r="H81" s="27">
        <v>2807.0175438596493</v>
      </c>
      <c r="I81" s="27">
        <v>2807.0175438596493</v>
      </c>
      <c r="J81" s="27">
        <v>2631.5789473684213</v>
      </c>
      <c r="K81" s="27">
        <v>2631.5789473684213</v>
      </c>
      <c r="L81" s="27">
        <v>2631.5789473684213</v>
      </c>
      <c r="M81" s="27">
        <v>2807.0175438596493</v>
      </c>
      <c r="N81" s="27">
        <v>2807.0175438596493</v>
      </c>
      <c r="O81" s="27">
        <v>2807.0175438596493</v>
      </c>
      <c r="P81" s="27">
        <v>2982.4561403508774</v>
      </c>
      <c r="Q81" s="27">
        <v>3157.8947368421054</v>
      </c>
    </row>
    <row r="82" spans="1:21" ht="25.5" customHeight="1" x14ac:dyDescent="0.25">
      <c r="A82" s="14" t="s">
        <v>146</v>
      </c>
      <c r="B82" s="15" t="s">
        <v>147</v>
      </c>
      <c r="C82" s="16">
        <v>1</v>
      </c>
      <c r="D82" s="16" t="s">
        <v>10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21" ht="25.5" customHeight="1" x14ac:dyDescent="0.25">
      <c r="A83" s="21"/>
      <c r="B83" s="22"/>
      <c r="C83" s="23"/>
      <c r="D83" s="24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/>
      <c r="Q83"/>
      <c r="R83"/>
      <c r="S83"/>
      <c r="T83"/>
      <c r="U83"/>
    </row>
    <row r="84" spans="1:21" ht="25.5" customHeight="1" x14ac:dyDescent="0.25"/>
    <row r="85" spans="1:21" ht="25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21" ht="25.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</sheetData>
  <printOptions horizontalCentered="1"/>
  <pageMargins left="0.27559055118110237" right="0.27559055118110237" top="0.51181102362204722" bottom="0.39370078740157483" header="0.15748031496062992" footer="0.19685039370078741"/>
  <pageSetup paperSize="9" scale="97" fitToHeight="0" orientation="landscape" r:id="rId1"/>
  <headerFooter alignWithMargins="0">
    <oddFooter>&amp;L&amp;8&amp;F&amp;R&amp;8&amp;A 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9F1C196FA7D4ABFB2ADBD2E36BF9A" ma:contentTypeVersion="12" ma:contentTypeDescription="Create a new document." ma:contentTypeScope="" ma:versionID="b40f2187d9de86886bb3e9b1a609a632">
  <xsd:schema xmlns:xsd="http://www.w3.org/2001/XMLSchema" xmlns:xs="http://www.w3.org/2001/XMLSchema" xmlns:p="http://schemas.microsoft.com/office/2006/metadata/properties" xmlns:ns2="b6a3b5e8-9a5d-48de-8dd4-71f80e1de32d" xmlns:ns3="d2301009-a8d6-48a4-afb0-03307124d164" targetNamespace="http://schemas.microsoft.com/office/2006/metadata/properties" ma:root="true" ma:fieldsID="25d3111e698b7fe3790e6c68e16c1427" ns2:_="" ns3:_="">
    <xsd:import namespace="b6a3b5e8-9a5d-48de-8dd4-71f80e1de32d"/>
    <xsd:import namespace="d2301009-a8d6-48a4-afb0-03307124d1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3b5e8-9a5d-48de-8dd4-71f80e1de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01009-a8d6-48a4-afb0-03307124d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ACCAFE-4AB0-4294-BFB4-2E981139D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3b5e8-9a5d-48de-8dd4-71f80e1de32d"/>
    <ds:schemaRef ds:uri="d2301009-a8d6-48a4-afb0-03307124d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701C3B-9693-4612-A5C7-7CC26E2F6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6BCA4-E155-41DF-929B-9F1D0B2CC891}">
  <ds:schemaRefs>
    <ds:schemaRef ds:uri="http://schemas.microsoft.com/office/infopath/2007/PartnerControls"/>
    <ds:schemaRef ds:uri="b6a3b5e8-9a5d-48de-8dd4-71f80e1de32d"/>
    <ds:schemaRef ds:uri="http://purl.org/dc/elements/1.1/"/>
    <ds:schemaRef ds:uri="http://schemas.microsoft.com/office/2006/metadata/properties"/>
    <ds:schemaRef ds:uri="d2301009-a8d6-48a4-afb0-03307124d16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annual</vt:lpstr>
      <vt:lpstr>monthly</vt:lpstr>
      <vt:lpstr>annual!Print_Titles</vt:lpstr>
      <vt:lpstr>monthly!Print_Titles</vt:lpstr>
      <vt:lpstr>refYear1</vt:lpstr>
      <vt:lpstr>refYear2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Valeri, Claudio (ESS)</dc:creator>
  <cp:lastModifiedBy>Taglioni, Charlotte (ESS)</cp:lastModifiedBy>
  <dcterms:created xsi:type="dcterms:W3CDTF">2021-07-19T13:40:36Z</dcterms:created>
  <dcterms:modified xsi:type="dcterms:W3CDTF">2021-08-16T10:58:52Z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0x0101006849F1C196FA7D4ABFB2ADBD2E36BF9A</vt:lpwstr>
  </property>
</Properties>
</file>