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hart_medium by day" sheetId="2" r:id="rId5"/>
    <sheet state="visible" name="Chart_cpc_volumes" sheetId="3" r:id="rId6"/>
    <sheet state="visible" name="Chart_cpc_convrate" sheetId="4" r:id="rId7"/>
    <sheet state="visible" name="Report Configuration" sheetId="5" r:id="rId8"/>
    <sheet state="visible" name="GiftsByDay" sheetId="6" r:id="rId9"/>
    <sheet state="visible" name="UsersByDay200521" sheetId="7" r:id="rId10"/>
    <sheet state="visible" name="UsersByDay200522" sheetId="8" r:id="rId11"/>
    <sheet state="visible" name="UsersByDay200523" sheetId="9" r:id="rId12"/>
    <sheet state="visible" name="UsersByDay200525" sheetId="10" r:id="rId13"/>
    <sheet state="visible" name="UsersByDay200526" sheetId="11" r:id="rId14"/>
    <sheet state="visible" name="UsersByDay200527" sheetId="12" r:id="rId15"/>
    <sheet state="visible" name="UsersByDay200529" sheetId="13" r:id="rId16"/>
    <sheet state="visible" name="UsersByDay200530" sheetId="14" r:id="rId17"/>
    <sheet state="visible" name="UsersByDay200531" sheetId="15" r:id="rId18"/>
    <sheet state="visible" name="UsersByDay200602" sheetId="16" r:id="rId19"/>
    <sheet state="visible" name="UsersByDay200603" sheetId="17" r:id="rId20"/>
    <sheet state="visible" name="UsersByDay200604" sheetId="18" r:id="rId21"/>
    <sheet state="visible" name="UsersByDay200606" sheetId="19" r:id="rId22"/>
    <sheet state="visible" name="UsersByDay200607" sheetId="20" r:id="rId23"/>
    <sheet state="visible" name="UsersByDay200608" sheetId="21" r:id="rId24"/>
    <sheet state="visible" name="UsersByDay200610" sheetId="22" r:id="rId25"/>
    <sheet state="visible" name="UsersByDay200520" sheetId="23" r:id="rId26"/>
    <sheet state="visible" name="UsersByDay200524" sheetId="24" r:id="rId27"/>
    <sheet state="visible" name="UsersByDay200528" sheetId="25" r:id="rId28"/>
    <sheet state="visible" name="UsersByDay200601" sheetId="26" r:id="rId29"/>
    <sheet state="visible" name="UsersByDay200605" sheetId="27" r:id="rId30"/>
    <sheet state="visible" name="UsersByDay200609" sheetId="28" r:id="rId31"/>
    <sheet state="visible" name="UsersByDay" sheetId="29" r:id="rId32"/>
  </sheets>
  <definedNames/>
  <calcPr/>
</workbook>
</file>

<file path=xl/sharedStrings.xml><?xml version="1.0" encoding="utf-8"?>
<sst xmlns="http://schemas.openxmlformats.org/spreadsheetml/2006/main" count="1093" uniqueCount="84">
  <si>
    <t>Users</t>
  </si>
  <si>
    <t>Gifts</t>
  </si>
  <si>
    <t>Control</t>
  </si>
  <si>
    <t>Test</t>
  </si>
  <si>
    <t>cpc</t>
  </si>
  <si>
    <t>Email</t>
  </si>
  <si>
    <t>Ctrl donor</t>
  </si>
  <si>
    <t>Ctrl nondonor</t>
  </si>
  <si>
    <t>Test donor</t>
  </si>
  <si>
    <t>Test nondonor</t>
  </si>
  <si>
    <t>:0</t>
  </si>
  <si>
    <t>:1</t>
  </si>
  <si>
    <t>Ctrl %</t>
  </si>
  <si>
    <t>Test %</t>
  </si>
  <si>
    <t>Configuration Options</t>
  </si>
  <si>
    <t>Your Google Analytics Reports</t>
  </si>
  <si>
    <t>Report Name</t>
  </si>
  <si>
    <t>GiftsByDay</t>
  </si>
  <si>
    <t>View ID</t>
  </si>
  <si>
    <t>Start Date</t>
  </si>
  <si>
    <t>End Date</t>
  </si>
  <si>
    <t>yesterday</t>
  </si>
  <si>
    <t>Metrics</t>
  </si>
  <si>
    <t>ga:uniquePurchases</t>
  </si>
  <si>
    <t>ga:users</t>
  </si>
  <si>
    <t>Dimensions</t>
  </si>
  <si>
    <t>ga:date,ga:experimentCombination,ga:sourceMedium</t>
  </si>
  <si>
    <t>Order</t>
  </si>
  <si>
    <t>Filters</t>
  </si>
  <si>
    <t>ga:experimentId==oVywWgO-Q5K5Dclek-6gKQ;ga:medium=~(Email|cpc)</t>
  </si>
  <si>
    <t>Segments</t>
  </si>
  <si>
    <t>Limit</t>
  </si>
  <si>
    <t>Spreadsheet URL</t>
  </si>
  <si>
    <t>Skip Report</t>
  </si>
  <si>
    <t>Report Type</t>
  </si>
  <si>
    <t>Sampling Level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</si>
  <si>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</si>
  <si>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</si>
  <si>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</si>
  <si>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</si>
  <si>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</si>
  <si>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</si>
  <si>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</si>
  <si>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</si>
  <si>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</si>
  <si>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</si>
  <si>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No</t>
  </si>
  <si>
    <t>Totals For All Results</t>
  </si>
  <si>
    <t>Unique Purchases</t>
  </si>
  <si>
    <t>Results Breakdown</t>
  </si>
  <si>
    <t>Date</t>
  </si>
  <si>
    <t>Experiment ID with Variant</t>
  </si>
  <si>
    <t>Source / Medium</t>
  </si>
  <si>
    <t>oVywWgO-Q5K5Dclek-6gKQ:0</t>
  </si>
  <si>
    <t>Salesforce / Email</t>
  </si>
  <si>
    <t>oVywWgO-Q5K5Dclek-6gKQ:1</t>
  </si>
  <si>
    <t>google / cpc</t>
  </si>
  <si>
    <t>bing / cpc</t>
  </si>
  <si>
    <t>UsersByDay200521</t>
  </si>
  <si>
    <t>Yes</t>
  </si>
  <si>
    <t>Sample percentage</t>
  </si>
  <si>
    <t>UsersByDay200522</t>
  </si>
  <si>
    <t>UsersByDay200523</t>
  </si>
  <si>
    <t>UsersByDay200525</t>
  </si>
  <si>
    <t>UsersByDay200526</t>
  </si>
  <si>
    <t>UsersByDay200527</t>
  </si>
  <si>
    <t>UsersByDay200529</t>
  </si>
  <si>
    <t>UsersByDay200530</t>
  </si>
  <si>
    <t>UsersByDay200531</t>
  </si>
  <si>
    <t>UsersByDay200602</t>
  </si>
  <si>
    <t>British Red Cross / email</t>
  </si>
  <si>
    <t>UsersByDay200603</t>
  </si>
  <si>
    <t>UsersByDay200604</t>
  </si>
  <si>
    <t>UsersByDay200606</t>
  </si>
  <si>
    <t>UsersByDay200607</t>
  </si>
  <si>
    <t>UsersByDay200608</t>
  </si>
  <si>
    <t>UsersByDay200610</t>
  </si>
  <si>
    <t>UsersByDay200520</t>
  </si>
  <si>
    <t>UsersByDay200524</t>
  </si>
  <si>
    <t>UsersByDay200528</t>
  </si>
  <si>
    <t>UsersByDay200601</t>
  </si>
  <si>
    <t>UsersByDay200605</t>
  </si>
  <si>
    <t>UsersByDay200609</t>
  </si>
  <si>
    <t>UsersByDay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</si>
</sst>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4">
    <font>
      <sz val="10.0"/>
      <color rgb="FF000000"/>
      <name val="Arial"/>
    </font>
    <font>
      <color theme="1"/>
      <name val="Arial"/>
    </font>
    <font/>
    <font>
      <b/>
      <sz val="12.0"/>
      <color rgb="FFFFFFFF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1.0"/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64" xfId="0" applyFont="1" applyNumberFormat="1"/>
    <xf borderId="0" fillId="2" fontId="3" numFmtId="0" xfId="0" applyAlignment="1" applyFill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5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0" fillId="0" fontId="6" numFmtId="164" xfId="0" applyAlignment="1" applyFont="1" applyNumberFormat="1">
      <alignment horizontal="left" readingOrder="0" shrinkToFit="0" wrapText="1"/>
    </xf>
    <xf borderId="0" fillId="4" fontId="7" numFmtId="0" xfId="0" applyFont="1"/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horizontal="left" readingOrder="0" shrinkToFit="0" wrapText="1"/>
    </xf>
    <xf borderId="0" fillId="0" fontId="11" numFmtId="165" xfId="0" applyAlignment="1" applyFont="1" applyNumberForma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wrapText="1"/>
    </xf>
    <xf borderId="0" fillId="5" fontId="12" numFmtId="0" xfId="0" applyAlignment="1" applyFill="1" applyFont="1">
      <alignment readingOrder="0" vertical="center"/>
    </xf>
    <xf borderId="0" fillId="4" fontId="13" numFmtId="0" xfId="0" applyAlignment="1" applyFont="1">
      <alignment horizontal="right"/>
    </xf>
    <xf borderId="0" fillId="4" fontId="13" numFmtId="0" xfId="0" applyAlignment="1" applyFont="1">
      <alignment horizontal="right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4" fontId="13" numFmtId="0" xfId="0" applyAlignment="1" applyFont="1">
      <alignment readingOrder="0"/>
    </xf>
    <xf borderId="0" fillId="4" fontId="13" numFmtId="0" xfId="0" applyFont="1"/>
    <xf borderId="0" fillId="0" fontId="1" numFmtId="164" xfId="0" applyAlignment="1" applyFont="1" applyNumberFormat="1">
      <alignment readingOrder="0" shrinkToFit="0" wrapText="1"/>
    </xf>
    <xf borderId="0" fillId="0" fontId="11" numFmtId="166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4.xml"/><Relationship Id="rId22" Type="http://schemas.openxmlformats.org/officeDocument/2006/relationships/worksheet" Target="worksheets/sheet16.xml"/><Relationship Id="rId21" Type="http://schemas.openxmlformats.org/officeDocument/2006/relationships/worksheet" Target="worksheets/sheet15.xml"/><Relationship Id="rId24" Type="http://schemas.openxmlformats.org/officeDocument/2006/relationships/worksheet" Target="worksheets/sheet18.xml"/><Relationship Id="rId23" Type="http://schemas.openxmlformats.org/officeDocument/2006/relationships/worksheet" Target="worksheets/sheet1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3.xml"/><Relationship Id="rId26" Type="http://schemas.openxmlformats.org/officeDocument/2006/relationships/worksheet" Target="worksheets/sheet20.xml"/><Relationship Id="rId25" Type="http://schemas.openxmlformats.org/officeDocument/2006/relationships/worksheet" Target="worksheets/sheet19.xml"/><Relationship Id="rId28" Type="http://schemas.openxmlformats.org/officeDocument/2006/relationships/worksheet" Target="worksheets/sheet22.xml"/><Relationship Id="rId27" Type="http://schemas.openxmlformats.org/officeDocument/2006/relationships/worksheet" Target="worksheets/sheet2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29" Type="http://schemas.openxmlformats.org/officeDocument/2006/relationships/worksheet" Target="worksheets/sheet23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2.xml"/><Relationship Id="rId31" Type="http://schemas.openxmlformats.org/officeDocument/2006/relationships/worksheet" Target="worksheets/sheet25.xml"/><Relationship Id="rId30" Type="http://schemas.openxmlformats.org/officeDocument/2006/relationships/worksheet" Target="worksheets/sheet24.xml"/><Relationship Id="rId11" Type="http://schemas.openxmlformats.org/officeDocument/2006/relationships/worksheet" Target="worksheets/sheet5.xml"/><Relationship Id="rId10" Type="http://schemas.openxmlformats.org/officeDocument/2006/relationships/worksheet" Target="worksheets/sheet4.xml"/><Relationship Id="rId32" Type="http://schemas.openxmlformats.org/officeDocument/2006/relationships/worksheet" Target="worksheets/sheet26.xml"/><Relationship Id="rId13" Type="http://schemas.openxmlformats.org/officeDocument/2006/relationships/worksheet" Target="worksheets/sheet7.xml"/><Relationship Id="rId12" Type="http://schemas.openxmlformats.org/officeDocument/2006/relationships/worksheet" Target="worksheets/sheet6.xml"/><Relationship Id="rId15" Type="http://schemas.openxmlformats.org/officeDocument/2006/relationships/worksheet" Target="worksheets/sheet9.xml"/><Relationship Id="rId14" Type="http://schemas.openxmlformats.org/officeDocument/2006/relationships/worksheet" Target="worksheets/sheet8.xml"/><Relationship Id="rId17" Type="http://schemas.openxmlformats.org/officeDocument/2006/relationships/worksheet" Target="worksheets/sheet11.xml"/><Relationship Id="rId16" Type="http://schemas.openxmlformats.org/officeDocument/2006/relationships/worksheet" Target="worksheets/sheet10.xml"/><Relationship Id="rId19" Type="http://schemas.openxmlformats.org/officeDocument/2006/relationships/worksheet" Target="worksheets/sheet13.xml"/><Relationship Id="rId18" Type="http://schemas.openxmlformats.org/officeDocument/2006/relationships/worksheet" Target="worksheets/sheet1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CRO55 purchases by medium by day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Results!$L$3</c:f>
            </c:strRef>
          </c:tx>
          <c:spPr>
            <a:solidFill>
              <a:schemeClr val="accent3"/>
            </a:solidFill>
          </c:spPr>
          <c:cat>
            <c:strRef>
              <c:f>Results!$A$4:$A$25</c:f>
            </c:strRef>
          </c:cat>
          <c:val>
            <c:numRef>
              <c:f>Results!$L$4:$L$25</c:f>
            </c:numRef>
          </c:val>
        </c:ser>
        <c:ser>
          <c:idx val="1"/>
          <c:order val="1"/>
          <c:tx>
            <c:strRef>
              <c:f>Results!$N$3</c:f>
            </c:strRef>
          </c:tx>
          <c:spPr>
            <a:solidFill>
              <a:schemeClr val="accent3"/>
            </a:solidFill>
          </c:spPr>
          <c:cat>
            <c:strRef>
              <c:f>Results!$A$4:$A$25</c:f>
            </c:strRef>
          </c:cat>
          <c:val>
            <c:numRef>
              <c:f>Results!$N$4:$N$25</c:f>
            </c:numRef>
          </c:val>
        </c:ser>
        <c:ser>
          <c:idx val="2"/>
          <c:order val="2"/>
          <c:tx>
            <c:strRef>
              <c:f>Results!$R$3</c:f>
            </c:strRef>
          </c:tx>
          <c:spPr>
            <a:solidFill>
              <a:schemeClr val="accent6"/>
            </a:solidFill>
          </c:spPr>
          <c:cat>
            <c:strRef>
              <c:f>Results!$A$4:$A$25</c:f>
            </c:strRef>
          </c:cat>
          <c:val>
            <c:numRef>
              <c:f>Results!$R$4:$R$25</c:f>
            </c:numRef>
          </c:val>
        </c:ser>
        <c:ser>
          <c:idx val="3"/>
          <c:order val="3"/>
          <c:tx>
            <c:strRef>
              <c:f>Results!$T$3</c:f>
            </c:strRef>
          </c:tx>
          <c:spPr>
            <a:solidFill>
              <a:schemeClr val="accent6"/>
            </a:solidFill>
          </c:spPr>
          <c:cat>
            <c:strRef>
              <c:f>Results!$A$4:$A$25</c:f>
            </c:strRef>
          </c:cat>
          <c:val>
            <c:numRef>
              <c:f>Results!$T$4:$T$25</c:f>
            </c:numRef>
          </c:val>
        </c:ser>
        <c:overlap val="100"/>
        <c:axId val="427439714"/>
        <c:axId val="511442235"/>
      </c:barChart>
      <c:catAx>
        <c:axId val="427439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Control/CPC/Donor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442235"/>
      </c:catAx>
      <c:valAx>
        <c:axId val="511442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Control/CPC/NonDonor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439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CRO55 CPC by day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Results!$L$3</c:f>
            </c:strRef>
          </c:tx>
          <c:spPr>
            <a:solidFill>
              <a:schemeClr val="accent5"/>
            </a:solidFill>
          </c:spPr>
          <c:cat>
            <c:strRef>
              <c:f>Results!$A$4:$A$25</c:f>
            </c:strRef>
          </c:cat>
          <c:val>
            <c:numRef>
              <c:f>Results!$L$4:$L$25</c:f>
            </c:numRef>
          </c:val>
        </c:ser>
        <c:ser>
          <c:idx val="1"/>
          <c:order val="1"/>
          <c:tx>
            <c:strRef>
              <c:f>Results!$M$3</c:f>
            </c:strRef>
          </c:tx>
          <c:spPr>
            <a:solidFill>
              <a:srgbClr val="444444"/>
            </a:solidFill>
          </c:spPr>
          <c:cat>
            <c:strRef>
              <c:f>Results!$A$4:$A$25</c:f>
            </c:strRef>
          </c:cat>
          <c:val>
            <c:numRef>
              <c:f>Results!$M$4:$M$25</c:f>
            </c:numRef>
          </c:val>
        </c:ser>
        <c:overlap val="100"/>
        <c:axId val="533880134"/>
        <c:axId val="1821595266"/>
      </c:barChart>
      <c:catAx>
        <c:axId val="53388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Control/CPC/Donor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595266"/>
      </c:catAx>
      <c:valAx>
        <c:axId val="1821595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Control/CPC/NonDonor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880134"/>
      </c:valAx>
      <c:barChart>
        <c:barDir val="col"/>
        <c:grouping val="stacked"/>
        <c:ser>
          <c:idx val="2"/>
          <c:order val="2"/>
          <c:tx>
            <c:strRef>
              <c:f>Results!$N$3</c:f>
            </c:strRef>
          </c:tx>
          <c:spPr>
            <a:solidFill>
              <a:schemeClr val="accent4"/>
            </a:solidFill>
          </c:spPr>
          <c:cat>
            <c:strRef>
              <c:f>Results!$A$4:$A$25</c:f>
            </c:strRef>
          </c:cat>
          <c:val>
            <c:numRef>
              <c:f>Results!$N$4:$N$25</c:f>
            </c:numRef>
          </c:val>
        </c:ser>
        <c:ser>
          <c:idx val="3"/>
          <c:order val="3"/>
          <c:tx>
            <c:strRef>
              <c:f>Results!$O$3</c:f>
            </c:strRef>
          </c:tx>
          <c:spPr>
            <a:solidFill>
              <a:srgbClr val="666666"/>
            </a:solidFill>
          </c:spPr>
          <c:cat>
            <c:strRef>
              <c:f>Results!$A$4:$A$25</c:f>
            </c:strRef>
          </c:cat>
          <c:val>
            <c:numRef>
              <c:f>Results!$O$4:$O$25</c:f>
            </c:numRef>
          </c:val>
        </c:ser>
        <c:overlap val="100"/>
        <c:axId val="181186122"/>
        <c:axId val="765637910"/>
      </c:barChart>
      <c:catAx>
        <c:axId val="181186122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637910"/>
      </c:catAx>
      <c:valAx>
        <c:axId val="7656379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61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Results!$P$3</c:f>
            </c:strRef>
          </c:tx>
          <c:spPr>
            <a:ln cmpd="sng" w="38100">
              <a:solidFill>
                <a:srgbClr val="444444"/>
              </a:solidFill>
            </a:ln>
          </c:spPr>
          <c:marker>
            <c:symbol val="none"/>
          </c:marker>
          <c:cat>
            <c:strRef>
              <c:f>Results!$A$4:$A$25</c:f>
            </c:strRef>
          </c:cat>
          <c:val>
            <c:numRef>
              <c:f>Results!$P$4:$P$25</c:f>
            </c:numRef>
          </c:val>
          <c:smooth val="0"/>
        </c:ser>
        <c:ser>
          <c:idx val="1"/>
          <c:order val="1"/>
          <c:tx>
            <c:strRef>
              <c:f>Results!$Q$3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Results!$A$4:$A$25</c:f>
            </c:strRef>
          </c:cat>
          <c:val>
            <c:numRef>
              <c:f>Results!$Q$4:$Q$25</c:f>
            </c:numRef>
          </c:val>
          <c:smooth val="0"/>
        </c:ser>
        <c:axId val="552512855"/>
        <c:axId val="1047731084"/>
      </c:lineChart>
      <c:catAx>
        <c:axId val="552512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731084"/>
      </c:catAx>
      <c:valAx>
        <c:axId val="104773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51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5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7.71"/>
  </cols>
  <sheetData>
    <row r="1">
      <c r="B1" s="1"/>
      <c r="C1" s="1" t="s">
        <v>0</v>
      </c>
      <c r="D1" s="1" t="s">
        <v>0</v>
      </c>
      <c r="E1" s="1" t="s">
        <v>1</v>
      </c>
      <c r="F1" s="1" t="s">
        <v>1</v>
      </c>
      <c r="G1" s="1" t="s">
        <v>0</v>
      </c>
      <c r="H1" s="1" t="s">
        <v>0</v>
      </c>
      <c r="I1" s="1" t="s">
        <v>1</v>
      </c>
      <c r="J1" s="1" t="s">
        <v>1</v>
      </c>
      <c r="K1" s="1"/>
      <c r="L1" s="1" t="s">
        <v>2</v>
      </c>
      <c r="M1" s="1" t="s">
        <v>2</v>
      </c>
      <c r="N1" s="1" t="s">
        <v>3</v>
      </c>
      <c r="O1" s="1" t="s">
        <v>3</v>
      </c>
      <c r="P1" s="1"/>
      <c r="Q1" s="1"/>
      <c r="R1" s="1" t="s">
        <v>2</v>
      </c>
      <c r="S1" s="1" t="s">
        <v>2</v>
      </c>
      <c r="T1" s="1" t="s">
        <v>3</v>
      </c>
      <c r="U1" s="1" t="s">
        <v>3</v>
      </c>
    </row>
    <row r="2">
      <c r="A2" s="2"/>
      <c r="C2" s="1" t="s">
        <v>4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5</v>
      </c>
      <c r="I2" s="1" t="s">
        <v>5</v>
      </c>
      <c r="J2" s="1" t="s">
        <v>5</v>
      </c>
      <c r="K2" s="1"/>
      <c r="L2" s="3" t="s">
        <v>6</v>
      </c>
      <c r="M2" s="1" t="s">
        <v>7</v>
      </c>
      <c r="N2" s="1" t="s">
        <v>8</v>
      </c>
      <c r="O2" s="1" t="s">
        <v>9</v>
      </c>
      <c r="P2" s="1"/>
      <c r="Q2" s="1"/>
      <c r="R2" s="3" t="s">
        <v>6</v>
      </c>
      <c r="S2" s="3" t="s">
        <v>7</v>
      </c>
      <c r="T2" s="3" t="s">
        <v>8</v>
      </c>
      <c r="U2" s="3" t="s">
        <v>9</v>
      </c>
    </row>
    <row r="3">
      <c r="A3" s="2"/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  <c r="I3" s="1" t="s">
        <v>10</v>
      </c>
      <c r="J3" s="1" t="s">
        <v>11</v>
      </c>
      <c r="K3" s="1"/>
      <c r="L3" s="1" t="str">
        <f t="shared" ref="L3:O3" si="1">"CPC_"&amp;L$2</f>
        <v>CPC_Ctrl donor</v>
      </c>
      <c r="M3" s="1" t="str">
        <f t="shared" si="1"/>
        <v>CPC_Ctrl nondonor</v>
      </c>
      <c r="N3" s="1" t="str">
        <f t="shared" si="1"/>
        <v>CPC_Test donor</v>
      </c>
      <c r="O3" s="1" t="str">
        <f t="shared" si="1"/>
        <v>CPC_Test nondonor</v>
      </c>
      <c r="P3" s="3" t="s">
        <v>12</v>
      </c>
      <c r="Q3" s="3" t="s">
        <v>13</v>
      </c>
      <c r="R3" s="1" t="str">
        <f t="shared" ref="R3:U3" si="2">"Email_"&amp;R$2</f>
        <v>Email_Ctrl donor</v>
      </c>
      <c r="S3" s="1" t="str">
        <f t="shared" si="2"/>
        <v>Email_Ctrl nondonor</v>
      </c>
      <c r="T3" s="1" t="str">
        <f t="shared" si="2"/>
        <v>Email_Test donor</v>
      </c>
      <c r="U3" s="1" t="str">
        <f t="shared" si="2"/>
        <v>Email_Test nondonor</v>
      </c>
    </row>
    <row r="4">
      <c r="A4" s="2">
        <v>43971.0</v>
      </c>
      <c r="B4" s="4" t="str">
        <f t="shared" ref="B4:B25" si="5">"UsersByDay"&amp;text(A4,"yymmdd")</f>
        <v>UsersByDay200520</v>
      </c>
      <c r="C4" s="4">
        <f t="shared" ref="C4:D4" si="3">SUMIFS(indirect($B4&amp;"!D:D"),indirect($B4&amp;"!C:C"),"*"&amp;C$2,indirect($B4&amp;"!B:B"),"*"&amp;C$3)</f>
        <v>26</v>
      </c>
      <c r="D4" s="4">
        <f t="shared" si="3"/>
        <v>31</v>
      </c>
      <c r="E4" s="4">
        <f>SUMIFS(GiftsByDay!$D:$D,GiftsByDay!$C:$C,"*"&amp;E$2,GiftsByDay!$B:$B,"*"&amp;E$3,GiftsByDay!$A:$A,$A4)</f>
        <v>0</v>
      </c>
      <c r="F4" s="4">
        <f>SUMIFS(GiftsByDay!$D:$D,GiftsByDay!$C:$C,"*"&amp;F$2,GiftsByDay!$B:$B,"*"&amp;F$3,GiftsByDay!$A:$A,$A4)</f>
        <v>4</v>
      </c>
      <c r="G4" s="4">
        <f t="shared" ref="G4:H4" si="4">SUMIFS(indirect($B4&amp;"!D:D"),indirect($B4&amp;"!C:C"),"*"&amp;G$2,indirect($B4&amp;"!B:B"),"*"&amp;G$3)</f>
        <v>1</v>
      </c>
      <c r="H4" s="4">
        <f t="shared" si="4"/>
        <v>4</v>
      </c>
      <c r="I4" s="4">
        <f>SUMIFS(GiftsByDay!$D:$D,GiftsByDay!$C:$C,"*"&amp;I$2,GiftsByDay!$B:$B,"*"&amp;I$3,GiftsByDay!$A:$A,$A4)</f>
        <v>1</v>
      </c>
      <c r="J4" s="4">
        <f>SUMIFS(GiftsByDay!$D:$D,GiftsByDay!$C:$C,"*"&amp;J$2,GiftsByDay!$B:$B,"*"&amp;J$3,GiftsByDay!$A:$A,$A4)</f>
        <v>3</v>
      </c>
      <c r="L4" s="4">
        <f t="shared" ref="L4:L25" si="8">E4</f>
        <v>0</v>
      </c>
      <c r="M4" s="4">
        <f t="shared" ref="M4:M25" si="9">C4-E4</f>
        <v>26</v>
      </c>
      <c r="N4" s="4">
        <f t="shared" ref="N4:N25" si="10">F4</f>
        <v>4</v>
      </c>
      <c r="O4" s="4">
        <f t="shared" ref="O4:O25" si="11">D4-F4</f>
        <v>27</v>
      </c>
      <c r="P4" s="5">
        <f t="shared" ref="P4:P25" si="12">sum(L$4:L4)/sum(L$4:M4)</f>
        <v>0</v>
      </c>
      <c r="Q4" s="5">
        <f t="shared" ref="Q4:Q25" si="13">sum(N$4:N4)/sum(N$4:O4)</f>
        <v>0.1290322581</v>
      </c>
      <c r="R4" s="4">
        <f t="shared" ref="R4:R25" si="14">I4</f>
        <v>1</v>
      </c>
      <c r="S4" s="4">
        <f t="shared" ref="S4:S25" si="15">D4-F4</f>
        <v>27</v>
      </c>
      <c r="T4" s="4">
        <f t="shared" ref="T4:T25" si="16">J4</f>
        <v>3</v>
      </c>
      <c r="U4" s="4">
        <f t="shared" ref="U4:U25" si="17">H4-J4</f>
        <v>1</v>
      </c>
    </row>
    <row r="5">
      <c r="A5" s="6">
        <f t="shared" ref="A5:A25" si="18">A4+1</f>
        <v>43972</v>
      </c>
      <c r="B5" s="4" t="str">
        <f t="shared" si="5"/>
        <v>UsersByDay200521</v>
      </c>
      <c r="C5" s="4">
        <f t="shared" ref="C5:D5" si="6">SUMIFS(indirect($B5&amp;"!D:D"),indirect($B5&amp;"!C:C"),"*"&amp;C$2,indirect($B5&amp;"!B:B"),"*"&amp;C$3)</f>
        <v>156</v>
      </c>
      <c r="D5" s="4">
        <f t="shared" si="6"/>
        <v>142</v>
      </c>
      <c r="E5" s="4">
        <f>SUMIFS(GiftsByDay!$D:$D,GiftsByDay!$C:$C,"*"&amp;E$2,GiftsByDay!$B:$B,"*"&amp;E$3,GiftsByDay!$A:$A,$A5)</f>
        <v>17</v>
      </c>
      <c r="F5" s="4">
        <f>SUMIFS(GiftsByDay!$D:$D,GiftsByDay!$C:$C,"*"&amp;F$2,GiftsByDay!$B:$B,"*"&amp;F$3,GiftsByDay!$A:$A,$A5)</f>
        <v>18</v>
      </c>
      <c r="G5" s="4">
        <f t="shared" ref="G5:H5" si="7">SUMIFS(indirect($B5&amp;"!D:D"),indirect($B5&amp;"!C:C"),"*"&amp;G$2,indirect($B5&amp;"!B:B"),"*"&amp;G$3)</f>
        <v>4</v>
      </c>
      <c r="H5" s="4">
        <f t="shared" si="7"/>
        <v>3</v>
      </c>
      <c r="I5" s="4">
        <f>SUMIFS(GiftsByDay!$D:$D,GiftsByDay!$C:$C,"*"&amp;I$2,GiftsByDay!$B:$B,"*"&amp;I$3,GiftsByDay!$A:$A,$A5)</f>
        <v>3</v>
      </c>
      <c r="J5" s="4">
        <f>SUMIFS(GiftsByDay!$D:$D,GiftsByDay!$C:$C,"*"&amp;J$2,GiftsByDay!$B:$B,"*"&amp;J$3,GiftsByDay!$A:$A,$A5)</f>
        <v>1</v>
      </c>
      <c r="L5" s="4">
        <f t="shared" si="8"/>
        <v>17</v>
      </c>
      <c r="M5" s="4">
        <f t="shared" si="9"/>
        <v>139</v>
      </c>
      <c r="N5" s="4">
        <f t="shared" si="10"/>
        <v>18</v>
      </c>
      <c r="O5" s="4">
        <f t="shared" si="11"/>
        <v>124</v>
      </c>
      <c r="P5" s="5">
        <f t="shared" si="12"/>
        <v>0.09340659341</v>
      </c>
      <c r="Q5" s="5">
        <f t="shared" si="13"/>
        <v>0.1271676301</v>
      </c>
      <c r="R5" s="4">
        <f t="shared" si="14"/>
        <v>3</v>
      </c>
      <c r="S5" s="4">
        <f t="shared" si="15"/>
        <v>124</v>
      </c>
      <c r="T5" s="4">
        <f t="shared" si="16"/>
        <v>1</v>
      </c>
      <c r="U5" s="4">
        <f t="shared" si="17"/>
        <v>2</v>
      </c>
    </row>
    <row r="6">
      <c r="A6" s="6">
        <f t="shared" si="18"/>
        <v>43973</v>
      </c>
      <c r="B6" s="4" t="str">
        <f t="shared" si="5"/>
        <v>UsersByDay200522</v>
      </c>
      <c r="C6" s="4">
        <f t="shared" ref="C6:D6" si="19">SUMIFS(indirect($B6&amp;"!D:D"),indirect($B6&amp;"!C:C"),"*"&amp;C$2,indirect($B6&amp;"!B:B"),"*"&amp;C$3)</f>
        <v>165</v>
      </c>
      <c r="D6" s="4">
        <f t="shared" si="19"/>
        <v>167</v>
      </c>
      <c r="E6" s="4">
        <f>SUMIFS(GiftsByDay!$D:$D,GiftsByDay!$C:$C,"*"&amp;E$2,GiftsByDay!$B:$B,"*"&amp;E$3,GiftsByDay!$A:$A,$A6)</f>
        <v>16</v>
      </c>
      <c r="F6" s="4">
        <f>SUMIFS(GiftsByDay!$D:$D,GiftsByDay!$C:$C,"*"&amp;F$2,GiftsByDay!$B:$B,"*"&amp;F$3,GiftsByDay!$A:$A,$A6)</f>
        <v>12</v>
      </c>
      <c r="G6" s="4">
        <f t="shared" ref="G6:H6" si="20">SUMIFS(indirect($B6&amp;"!D:D"),indirect($B6&amp;"!C:C"),"*"&amp;G$2,indirect($B6&amp;"!B:B"),"*"&amp;G$3)</f>
        <v>3</v>
      </c>
      <c r="H6" s="4">
        <f t="shared" si="20"/>
        <v>0</v>
      </c>
      <c r="I6" s="4">
        <f>SUMIFS(GiftsByDay!$D:$D,GiftsByDay!$C:$C,"*"&amp;I$2,GiftsByDay!$B:$B,"*"&amp;I$3,GiftsByDay!$A:$A,$A6)</f>
        <v>2</v>
      </c>
      <c r="J6" s="4">
        <f>SUMIFS(GiftsByDay!$D:$D,GiftsByDay!$C:$C,"*"&amp;J$2,GiftsByDay!$B:$B,"*"&amp;J$3,GiftsByDay!$A:$A,$A6)</f>
        <v>0</v>
      </c>
      <c r="L6" s="4">
        <f t="shared" si="8"/>
        <v>16</v>
      </c>
      <c r="M6" s="4">
        <f t="shared" si="9"/>
        <v>149</v>
      </c>
      <c r="N6" s="4">
        <f t="shared" si="10"/>
        <v>12</v>
      </c>
      <c r="O6" s="4">
        <f t="shared" si="11"/>
        <v>155</v>
      </c>
      <c r="P6" s="5">
        <f t="shared" si="12"/>
        <v>0.09510086455</v>
      </c>
      <c r="Q6" s="5">
        <f t="shared" si="13"/>
        <v>0.1</v>
      </c>
      <c r="R6" s="4">
        <f t="shared" si="14"/>
        <v>2</v>
      </c>
      <c r="S6" s="4">
        <f t="shared" si="15"/>
        <v>155</v>
      </c>
      <c r="T6" s="4">
        <f t="shared" si="16"/>
        <v>0</v>
      </c>
      <c r="U6" s="4">
        <f t="shared" si="17"/>
        <v>0</v>
      </c>
    </row>
    <row r="7">
      <c r="A7" s="6">
        <f t="shared" si="18"/>
        <v>43974</v>
      </c>
      <c r="B7" s="4" t="str">
        <f t="shared" si="5"/>
        <v>UsersByDay200523</v>
      </c>
      <c r="C7" s="4">
        <f t="shared" ref="C7:D7" si="21">SUMIFS(indirect($B7&amp;"!D:D"),indirect($B7&amp;"!C:C"),"*"&amp;C$2,indirect($B7&amp;"!B:B"),"*"&amp;C$3)</f>
        <v>109</v>
      </c>
      <c r="D7" s="4">
        <f t="shared" si="21"/>
        <v>118</v>
      </c>
      <c r="E7" s="4">
        <f>SUMIFS(GiftsByDay!$D:$D,GiftsByDay!$C:$C,"*"&amp;E$2,GiftsByDay!$B:$B,"*"&amp;E$3,GiftsByDay!$A:$A,$A7)</f>
        <v>14</v>
      </c>
      <c r="F7" s="4">
        <f>SUMIFS(GiftsByDay!$D:$D,GiftsByDay!$C:$C,"*"&amp;F$2,GiftsByDay!$B:$B,"*"&amp;F$3,GiftsByDay!$A:$A,$A7)</f>
        <v>10</v>
      </c>
      <c r="G7" s="4">
        <f t="shared" ref="G7:H7" si="22">SUMIFS(indirect($B7&amp;"!D:D"),indirect($B7&amp;"!C:C"),"*"&amp;G$2,indirect($B7&amp;"!B:B"),"*"&amp;G$3)</f>
        <v>1</v>
      </c>
      <c r="H7" s="4">
        <f t="shared" si="22"/>
        <v>2</v>
      </c>
      <c r="I7" s="4">
        <f>SUMIFS(GiftsByDay!$D:$D,GiftsByDay!$C:$C,"*"&amp;I$2,GiftsByDay!$B:$B,"*"&amp;I$3,GiftsByDay!$A:$A,$A7)</f>
        <v>1</v>
      </c>
      <c r="J7" s="4">
        <f>SUMIFS(GiftsByDay!$D:$D,GiftsByDay!$C:$C,"*"&amp;J$2,GiftsByDay!$B:$B,"*"&amp;J$3,GiftsByDay!$A:$A,$A7)</f>
        <v>1</v>
      </c>
      <c r="L7" s="4">
        <f t="shared" si="8"/>
        <v>14</v>
      </c>
      <c r="M7" s="4">
        <f t="shared" si="9"/>
        <v>95</v>
      </c>
      <c r="N7" s="4">
        <f t="shared" si="10"/>
        <v>10</v>
      </c>
      <c r="O7" s="4">
        <f t="shared" si="11"/>
        <v>108</v>
      </c>
      <c r="P7" s="5">
        <f t="shared" si="12"/>
        <v>0.1030701754</v>
      </c>
      <c r="Q7" s="5">
        <f t="shared" si="13"/>
        <v>0.096069869</v>
      </c>
      <c r="R7" s="4">
        <f t="shared" si="14"/>
        <v>1</v>
      </c>
      <c r="S7" s="4">
        <f t="shared" si="15"/>
        <v>108</v>
      </c>
      <c r="T7" s="4">
        <f t="shared" si="16"/>
        <v>1</v>
      </c>
      <c r="U7" s="4">
        <f t="shared" si="17"/>
        <v>1</v>
      </c>
    </row>
    <row r="8">
      <c r="A8" s="6">
        <f t="shared" si="18"/>
        <v>43975</v>
      </c>
      <c r="B8" s="4" t="str">
        <f t="shared" si="5"/>
        <v>UsersByDay200524</v>
      </c>
      <c r="C8" s="4">
        <f t="shared" ref="C8:D8" si="23">SUMIFS(indirect($B8&amp;"!D:D"),indirect($B8&amp;"!C:C"),"*"&amp;C$2,indirect($B8&amp;"!B:B"),"*"&amp;C$3)</f>
        <v>94</v>
      </c>
      <c r="D8" s="4">
        <f t="shared" si="23"/>
        <v>108</v>
      </c>
      <c r="E8" s="4">
        <f>SUMIFS(GiftsByDay!$D:$D,GiftsByDay!$C:$C,"*"&amp;E$2,GiftsByDay!$B:$B,"*"&amp;E$3,GiftsByDay!$A:$A,$A8)</f>
        <v>5</v>
      </c>
      <c r="F8" s="4">
        <f>SUMIFS(GiftsByDay!$D:$D,GiftsByDay!$C:$C,"*"&amp;F$2,GiftsByDay!$B:$B,"*"&amp;F$3,GiftsByDay!$A:$A,$A8)</f>
        <v>11</v>
      </c>
      <c r="G8" s="4">
        <f t="shared" ref="G8:H8" si="24">SUMIFS(indirect($B8&amp;"!D:D"),indirect($B8&amp;"!C:C"),"*"&amp;G$2,indirect($B8&amp;"!B:B"),"*"&amp;G$3)</f>
        <v>2</v>
      </c>
      <c r="H8" s="4">
        <f t="shared" si="24"/>
        <v>1</v>
      </c>
      <c r="I8" s="4">
        <f>SUMIFS(GiftsByDay!$D:$D,GiftsByDay!$C:$C,"*"&amp;I$2,GiftsByDay!$B:$B,"*"&amp;I$3,GiftsByDay!$A:$A,$A8)</f>
        <v>2</v>
      </c>
      <c r="J8" s="4">
        <f>SUMIFS(GiftsByDay!$D:$D,GiftsByDay!$C:$C,"*"&amp;J$2,GiftsByDay!$B:$B,"*"&amp;J$3,GiftsByDay!$A:$A,$A8)</f>
        <v>1</v>
      </c>
      <c r="L8" s="4">
        <f t="shared" si="8"/>
        <v>5</v>
      </c>
      <c r="M8" s="4">
        <f t="shared" si="9"/>
        <v>89</v>
      </c>
      <c r="N8" s="4">
        <f t="shared" si="10"/>
        <v>11</v>
      </c>
      <c r="O8" s="4">
        <f t="shared" si="11"/>
        <v>97</v>
      </c>
      <c r="P8" s="5">
        <f t="shared" si="12"/>
        <v>0.09454545455</v>
      </c>
      <c r="Q8" s="5">
        <f t="shared" si="13"/>
        <v>0.09717314488</v>
      </c>
      <c r="R8" s="4">
        <f t="shared" si="14"/>
        <v>2</v>
      </c>
      <c r="S8" s="4">
        <f t="shared" si="15"/>
        <v>97</v>
      </c>
      <c r="T8" s="4">
        <f t="shared" si="16"/>
        <v>1</v>
      </c>
      <c r="U8" s="4">
        <f t="shared" si="17"/>
        <v>0</v>
      </c>
    </row>
    <row r="9">
      <c r="A9" s="6">
        <f t="shared" si="18"/>
        <v>43976</v>
      </c>
      <c r="B9" s="4" t="str">
        <f t="shared" si="5"/>
        <v>UsersByDay200525</v>
      </c>
      <c r="C9" s="4">
        <f t="shared" ref="C9:D9" si="25">SUMIFS(indirect($B9&amp;"!D:D"),indirect($B9&amp;"!C:C"),"*"&amp;C$2,indirect($B9&amp;"!B:B"),"*"&amp;C$3)</f>
        <v>82</v>
      </c>
      <c r="D9" s="4">
        <f t="shared" si="25"/>
        <v>74</v>
      </c>
      <c r="E9" s="4">
        <f>SUMIFS(GiftsByDay!$D:$D,GiftsByDay!$C:$C,"*"&amp;E$2,GiftsByDay!$B:$B,"*"&amp;E$3,GiftsByDay!$A:$A,$A9)</f>
        <v>8</v>
      </c>
      <c r="F9" s="4">
        <f>SUMIFS(GiftsByDay!$D:$D,GiftsByDay!$C:$C,"*"&amp;F$2,GiftsByDay!$B:$B,"*"&amp;F$3,GiftsByDay!$A:$A,$A9)</f>
        <v>4</v>
      </c>
      <c r="G9" s="4">
        <f t="shared" ref="G9:H9" si="26">SUMIFS(indirect($B9&amp;"!D:D"),indirect($B9&amp;"!C:C"),"*"&amp;G$2,indirect($B9&amp;"!B:B"),"*"&amp;G$3)</f>
        <v>0</v>
      </c>
      <c r="H9" s="4">
        <f t="shared" si="26"/>
        <v>1</v>
      </c>
      <c r="I9" s="4">
        <f>SUMIFS(GiftsByDay!$D:$D,GiftsByDay!$C:$C,"*"&amp;I$2,GiftsByDay!$B:$B,"*"&amp;I$3,GiftsByDay!$A:$A,$A9)</f>
        <v>0</v>
      </c>
      <c r="J9" s="4">
        <f>SUMIFS(GiftsByDay!$D:$D,GiftsByDay!$C:$C,"*"&amp;J$2,GiftsByDay!$B:$B,"*"&amp;J$3,GiftsByDay!$A:$A,$A9)</f>
        <v>1</v>
      </c>
      <c r="L9" s="4">
        <f t="shared" si="8"/>
        <v>8</v>
      </c>
      <c r="M9" s="4">
        <f t="shared" si="9"/>
        <v>74</v>
      </c>
      <c r="N9" s="4">
        <f t="shared" si="10"/>
        <v>4</v>
      </c>
      <c r="O9" s="4">
        <f t="shared" si="11"/>
        <v>70</v>
      </c>
      <c r="P9" s="5">
        <f t="shared" si="12"/>
        <v>0.09493670886</v>
      </c>
      <c r="Q9" s="5">
        <f t="shared" si="13"/>
        <v>0.0921875</v>
      </c>
      <c r="R9" s="4">
        <f t="shared" si="14"/>
        <v>0</v>
      </c>
      <c r="S9" s="4">
        <f t="shared" si="15"/>
        <v>70</v>
      </c>
      <c r="T9" s="4">
        <f t="shared" si="16"/>
        <v>1</v>
      </c>
      <c r="U9" s="4">
        <f t="shared" si="17"/>
        <v>0</v>
      </c>
    </row>
    <row r="10">
      <c r="A10" s="6">
        <f t="shared" si="18"/>
        <v>43977</v>
      </c>
      <c r="B10" s="4" t="str">
        <f t="shared" si="5"/>
        <v>UsersByDay200526</v>
      </c>
      <c r="C10" s="4">
        <f t="shared" ref="C10:D10" si="27">SUMIFS(indirect($B10&amp;"!D:D"),indirect($B10&amp;"!C:C"),"*"&amp;C$2,indirect($B10&amp;"!B:B"),"*"&amp;C$3)</f>
        <v>110</v>
      </c>
      <c r="D10" s="4">
        <f t="shared" si="27"/>
        <v>123</v>
      </c>
      <c r="E10" s="4">
        <f>SUMIFS(GiftsByDay!$D:$D,GiftsByDay!$C:$C,"*"&amp;E$2,GiftsByDay!$B:$B,"*"&amp;E$3,GiftsByDay!$A:$A,$A10)</f>
        <v>4</v>
      </c>
      <c r="F10" s="4">
        <f>SUMIFS(GiftsByDay!$D:$D,GiftsByDay!$C:$C,"*"&amp;F$2,GiftsByDay!$B:$B,"*"&amp;F$3,GiftsByDay!$A:$A,$A10)</f>
        <v>11</v>
      </c>
      <c r="G10" s="4">
        <f t="shared" ref="G10:H10" si="28">SUMIFS(indirect($B10&amp;"!D:D"),indirect($B10&amp;"!C:C"),"*"&amp;G$2,indirect($B10&amp;"!B:B"),"*"&amp;G$3)</f>
        <v>1</v>
      </c>
      <c r="H10" s="4">
        <f t="shared" si="28"/>
        <v>0</v>
      </c>
      <c r="I10" s="4">
        <f>SUMIFS(GiftsByDay!$D:$D,GiftsByDay!$C:$C,"*"&amp;I$2,GiftsByDay!$B:$B,"*"&amp;I$3,GiftsByDay!$A:$A,$A10)</f>
        <v>1</v>
      </c>
      <c r="J10" s="4">
        <f>SUMIFS(GiftsByDay!$D:$D,GiftsByDay!$C:$C,"*"&amp;J$2,GiftsByDay!$B:$B,"*"&amp;J$3,GiftsByDay!$A:$A,$A10)</f>
        <v>0</v>
      </c>
      <c r="L10" s="4">
        <f t="shared" si="8"/>
        <v>4</v>
      </c>
      <c r="M10" s="4">
        <f t="shared" si="9"/>
        <v>106</v>
      </c>
      <c r="N10" s="4">
        <f t="shared" si="10"/>
        <v>11</v>
      </c>
      <c r="O10" s="4">
        <f t="shared" si="11"/>
        <v>112</v>
      </c>
      <c r="P10" s="5">
        <f t="shared" si="12"/>
        <v>0.08625336927</v>
      </c>
      <c r="Q10" s="5">
        <f t="shared" si="13"/>
        <v>0.09174311927</v>
      </c>
      <c r="R10" s="4">
        <f t="shared" si="14"/>
        <v>1</v>
      </c>
      <c r="S10" s="4">
        <f t="shared" si="15"/>
        <v>112</v>
      </c>
      <c r="T10" s="4">
        <f t="shared" si="16"/>
        <v>0</v>
      </c>
      <c r="U10" s="4">
        <f t="shared" si="17"/>
        <v>0</v>
      </c>
    </row>
    <row r="11">
      <c r="A11" s="6">
        <f t="shared" si="18"/>
        <v>43978</v>
      </c>
      <c r="B11" s="4" t="str">
        <f t="shared" si="5"/>
        <v>UsersByDay200527</v>
      </c>
      <c r="C11" s="4">
        <f t="shared" ref="C11:D11" si="29">SUMIFS(indirect($B11&amp;"!D:D"),indirect($B11&amp;"!C:C"),"*"&amp;C$2,indirect($B11&amp;"!B:B"),"*"&amp;C$3)</f>
        <v>85</v>
      </c>
      <c r="D11" s="4">
        <f t="shared" si="29"/>
        <v>119</v>
      </c>
      <c r="E11" s="4">
        <f>SUMIFS(GiftsByDay!$D:$D,GiftsByDay!$C:$C,"*"&amp;E$2,GiftsByDay!$B:$B,"*"&amp;E$3,GiftsByDay!$A:$A,$A11)</f>
        <v>2</v>
      </c>
      <c r="F11" s="4">
        <f>SUMIFS(GiftsByDay!$D:$D,GiftsByDay!$C:$C,"*"&amp;F$2,GiftsByDay!$B:$B,"*"&amp;F$3,GiftsByDay!$A:$A,$A11)</f>
        <v>5</v>
      </c>
      <c r="G11" s="4">
        <f t="shared" ref="G11:H11" si="30">SUMIFS(indirect($B11&amp;"!D:D"),indirect($B11&amp;"!C:C"),"*"&amp;G$2,indirect($B11&amp;"!B:B"),"*"&amp;G$3)</f>
        <v>3</v>
      </c>
      <c r="H11" s="4">
        <f t="shared" si="30"/>
        <v>3</v>
      </c>
      <c r="I11" s="4">
        <f>SUMIFS(GiftsByDay!$D:$D,GiftsByDay!$C:$C,"*"&amp;I$2,GiftsByDay!$B:$B,"*"&amp;I$3,GiftsByDay!$A:$A,$A11)</f>
        <v>2</v>
      </c>
      <c r="J11" s="4">
        <f>SUMIFS(GiftsByDay!$D:$D,GiftsByDay!$C:$C,"*"&amp;J$2,GiftsByDay!$B:$B,"*"&amp;J$3,GiftsByDay!$A:$A,$A11)</f>
        <v>1</v>
      </c>
      <c r="L11" s="4">
        <f t="shared" si="8"/>
        <v>2</v>
      </c>
      <c r="M11" s="4">
        <f t="shared" si="9"/>
        <v>83</v>
      </c>
      <c r="N11" s="4">
        <f t="shared" si="10"/>
        <v>5</v>
      </c>
      <c r="O11" s="4">
        <f t="shared" si="11"/>
        <v>114</v>
      </c>
      <c r="P11" s="5">
        <f t="shared" si="12"/>
        <v>0.07980652963</v>
      </c>
      <c r="Q11" s="5">
        <f t="shared" si="13"/>
        <v>0.08503401361</v>
      </c>
      <c r="R11" s="4">
        <f t="shared" si="14"/>
        <v>2</v>
      </c>
      <c r="S11" s="4">
        <f t="shared" si="15"/>
        <v>114</v>
      </c>
      <c r="T11" s="4">
        <f t="shared" si="16"/>
        <v>1</v>
      </c>
      <c r="U11" s="4">
        <f t="shared" si="17"/>
        <v>2</v>
      </c>
    </row>
    <row r="12">
      <c r="A12" s="6">
        <f t="shared" si="18"/>
        <v>43979</v>
      </c>
      <c r="B12" s="4" t="str">
        <f t="shared" si="5"/>
        <v>UsersByDay200528</v>
      </c>
      <c r="C12" s="4">
        <f t="shared" ref="C12:D12" si="31">SUMIFS(indirect($B12&amp;"!D:D"),indirect($B12&amp;"!C:C"),"*"&amp;C$2,indirect($B12&amp;"!B:B"),"*"&amp;C$3)</f>
        <v>97</v>
      </c>
      <c r="D12" s="4">
        <f t="shared" si="31"/>
        <v>117</v>
      </c>
      <c r="E12" s="4">
        <f>SUMIFS(GiftsByDay!$D:$D,GiftsByDay!$C:$C,"*"&amp;E$2,GiftsByDay!$B:$B,"*"&amp;E$3,GiftsByDay!$A:$A,$A12)</f>
        <v>8</v>
      </c>
      <c r="F12" s="4">
        <f>SUMIFS(GiftsByDay!$D:$D,GiftsByDay!$C:$C,"*"&amp;F$2,GiftsByDay!$B:$B,"*"&amp;F$3,GiftsByDay!$A:$A,$A12)</f>
        <v>7</v>
      </c>
      <c r="G12" s="4">
        <f t="shared" ref="G12:H12" si="32">SUMIFS(indirect($B12&amp;"!D:D"),indirect($B12&amp;"!C:C"),"*"&amp;G$2,indirect($B12&amp;"!B:B"),"*"&amp;G$3)</f>
        <v>1</v>
      </c>
      <c r="H12" s="4">
        <f t="shared" si="32"/>
        <v>0</v>
      </c>
      <c r="I12" s="4">
        <f>SUMIFS(GiftsByDay!$D:$D,GiftsByDay!$C:$C,"*"&amp;I$2,GiftsByDay!$B:$B,"*"&amp;I$3,GiftsByDay!$A:$A,$A12)</f>
        <v>0</v>
      </c>
      <c r="J12" s="4">
        <f>SUMIFS(GiftsByDay!$D:$D,GiftsByDay!$C:$C,"*"&amp;J$2,GiftsByDay!$B:$B,"*"&amp;J$3,GiftsByDay!$A:$A,$A12)</f>
        <v>0</v>
      </c>
      <c r="L12" s="4">
        <f t="shared" si="8"/>
        <v>8</v>
      </c>
      <c r="M12" s="4">
        <f t="shared" si="9"/>
        <v>89</v>
      </c>
      <c r="N12" s="4">
        <f t="shared" si="10"/>
        <v>7</v>
      </c>
      <c r="O12" s="4">
        <f t="shared" si="11"/>
        <v>110</v>
      </c>
      <c r="P12" s="5">
        <f t="shared" si="12"/>
        <v>0.08008658009</v>
      </c>
      <c r="Q12" s="5">
        <f t="shared" si="13"/>
        <v>0.08208208208</v>
      </c>
      <c r="R12" s="4">
        <f t="shared" si="14"/>
        <v>0</v>
      </c>
      <c r="S12" s="4">
        <f t="shared" si="15"/>
        <v>110</v>
      </c>
      <c r="T12" s="4">
        <f t="shared" si="16"/>
        <v>0</v>
      </c>
      <c r="U12" s="4">
        <f t="shared" si="17"/>
        <v>0</v>
      </c>
    </row>
    <row r="13">
      <c r="A13" s="6">
        <f t="shared" si="18"/>
        <v>43980</v>
      </c>
      <c r="B13" s="4" t="str">
        <f t="shared" si="5"/>
        <v>UsersByDay200529</v>
      </c>
      <c r="C13" s="4">
        <f t="shared" ref="C13:D13" si="33">SUMIFS(indirect($B13&amp;"!D:D"),indirect($B13&amp;"!C:C"),"*"&amp;C$2,indirect($B13&amp;"!B:B"),"*"&amp;C$3)</f>
        <v>139</v>
      </c>
      <c r="D13" s="4">
        <f t="shared" si="33"/>
        <v>142</v>
      </c>
      <c r="E13" s="4">
        <f>SUMIFS(GiftsByDay!$D:$D,GiftsByDay!$C:$C,"*"&amp;E$2,GiftsByDay!$B:$B,"*"&amp;E$3,GiftsByDay!$A:$A,$A13)</f>
        <v>6</v>
      </c>
      <c r="F13" s="4">
        <f>SUMIFS(GiftsByDay!$D:$D,GiftsByDay!$C:$C,"*"&amp;F$2,GiftsByDay!$B:$B,"*"&amp;F$3,GiftsByDay!$A:$A,$A13)</f>
        <v>7</v>
      </c>
      <c r="G13" s="4">
        <f t="shared" ref="G13:H13" si="34">SUMIFS(indirect($B13&amp;"!D:D"),indirect($B13&amp;"!C:C"),"*"&amp;G$2,indirect($B13&amp;"!B:B"),"*"&amp;G$3)</f>
        <v>1</v>
      </c>
      <c r="H13" s="4">
        <f t="shared" si="34"/>
        <v>2</v>
      </c>
      <c r="I13" s="4">
        <f>SUMIFS(GiftsByDay!$D:$D,GiftsByDay!$C:$C,"*"&amp;I$2,GiftsByDay!$B:$B,"*"&amp;I$3,GiftsByDay!$A:$A,$A13)</f>
        <v>1</v>
      </c>
      <c r="J13" s="4">
        <f>SUMIFS(GiftsByDay!$D:$D,GiftsByDay!$C:$C,"*"&amp;J$2,GiftsByDay!$B:$B,"*"&amp;J$3,GiftsByDay!$A:$A,$A13)</f>
        <v>2</v>
      </c>
      <c r="L13" s="4">
        <f t="shared" si="8"/>
        <v>6</v>
      </c>
      <c r="M13" s="4">
        <f t="shared" si="9"/>
        <v>133</v>
      </c>
      <c r="N13" s="4">
        <f t="shared" si="10"/>
        <v>7</v>
      </c>
      <c r="O13" s="4">
        <f t="shared" si="11"/>
        <v>135</v>
      </c>
      <c r="P13" s="5">
        <f t="shared" si="12"/>
        <v>0.07525870179</v>
      </c>
      <c r="Q13" s="5">
        <f t="shared" si="13"/>
        <v>0.07800175285</v>
      </c>
      <c r="R13" s="4">
        <f t="shared" si="14"/>
        <v>1</v>
      </c>
      <c r="S13" s="4">
        <f t="shared" si="15"/>
        <v>135</v>
      </c>
      <c r="T13" s="4">
        <f t="shared" si="16"/>
        <v>2</v>
      </c>
      <c r="U13" s="4">
        <f t="shared" si="17"/>
        <v>0</v>
      </c>
    </row>
    <row r="14">
      <c r="A14" s="6">
        <f t="shared" si="18"/>
        <v>43981</v>
      </c>
      <c r="B14" s="4" t="str">
        <f t="shared" si="5"/>
        <v>UsersByDay200530</v>
      </c>
      <c r="C14" s="4">
        <f t="shared" ref="C14:D14" si="35">SUMIFS(indirect($B14&amp;"!D:D"),indirect($B14&amp;"!C:C"),"*"&amp;C$2,indirect($B14&amp;"!B:B"),"*"&amp;C$3)</f>
        <v>90</v>
      </c>
      <c r="D14" s="4">
        <f t="shared" si="35"/>
        <v>105</v>
      </c>
      <c r="E14" s="4">
        <f>SUMIFS(GiftsByDay!$D:$D,GiftsByDay!$C:$C,"*"&amp;E$2,GiftsByDay!$B:$B,"*"&amp;E$3,GiftsByDay!$A:$A,$A14)</f>
        <v>16</v>
      </c>
      <c r="F14" s="4">
        <f>SUMIFS(GiftsByDay!$D:$D,GiftsByDay!$C:$C,"*"&amp;F$2,GiftsByDay!$B:$B,"*"&amp;F$3,GiftsByDay!$A:$A,$A14)</f>
        <v>18</v>
      </c>
      <c r="G14" s="4">
        <f t="shared" ref="G14:H14" si="36">SUMIFS(indirect($B14&amp;"!D:D"),indirect($B14&amp;"!C:C"),"*"&amp;G$2,indirect($B14&amp;"!B:B"),"*"&amp;G$3)</f>
        <v>0</v>
      </c>
      <c r="H14" s="4">
        <f t="shared" si="36"/>
        <v>0</v>
      </c>
      <c r="I14" s="4">
        <f>SUMIFS(GiftsByDay!$D:$D,GiftsByDay!$C:$C,"*"&amp;I$2,GiftsByDay!$B:$B,"*"&amp;I$3,GiftsByDay!$A:$A,$A14)</f>
        <v>0</v>
      </c>
      <c r="J14" s="4">
        <f>SUMIFS(GiftsByDay!$D:$D,GiftsByDay!$C:$C,"*"&amp;J$2,GiftsByDay!$B:$B,"*"&amp;J$3,GiftsByDay!$A:$A,$A14)</f>
        <v>0</v>
      </c>
      <c r="L14" s="4">
        <f t="shared" si="8"/>
        <v>16</v>
      </c>
      <c r="M14" s="4">
        <f t="shared" si="9"/>
        <v>74</v>
      </c>
      <c r="N14" s="4">
        <f t="shared" si="10"/>
        <v>18</v>
      </c>
      <c r="O14" s="4">
        <f t="shared" si="11"/>
        <v>87</v>
      </c>
      <c r="P14" s="5">
        <f t="shared" si="12"/>
        <v>0.08326105811</v>
      </c>
      <c r="Q14" s="5">
        <f t="shared" si="13"/>
        <v>0.08587479936</v>
      </c>
      <c r="R14" s="4">
        <f t="shared" si="14"/>
        <v>0</v>
      </c>
      <c r="S14" s="4">
        <f t="shared" si="15"/>
        <v>87</v>
      </c>
      <c r="T14" s="4">
        <f t="shared" si="16"/>
        <v>0</v>
      </c>
      <c r="U14" s="4">
        <f t="shared" si="17"/>
        <v>0</v>
      </c>
    </row>
    <row r="15">
      <c r="A15" s="6">
        <f t="shared" si="18"/>
        <v>43982</v>
      </c>
      <c r="B15" s="4" t="str">
        <f t="shared" si="5"/>
        <v>UsersByDay200531</v>
      </c>
      <c r="C15" s="4">
        <f t="shared" ref="C15:D15" si="37">SUMIFS(indirect($B15&amp;"!D:D"),indirect($B15&amp;"!C:C"),"*"&amp;C$2,indirect($B15&amp;"!B:B"),"*"&amp;C$3)</f>
        <v>99</v>
      </c>
      <c r="D15" s="4">
        <f t="shared" si="37"/>
        <v>103</v>
      </c>
      <c r="E15" s="4">
        <f>SUMIFS(GiftsByDay!$D:$D,GiftsByDay!$C:$C,"*"&amp;E$2,GiftsByDay!$B:$B,"*"&amp;E$3,GiftsByDay!$A:$A,$A15)</f>
        <v>8</v>
      </c>
      <c r="F15" s="4">
        <f>SUMIFS(GiftsByDay!$D:$D,GiftsByDay!$C:$C,"*"&amp;F$2,GiftsByDay!$B:$B,"*"&amp;F$3,GiftsByDay!$A:$A,$A15)</f>
        <v>17</v>
      </c>
      <c r="G15" s="4">
        <f t="shared" ref="G15:H15" si="38">SUMIFS(indirect($B15&amp;"!D:D"),indirect($B15&amp;"!C:C"),"*"&amp;G$2,indirect($B15&amp;"!B:B"),"*"&amp;G$3)</f>
        <v>0</v>
      </c>
      <c r="H15" s="4">
        <f t="shared" si="38"/>
        <v>0</v>
      </c>
      <c r="I15" s="4">
        <f>SUMIFS(GiftsByDay!$D:$D,GiftsByDay!$C:$C,"*"&amp;I$2,GiftsByDay!$B:$B,"*"&amp;I$3,GiftsByDay!$A:$A,$A15)</f>
        <v>0</v>
      </c>
      <c r="J15" s="4">
        <f>SUMIFS(GiftsByDay!$D:$D,GiftsByDay!$C:$C,"*"&amp;J$2,GiftsByDay!$B:$B,"*"&amp;J$3,GiftsByDay!$A:$A,$A15)</f>
        <v>0</v>
      </c>
      <c r="L15" s="4">
        <f t="shared" si="8"/>
        <v>8</v>
      </c>
      <c r="M15" s="4">
        <f t="shared" si="9"/>
        <v>91</v>
      </c>
      <c r="N15" s="4">
        <f t="shared" si="10"/>
        <v>17</v>
      </c>
      <c r="O15" s="4">
        <f t="shared" si="11"/>
        <v>86</v>
      </c>
      <c r="P15" s="5">
        <f t="shared" si="12"/>
        <v>0.08306709265</v>
      </c>
      <c r="Q15" s="5">
        <f t="shared" si="13"/>
        <v>0.0919199407</v>
      </c>
      <c r="R15" s="4">
        <f t="shared" si="14"/>
        <v>0</v>
      </c>
      <c r="S15" s="4">
        <f t="shared" si="15"/>
        <v>86</v>
      </c>
      <c r="T15" s="4">
        <f t="shared" si="16"/>
        <v>0</v>
      </c>
      <c r="U15" s="4">
        <f t="shared" si="17"/>
        <v>0</v>
      </c>
    </row>
    <row r="16">
      <c r="A16" s="6">
        <f t="shared" si="18"/>
        <v>43983</v>
      </c>
      <c r="B16" s="4" t="str">
        <f t="shared" si="5"/>
        <v>UsersByDay200601</v>
      </c>
      <c r="C16" s="4">
        <f t="shared" ref="C16:D16" si="39">SUMIFS(indirect($B16&amp;"!D:D"),indirect($B16&amp;"!C:C"),"*"&amp;C$2,indirect($B16&amp;"!B:B"),"*"&amp;C$3)</f>
        <v>191</v>
      </c>
      <c r="D16" s="4">
        <f t="shared" si="39"/>
        <v>177</v>
      </c>
      <c r="E16" s="4">
        <f>SUMIFS(GiftsByDay!$D:$D,GiftsByDay!$C:$C,"*"&amp;E$2,GiftsByDay!$B:$B,"*"&amp;E$3,GiftsByDay!$A:$A,$A16)</f>
        <v>20</v>
      </c>
      <c r="F16" s="4">
        <f>SUMIFS(GiftsByDay!$D:$D,GiftsByDay!$C:$C,"*"&amp;F$2,GiftsByDay!$B:$B,"*"&amp;F$3,GiftsByDay!$A:$A,$A16)</f>
        <v>22</v>
      </c>
      <c r="G16" s="4">
        <f t="shared" ref="G16:H16" si="40">SUMIFS(indirect($B16&amp;"!D:D"),indirect($B16&amp;"!C:C"),"*"&amp;G$2,indirect($B16&amp;"!B:B"),"*"&amp;G$3)</f>
        <v>3</v>
      </c>
      <c r="H16" s="4">
        <f t="shared" si="40"/>
        <v>3</v>
      </c>
      <c r="I16" s="4">
        <f>SUMIFS(GiftsByDay!$D:$D,GiftsByDay!$C:$C,"*"&amp;I$2,GiftsByDay!$B:$B,"*"&amp;I$3,GiftsByDay!$A:$A,$A16)</f>
        <v>0</v>
      </c>
      <c r="J16" s="4">
        <f>SUMIFS(GiftsByDay!$D:$D,GiftsByDay!$C:$C,"*"&amp;J$2,GiftsByDay!$B:$B,"*"&amp;J$3,GiftsByDay!$A:$A,$A16)</f>
        <v>2</v>
      </c>
      <c r="L16" s="4">
        <f t="shared" si="8"/>
        <v>20</v>
      </c>
      <c r="M16" s="4">
        <f t="shared" si="9"/>
        <v>171</v>
      </c>
      <c r="N16" s="4">
        <f t="shared" si="10"/>
        <v>22</v>
      </c>
      <c r="O16" s="4">
        <f t="shared" si="11"/>
        <v>155</v>
      </c>
      <c r="P16" s="5">
        <f t="shared" si="12"/>
        <v>0.08593208593</v>
      </c>
      <c r="Q16" s="5">
        <f t="shared" si="13"/>
        <v>0.09567496723</v>
      </c>
      <c r="R16" s="4">
        <f t="shared" si="14"/>
        <v>0</v>
      </c>
      <c r="S16" s="4">
        <f t="shared" si="15"/>
        <v>155</v>
      </c>
      <c r="T16" s="4">
        <f t="shared" si="16"/>
        <v>2</v>
      </c>
      <c r="U16" s="4">
        <f t="shared" si="17"/>
        <v>1</v>
      </c>
    </row>
    <row r="17">
      <c r="A17" s="6">
        <f t="shared" si="18"/>
        <v>43984</v>
      </c>
      <c r="B17" s="4" t="str">
        <f t="shared" si="5"/>
        <v>UsersByDay200602</v>
      </c>
      <c r="C17" s="4">
        <f t="shared" ref="C17:D17" si="41">SUMIFS(indirect($B17&amp;"!D:D"),indirect($B17&amp;"!C:C"),"*"&amp;C$2,indirect($B17&amp;"!B:B"),"*"&amp;C$3)</f>
        <v>166</v>
      </c>
      <c r="D17" s="4">
        <f t="shared" si="41"/>
        <v>201</v>
      </c>
      <c r="E17" s="4">
        <f>SUMIFS(GiftsByDay!$D:$D,GiftsByDay!$C:$C,"*"&amp;E$2,GiftsByDay!$B:$B,"*"&amp;E$3,GiftsByDay!$A:$A,$A17)</f>
        <v>15</v>
      </c>
      <c r="F17" s="4">
        <f>SUMIFS(GiftsByDay!$D:$D,GiftsByDay!$C:$C,"*"&amp;F$2,GiftsByDay!$B:$B,"*"&amp;F$3,GiftsByDay!$A:$A,$A17)</f>
        <v>16</v>
      </c>
      <c r="G17" s="4">
        <f t="shared" ref="G17:H17" si="42">SUMIFS(indirect($B17&amp;"!D:D"),indirect($B17&amp;"!C:C"),"*"&amp;G$2,indirect($B17&amp;"!B:B"),"*"&amp;G$3)</f>
        <v>1</v>
      </c>
      <c r="H17" s="4">
        <f t="shared" si="42"/>
        <v>1</v>
      </c>
      <c r="I17" s="4">
        <f>SUMIFS(GiftsByDay!$D:$D,GiftsByDay!$C:$C,"*"&amp;I$2,GiftsByDay!$B:$B,"*"&amp;I$3,GiftsByDay!$A:$A,$A17)</f>
        <v>1</v>
      </c>
      <c r="J17" s="4">
        <f>SUMIFS(GiftsByDay!$D:$D,GiftsByDay!$C:$C,"*"&amp;J$2,GiftsByDay!$B:$B,"*"&amp;J$3,GiftsByDay!$A:$A,$A17)</f>
        <v>1</v>
      </c>
      <c r="L17" s="4">
        <f t="shared" si="8"/>
        <v>15</v>
      </c>
      <c r="M17" s="4">
        <f t="shared" si="9"/>
        <v>151</v>
      </c>
      <c r="N17" s="4">
        <f t="shared" si="10"/>
        <v>16</v>
      </c>
      <c r="O17" s="4">
        <f t="shared" si="11"/>
        <v>185</v>
      </c>
      <c r="P17" s="5">
        <f t="shared" si="12"/>
        <v>0.08638906153</v>
      </c>
      <c r="Q17" s="5">
        <f t="shared" si="13"/>
        <v>0.09380428489</v>
      </c>
      <c r="R17" s="4">
        <f t="shared" si="14"/>
        <v>1</v>
      </c>
      <c r="S17" s="4">
        <f t="shared" si="15"/>
        <v>185</v>
      </c>
      <c r="T17" s="4">
        <f t="shared" si="16"/>
        <v>1</v>
      </c>
      <c r="U17" s="4">
        <f t="shared" si="17"/>
        <v>0</v>
      </c>
    </row>
    <row r="18">
      <c r="A18" s="6">
        <f t="shared" si="18"/>
        <v>43985</v>
      </c>
      <c r="B18" s="4" t="str">
        <f t="shared" si="5"/>
        <v>UsersByDay200603</v>
      </c>
      <c r="C18" s="4">
        <f t="shared" ref="C18:D18" si="43">SUMIFS(indirect($B18&amp;"!D:D"),indirect($B18&amp;"!C:C"),"*"&amp;C$2,indirect($B18&amp;"!B:B"),"*"&amp;C$3)</f>
        <v>216</v>
      </c>
      <c r="D18" s="4">
        <f t="shared" si="43"/>
        <v>194</v>
      </c>
      <c r="E18" s="4">
        <f>SUMIFS(GiftsByDay!$D:$D,GiftsByDay!$C:$C,"*"&amp;E$2,GiftsByDay!$B:$B,"*"&amp;E$3,GiftsByDay!$A:$A,$A18)</f>
        <v>25</v>
      </c>
      <c r="F18" s="4">
        <f>SUMIFS(GiftsByDay!$D:$D,GiftsByDay!$C:$C,"*"&amp;F$2,GiftsByDay!$B:$B,"*"&amp;F$3,GiftsByDay!$A:$A,$A18)</f>
        <v>16</v>
      </c>
      <c r="G18" s="4">
        <f t="shared" ref="G18:H18" si="44">SUMIFS(indirect($B18&amp;"!D:D"),indirect($B18&amp;"!C:C"),"*"&amp;G$2,indirect($B18&amp;"!B:B"),"*"&amp;G$3)</f>
        <v>0</v>
      </c>
      <c r="H18" s="4">
        <f t="shared" si="44"/>
        <v>0</v>
      </c>
      <c r="I18" s="4">
        <f>SUMIFS(GiftsByDay!$D:$D,GiftsByDay!$C:$C,"*"&amp;I$2,GiftsByDay!$B:$B,"*"&amp;I$3,GiftsByDay!$A:$A,$A18)</f>
        <v>0</v>
      </c>
      <c r="J18" s="4">
        <f>SUMIFS(GiftsByDay!$D:$D,GiftsByDay!$C:$C,"*"&amp;J$2,GiftsByDay!$B:$B,"*"&amp;J$3,GiftsByDay!$A:$A,$A18)</f>
        <v>0</v>
      </c>
      <c r="L18" s="4">
        <f t="shared" si="8"/>
        <v>25</v>
      </c>
      <c r="M18" s="4">
        <f t="shared" si="9"/>
        <v>191</v>
      </c>
      <c r="N18" s="4">
        <f t="shared" si="10"/>
        <v>16</v>
      </c>
      <c r="O18" s="4">
        <f t="shared" si="11"/>
        <v>178</v>
      </c>
      <c r="P18" s="5">
        <f t="shared" si="12"/>
        <v>0.0898630137</v>
      </c>
      <c r="Q18" s="5">
        <f t="shared" si="13"/>
        <v>0.09266007288</v>
      </c>
      <c r="R18" s="4">
        <f t="shared" si="14"/>
        <v>0</v>
      </c>
      <c r="S18" s="4">
        <f t="shared" si="15"/>
        <v>178</v>
      </c>
      <c r="T18" s="4">
        <f t="shared" si="16"/>
        <v>0</v>
      </c>
      <c r="U18" s="4">
        <f t="shared" si="17"/>
        <v>0</v>
      </c>
    </row>
    <row r="19">
      <c r="A19" s="6">
        <f t="shared" si="18"/>
        <v>43986</v>
      </c>
      <c r="B19" s="4" t="str">
        <f t="shared" si="5"/>
        <v>UsersByDay200604</v>
      </c>
      <c r="C19" s="4">
        <f t="shared" ref="C19:D19" si="45">SUMIFS(indirect($B19&amp;"!D:D"),indirect($B19&amp;"!C:C"),"*"&amp;C$2,indirect($B19&amp;"!B:B"),"*"&amp;C$3)</f>
        <v>195</v>
      </c>
      <c r="D19" s="4">
        <f t="shared" si="45"/>
        <v>207</v>
      </c>
      <c r="E19" s="4">
        <f>SUMIFS(GiftsByDay!$D:$D,GiftsByDay!$C:$C,"*"&amp;E$2,GiftsByDay!$B:$B,"*"&amp;E$3,GiftsByDay!$A:$A,$A19)</f>
        <v>14</v>
      </c>
      <c r="F19" s="4">
        <f>SUMIFS(GiftsByDay!$D:$D,GiftsByDay!$C:$C,"*"&amp;F$2,GiftsByDay!$B:$B,"*"&amp;F$3,GiftsByDay!$A:$A,$A19)</f>
        <v>19</v>
      </c>
      <c r="G19" s="4">
        <f t="shared" ref="G19:H19" si="46">SUMIFS(indirect($B19&amp;"!D:D"),indirect($B19&amp;"!C:C"),"*"&amp;G$2,indirect($B19&amp;"!B:B"),"*"&amp;G$3)</f>
        <v>0</v>
      </c>
      <c r="H19" s="4">
        <f t="shared" si="46"/>
        <v>0</v>
      </c>
      <c r="I19" s="4">
        <f>SUMIFS(GiftsByDay!$D:$D,GiftsByDay!$C:$C,"*"&amp;I$2,GiftsByDay!$B:$B,"*"&amp;I$3,GiftsByDay!$A:$A,$A19)</f>
        <v>0</v>
      </c>
      <c r="J19" s="4">
        <f>SUMIFS(GiftsByDay!$D:$D,GiftsByDay!$C:$C,"*"&amp;J$2,GiftsByDay!$B:$B,"*"&amp;J$3,GiftsByDay!$A:$A,$A19)</f>
        <v>0</v>
      </c>
      <c r="L19" s="4">
        <f t="shared" si="8"/>
        <v>14</v>
      </c>
      <c r="M19" s="4">
        <f t="shared" si="9"/>
        <v>181</v>
      </c>
      <c r="N19" s="4">
        <f t="shared" si="10"/>
        <v>19</v>
      </c>
      <c r="O19" s="4">
        <f t="shared" si="11"/>
        <v>188</v>
      </c>
      <c r="P19" s="5">
        <f t="shared" si="12"/>
        <v>0.08811881188</v>
      </c>
      <c r="Q19" s="5">
        <f t="shared" si="13"/>
        <v>0.09257518797</v>
      </c>
      <c r="R19" s="4">
        <f t="shared" si="14"/>
        <v>0</v>
      </c>
      <c r="S19" s="4">
        <f t="shared" si="15"/>
        <v>188</v>
      </c>
      <c r="T19" s="4">
        <f t="shared" si="16"/>
        <v>0</v>
      </c>
      <c r="U19" s="4">
        <f t="shared" si="17"/>
        <v>0</v>
      </c>
    </row>
    <row r="20">
      <c r="A20" s="6">
        <f t="shared" si="18"/>
        <v>43987</v>
      </c>
      <c r="B20" s="4" t="str">
        <f t="shared" si="5"/>
        <v>UsersByDay200605</v>
      </c>
      <c r="C20" s="4">
        <f t="shared" ref="C20:D20" si="47">SUMIFS(indirect($B20&amp;"!D:D"),indirect($B20&amp;"!C:C"),"*"&amp;C$2,indirect($B20&amp;"!B:B"),"*"&amp;C$3)</f>
        <v>149</v>
      </c>
      <c r="D20" s="4">
        <f t="shared" si="47"/>
        <v>162</v>
      </c>
      <c r="E20" s="4">
        <f>SUMIFS(GiftsByDay!$D:$D,GiftsByDay!$C:$C,"*"&amp;E$2,GiftsByDay!$B:$B,"*"&amp;E$3,GiftsByDay!$A:$A,$A20)</f>
        <v>17</v>
      </c>
      <c r="F20" s="4">
        <f>SUMIFS(GiftsByDay!$D:$D,GiftsByDay!$C:$C,"*"&amp;F$2,GiftsByDay!$B:$B,"*"&amp;F$3,GiftsByDay!$A:$A,$A20)</f>
        <v>14</v>
      </c>
      <c r="G20" s="4">
        <f t="shared" ref="G20:H20" si="48">SUMIFS(indirect($B20&amp;"!D:D"),indirect($B20&amp;"!C:C"),"*"&amp;G$2,indirect($B20&amp;"!B:B"),"*"&amp;G$3)</f>
        <v>0</v>
      </c>
      <c r="H20" s="4">
        <f t="shared" si="48"/>
        <v>0</v>
      </c>
      <c r="I20" s="4">
        <f>SUMIFS(GiftsByDay!$D:$D,GiftsByDay!$C:$C,"*"&amp;I$2,GiftsByDay!$B:$B,"*"&amp;I$3,GiftsByDay!$A:$A,$A20)</f>
        <v>0</v>
      </c>
      <c r="J20" s="4">
        <f>SUMIFS(GiftsByDay!$D:$D,GiftsByDay!$C:$C,"*"&amp;J$2,GiftsByDay!$B:$B,"*"&amp;J$3,GiftsByDay!$A:$A,$A20)</f>
        <v>0</v>
      </c>
      <c r="L20" s="4">
        <f t="shared" si="8"/>
        <v>17</v>
      </c>
      <c r="M20" s="4">
        <f t="shared" si="9"/>
        <v>132</v>
      </c>
      <c r="N20" s="4">
        <f t="shared" si="10"/>
        <v>14</v>
      </c>
      <c r="O20" s="4">
        <f t="shared" si="11"/>
        <v>148</v>
      </c>
      <c r="P20" s="5">
        <f t="shared" si="12"/>
        <v>0.08990318119</v>
      </c>
      <c r="Q20" s="5">
        <f t="shared" si="13"/>
        <v>0.09213973799</v>
      </c>
      <c r="R20" s="4">
        <f t="shared" si="14"/>
        <v>0</v>
      </c>
      <c r="S20" s="4">
        <f t="shared" si="15"/>
        <v>148</v>
      </c>
      <c r="T20" s="4">
        <f t="shared" si="16"/>
        <v>0</v>
      </c>
      <c r="U20" s="4">
        <f t="shared" si="17"/>
        <v>0</v>
      </c>
    </row>
    <row r="21">
      <c r="A21" s="6">
        <f t="shared" si="18"/>
        <v>43988</v>
      </c>
      <c r="B21" s="4" t="str">
        <f t="shared" si="5"/>
        <v>UsersByDay200606</v>
      </c>
      <c r="C21" s="4">
        <f t="shared" ref="C21:D21" si="49">SUMIFS(indirect($B21&amp;"!D:D"),indirect($B21&amp;"!C:C"),"*"&amp;C$2,indirect($B21&amp;"!B:B"),"*"&amp;C$3)</f>
        <v>116</v>
      </c>
      <c r="D21" s="4">
        <f t="shared" si="49"/>
        <v>129</v>
      </c>
      <c r="E21" s="4">
        <f>SUMIFS(GiftsByDay!$D:$D,GiftsByDay!$C:$C,"*"&amp;E$2,GiftsByDay!$B:$B,"*"&amp;E$3,GiftsByDay!$A:$A,$A21)</f>
        <v>18</v>
      </c>
      <c r="F21" s="4">
        <f>SUMIFS(GiftsByDay!$D:$D,GiftsByDay!$C:$C,"*"&amp;F$2,GiftsByDay!$B:$B,"*"&amp;F$3,GiftsByDay!$A:$A,$A21)</f>
        <v>20</v>
      </c>
      <c r="G21" s="4">
        <f t="shared" ref="G21:H21" si="50">SUMIFS(indirect($B21&amp;"!D:D"),indirect($B21&amp;"!C:C"),"*"&amp;G$2,indirect($B21&amp;"!B:B"),"*"&amp;G$3)</f>
        <v>0</v>
      </c>
      <c r="H21" s="4">
        <f t="shared" si="50"/>
        <v>1</v>
      </c>
      <c r="I21" s="4">
        <f>SUMIFS(GiftsByDay!$D:$D,GiftsByDay!$C:$C,"*"&amp;I$2,GiftsByDay!$B:$B,"*"&amp;I$3,GiftsByDay!$A:$A,$A21)</f>
        <v>0</v>
      </c>
      <c r="J21" s="4">
        <f>SUMIFS(GiftsByDay!$D:$D,GiftsByDay!$C:$C,"*"&amp;J$2,GiftsByDay!$B:$B,"*"&amp;J$3,GiftsByDay!$A:$A,$A21)</f>
        <v>1</v>
      </c>
      <c r="L21" s="4">
        <f t="shared" si="8"/>
        <v>18</v>
      </c>
      <c r="M21" s="4">
        <f t="shared" si="9"/>
        <v>98</v>
      </c>
      <c r="N21" s="4">
        <f t="shared" si="10"/>
        <v>20</v>
      </c>
      <c r="O21" s="4">
        <f t="shared" si="11"/>
        <v>109</v>
      </c>
      <c r="P21" s="5">
        <f t="shared" si="12"/>
        <v>0.0932166302</v>
      </c>
      <c r="Q21" s="5">
        <f t="shared" si="13"/>
        <v>0.09549400579</v>
      </c>
      <c r="R21" s="4">
        <f t="shared" si="14"/>
        <v>0</v>
      </c>
      <c r="S21" s="4">
        <f t="shared" si="15"/>
        <v>109</v>
      </c>
      <c r="T21" s="4">
        <f t="shared" si="16"/>
        <v>1</v>
      </c>
      <c r="U21" s="4">
        <f t="shared" si="17"/>
        <v>0</v>
      </c>
    </row>
    <row r="22">
      <c r="A22" s="6">
        <f t="shared" si="18"/>
        <v>43989</v>
      </c>
      <c r="B22" s="4" t="str">
        <f t="shared" si="5"/>
        <v>UsersByDay200607</v>
      </c>
      <c r="C22" s="4">
        <f t="shared" ref="C22:D22" si="51">SUMIFS(indirect($B22&amp;"!D:D"),indirect($B22&amp;"!C:C"),"*"&amp;C$2,indirect($B22&amp;"!B:B"),"*"&amp;C$3)</f>
        <v>114</v>
      </c>
      <c r="D22" s="4">
        <f t="shared" si="51"/>
        <v>133</v>
      </c>
      <c r="E22" s="4">
        <f>SUMIFS(GiftsByDay!$D:$D,GiftsByDay!$C:$C,"*"&amp;E$2,GiftsByDay!$B:$B,"*"&amp;E$3,GiftsByDay!$A:$A,$A22)</f>
        <v>11</v>
      </c>
      <c r="F22" s="4">
        <f>SUMIFS(GiftsByDay!$D:$D,GiftsByDay!$C:$C,"*"&amp;F$2,GiftsByDay!$B:$B,"*"&amp;F$3,GiftsByDay!$A:$A,$A22)</f>
        <v>21</v>
      </c>
      <c r="G22" s="4">
        <f t="shared" ref="G22:H22" si="52">SUMIFS(indirect($B22&amp;"!D:D"),indirect($B22&amp;"!C:C"),"*"&amp;G$2,indirect($B22&amp;"!B:B"),"*"&amp;G$3)</f>
        <v>1</v>
      </c>
      <c r="H22" s="4">
        <f t="shared" si="52"/>
        <v>0</v>
      </c>
      <c r="I22" s="4">
        <f>SUMIFS(GiftsByDay!$D:$D,GiftsByDay!$C:$C,"*"&amp;I$2,GiftsByDay!$B:$B,"*"&amp;I$3,GiftsByDay!$A:$A,$A22)</f>
        <v>1</v>
      </c>
      <c r="J22" s="4">
        <f>SUMIFS(GiftsByDay!$D:$D,GiftsByDay!$C:$C,"*"&amp;J$2,GiftsByDay!$B:$B,"*"&amp;J$3,GiftsByDay!$A:$A,$A22)</f>
        <v>0</v>
      </c>
      <c r="L22" s="4">
        <f t="shared" si="8"/>
        <v>11</v>
      </c>
      <c r="M22" s="4">
        <f t="shared" si="9"/>
        <v>103</v>
      </c>
      <c r="N22" s="4">
        <f t="shared" si="10"/>
        <v>21</v>
      </c>
      <c r="O22" s="4">
        <f t="shared" si="11"/>
        <v>112</v>
      </c>
      <c r="P22" s="5">
        <f t="shared" si="12"/>
        <v>0.09337223843</v>
      </c>
      <c r="Q22" s="5">
        <f t="shared" si="13"/>
        <v>0.0987460815</v>
      </c>
      <c r="R22" s="4">
        <f t="shared" si="14"/>
        <v>1</v>
      </c>
      <c r="S22" s="4">
        <f t="shared" si="15"/>
        <v>112</v>
      </c>
      <c r="T22" s="4">
        <f t="shared" si="16"/>
        <v>0</v>
      </c>
      <c r="U22" s="4">
        <f t="shared" si="17"/>
        <v>0</v>
      </c>
    </row>
    <row r="23">
      <c r="A23" s="6">
        <f t="shared" si="18"/>
        <v>43990</v>
      </c>
      <c r="B23" s="4" t="str">
        <f t="shared" si="5"/>
        <v>UsersByDay200608</v>
      </c>
      <c r="C23" s="4">
        <f t="shared" ref="C23:D23" si="53">SUMIFS(indirect($B23&amp;"!D:D"),indirect($B23&amp;"!C:C"),"*"&amp;C$2,indirect($B23&amp;"!B:B"),"*"&amp;C$3)</f>
        <v>144</v>
      </c>
      <c r="D23" s="4">
        <f t="shared" si="53"/>
        <v>157</v>
      </c>
      <c r="E23" s="4">
        <f>SUMIFS(GiftsByDay!$D:$D,GiftsByDay!$C:$C,"*"&amp;E$2,GiftsByDay!$B:$B,"*"&amp;E$3,GiftsByDay!$A:$A,$A23)</f>
        <v>3</v>
      </c>
      <c r="F23" s="4">
        <f>SUMIFS(GiftsByDay!$D:$D,GiftsByDay!$C:$C,"*"&amp;F$2,GiftsByDay!$B:$B,"*"&amp;F$3,GiftsByDay!$A:$A,$A23)</f>
        <v>6</v>
      </c>
      <c r="G23" s="4">
        <f t="shared" ref="G23:H23" si="54">SUMIFS(indirect($B23&amp;"!D:D"),indirect($B23&amp;"!C:C"),"*"&amp;G$2,indirect($B23&amp;"!B:B"),"*"&amp;G$3)</f>
        <v>0</v>
      </c>
      <c r="H23" s="4">
        <f t="shared" si="54"/>
        <v>1</v>
      </c>
      <c r="I23" s="4">
        <f>SUMIFS(GiftsByDay!$D:$D,GiftsByDay!$C:$C,"*"&amp;I$2,GiftsByDay!$B:$B,"*"&amp;I$3,GiftsByDay!$A:$A,$A23)</f>
        <v>0</v>
      </c>
      <c r="J23" s="4">
        <f>SUMIFS(GiftsByDay!$D:$D,GiftsByDay!$C:$C,"*"&amp;J$2,GiftsByDay!$B:$B,"*"&amp;J$3,GiftsByDay!$A:$A,$A23)</f>
        <v>0</v>
      </c>
      <c r="L23" s="4">
        <f t="shared" si="8"/>
        <v>3</v>
      </c>
      <c r="M23" s="4">
        <f t="shared" si="9"/>
        <v>141</v>
      </c>
      <c r="N23" s="4">
        <f t="shared" si="10"/>
        <v>6</v>
      </c>
      <c r="O23" s="4">
        <f t="shared" si="11"/>
        <v>151</v>
      </c>
      <c r="P23" s="5">
        <f t="shared" si="12"/>
        <v>0.08926464805</v>
      </c>
      <c r="Q23" s="5">
        <f t="shared" si="13"/>
        <v>0.09523809524</v>
      </c>
      <c r="R23" s="4">
        <f t="shared" si="14"/>
        <v>0</v>
      </c>
      <c r="S23" s="4">
        <f t="shared" si="15"/>
        <v>151</v>
      </c>
      <c r="T23" s="4">
        <f t="shared" si="16"/>
        <v>0</v>
      </c>
      <c r="U23" s="4">
        <f t="shared" si="17"/>
        <v>1</v>
      </c>
    </row>
    <row r="24">
      <c r="A24" s="6">
        <f t="shared" si="18"/>
        <v>43991</v>
      </c>
      <c r="B24" s="4" t="str">
        <f t="shared" si="5"/>
        <v>UsersByDay200609</v>
      </c>
      <c r="C24" s="4">
        <f t="shared" ref="C24:D24" si="55">SUMIFS(indirect($B24&amp;"!D:D"),indirect($B24&amp;"!C:C"),"*"&amp;C$2,indirect($B24&amp;"!B:B"),"*"&amp;C$3)</f>
        <v>151</v>
      </c>
      <c r="D24" s="4">
        <f t="shared" si="55"/>
        <v>171</v>
      </c>
      <c r="E24" s="4">
        <f>SUMIFS(GiftsByDay!$D:$D,GiftsByDay!$C:$C,"*"&amp;E$2,GiftsByDay!$B:$B,"*"&amp;E$3,GiftsByDay!$A:$A,$A24)</f>
        <v>8</v>
      </c>
      <c r="F24" s="4">
        <f>SUMIFS(GiftsByDay!$D:$D,GiftsByDay!$C:$C,"*"&amp;F$2,GiftsByDay!$B:$B,"*"&amp;F$3,GiftsByDay!$A:$A,$A24)</f>
        <v>17</v>
      </c>
      <c r="G24" s="4">
        <f t="shared" ref="G24:H24" si="56">SUMIFS(indirect($B24&amp;"!D:D"),indirect($B24&amp;"!C:C"),"*"&amp;G$2,indirect($B24&amp;"!B:B"),"*"&amp;G$3)</f>
        <v>0</v>
      </c>
      <c r="H24" s="4">
        <f t="shared" si="56"/>
        <v>0</v>
      </c>
      <c r="I24" s="4">
        <f>SUMIFS(GiftsByDay!$D:$D,GiftsByDay!$C:$C,"*"&amp;I$2,GiftsByDay!$B:$B,"*"&amp;I$3,GiftsByDay!$A:$A,$A24)</f>
        <v>0</v>
      </c>
      <c r="J24" s="4">
        <f>SUMIFS(GiftsByDay!$D:$D,GiftsByDay!$C:$C,"*"&amp;J$2,GiftsByDay!$B:$B,"*"&amp;J$3,GiftsByDay!$A:$A,$A24)</f>
        <v>1</v>
      </c>
      <c r="L24" s="4">
        <f t="shared" si="8"/>
        <v>8</v>
      </c>
      <c r="M24" s="4">
        <f t="shared" si="9"/>
        <v>143</v>
      </c>
      <c r="N24" s="4">
        <f t="shared" si="10"/>
        <v>17</v>
      </c>
      <c r="O24" s="4">
        <f t="shared" si="11"/>
        <v>154</v>
      </c>
      <c r="P24" s="5">
        <f t="shared" si="12"/>
        <v>0.08723088344</v>
      </c>
      <c r="Q24" s="5">
        <f t="shared" si="13"/>
        <v>0.09548611111</v>
      </c>
      <c r="R24" s="4">
        <f t="shared" si="14"/>
        <v>0</v>
      </c>
      <c r="S24" s="4">
        <f t="shared" si="15"/>
        <v>154</v>
      </c>
      <c r="T24" s="4">
        <f t="shared" si="16"/>
        <v>1</v>
      </c>
      <c r="U24" s="4">
        <f t="shared" si="17"/>
        <v>-1</v>
      </c>
    </row>
    <row r="25">
      <c r="A25" s="6">
        <f t="shared" si="18"/>
        <v>43992</v>
      </c>
      <c r="B25" s="4" t="str">
        <f t="shared" si="5"/>
        <v>UsersByDay200610</v>
      </c>
      <c r="C25" s="4">
        <f t="shared" ref="C25:D25" si="57">SUMIFS(indirect($B25&amp;"!D:D"),indirect($B25&amp;"!C:C"),"*"&amp;C$2,indirect($B25&amp;"!B:B"),"*"&amp;C$3)</f>
        <v>161</v>
      </c>
      <c r="D25" s="4">
        <f t="shared" si="57"/>
        <v>177</v>
      </c>
      <c r="E25" s="4">
        <f>SUMIFS(GiftsByDay!$D:$D,GiftsByDay!$C:$C,"*"&amp;E$2,GiftsByDay!$B:$B,"*"&amp;E$3,GiftsByDay!$A:$A,$A25)</f>
        <v>5</v>
      </c>
      <c r="F25" s="4">
        <f>SUMIFS(GiftsByDay!$D:$D,GiftsByDay!$C:$C,"*"&amp;F$2,GiftsByDay!$B:$B,"*"&amp;F$3,GiftsByDay!$A:$A,$A25)</f>
        <v>5</v>
      </c>
      <c r="G25" s="4">
        <f t="shared" ref="G25:H25" si="58">SUMIFS(indirect($B25&amp;"!D:D"),indirect($B25&amp;"!C:C"),"*"&amp;G$2,indirect($B25&amp;"!B:B"),"*"&amp;G$3)</f>
        <v>0</v>
      </c>
      <c r="H25" s="4">
        <f t="shared" si="58"/>
        <v>2</v>
      </c>
      <c r="I25" s="4">
        <f>SUMIFS(GiftsByDay!$D:$D,GiftsByDay!$C:$C,"*"&amp;I$2,GiftsByDay!$B:$B,"*"&amp;I$3,GiftsByDay!$A:$A,$A25)</f>
        <v>0</v>
      </c>
      <c r="J25" s="4">
        <f>SUMIFS(GiftsByDay!$D:$D,GiftsByDay!$C:$C,"*"&amp;J$2,GiftsByDay!$B:$B,"*"&amp;J$3,GiftsByDay!$A:$A,$A25)</f>
        <v>0</v>
      </c>
      <c r="L25" s="4">
        <f t="shared" si="8"/>
        <v>5</v>
      </c>
      <c r="M25" s="4">
        <f t="shared" si="9"/>
        <v>156</v>
      </c>
      <c r="N25" s="4">
        <f t="shared" si="10"/>
        <v>5</v>
      </c>
      <c r="O25" s="4">
        <f t="shared" si="11"/>
        <v>172</v>
      </c>
      <c r="P25" s="5">
        <f t="shared" si="12"/>
        <v>0.08406304729</v>
      </c>
      <c r="Q25" s="5">
        <f t="shared" si="13"/>
        <v>0.0915930651</v>
      </c>
      <c r="R25" s="4">
        <f t="shared" si="14"/>
        <v>0</v>
      </c>
      <c r="S25" s="4">
        <f t="shared" si="15"/>
        <v>172</v>
      </c>
      <c r="T25" s="4">
        <f t="shared" si="16"/>
        <v>0</v>
      </c>
      <c r="U25" s="4">
        <f t="shared" si="17"/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66</v>
      </c>
    </row>
    <row r="2">
      <c r="A2" s="18" t="s">
        <v>40</v>
      </c>
      <c r="B2" s="19">
        <v>43993.47505787037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0.9391312200848911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284.0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43980.0</v>
      </c>
      <c r="B16" s="28" t="s">
        <v>53</v>
      </c>
      <c r="C16" s="28" t="s">
        <v>57</v>
      </c>
      <c r="D16" s="28">
        <v>19.0</v>
      </c>
    </row>
    <row r="17">
      <c r="A17" s="31">
        <v>43980.0</v>
      </c>
      <c r="B17" s="28" t="s">
        <v>53</v>
      </c>
      <c r="C17" s="28" t="s">
        <v>56</v>
      </c>
      <c r="D17" s="28">
        <v>120.0</v>
      </c>
    </row>
    <row r="18">
      <c r="A18" s="31">
        <v>43980.0</v>
      </c>
      <c r="B18" s="28" t="s">
        <v>53</v>
      </c>
      <c r="C18" s="28" t="s">
        <v>54</v>
      </c>
      <c r="D18" s="28">
        <v>1.0</v>
      </c>
    </row>
    <row r="19">
      <c r="A19" s="31">
        <v>43980.0</v>
      </c>
      <c r="B19" s="28" t="s">
        <v>55</v>
      </c>
      <c r="C19" s="28" t="s">
        <v>57</v>
      </c>
      <c r="D19" s="28">
        <v>23.0</v>
      </c>
    </row>
    <row r="20">
      <c r="A20" s="31">
        <v>43980.0</v>
      </c>
      <c r="B20" s="28" t="s">
        <v>55</v>
      </c>
      <c r="C20" s="28" t="s">
        <v>56</v>
      </c>
      <c r="D20" s="28">
        <v>119.0</v>
      </c>
    </row>
    <row r="21">
      <c r="A21" s="31">
        <v>43980.0</v>
      </c>
      <c r="B21" s="28" t="s">
        <v>55</v>
      </c>
      <c r="C21" s="28" t="s">
        <v>54</v>
      </c>
      <c r="D21" s="28">
        <v>2.0</v>
      </c>
    </row>
  </sheetData>
  <mergeCells count="3">
    <mergeCell ref="A1:Z1"/>
    <mergeCell ref="A10:Z10"/>
    <mergeCell ref="A14:Z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67</v>
      </c>
    </row>
    <row r="2">
      <c r="A2" s="18" t="s">
        <v>40</v>
      </c>
      <c r="B2" s="19">
        <v>43993.475069444445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0.9794901845883387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195.0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43981.0</v>
      </c>
      <c r="B16" s="28" t="s">
        <v>53</v>
      </c>
      <c r="C16" s="28" t="s">
        <v>57</v>
      </c>
      <c r="D16" s="28">
        <v>19.0</v>
      </c>
    </row>
    <row r="17">
      <c r="A17" s="31">
        <v>43981.0</v>
      </c>
      <c r="B17" s="28" t="s">
        <v>53</v>
      </c>
      <c r="C17" s="28" t="s">
        <v>56</v>
      </c>
      <c r="D17" s="28">
        <v>71.0</v>
      </c>
    </row>
    <row r="18">
      <c r="A18" s="31">
        <v>43981.0</v>
      </c>
      <c r="B18" s="28" t="s">
        <v>55</v>
      </c>
      <c r="C18" s="28" t="s">
        <v>57</v>
      </c>
      <c r="D18" s="28">
        <v>14.0</v>
      </c>
    </row>
    <row r="19">
      <c r="A19" s="31">
        <v>43981.0</v>
      </c>
      <c r="B19" s="28" t="s">
        <v>55</v>
      </c>
      <c r="C19" s="28" t="s">
        <v>56</v>
      </c>
      <c r="D19" s="28">
        <v>91.0</v>
      </c>
    </row>
  </sheetData>
  <mergeCells count="3">
    <mergeCell ref="A1:Z1"/>
    <mergeCell ref="A10:Z10"/>
    <mergeCell ref="A14:Z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68</v>
      </c>
    </row>
    <row r="2">
      <c r="A2" s="18" t="s">
        <v>40</v>
      </c>
      <c r="B2" s="19">
        <v>43993.47509259259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46</v>
      </c>
    </row>
    <row r="7">
      <c r="A7" s="22"/>
      <c r="B7" s="23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202.0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43982.0</v>
      </c>
      <c r="B16" s="28" t="s">
        <v>53</v>
      </c>
      <c r="C16" s="28" t="s">
        <v>57</v>
      </c>
      <c r="D16" s="28">
        <v>14.0</v>
      </c>
    </row>
    <row r="17">
      <c r="A17" s="31">
        <v>43982.0</v>
      </c>
      <c r="B17" s="28" t="s">
        <v>53</v>
      </c>
      <c r="C17" s="28" t="s">
        <v>56</v>
      </c>
      <c r="D17" s="28">
        <v>85.0</v>
      </c>
    </row>
    <row r="18">
      <c r="A18" s="31">
        <v>43982.0</v>
      </c>
      <c r="B18" s="28" t="s">
        <v>55</v>
      </c>
      <c r="C18" s="28" t="s">
        <v>57</v>
      </c>
      <c r="D18" s="28">
        <v>14.0</v>
      </c>
    </row>
    <row r="19">
      <c r="A19" s="31">
        <v>43982.0</v>
      </c>
      <c r="B19" s="28" t="s">
        <v>55</v>
      </c>
      <c r="C19" s="28" t="s">
        <v>56</v>
      </c>
      <c r="D19" s="28">
        <v>89.0</v>
      </c>
    </row>
  </sheetData>
  <mergeCells count="3">
    <mergeCell ref="A1:Z1"/>
    <mergeCell ref="A10:Z10"/>
    <mergeCell ref="A14:Z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69</v>
      </c>
    </row>
    <row r="2">
      <c r="A2" s="18" t="s">
        <v>40</v>
      </c>
      <c r="B2" s="19">
        <v>43993.47515046296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0.8960347570676783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369.0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43984.0</v>
      </c>
      <c r="B16" s="28" t="s">
        <v>53</v>
      </c>
      <c r="C16" s="28" t="s">
        <v>57</v>
      </c>
      <c r="D16" s="28">
        <v>37.0</v>
      </c>
    </row>
    <row r="17">
      <c r="A17" s="31">
        <v>43984.0</v>
      </c>
      <c r="B17" s="28" t="s">
        <v>53</v>
      </c>
      <c r="C17" s="28" t="s">
        <v>70</v>
      </c>
      <c r="D17" s="28">
        <v>1.0</v>
      </c>
    </row>
    <row r="18">
      <c r="A18" s="31">
        <v>43984.0</v>
      </c>
      <c r="B18" s="28" t="s">
        <v>53</v>
      </c>
      <c r="C18" s="28" t="s">
        <v>56</v>
      </c>
      <c r="D18" s="28">
        <v>129.0</v>
      </c>
    </row>
    <row r="19">
      <c r="A19" s="31">
        <v>43984.0</v>
      </c>
      <c r="B19" s="28" t="s">
        <v>55</v>
      </c>
      <c r="C19" s="28" t="s">
        <v>57</v>
      </c>
      <c r="D19" s="28">
        <v>54.0</v>
      </c>
    </row>
    <row r="20">
      <c r="A20" s="31">
        <v>43984.0</v>
      </c>
      <c r="B20" s="28" t="s">
        <v>55</v>
      </c>
      <c r="C20" s="28" t="s">
        <v>56</v>
      </c>
      <c r="D20" s="28">
        <v>147.0</v>
      </c>
    </row>
    <row r="21">
      <c r="A21" s="31">
        <v>43984.0</v>
      </c>
      <c r="B21" s="28" t="s">
        <v>55</v>
      </c>
      <c r="C21" s="28" t="s">
        <v>54</v>
      </c>
      <c r="D21" s="28">
        <v>1.0</v>
      </c>
    </row>
  </sheetData>
  <mergeCells count="3">
    <mergeCell ref="A1:Z1"/>
    <mergeCell ref="A10:Z10"/>
    <mergeCell ref="A14:Z1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71</v>
      </c>
    </row>
    <row r="2">
      <c r="A2" s="18" t="s">
        <v>40</v>
      </c>
      <c r="B2" s="19">
        <v>43993.475173611114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0.8417130814391088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410.0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43985.0</v>
      </c>
      <c r="B16" s="28" t="s">
        <v>53</v>
      </c>
      <c r="C16" s="28" t="s">
        <v>57</v>
      </c>
      <c r="D16" s="28">
        <v>57.0</v>
      </c>
    </row>
    <row r="17">
      <c r="A17" s="31">
        <v>43985.0</v>
      </c>
      <c r="B17" s="28" t="s">
        <v>53</v>
      </c>
      <c r="C17" s="28" t="s">
        <v>56</v>
      </c>
      <c r="D17" s="28">
        <v>159.0</v>
      </c>
    </row>
    <row r="18">
      <c r="A18" s="31">
        <v>43985.0</v>
      </c>
      <c r="B18" s="28" t="s">
        <v>55</v>
      </c>
      <c r="C18" s="28" t="s">
        <v>57</v>
      </c>
      <c r="D18" s="28">
        <v>45.0</v>
      </c>
    </row>
    <row r="19">
      <c r="A19" s="31">
        <v>43985.0</v>
      </c>
      <c r="B19" s="28" t="s">
        <v>55</v>
      </c>
      <c r="C19" s="28" t="s">
        <v>56</v>
      </c>
      <c r="D19" s="28">
        <v>149.0</v>
      </c>
    </row>
  </sheetData>
  <mergeCells count="3">
    <mergeCell ref="A1:Z1"/>
    <mergeCell ref="A10:Z10"/>
    <mergeCell ref="A14:Z1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72</v>
      </c>
    </row>
    <row r="2">
      <c r="A2" s="18" t="s">
        <v>40</v>
      </c>
      <c r="B2" s="19">
        <v>43993.47520833334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0.7899744880369579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402.0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43986.0</v>
      </c>
      <c r="B16" s="28" t="s">
        <v>53</v>
      </c>
      <c r="C16" s="28" t="s">
        <v>57</v>
      </c>
      <c r="D16" s="28">
        <v>57.0</v>
      </c>
    </row>
    <row r="17">
      <c r="A17" s="31">
        <v>43986.0</v>
      </c>
      <c r="B17" s="28" t="s">
        <v>53</v>
      </c>
      <c r="C17" s="28" t="s">
        <v>56</v>
      </c>
      <c r="D17" s="28">
        <v>138.0</v>
      </c>
    </row>
    <row r="18">
      <c r="A18" s="31">
        <v>43986.0</v>
      </c>
      <c r="B18" s="28" t="s">
        <v>55</v>
      </c>
      <c r="C18" s="28" t="s">
        <v>57</v>
      </c>
      <c r="D18" s="28">
        <v>39.0</v>
      </c>
    </row>
    <row r="19">
      <c r="A19" s="31">
        <v>43986.0</v>
      </c>
      <c r="B19" s="28" t="s">
        <v>55</v>
      </c>
      <c r="C19" s="28" t="s">
        <v>56</v>
      </c>
      <c r="D19" s="28">
        <v>168.0</v>
      </c>
    </row>
  </sheetData>
  <mergeCells count="3">
    <mergeCell ref="A1:Z1"/>
    <mergeCell ref="A10:Z10"/>
    <mergeCell ref="A14:Z1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73</v>
      </c>
    </row>
    <row r="2">
      <c r="A2" s="18" t="s">
        <v>40</v>
      </c>
      <c r="B2" s="19">
        <v>43993.47525462963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46</v>
      </c>
    </row>
    <row r="7">
      <c r="A7" s="22"/>
      <c r="B7" s="23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246.0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43988.0</v>
      </c>
      <c r="B16" s="28" t="s">
        <v>53</v>
      </c>
      <c r="C16" s="28" t="s">
        <v>57</v>
      </c>
      <c r="D16" s="28">
        <v>29.0</v>
      </c>
    </row>
    <row r="17">
      <c r="A17" s="31">
        <v>43988.0</v>
      </c>
      <c r="B17" s="28" t="s">
        <v>53</v>
      </c>
      <c r="C17" s="28" t="s">
        <v>56</v>
      </c>
      <c r="D17" s="28">
        <v>87.0</v>
      </c>
    </row>
    <row r="18">
      <c r="A18" s="31">
        <v>43988.0</v>
      </c>
      <c r="B18" s="28" t="s">
        <v>55</v>
      </c>
      <c r="C18" s="28" t="s">
        <v>57</v>
      </c>
      <c r="D18" s="28">
        <v>31.0</v>
      </c>
    </row>
    <row r="19">
      <c r="A19" s="31">
        <v>43988.0</v>
      </c>
      <c r="B19" s="28" t="s">
        <v>55</v>
      </c>
      <c r="C19" s="28" t="s">
        <v>56</v>
      </c>
      <c r="D19" s="28">
        <v>98.0</v>
      </c>
    </row>
    <row r="20">
      <c r="A20" s="31">
        <v>43988.0</v>
      </c>
      <c r="B20" s="28" t="s">
        <v>55</v>
      </c>
      <c r="C20" s="28" t="s">
        <v>54</v>
      </c>
      <c r="D20" s="28">
        <v>1.0</v>
      </c>
    </row>
  </sheetData>
  <mergeCells count="3">
    <mergeCell ref="A1:Z1"/>
    <mergeCell ref="A10:Z10"/>
    <mergeCell ref="A14:Z1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74</v>
      </c>
    </row>
    <row r="2">
      <c r="A2" s="18" t="s">
        <v>40</v>
      </c>
      <c r="B2" s="19">
        <v>43993.475266203706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0.9789872898728987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248.0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43989.0</v>
      </c>
      <c r="B16" s="28" t="s">
        <v>53</v>
      </c>
      <c r="C16" s="28" t="s">
        <v>57</v>
      </c>
      <c r="D16" s="28">
        <v>23.0</v>
      </c>
    </row>
    <row r="17">
      <c r="A17" s="31">
        <v>43989.0</v>
      </c>
      <c r="B17" s="28" t="s">
        <v>53</v>
      </c>
      <c r="C17" s="28" t="s">
        <v>56</v>
      </c>
      <c r="D17" s="28">
        <v>91.0</v>
      </c>
    </row>
    <row r="18">
      <c r="A18" s="31">
        <v>43989.0</v>
      </c>
      <c r="B18" s="28" t="s">
        <v>53</v>
      </c>
      <c r="C18" s="28" t="s">
        <v>54</v>
      </c>
      <c r="D18" s="28">
        <v>1.0</v>
      </c>
    </row>
    <row r="19">
      <c r="A19" s="31">
        <v>43989.0</v>
      </c>
      <c r="B19" s="28" t="s">
        <v>55</v>
      </c>
      <c r="C19" s="28" t="s">
        <v>57</v>
      </c>
      <c r="D19" s="28">
        <v>27.0</v>
      </c>
    </row>
    <row r="20">
      <c r="A20" s="31">
        <v>43989.0</v>
      </c>
      <c r="B20" s="28" t="s">
        <v>55</v>
      </c>
      <c r="C20" s="28" t="s">
        <v>56</v>
      </c>
      <c r="D20" s="28">
        <v>106.0</v>
      </c>
    </row>
  </sheetData>
  <mergeCells count="3">
    <mergeCell ref="A1:Z1"/>
    <mergeCell ref="A10:Z10"/>
    <mergeCell ref="A14:Z1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75</v>
      </c>
    </row>
    <row r="2">
      <c r="A2" s="18" t="s">
        <v>40</v>
      </c>
      <c r="B2" s="19">
        <v>43993.475324074076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0.9392023346303502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302.0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43990.0</v>
      </c>
      <c r="B16" s="28" t="s">
        <v>53</v>
      </c>
      <c r="C16" s="28" t="s">
        <v>57</v>
      </c>
      <c r="D16" s="28">
        <v>49.0</v>
      </c>
    </row>
    <row r="17">
      <c r="A17" s="31">
        <v>43990.0</v>
      </c>
      <c r="B17" s="28" t="s">
        <v>53</v>
      </c>
      <c r="C17" s="28" t="s">
        <v>56</v>
      </c>
      <c r="D17" s="28">
        <v>95.0</v>
      </c>
    </row>
    <row r="18">
      <c r="A18" s="31">
        <v>43990.0</v>
      </c>
      <c r="B18" s="28" t="s">
        <v>55</v>
      </c>
      <c r="C18" s="28" t="s">
        <v>57</v>
      </c>
      <c r="D18" s="28">
        <v>57.0</v>
      </c>
    </row>
    <row r="19">
      <c r="A19" s="31">
        <v>43990.0</v>
      </c>
      <c r="B19" s="28" t="s">
        <v>55</v>
      </c>
      <c r="C19" s="28" t="s">
        <v>56</v>
      </c>
      <c r="D19" s="28">
        <v>100.0</v>
      </c>
    </row>
    <row r="20">
      <c r="A20" s="31">
        <v>43990.0</v>
      </c>
      <c r="B20" s="28" t="s">
        <v>55</v>
      </c>
      <c r="C20" s="28" t="s">
        <v>54</v>
      </c>
      <c r="D20" s="28">
        <v>1.0</v>
      </c>
    </row>
  </sheetData>
  <mergeCells count="3">
    <mergeCell ref="A1:Z1"/>
    <mergeCell ref="A10:Z10"/>
    <mergeCell ref="A14:Z1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76</v>
      </c>
    </row>
    <row r="2">
      <c r="A2" s="18" t="s">
        <v>40</v>
      </c>
      <c r="B2" s="19">
        <v>43993.47537037037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0.8194381169324222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340.0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43992.0</v>
      </c>
      <c r="B16" s="28" t="s">
        <v>53</v>
      </c>
      <c r="C16" s="28" t="s">
        <v>57</v>
      </c>
      <c r="D16" s="28">
        <v>40.0</v>
      </c>
    </row>
    <row r="17">
      <c r="A17" s="31">
        <v>43992.0</v>
      </c>
      <c r="B17" s="28" t="s">
        <v>53</v>
      </c>
      <c r="C17" s="28" t="s">
        <v>56</v>
      </c>
      <c r="D17" s="28">
        <v>121.0</v>
      </c>
    </row>
    <row r="18">
      <c r="A18" s="31">
        <v>43992.0</v>
      </c>
      <c r="B18" s="28" t="s">
        <v>55</v>
      </c>
      <c r="C18" s="28" t="s">
        <v>57</v>
      </c>
      <c r="D18" s="28">
        <v>48.0</v>
      </c>
    </row>
    <row r="19">
      <c r="A19" s="31">
        <v>43992.0</v>
      </c>
      <c r="B19" s="28" t="s">
        <v>55</v>
      </c>
      <c r="C19" s="28" t="s">
        <v>56</v>
      </c>
      <c r="D19" s="28">
        <v>129.0</v>
      </c>
    </row>
    <row r="20">
      <c r="A20" s="31">
        <v>43992.0</v>
      </c>
      <c r="B20" s="28" t="s">
        <v>55</v>
      </c>
      <c r="C20" s="28" t="s">
        <v>54</v>
      </c>
      <c r="D20" s="28">
        <v>2.0</v>
      </c>
    </row>
  </sheetData>
  <mergeCells count="3">
    <mergeCell ref="A1:Z1"/>
    <mergeCell ref="A10:Z10"/>
    <mergeCell ref="A14:Z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7" t="s">
        <v>14</v>
      </c>
      <c r="B1" s="8" t="s">
        <v>15</v>
      </c>
    </row>
    <row r="2" ht="18.0" customHeight="1">
      <c r="A2" s="9" t="s">
        <v>16</v>
      </c>
      <c r="B2" s="10" t="s">
        <v>17</v>
      </c>
      <c r="C2" s="10" t="str">
        <f t="shared" ref="C2:X2" si="1">"UsersByDay"&amp;text(C4,"yymmdd")</f>
        <v>UsersByDay200520</v>
      </c>
      <c r="D2" s="10" t="str">
        <f t="shared" si="1"/>
        <v>UsersByDay200521</v>
      </c>
      <c r="E2" s="10" t="str">
        <f t="shared" si="1"/>
        <v>UsersByDay200522</v>
      </c>
      <c r="F2" s="10" t="str">
        <f t="shared" si="1"/>
        <v>UsersByDay200523</v>
      </c>
      <c r="G2" s="10" t="str">
        <f t="shared" si="1"/>
        <v>UsersByDay200524</v>
      </c>
      <c r="H2" s="10" t="str">
        <f t="shared" si="1"/>
        <v>UsersByDay200525</v>
      </c>
      <c r="I2" s="10" t="str">
        <f t="shared" si="1"/>
        <v>UsersByDay200526</v>
      </c>
      <c r="J2" s="10" t="str">
        <f t="shared" si="1"/>
        <v>UsersByDay200527</v>
      </c>
      <c r="K2" s="10" t="str">
        <f t="shared" si="1"/>
        <v>UsersByDay200528</v>
      </c>
      <c r="L2" s="10" t="str">
        <f t="shared" si="1"/>
        <v>UsersByDay200529</v>
      </c>
      <c r="M2" s="10" t="str">
        <f t="shared" si="1"/>
        <v>UsersByDay200530</v>
      </c>
      <c r="N2" s="10" t="str">
        <f t="shared" si="1"/>
        <v>UsersByDay200531</v>
      </c>
      <c r="O2" s="10" t="str">
        <f t="shared" si="1"/>
        <v>UsersByDay200601</v>
      </c>
      <c r="P2" s="10" t="str">
        <f t="shared" si="1"/>
        <v>UsersByDay200602</v>
      </c>
      <c r="Q2" s="10" t="str">
        <f t="shared" si="1"/>
        <v>UsersByDay200603</v>
      </c>
      <c r="R2" s="10" t="str">
        <f t="shared" si="1"/>
        <v>UsersByDay200604</v>
      </c>
      <c r="S2" s="10" t="str">
        <f t="shared" si="1"/>
        <v>UsersByDay200605</v>
      </c>
      <c r="T2" s="10" t="str">
        <f t="shared" si="1"/>
        <v>UsersByDay200606</v>
      </c>
      <c r="U2" s="10" t="str">
        <f t="shared" si="1"/>
        <v>UsersByDay200607</v>
      </c>
      <c r="V2" s="10" t="str">
        <f t="shared" si="1"/>
        <v>UsersByDay200608</v>
      </c>
      <c r="W2" s="10" t="str">
        <f t="shared" si="1"/>
        <v>UsersByDay200609</v>
      </c>
      <c r="X2" s="10" t="str">
        <f t="shared" si="1"/>
        <v>UsersByDay200610</v>
      </c>
      <c r="Y2" s="11"/>
      <c r="Z2" s="11"/>
    </row>
    <row r="3" ht="18.0" customHeight="1">
      <c r="A3" s="9" t="s">
        <v>18</v>
      </c>
      <c r="B3" s="12">
        <v>1.49197394E8</v>
      </c>
      <c r="C3" s="12">
        <v>1.49197394E8</v>
      </c>
      <c r="D3" s="12">
        <v>1.49197394E8</v>
      </c>
      <c r="E3" s="12">
        <v>1.49197394E8</v>
      </c>
      <c r="F3" s="12">
        <v>1.49197394E8</v>
      </c>
      <c r="G3" s="12">
        <v>1.49197394E8</v>
      </c>
      <c r="H3" s="12">
        <v>1.49197394E8</v>
      </c>
      <c r="I3" s="12">
        <v>1.49197394E8</v>
      </c>
      <c r="J3" s="12">
        <v>1.49197394E8</v>
      </c>
      <c r="K3" s="12">
        <v>1.49197394E8</v>
      </c>
      <c r="L3" s="12">
        <v>1.49197394E8</v>
      </c>
      <c r="M3" s="12">
        <v>1.49197394E8</v>
      </c>
      <c r="N3" s="12">
        <v>1.49197394E8</v>
      </c>
      <c r="O3" s="12">
        <v>1.49197394E8</v>
      </c>
      <c r="P3" s="12">
        <v>1.49197394E8</v>
      </c>
      <c r="Q3" s="12">
        <v>1.49197394E8</v>
      </c>
      <c r="R3" s="12">
        <v>1.49197394E8</v>
      </c>
      <c r="S3" s="12">
        <v>1.49197394E8</v>
      </c>
      <c r="T3" s="12">
        <v>1.49197394E8</v>
      </c>
      <c r="U3" s="12">
        <v>1.49197394E8</v>
      </c>
      <c r="V3" s="12">
        <v>1.49197394E8</v>
      </c>
      <c r="W3" s="12">
        <v>1.49197394E8</v>
      </c>
      <c r="X3" s="12">
        <v>1.49197394E8</v>
      </c>
      <c r="Y3" s="13"/>
      <c r="Z3" s="13"/>
    </row>
    <row r="4" ht="18.0" customHeight="1">
      <c r="A4" s="9" t="s">
        <v>19</v>
      </c>
      <c r="B4" s="14">
        <v>43971.0</v>
      </c>
      <c r="C4" s="14">
        <v>43971.0</v>
      </c>
      <c r="D4" s="14">
        <f t="shared" ref="D4:X4" si="2">C5+1</f>
        <v>43972</v>
      </c>
      <c r="E4" s="14">
        <f t="shared" si="2"/>
        <v>43973</v>
      </c>
      <c r="F4" s="14">
        <f t="shared" si="2"/>
        <v>43974</v>
      </c>
      <c r="G4" s="14">
        <f t="shared" si="2"/>
        <v>43975</v>
      </c>
      <c r="H4" s="14">
        <f t="shared" si="2"/>
        <v>43976</v>
      </c>
      <c r="I4" s="14">
        <f t="shared" si="2"/>
        <v>43977</v>
      </c>
      <c r="J4" s="14">
        <f t="shared" si="2"/>
        <v>43978</v>
      </c>
      <c r="K4" s="14">
        <f t="shared" si="2"/>
        <v>43979</v>
      </c>
      <c r="L4" s="14">
        <f t="shared" si="2"/>
        <v>43980</v>
      </c>
      <c r="M4" s="14">
        <f t="shared" si="2"/>
        <v>43981</v>
      </c>
      <c r="N4" s="14">
        <f t="shared" si="2"/>
        <v>43982</v>
      </c>
      <c r="O4" s="14">
        <f t="shared" si="2"/>
        <v>43983</v>
      </c>
      <c r="P4" s="14">
        <f t="shared" si="2"/>
        <v>43984</v>
      </c>
      <c r="Q4" s="14">
        <f t="shared" si="2"/>
        <v>43985</v>
      </c>
      <c r="R4" s="14">
        <f t="shared" si="2"/>
        <v>43986</v>
      </c>
      <c r="S4" s="14">
        <f t="shared" si="2"/>
        <v>43987</v>
      </c>
      <c r="T4" s="14">
        <f t="shared" si="2"/>
        <v>43988</v>
      </c>
      <c r="U4" s="14">
        <f t="shared" si="2"/>
        <v>43989</v>
      </c>
      <c r="V4" s="14">
        <f t="shared" si="2"/>
        <v>43990</v>
      </c>
      <c r="W4" s="14">
        <f t="shared" si="2"/>
        <v>43991</v>
      </c>
      <c r="X4" s="14">
        <f t="shared" si="2"/>
        <v>43992</v>
      </c>
      <c r="Y4" s="13"/>
      <c r="Z4" s="13"/>
    </row>
    <row r="5" ht="18.0" customHeight="1">
      <c r="A5" s="9" t="s">
        <v>20</v>
      </c>
      <c r="B5" s="12" t="s">
        <v>21</v>
      </c>
      <c r="C5" s="14">
        <f t="shared" ref="C5:X5" si="3">C4</f>
        <v>43971</v>
      </c>
      <c r="D5" s="14">
        <f t="shared" si="3"/>
        <v>43972</v>
      </c>
      <c r="E5" s="14">
        <f t="shared" si="3"/>
        <v>43973</v>
      </c>
      <c r="F5" s="14">
        <f t="shared" si="3"/>
        <v>43974</v>
      </c>
      <c r="G5" s="14">
        <f t="shared" si="3"/>
        <v>43975</v>
      </c>
      <c r="H5" s="14">
        <f t="shared" si="3"/>
        <v>43976</v>
      </c>
      <c r="I5" s="14">
        <f t="shared" si="3"/>
        <v>43977</v>
      </c>
      <c r="J5" s="14">
        <f t="shared" si="3"/>
        <v>43978</v>
      </c>
      <c r="K5" s="14">
        <f t="shared" si="3"/>
        <v>43979</v>
      </c>
      <c r="L5" s="14">
        <f t="shared" si="3"/>
        <v>43980</v>
      </c>
      <c r="M5" s="14">
        <f t="shared" si="3"/>
        <v>43981</v>
      </c>
      <c r="N5" s="14">
        <f t="shared" si="3"/>
        <v>43982</v>
      </c>
      <c r="O5" s="14">
        <f t="shared" si="3"/>
        <v>43983</v>
      </c>
      <c r="P5" s="14">
        <f t="shared" si="3"/>
        <v>43984</v>
      </c>
      <c r="Q5" s="14">
        <f t="shared" si="3"/>
        <v>43985</v>
      </c>
      <c r="R5" s="14">
        <f t="shared" si="3"/>
        <v>43986</v>
      </c>
      <c r="S5" s="14">
        <f t="shared" si="3"/>
        <v>43987</v>
      </c>
      <c r="T5" s="14">
        <f t="shared" si="3"/>
        <v>43988</v>
      </c>
      <c r="U5" s="14">
        <f t="shared" si="3"/>
        <v>43989</v>
      </c>
      <c r="V5" s="14">
        <f t="shared" si="3"/>
        <v>43990</v>
      </c>
      <c r="W5" s="14">
        <f t="shared" si="3"/>
        <v>43991</v>
      </c>
      <c r="X5" s="14">
        <f t="shared" si="3"/>
        <v>43992</v>
      </c>
      <c r="Y5" s="13"/>
      <c r="Z5" s="13"/>
    </row>
    <row r="6" ht="18.0" customHeight="1">
      <c r="A6" s="9" t="s">
        <v>22</v>
      </c>
      <c r="B6" s="12" t="s">
        <v>23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12" t="s">
        <v>24</v>
      </c>
      <c r="V6" s="12" t="s">
        <v>24</v>
      </c>
      <c r="W6" s="12" t="s">
        <v>24</v>
      </c>
      <c r="X6" s="12" t="s">
        <v>24</v>
      </c>
      <c r="Y6" s="13"/>
      <c r="Z6" s="13"/>
    </row>
    <row r="7" ht="18.0" customHeight="1">
      <c r="A7" s="9" t="s">
        <v>25</v>
      </c>
      <c r="B7" s="12" t="s">
        <v>26</v>
      </c>
      <c r="C7" s="12" t="s">
        <v>26</v>
      </c>
      <c r="D7" s="12" t="s">
        <v>26</v>
      </c>
      <c r="E7" s="12" t="s">
        <v>26</v>
      </c>
      <c r="F7" s="12" t="s">
        <v>26</v>
      </c>
      <c r="G7" s="12" t="s">
        <v>26</v>
      </c>
      <c r="H7" s="12" t="s">
        <v>26</v>
      </c>
      <c r="I7" s="12" t="s">
        <v>26</v>
      </c>
      <c r="J7" s="12" t="s">
        <v>26</v>
      </c>
      <c r="K7" s="12" t="s">
        <v>26</v>
      </c>
      <c r="L7" s="12" t="s">
        <v>26</v>
      </c>
      <c r="M7" s="12" t="s">
        <v>26</v>
      </c>
      <c r="N7" s="12" t="s">
        <v>26</v>
      </c>
      <c r="O7" s="12" t="s">
        <v>26</v>
      </c>
      <c r="P7" s="12" t="s">
        <v>26</v>
      </c>
      <c r="Q7" s="12" t="s">
        <v>26</v>
      </c>
      <c r="R7" s="12" t="s">
        <v>26</v>
      </c>
      <c r="S7" s="12" t="s">
        <v>26</v>
      </c>
      <c r="T7" s="12" t="s">
        <v>26</v>
      </c>
      <c r="U7" s="12" t="s">
        <v>26</v>
      </c>
      <c r="V7" s="12" t="s">
        <v>26</v>
      </c>
      <c r="W7" s="12" t="s">
        <v>26</v>
      </c>
      <c r="X7" s="12" t="s">
        <v>26</v>
      </c>
      <c r="Y7" s="13"/>
      <c r="Z7" s="13"/>
    </row>
    <row r="8" ht="18.0" customHeight="1">
      <c r="A8" s="9" t="s">
        <v>27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0" customHeight="1">
      <c r="A9" s="9" t="s">
        <v>28</v>
      </c>
      <c r="B9" s="12" t="s">
        <v>29</v>
      </c>
      <c r="C9" s="12" t="s">
        <v>29</v>
      </c>
      <c r="D9" s="12" t="s">
        <v>29</v>
      </c>
      <c r="E9" s="12" t="s">
        <v>29</v>
      </c>
      <c r="F9" s="12" t="s">
        <v>29</v>
      </c>
      <c r="G9" s="12" t="s">
        <v>29</v>
      </c>
      <c r="H9" s="12" t="s">
        <v>29</v>
      </c>
      <c r="I9" s="12" t="s">
        <v>29</v>
      </c>
      <c r="J9" s="12" t="s">
        <v>29</v>
      </c>
      <c r="K9" s="12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12" t="s">
        <v>29</v>
      </c>
      <c r="Q9" s="12" t="s">
        <v>29</v>
      </c>
      <c r="R9" s="12" t="s">
        <v>29</v>
      </c>
      <c r="S9" s="12" t="s">
        <v>29</v>
      </c>
      <c r="T9" s="12" t="s">
        <v>29</v>
      </c>
      <c r="U9" s="12" t="s">
        <v>29</v>
      </c>
      <c r="V9" s="12" t="s">
        <v>29</v>
      </c>
      <c r="W9" s="12" t="s">
        <v>29</v>
      </c>
      <c r="X9" s="12" t="s">
        <v>29</v>
      </c>
      <c r="Y9" s="13"/>
      <c r="Z9" s="13"/>
    </row>
    <row r="10" ht="18.0" customHeight="1">
      <c r="A10" s="9" t="s">
        <v>30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8.0" customHeight="1">
      <c r="A11" s="9" t="s">
        <v>31</v>
      </c>
      <c r="B11" s="12">
        <v>1000.0</v>
      </c>
      <c r="C11" s="12">
        <v>1000.0</v>
      </c>
      <c r="D11" s="12">
        <v>1000.0</v>
      </c>
      <c r="E11" s="12">
        <v>1000.0</v>
      </c>
      <c r="F11" s="12">
        <v>1000.0</v>
      </c>
      <c r="G11" s="12">
        <v>1000.0</v>
      </c>
      <c r="H11" s="12">
        <v>1000.0</v>
      </c>
      <c r="I11" s="12">
        <v>1000.0</v>
      </c>
      <c r="J11" s="12">
        <v>1000.0</v>
      </c>
      <c r="K11" s="12">
        <v>1000.0</v>
      </c>
      <c r="L11" s="12">
        <v>1000.0</v>
      </c>
      <c r="M11" s="12">
        <v>1000.0</v>
      </c>
      <c r="N11" s="12">
        <v>1000.0</v>
      </c>
      <c r="O11" s="12">
        <v>1000.0</v>
      </c>
      <c r="P11" s="12">
        <v>1000.0</v>
      </c>
      <c r="Q11" s="12">
        <v>1000.0</v>
      </c>
      <c r="R11" s="12">
        <v>1000.0</v>
      </c>
      <c r="S11" s="12">
        <v>1000.0</v>
      </c>
      <c r="T11" s="12">
        <v>1000.0</v>
      </c>
      <c r="U11" s="12">
        <v>1000.0</v>
      </c>
      <c r="V11" s="12">
        <v>1000.0</v>
      </c>
      <c r="W11" s="12">
        <v>1000.0</v>
      </c>
      <c r="X11" s="12">
        <v>1000.0</v>
      </c>
      <c r="Y11" s="13"/>
      <c r="Z11" s="13"/>
    </row>
    <row r="12" ht="18.0" customHeight="1">
      <c r="A12" s="9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8.0" customHeight="1">
      <c r="A13" s="9" t="s">
        <v>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8.0" hidden="1" customHeight="1">
      <c r="A14" s="9" t="s">
        <v>34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8.0" hidden="1" customHeight="1">
      <c r="A15" s="9" t="s">
        <v>35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8.0" hidden="1" customHeight="1">
      <c r="A16" s="9" t="s">
        <v>36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8.0" hidden="1" customHeight="1">
      <c r="A17" s="9" t="s">
        <v>37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2.5" customHeight="1">
      <c r="A18" s="15"/>
      <c r="B18" s="16" t="s">
        <v>38</v>
      </c>
      <c r="C18" s="17" t="s">
        <v>39</v>
      </c>
    </row>
  </sheetData>
  <mergeCells count="4">
    <mergeCell ref="B1:Z1"/>
    <mergeCell ref="A18:A1000"/>
    <mergeCell ref="C18:Z18"/>
    <mergeCell ref="B19:Z1000"/>
  </mergeCells>
  <hyperlinks>
    <hyperlink r:id="rId1" ref="C18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77</v>
      </c>
    </row>
    <row r="2">
      <c r="A2" s="18" t="s">
        <v>40</v>
      </c>
      <c r="B2" s="19">
        <v>43993.474814814814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0.8421960625126852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62.0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43971.0</v>
      </c>
      <c r="B16" s="28" t="s">
        <v>53</v>
      </c>
      <c r="C16" s="28" t="s">
        <v>56</v>
      </c>
      <c r="D16" s="28">
        <v>26.0</v>
      </c>
    </row>
    <row r="17">
      <c r="A17" s="31">
        <v>43971.0</v>
      </c>
      <c r="B17" s="28" t="s">
        <v>53</v>
      </c>
      <c r="C17" s="28" t="s">
        <v>54</v>
      </c>
      <c r="D17" s="28">
        <v>1.0</v>
      </c>
    </row>
    <row r="18">
      <c r="A18" s="31">
        <v>43971.0</v>
      </c>
      <c r="B18" s="28" t="s">
        <v>55</v>
      </c>
      <c r="C18" s="28" t="s">
        <v>57</v>
      </c>
      <c r="D18" s="28">
        <v>1.0</v>
      </c>
    </row>
    <row r="19">
      <c r="A19" s="31">
        <v>43971.0</v>
      </c>
      <c r="B19" s="28" t="s">
        <v>55</v>
      </c>
      <c r="C19" s="28" t="s">
        <v>56</v>
      </c>
      <c r="D19" s="28">
        <v>30.0</v>
      </c>
    </row>
    <row r="20">
      <c r="A20" s="31">
        <v>43971.0</v>
      </c>
      <c r="B20" s="28" t="s">
        <v>55</v>
      </c>
      <c r="C20" s="28" t="s">
        <v>54</v>
      </c>
      <c r="D20" s="28">
        <v>4.0</v>
      </c>
    </row>
    <row r="21">
      <c r="A21" s="31"/>
      <c r="B21" s="28"/>
      <c r="C21" s="28"/>
      <c r="D21" s="28"/>
    </row>
    <row r="22">
      <c r="A22" s="31"/>
      <c r="B22" s="28"/>
      <c r="C22" s="28"/>
      <c r="D22" s="28"/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  <row r="29">
      <c r="A29" s="31"/>
      <c r="B29" s="28"/>
      <c r="C29" s="28"/>
      <c r="D29" s="28"/>
    </row>
    <row r="30">
      <c r="A30" s="31"/>
      <c r="B30" s="28"/>
      <c r="C30" s="28"/>
      <c r="D30" s="28"/>
    </row>
    <row r="31">
      <c r="A31" s="31"/>
      <c r="B31" s="28"/>
      <c r="C31" s="28"/>
      <c r="D31" s="28"/>
    </row>
    <row r="32">
      <c r="A32" s="31"/>
      <c r="B32" s="28"/>
      <c r="C32" s="28"/>
      <c r="D32" s="28"/>
    </row>
    <row r="33">
      <c r="A33" s="31"/>
      <c r="B33" s="28"/>
      <c r="C33" s="28"/>
      <c r="D33" s="28"/>
    </row>
    <row r="34">
      <c r="A34" s="31"/>
      <c r="B34" s="28"/>
      <c r="C34" s="28"/>
      <c r="D34" s="28"/>
    </row>
    <row r="35">
      <c r="A35" s="31"/>
      <c r="B35" s="28"/>
      <c r="C35" s="28"/>
      <c r="D35" s="28"/>
    </row>
    <row r="36">
      <c r="A36" s="31"/>
      <c r="B36" s="28"/>
      <c r="C36" s="28"/>
      <c r="D36" s="28"/>
    </row>
  </sheetData>
  <mergeCells count="3">
    <mergeCell ref="A1:Z1"/>
    <mergeCell ref="A10:Z10"/>
    <mergeCell ref="A14:Z1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78</v>
      </c>
    </row>
    <row r="2">
      <c r="A2" s="18" t="s">
        <v>40</v>
      </c>
      <c r="B2" s="19">
        <v>43993.474907407406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46</v>
      </c>
    </row>
    <row r="7">
      <c r="A7" s="18"/>
      <c r="B7" s="32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205.0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43975.0</v>
      </c>
      <c r="B16" s="28" t="s">
        <v>53</v>
      </c>
      <c r="C16" s="28" t="s">
        <v>57</v>
      </c>
      <c r="D16" s="28">
        <v>2.0</v>
      </c>
    </row>
    <row r="17">
      <c r="A17" s="31">
        <v>43975.0</v>
      </c>
      <c r="B17" s="28" t="s">
        <v>53</v>
      </c>
      <c r="C17" s="28" t="s">
        <v>56</v>
      </c>
      <c r="D17" s="28">
        <v>92.0</v>
      </c>
    </row>
    <row r="18">
      <c r="A18" s="31">
        <v>43975.0</v>
      </c>
      <c r="B18" s="28" t="s">
        <v>53</v>
      </c>
      <c r="C18" s="28" t="s">
        <v>54</v>
      </c>
      <c r="D18" s="28">
        <v>2.0</v>
      </c>
    </row>
    <row r="19">
      <c r="A19" s="31">
        <v>43975.0</v>
      </c>
      <c r="B19" s="28" t="s">
        <v>55</v>
      </c>
      <c r="C19" s="28" t="s">
        <v>57</v>
      </c>
      <c r="D19" s="28">
        <v>5.0</v>
      </c>
    </row>
    <row r="20">
      <c r="A20" s="31">
        <v>43975.0</v>
      </c>
      <c r="B20" s="28" t="s">
        <v>55</v>
      </c>
      <c r="C20" s="28" t="s">
        <v>56</v>
      </c>
      <c r="D20" s="28">
        <v>103.0</v>
      </c>
    </row>
    <row r="21">
      <c r="A21" s="31">
        <v>43975.0</v>
      </c>
      <c r="B21" s="28" t="s">
        <v>55</v>
      </c>
      <c r="C21" s="28" t="s">
        <v>54</v>
      </c>
      <c r="D21" s="28">
        <v>1.0</v>
      </c>
    </row>
    <row r="22">
      <c r="A22" s="31"/>
      <c r="B22" s="28"/>
      <c r="C22" s="28"/>
      <c r="D22" s="28"/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  <row r="29">
      <c r="A29" s="31"/>
      <c r="B29" s="28"/>
      <c r="C29" s="28"/>
      <c r="D29" s="28"/>
    </row>
    <row r="30">
      <c r="A30" s="31"/>
      <c r="B30" s="28"/>
      <c r="C30" s="28"/>
      <c r="D30" s="28"/>
    </row>
    <row r="31">
      <c r="A31" s="31"/>
      <c r="B31" s="28"/>
      <c r="C31" s="28"/>
      <c r="D31" s="28"/>
    </row>
    <row r="32">
      <c r="A32" s="31"/>
      <c r="B32" s="28"/>
      <c r="C32" s="28"/>
      <c r="D32" s="28"/>
    </row>
    <row r="33">
      <c r="A33" s="31"/>
      <c r="B33" s="28"/>
      <c r="C33" s="28"/>
      <c r="D33" s="28"/>
    </row>
    <row r="34">
      <c r="A34" s="31"/>
      <c r="B34" s="28"/>
      <c r="C34" s="28"/>
      <c r="D34" s="28"/>
    </row>
    <row r="35">
      <c r="A35" s="31"/>
      <c r="B35" s="28"/>
      <c r="C35" s="28"/>
      <c r="D35" s="28"/>
    </row>
  </sheetData>
  <mergeCells count="3">
    <mergeCell ref="A1:Z1"/>
    <mergeCell ref="A10:Z10"/>
    <mergeCell ref="A14:Z1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79</v>
      </c>
    </row>
    <row r="2">
      <c r="A2" s="18" t="s">
        <v>40</v>
      </c>
      <c r="B2" s="19">
        <v>43993.47503472222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0.8103124160773432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215.0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43979.0</v>
      </c>
      <c r="B16" s="28" t="s">
        <v>53</v>
      </c>
      <c r="C16" s="28" t="s">
        <v>57</v>
      </c>
      <c r="D16" s="28">
        <v>4.0</v>
      </c>
    </row>
    <row r="17">
      <c r="A17" s="31">
        <v>43979.0</v>
      </c>
      <c r="B17" s="28" t="s">
        <v>53</v>
      </c>
      <c r="C17" s="28" t="s">
        <v>70</v>
      </c>
      <c r="D17" s="28">
        <v>1.0</v>
      </c>
    </row>
    <row r="18">
      <c r="A18" s="31">
        <v>43979.0</v>
      </c>
      <c r="B18" s="28" t="s">
        <v>53</v>
      </c>
      <c r="C18" s="28" t="s">
        <v>56</v>
      </c>
      <c r="D18" s="28">
        <v>93.0</v>
      </c>
    </row>
    <row r="19">
      <c r="A19" s="31">
        <v>43979.0</v>
      </c>
      <c r="B19" s="28" t="s">
        <v>55</v>
      </c>
      <c r="C19" s="28" t="s">
        <v>57</v>
      </c>
      <c r="D19" s="28">
        <v>7.0</v>
      </c>
    </row>
    <row r="20">
      <c r="A20" s="31">
        <v>43979.0</v>
      </c>
      <c r="B20" s="28" t="s">
        <v>55</v>
      </c>
      <c r="C20" s="28" t="s">
        <v>56</v>
      </c>
      <c r="D20" s="28">
        <v>110.0</v>
      </c>
    </row>
    <row r="21">
      <c r="A21" s="31"/>
      <c r="B21" s="28"/>
      <c r="C21" s="28"/>
      <c r="D21" s="28"/>
    </row>
    <row r="22">
      <c r="A22" s="31"/>
      <c r="B22" s="28"/>
      <c r="C22" s="28"/>
      <c r="D22" s="28"/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  <row r="29">
      <c r="A29" s="31"/>
      <c r="B29" s="28"/>
      <c r="C29" s="28"/>
      <c r="D29" s="28"/>
    </row>
    <row r="30">
      <c r="A30" s="31"/>
      <c r="B30" s="28"/>
      <c r="C30" s="28"/>
      <c r="D30" s="28"/>
    </row>
    <row r="31">
      <c r="A31" s="31"/>
      <c r="B31" s="28"/>
      <c r="C31" s="28"/>
      <c r="D31" s="28"/>
    </row>
    <row r="32">
      <c r="A32" s="31"/>
      <c r="B32" s="28"/>
      <c r="C32" s="28"/>
      <c r="D32" s="28"/>
    </row>
    <row r="33">
      <c r="A33" s="31"/>
      <c r="B33" s="28"/>
      <c r="C33" s="28"/>
      <c r="D33" s="28"/>
    </row>
  </sheetData>
  <mergeCells count="3">
    <mergeCell ref="A1:Z1"/>
    <mergeCell ref="A10:Z10"/>
    <mergeCell ref="A14:Z1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80</v>
      </c>
    </row>
    <row r="2">
      <c r="A2" s="18" t="s">
        <v>40</v>
      </c>
      <c r="B2" s="19">
        <v>43993.475127314814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7.0</v>
      </c>
    </row>
    <row r="5">
      <c r="A5" s="18" t="s">
        <v>44</v>
      </c>
      <c r="B5" s="21">
        <v>7.0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0.9316017975474141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374.0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43983.0</v>
      </c>
      <c r="B16" s="28" t="s">
        <v>53</v>
      </c>
      <c r="C16" s="28" t="s">
        <v>57</v>
      </c>
      <c r="D16" s="28">
        <v>50.0</v>
      </c>
    </row>
    <row r="17">
      <c r="A17" s="31">
        <v>43983.0</v>
      </c>
      <c r="B17" s="28" t="s">
        <v>53</v>
      </c>
      <c r="C17" s="28" t="s">
        <v>70</v>
      </c>
      <c r="D17" s="28">
        <v>1.0</v>
      </c>
    </row>
    <row r="18">
      <c r="A18" s="31">
        <v>43983.0</v>
      </c>
      <c r="B18" s="28" t="s">
        <v>53</v>
      </c>
      <c r="C18" s="28" t="s">
        <v>56</v>
      </c>
      <c r="D18" s="28">
        <v>141.0</v>
      </c>
    </row>
    <row r="19">
      <c r="A19" s="31">
        <v>43983.0</v>
      </c>
      <c r="B19" s="28" t="s">
        <v>53</v>
      </c>
      <c r="C19" s="28" t="s">
        <v>54</v>
      </c>
      <c r="D19" s="28">
        <v>2.0</v>
      </c>
    </row>
    <row r="20">
      <c r="A20" s="31">
        <v>43983.0</v>
      </c>
      <c r="B20" s="28" t="s">
        <v>55</v>
      </c>
      <c r="C20" s="28" t="s">
        <v>57</v>
      </c>
      <c r="D20" s="28">
        <v>44.0</v>
      </c>
    </row>
    <row r="21">
      <c r="A21" s="31">
        <v>43983.0</v>
      </c>
      <c r="B21" s="28" t="s">
        <v>55</v>
      </c>
      <c r="C21" s="28" t="s">
        <v>56</v>
      </c>
      <c r="D21" s="28">
        <v>133.0</v>
      </c>
    </row>
    <row r="22">
      <c r="A22" s="31">
        <v>43983.0</v>
      </c>
      <c r="B22" s="28" t="s">
        <v>55</v>
      </c>
      <c r="C22" s="28" t="s">
        <v>54</v>
      </c>
      <c r="D22" s="28">
        <v>3.0</v>
      </c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  <row r="29">
      <c r="A29" s="31"/>
      <c r="B29" s="28"/>
      <c r="C29" s="28"/>
      <c r="D29" s="28"/>
    </row>
    <row r="30">
      <c r="A30" s="31"/>
      <c r="B30" s="28"/>
      <c r="C30" s="28"/>
      <c r="D30" s="28"/>
    </row>
    <row r="31">
      <c r="A31" s="31"/>
      <c r="B31" s="28"/>
      <c r="C31" s="28"/>
      <c r="D31" s="28"/>
    </row>
    <row r="32">
      <c r="A32" s="31"/>
      <c r="B32" s="28"/>
      <c r="C32" s="28"/>
      <c r="D32" s="28"/>
    </row>
    <row r="33">
      <c r="A33" s="31"/>
      <c r="B33" s="28"/>
      <c r="C33" s="28"/>
      <c r="D33" s="28"/>
    </row>
    <row r="34">
      <c r="A34" s="31"/>
      <c r="B34" s="28"/>
      <c r="C34" s="28"/>
      <c r="D34" s="28"/>
    </row>
    <row r="35">
      <c r="A35" s="31"/>
      <c r="B35" s="28"/>
      <c r="C35" s="28"/>
      <c r="D35" s="28"/>
    </row>
    <row r="36">
      <c r="A36" s="31"/>
      <c r="B36" s="28"/>
      <c r="C36" s="28"/>
      <c r="D36" s="28"/>
    </row>
  </sheetData>
  <mergeCells count="3">
    <mergeCell ref="A1:Z1"/>
    <mergeCell ref="A10:Z10"/>
    <mergeCell ref="A14:Z14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81</v>
      </c>
    </row>
    <row r="2">
      <c r="A2" s="18" t="s">
        <v>40</v>
      </c>
      <c r="B2" s="19">
        <v>43993.47523148148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0.8432865413593466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311.0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43987.0</v>
      </c>
      <c r="B16" s="28" t="s">
        <v>53</v>
      </c>
      <c r="C16" s="28" t="s">
        <v>57</v>
      </c>
      <c r="D16" s="28">
        <v>39.0</v>
      </c>
    </row>
    <row r="17">
      <c r="A17" s="31">
        <v>43987.0</v>
      </c>
      <c r="B17" s="28" t="s">
        <v>53</v>
      </c>
      <c r="C17" s="28" t="s">
        <v>56</v>
      </c>
      <c r="D17" s="28">
        <v>110.0</v>
      </c>
    </row>
    <row r="18">
      <c r="A18" s="31">
        <v>43987.0</v>
      </c>
      <c r="B18" s="28" t="s">
        <v>55</v>
      </c>
      <c r="C18" s="28" t="s">
        <v>57</v>
      </c>
      <c r="D18" s="28">
        <v>53.0</v>
      </c>
    </row>
    <row r="19">
      <c r="A19" s="31">
        <v>43987.0</v>
      </c>
      <c r="B19" s="28" t="s">
        <v>55</v>
      </c>
      <c r="C19" s="28" t="s">
        <v>56</v>
      </c>
      <c r="D19" s="28">
        <v>109.0</v>
      </c>
    </row>
    <row r="20">
      <c r="A20" s="31"/>
      <c r="B20" s="28"/>
      <c r="C20" s="28"/>
      <c r="D20" s="28"/>
    </row>
    <row r="21">
      <c r="A21" s="31"/>
      <c r="B21" s="28"/>
      <c r="C21" s="28"/>
      <c r="D21" s="28"/>
    </row>
    <row r="22">
      <c r="A22" s="31"/>
      <c r="B22" s="28"/>
      <c r="C22" s="28"/>
      <c r="D22" s="28"/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  <row r="29">
      <c r="A29" s="31"/>
      <c r="B29" s="28"/>
      <c r="C29" s="28"/>
      <c r="D29" s="28"/>
    </row>
    <row r="30">
      <c r="A30" s="31"/>
      <c r="B30" s="28"/>
      <c r="C30" s="28"/>
      <c r="D30" s="28"/>
    </row>
    <row r="31">
      <c r="A31" s="31"/>
      <c r="B31" s="28"/>
      <c r="C31" s="28"/>
      <c r="D31" s="28"/>
    </row>
    <row r="32">
      <c r="A32" s="31"/>
      <c r="B32" s="28"/>
      <c r="C32" s="28"/>
      <c r="D32" s="28"/>
    </row>
    <row r="33">
      <c r="A33" s="31"/>
      <c r="B33" s="28"/>
      <c r="C33" s="28"/>
      <c r="D33" s="28"/>
    </row>
    <row r="34">
      <c r="A34" s="31"/>
      <c r="B34" s="28"/>
      <c r="C34" s="28"/>
      <c r="D34" s="28"/>
    </row>
  </sheetData>
  <mergeCells count="3">
    <mergeCell ref="A1:Z1"/>
    <mergeCell ref="A10:Z10"/>
    <mergeCell ref="A14:Z14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82</v>
      </c>
    </row>
    <row r="2">
      <c r="A2" s="18" t="s">
        <v>40</v>
      </c>
      <c r="B2" s="19">
        <v>43993.47534722222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4.0</v>
      </c>
    </row>
    <row r="5">
      <c r="A5" s="18" t="s">
        <v>44</v>
      </c>
      <c r="B5" s="21">
        <v>4.0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0.8510765041273083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322.0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43991.0</v>
      </c>
      <c r="B16" s="28" t="s">
        <v>53</v>
      </c>
      <c r="C16" s="28" t="s">
        <v>57</v>
      </c>
      <c r="D16" s="28">
        <v>53.0</v>
      </c>
    </row>
    <row r="17">
      <c r="A17" s="31">
        <v>43991.0</v>
      </c>
      <c r="B17" s="28" t="s">
        <v>53</v>
      </c>
      <c r="C17" s="28" t="s">
        <v>56</v>
      </c>
      <c r="D17" s="28">
        <v>98.0</v>
      </c>
    </row>
    <row r="18">
      <c r="A18" s="31">
        <v>43991.0</v>
      </c>
      <c r="B18" s="28" t="s">
        <v>55</v>
      </c>
      <c r="C18" s="28" t="s">
        <v>57</v>
      </c>
      <c r="D18" s="28">
        <v>55.0</v>
      </c>
    </row>
    <row r="19">
      <c r="A19" s="31">
        <v>43991.0</v>
      </c>
      <c r="B19" s="28" t="s">
        <v>55</v>
      </c>
      <c r="C19" s="28" t="s">
        <v>56</v>
      </c>
      <c r="D19" s="28">
        <v>116.0</v>
      </c>
    </row>
    <row r="20">
      <c r="A20" s="31"/>
      <c r="B20" s="28"/>
      <c r="C20" s="28"/>
      <c r="D20" s="28"/>
    </row>
    <row r="21">
      <c r="A21" s="31"/>
      <c r="B21" s="28"/>
      <c r="C21" s="28"/>
      <c r="D21" s="28"/>
    </row>
    <row r="22">
      <c r="A22" s="31"/>
      <c r="B22" s="28"/>
      <c r="C22" s="28"/>
      <c r="D22" s="28"/>
    </row>
    <row r="23">
      <c r="A23" s="31"/>
      <c r="B23" s="28"/>
      <c r="C23" s="28"/>
      <c r="D23" s="28"/>
    </row>
    <row r="24">
      <c r="A24" s="31"/>
      <c r="B24" s="28"/>
      <c r="C24" s="28"/>
      <c r="D24" s="28"/>
    </row>
    <row r="25">
      <c r="A25" s="31"/>
      <c r="B25" s="28"/>
      <c r="C25" s="28"/>
      <c r="D25" s="28"/>
    </row>
    <row r="26">
      <c r="A26" s="31"/>
      <c r="B26" s="28"/>
      <c r="C26" s="28"/>
      <c r="D26" s="28"/>
    </row>
    <row r="27">
      <c r="A27" s="31"/>
      <c r="B27" s="28"/>
      <c r="C27" s="28"/>
      <c r="D27" s="28"/>
    </row>
    <row r="28">
      <c r="A28" s="31"/>
      <c r="B28" s="28"/>
      <c r="C28" s="28"/>
      <c r="D28" s="28"/>
    </row>
  </sheetData>
  <mergeCells count="3">
    <mergeCell ref="A1:Z1"/>
    <mergeCell ref="A10:Z10"/>
    <mergeCell ref="A14:Z14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83</v>
      </c>
    </row>
    <row r="2">
      <c r="A2" s="18" t="s">
        <v>40</v>
      </c>
      <c r="B2" s="19">
        <v>43993.47201388889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87.0</v>
      </c>
    </row>
    <row r="5">
      <c r="A5" s="18" t="s">
        <v>44</v>
      </c>
      <c r="B5" s="21">
        <v>87.0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0.17729562027725937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5711.0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43971.0</v>
      </c>
      <c r="B16" s="28" t="s">
        <v>53</v>
      </c>
      <c r="C16" s="28" t="s">
        <v>56</v>
      </c>
      <c r="D16" s="28">
        <v>17.0</v>
      </c>
    </row>
    <row r="17">
      <c r="A17" s="31">
        <v>43971.0</v>
      </c>
      <c r="B17" s="28" t="s">
        <v>55</v>
      </c>
      <c r="C17" s="28" t="s">
        <v>56</v>
      </c>
      <c r="D17" s="28">
        <v>34.0</v>
      </c>
    </row>
    <row r="18">
      <c r="A18" s="31">
        <v>43972.0</v>
      </c>
      <c r="B18" s="28" t="s">
        <v>53</v>
      </c>
      <c r="C18" s="28" t="s">
        <v>57</v>
      </c>
      <c r="D18" s="28">
        <v>17.0</v>
      </c>
    </row>
    <row r="19">
      <c r="A19" s="31">
        <v>43972.0</v>
      </c>
      <c r="B19" s="28" t="s">
        <v>53</v>
      </c>
      <c r="C19" s="28" t="s">
        <v>56</v>
      </c>
      <c r="D19" s="28">
        <v>243.0</v>
      </c>
    </row>
    <row r="20">
      <c r="A20" s="31">
        <v>43972.0</v>
      </c>
      <c r="B20" s="28" t="s">
        <v>53</v>
      </c>
      <c r="C20" s="28" t="s">
        <v>54</v>
      </c>
      <c r="D20" s="28">
        <v>6.0</v>
      </c>
    </row>
    <row r="21">
      <c r="A21" s="31">
        <v>43972.0</v>
      </c>
      <c r="B21" s="28" t="s">
        <v>55</v>
      </c>
      <c r="C21" s="28" t="s">
        <v>57</v>
      </c>
      <c r="D21" s="28">
        <v>6.0</v>
      </c>
    </row>
    <row r="22">
      <c r="A22" s="31">
        <v>43972.0</v>
      </c>
      <c r="B22" s="28" t="s">
        <v>55</v>
      </c>
      <c r="C22" s="28" t="s">
        <v>56</v>
      </c>
      <c r="D22" s="28">
        <v>164.0</v>
      </c>
    </row>
    <row r="23">
      <c r="A23" s="31">
        <v>43973.0</v>
      </c>
      <c r="B23" s="28" t="s">
        <v>53</v>
      </c>
      <c r="C23" s="28" t="s">
        <v>56</v>
      </c>
      <c r="D23" s="28">
        <v>85.0</v>
      </c>
    </row>
    <row r="24">
      <c r="A24" s="31">
        <v>43973.0</v>
      </c>
      <c r="B24" s="28" t="s">
        <v>55</v>
      </c>
      <c r="C24" s="28" t="s">
        <v>56</v>
      </c>
      <c r="D24" s="28">
        <v>130.0</v>
      </c>
    </row>
    <row r="25">
      <c r="A25" s="31">
        <v>43974.0</v>
      </c>
      <c r="B25" s="28" t="s">
        <v>53</v>
      </c>
      <c r="C25" s="28" t="s">
        <v>57</v>
      </c>
      <c r="D25" s="28">
        <v>17.0</v>
      </c>
    </row>
    <row r="26">
      <c r="A26" s="31">
        <v>43974.0</v>
      </c>
      <c r="B26" s="28" t="s">
        <v>53</v>
      </c>
      <c r="C26" s="28" t="s">
        <v>56</v>
      </c>
      <c r="D26" s="28">
        <v>350.0</v>
      </c>
    </row>
    <row r="27">
      <c r="A27" s="31">
        <v>43974.0</v>
      </c>
      <c r="B27" s="28" t="s">
        <v>55</v>
      </c>
      <c r="C27" s="28" t="s">
        <v>57</v>
      </c>
      <c r="D27" s="28">
        <v>6.0</v>
      </c>
    </row>
    <row r="28">
      <c r="A28" s="31">
        <v>43974.0</v>
      </c>
      <c r="B28" s="28" t="s">
        <v>55</v>
      </c>
      <c r="C28" s="28" t="s">
        <v>56</v>
      </c>
      <c r="D28" s="28">
        <v>344.0</v>
      </c>
    </row>
    <row r="29">
      <c r="A29" s="31">
        <v>43974.0</v>
      </c>
      <c r="B29" s="28" t="s">
        <v>55</v>
      </c>
      <c r="C29" s="28" t="s">
        <v>54</v>
      </c>
      <c r="D29" s="28">
        <v>11.0</v>
      </c>
    </row>
    <row r="30">
      <c r="A30" s="31">
        <v>43975.0</v>
      </c>
      <c r="B30" s="28" t="s">
        <v>53</v>
      </c>
      <c r="C30" s="28" t="s">
        <v>57</v>
      </c>
      <c r="D30" s="28">
        <v>6.0</v>
      </c>
    </row>
    <row r="31">
      <c r="A31" s="31">
        <v>43975.0</v>
      </c>
      <c r="B31" s="28" t="s">
        <v>53</v>
      </c>
      <c r="C31" s="28" t="s">
        <v>56</v>
      </c>
      <c r="D31" s="28">
        <v>141.0</v>
      </c>
    </row>
    <row r="32">
      <c r="A32" s="31">
        <v>43975.0</v>
      </c>
      <c r="B32" s="28" t="s">
        <v>53</v>
      </c>
      <c r="C32" s="28" t="s">
        <v>54</v>
      </c>
      <c r="D32" s="28">
        <v>6.0</v>
      </c>
    </row>
    <row r="33">
      <c r="A33" s="31">
        <v>43975.0</v>
      </c>
      <c r="B33" s="28" t="s">
        <v>55</v>
      </c>
      <c r="C33" s="28" t="s">
        <v>57</v>
      </c>
      <c r="D33" s="28">
        <v>11.0</v>
      </c>
    </row>
    <row r="34">
      <c r="A34" s="31">
        <v>43975.0</v>
      </c>
      <c r="B34" s="28" t="s">
        <v>55</v>
      </c>
      <c r="C34" s="28" t="s">
        <v>56</v>
      </c>
      <c r="D34" s="28">
        <v>102.0</v>
      </c>
    </row>
    <row r="35">
      <c r="A35" s="31">
        <v>43975.0</v>
      </c>
      <c r="B35" s="28" t="s">
        <v>55</v>
      </c>
      <c r="C35" s="28" t="s">
        <v>54</v>
      </c>
      <c r="D35" s="28">
        <v>6.0</v>
      </c>
    </row>
    <row r="36">
      <c r="A36" s="31">
        <v>43976.0</v>
      </c>
      <c r="B36" s="28" t="s">
        <v>53</v>
      </c>
      <c r="C36" s="28" t="s">
        <v>57</v>
      </c>
      <c r="D36" s="28">
        <v>17.0</v>
      </c>
    </row>
    <row r="37">
      <c r="A37" s="31">
        <v>43976.0</v>
      </c>
      <c r="B37" s="28" t="s">
        <v>53</v>
      </c>
      <c r="C37" s="28" t="s">
        <v>56</v>
      </c>
      <c r="D37" s="28">
        <v>68.0</v>
      </c>
    </row>
    <row r="38">
      <c r="A38" s="31">
        <v>43976.0</v>
      </c>
      <c r="B38" s="28" t="s">
        <v>55</v>
      </c>
      <c r="C38" s="28" t="s">
        <v>57</v>
      </c>
      <c r="D38" s="28">
        <v>6.0</v>
      </c>
    </row>
    <row r="39">
      <c r="A39" s="31">
        <v>43976.0</v>
      </c>
      <c r="B39" s="28" t="s">
        <v>55</v>
      </c>
      <c r="C39" s="28" t="s">
        <v>56</v>
      </c>
      <c r="D39" s="28">
        <v>45.0</v>
      </c>
    </row>
    <row r="40">
      <c r="A40" s="31">
        <v>43977.0</v>
      </c>
      <c r="B40" s="28" t="s">
        <v>53</v>
      </c>
      <c r="C40" s="28" t="s">
        <v>56</v>
      </c>
      <c r="D40" s="28">
        <v>51.0</v>
      </c>
    </row>
    <row r="41">
      <c r="A41" s="31">
        <v>43977.0</v>
      </c>
      <c r="B41" s="28" t="s">
        <v>55</v>
      </c>
      <c r="C41" s="28" t="s">
        <v>57</v>
      </c>
      <c r="D41" s="28">
        <v>6.0</v>
      </c>
    </row>
    <row r="42">
      <c r="A42" s="31">
        <v>43977.0</v>
      </c>
      <c r="B42" s="28" t="s">
        <v>55</v>
      </c>
      <c r="C42" s="28" t="s">
        <v>56</v>
      </c>
      <c r="D42" s="28">
        <v>90.0</v>
      </c>
    </row>
    <row r="43">
      <c r="A43" s="31">
        <v>43978.0</v>
      </c>
      <c r="B43" s="28" t="s">
        <v>53</v>
      </c>
      <c r="C43" s="28" t="s">
        <v>56</v>
      </c>
      <c r="D43" s="28">
        <v>17.0</v>
      </c>
    </row>
    <row r="44">
      <c r="A44" s="31">
        <v>43978.0</v>
      </c>
      <c r="B44" s="28" t="s">
        <v>55</v>
      </c>
      <c r="C44" s="28" t="s">
        <v>56</v>
      </c>
      <c r="D44" s="28">
        <v>39.0</v>
      </c>
    </row>
    <row r="45">
      <c r="A45" s="31">
        <v>43979.0</v>
      </c>
      <c r="B45" s="28" t="s">
        <v>53</v>
      </c>
      <c r="C45" s="28" t="s">
        <v>56</v>
      </c>
      <c r="D45" s="28">
        <v>28.0</v>
      </c>
    </row>
    <row r="46">
      <c r="A46" s="31">
        <v>43979.0</v>
      </c>
      <c r="B46" s="28" t="s">
        <v>55</v>
      </c>
      <c r="C46" s="28" t="s">
        <v>57</v>
      </c>
      <c r="D46" s="28">
        <v>6.0</v>
      </c>
    </row>
    <row r="47">
      <c r="A47" s="31">
        <v>43979.0</v>
      </c>
      <c r="B47" s="28" t="s">
        <v>55</v>
      </c>
      <c r="C47" s="28" t="s">
        <v>56</v>
      </c>
      <c r="D47" s="28">
        <v>45.0</v>
      </c>
    </row>
    <row r="48">
      <c r="A48" s="31">
        <v>43980.0</v>
      </c>
      <c r="B48" s="28" t="s">
        <v>53</v>
      </c>
      <c r="C48" s="28" t="s">
        <v>57</v>
      </c>
      <c r="D48" s="28">
        <v>23.0</v>
      </c>
    </row>
    <row r="49">
      <c r="A49" s="31">
        <v>43980.0</v>
      </c>
      <c r="B49" s="28" t="s">
        <v>53</v>
      </c>
      <c r="C49" s="28" t="s">
        <v>56</v>
      </c>
      <c r="D49" s="28">
        <v>197.0</v>
      </c>
    </row>
    <row r="50">
      <c r="A50" s="31">
        <v>43980.0</v>
      </c>
      <c r="B50" s="28" t="s">
        <v>53</v>
      </c>
      <c r="C50" s="28" t="s">
        <v>54</v>
      </c>
      <c r="D50" s="28">
        <v>6.0</v>
      </c>
    </row>
    <row r="51">
      <c r="A51" s="31">
        <v>43980.0</v>
      </c>
      <c r="B51" s="28" t="s">
        <v>55</v>
      </c>
      <c r="C51" s="28" t="s">
        <v>57</v>
      </c>
      <c r="D51" s="28">
        <v>34.0</v>
      </c>
    </row>
    <row r="52">
      <c r="A52" s="31">
        <v>43980.0</v>
      </c>
      <c r="B52" s="28" t="s">
        <v>55</v>
      </c>
      <c r="C52" s="28" t="s">
        <v>56</v>
      </c>
      <c r="D52" s="28">
        <v>158.0</v>
      </c>
    </row>
    <row r="53">
      <c r="A53" s="31">
        <v>43980.0</v>
      </c>
      <c r="B53" s="28" t="s">
        <v>55</v>
      </c>
      <c r="C53" s="28" t="s">
        <v>54</v>
      </c>
      <c r="D53" s="28">
        <v>6.0</v>
      </c>
    </row>
    <row r="54">
      <c r="A54" s="31">
        <v>43981.0</v>
      </c>
      <c r="B54" s="28" t="s">
        <v>53</v>
      </c>
      <c r="C54" s="28" t="s">
        <v>57</v>
      </c>
      <c r="D54" s="28">
        <v>34.0</v>
      </c>
    </row>
    <row r="55">
      <c r="A55" s="31">
        <v>43981.0</v>
      </c>
      <c r="B55" s="28" t="s">
        <v>53</v>
      </c>
      <c r="C55" s="28" t="s">
        <v>56</v>
      </c>
      <c r="D55" s="28">
        <v>102.0</v>
      </c>
    </row>
    <row r="56">
      <c r="A56" s="31">
        <v>43981.0</v>
      </c>
      <c r="B56" s="28" t="s">
        <v>55</v>
      </c>
      <c r="C56" s="28" t="s">
        <v>57</v>
      </c>
      <c r="D56" s="28">
        <v>11.0</v>
      </c>
    </row>
    <row r="57">
      <c r="A57" s="31">
        <v>43981.0</v>
      </c>
      <c r="B57" s="28" t="s">
        <v>55</v>
      </c>
      <c r="C57" s="28" t="s">
        <v>56</v>
      </c>
      <c r="D57" s="28">
        <v>96.0</v>
      </c>
    </row>
    <row r="58">
      <c r="A58" s="31">
        <v>43982.0</v>
      </c>
      <c r="B58" s="28" t="s">
        <v>53</v>
      </c>
      <c r="C58" s="28" t="s">
        <v>57</v>
      </c>
      <c r="D58" s="28">
        <v>11.0</v>
      </c>
    </row>
    <row r="59">
      <c r="A59" s="31">
        <v>43982.0</v>
      </c>
      <c r="B59" s="28" t="s">
        <v>53</v>
      </c>
      <c r="C59" s="28" t="s">
        <v>56</v>
      </c>
      <c r="D59" s="28">
        <v>107.0</v>
      </c>
    </row>
    <row r="60">
      <c r="A60" s="31">
        <v>43982.0</v>
      </c>
      <c r="B60" s="28" t="s">
        <v>55</v>
      </c>
      <c r="C60" s="28" t="s">
        <v>57</v>
      </c>
      <c r="D60" s="28">
        <v>6.0</v>
      </c>
    </row>
    <row r="61">
      <c r="A61" s="31">
        <v>43982.0</v>
      </c>
      <c r="B61" s="28" t="s">
        <v>55</v>
      </c>
      <c r="C61" s="28" t="s">
        <v>56</v>
      </c>
      <c r="D61" s="28">
        <v>73.0</v>
      </c>
    </row>
    <row r="62">
      <c r="A62" s="31">
        <v>43983.0</v>
      </c>
      <c r="B62" s="28" t="s">
        <v>53</v>
      </c>
      <c r="C62" s="28" t="s">
        <v>57</v>
      </c>
      <c r="D62" s="28">
        <v>45.0</v>
      </c>
    </row>
    <row r="63">
      <c r="A63" s="31">
        <v>43983.0</v>
      </c>
      <c r="B63" s="28" t="s">
        <v>53</v>
      </c>
      <c r="C63" s="28" t="s">
        <v>56</v>
      </c>
      <c r="D63" s="28">
        <v>135.0</v>
      </c>
    </row>
    <row r="64">
      <c r="A64" s="31">
        <v>43983.0</v>
      </c>
      <c r="B64" s="28" t="s">
        <v>55</v>
      </c>
      <c r="C64" s="28" t="s">
        <v>57</v>
      </c>
      <c r="D64" s="28">
        <v>56.0</v>
      </c>
    </row>
    <row r="65">
      <c r="A65" s="31">
        <v>43983.0</v>
      </c>
      <c r="B65" s="28" t="s">
        <v>55</v>
      </c>
      <c r="C65" s="28" t="s">
        <v>56</v>
      </c>
      <c r="D65" s="28">
        <v>62.0</v>
      </c>
    </row>
    <row r="66">
      <c r="A66" s="31">
        <v>43984.0</v>
      </c>
      <c r="B66" s="28" t="s">
        <v>53</v>
      </c>
      <c r="C66" s="28" t="s">
        <v>57</v>
      </c>
      <c r="D66" s="28">
        <v>17.0</v>
      </c>
    </row>
    <row r="67">
      <c r="A67" s="31">
        <v>43984.0</v>
      </c>
      <c r="B67" s="28" t="s">
        <v>53</v>
      </c>
      <c r="C67" s="28" t="s">
        <v>56</v>
      </c>
      <c r="D67" s="28">
        <v>79.0</v>
      </c>
    </row>
    <row r="68">
      <c r="A68" s="31">
        <v>43984.0</v>
      </c>
      <c r="B68" s="28" t="s">
        <v>55</v>
      </c>
      <c r="C68" s="28" t="s">
        <v>57</v>
      </c>
      <c r="D68" s="28">
        <v>11.0</v>
      </c>
    </row>
    <row r="69">
      <c r="A69" s="31">
        <v>43984.0</v>
      </c>
      <c r="B69" s="28" t="s">
        <v>55</v>
      </c>
      <c r="C69" s="28" t="s">
        <v>56</v>
      </c>
      <c r="D69" s="28">
        <v>56.0</v>
      </c>
    </row>
    <row r="70">
      <c r="A70" s="31">
        <v>43985.0</v>
      </c>
      <c r="B70" s="28" t="s">
        <v>53</v>
      </c>
      <c r="C70" s="28" t="s">
        <v>57</v>
      </c>
      <c r="D70" s="28">
        <v>11.0</v>
      </c>
    </row>
    <row r="71">
      <c r="A71" s="31">
        <v>43985.0</v>
      </c>
      <c r="B71" s="28" t="s">
        <v>53</v>
      </c>
      <c r="C71" s="28" t="s">
        <v>56</v>
      </c>
      <c r="D71" s="28">
        <v>39.0</v>
      </c>
    </row>
    <row r="72">
      <c r="A72" s="31">
        <v>43985.0</v>
      </c>
      <c r="B72" s="28" t="s">
        <v>55</v>
      </c>
      <c r="C72" s="28" t="s">
        <v>57</v>
      </c>
      <c r="D72" s="28">
        <v>11.0</v>
      </c>
    </row>
    <row r="73">
      <c r="A73" s="31">
        <v>43985.0</v>
      </c>
      <c r="B73" s="28" t="s">
        <v>55</v>
      </c>
      <c r="C73" s="28" t="s">
        <v>56</v>
      </c>
      <c r="D73" s="28">
        <v>17.0</v>
      </c>
    </row>
    <row r="74">
      <c r="A74" s="31">
        <v>43986.0</v>
      </c>
      <c r="B74" s="28" t="s">
        <v>53</v>
      </c>
      <c r="C74" s="28" t="s">
        <v>57</v>
      </c>
      <c r="D74" s="28">
        <v>23.0</v>
      </c>
    </row>
    <row r="75">
      <c r="A75" s="31">
        <v>43986.0</v>
      </c>
      <c r="B75" s="28" t="s">
        <v>53</v>
      </c>
      <c r="C75" s="28" t="s">
        <v>56</v>
      </c>
      <c r="D75" s="28">
        <v>62.0</v>
      </c>
    </row>
    <row r="76">
      <c r="A76" s="31">
        <v>43986.0</v>
      </c>
      <c r="B76" s="28" t="s">
        <v>55</v>
      </c>
      <c r="C76" s="28" t="s">
        <v>57</v>
      </c>
      <c r="D76" s="28">
        <v>11.0</v>
      </c>
    </row>
    <row r="77">
      <c r="A77" s="31">
        <v>43986.0</v>
      </c>
      <c r="B77" s="28" t="s">
        <v>55</v>
      </c>
      <c r="C77" s="28" t="s">
        <v>56</v>
      </c>
      <c r="D77" s="28">
        <v>90.0</v>
      </c>
    </row>
    <row r="78">
      <c r="A78" s="31">
        <v>43987.0</v>
      </c>
      <c r="B78" s="28" t="s">
        <v>53</v>
      </c>
      <c r="C78" s="28" t="s">
        <v>57</v>
      </c>
      <c r="D78" s="28">
        <v>6.0</v>
      </c>
    </row>
    <row r="79">
      <c r="A79" s="31">
        <v>43987.0</v>
      </c>
      <c r="B79" s="28" t="s">
        <v>53</v>
      </c>
      <c r="C79" s="28" t="s">
        <v>56</v>
      </c>
      <c r="D79" s="28">
        <v>28.0</v>
      </c>
    </row>
    <row r="80">
      <c r="A80" s="31">
        <v>43987.0</v>
      </c>
      <c r="B80" s="28" t="s">
        <v>55</v>
      </c>
      <c r="C80" s="28" t="s">
        <v>57</v>
      </c>
      <c r="D80" s="28">
        <v>11.0</v>
      </c>
    </row>
    <row r="81">
      <c r="A81" s="31">
        <v>43987.0</v>
      </c>
      <c r="B81" s="28" t="s">
        <v>55</v>
      </c>
      <c r="C81" s="28" t="s">
        <v>56</v>
      </c>
      <c r="D81" s="28">
        <v>17.0</v>
      </c>
    </row>
    <row r="82">
      <c r="A82" s="31">
        <v>43988.0</v>
      </c>
      <c r="B82" s="28" t="s">
        <v>53</v>
      </c>
      <c r="C82" s="28" t="s">
        <v>57</v>
      </c>
      <c r="D82" s="28">
        <v>34.0</v>
      </c>
    </row>
    <row r="83">
      <c r="A83" s="31">
        <v>43988.0</v>
      </c>
      <c r="B83" s="28" t="s">
        <v>53</v>
      </c>
      <c r="C83" s="28" t="s">
        <v>56</v>
      </c>
      <c r="D83" s="28">
        <v>130.0</v>
      </c>
    </row>
    <row r="84">
      <c r="A84" s="31">
        <v>43988.0</v>
      </c>
      <c r="B84" s="28" t="s">
        <v>55</v>
      </c>
      <c r="C84" s="28" t="s">
        <v>57</v>
      </c>
      <c r="D84" s="28">
        <v>45.0</v>
      </c>
    </row>
    <row r="85">
      <c r="A85" s="31">
        <v>43988.0</v>
      </c>
      <c r="B85" s="28" t="s">
        <v>55</v>
      </c>
      <c r="C85" s="28" t="s">
        <v>56</v>
      </c>
      <c r="D85" s="28">
        <v>203.0</v>
      </c>
    </row>
    <row r="86">
      <c r="A86" s="31">
        <v>43989.0</v>
      </c>
      <c r="B86" s="28" t="s">
        <v>53</v>
      </c>
      <c r="C86" s="28" t="s">
        <v>57</v>
      </c>
      <c r="D86" s="28">
        <v>39.0</v>
      </c>
    </row>
    <row r="87">
      <c r="A87" s="31">
        <v>43989.0</v>
      </c>
      <c r="B87" s="28" t="s">
        <v>53</v>
      </c>
      <c r="C87" s="28" t="s">
        <v>56</v>
      </c>
      <c r="D87" s="28">
        <v>141.0</v>
      </c>
    </row>
    <row r="88">
      <c r="A88" s="31">
        <v>43989.0</v>
      </c>
      <c r="B88" s="28" t="s">
        <v>55</v>
      </c>
      <c r="C88" s="28" t="s">
        <v>57</v>
      </c>
      <c r="D88" s="28">
        <v>79.0</v>
      </c>
    </row>
    <row r="89">
      <c r="A89" s="31">
        <v>43989.0</v>
      </c>
      <c r="B89" s="28" t="s">
        <v>55</v>
      </c>
      <c r="C89" s="28" t="s">
        <v>56</v>
      </c>
      <c r="D89" s="28">
        <v>220.0</v>
      </c>
    </row>
    <row r="90">
      <c r="A90" s="31">
        <v>43990.0</v>
      </c>
      <c r="B90" s="28" t="s">
        <v>53</v>
      </c>
      <c r="C90" s="28" t="s">
        <v>57</v>
      </c>
      <c r="D90" s="28">
        <v>79.0</v>
      </c>
    </row>
    <row r="91">
      <c r="A91" s="31">
        <v>43990.0</v>
      </c>
      <c r="B91" s="28" t="s">
        <v>53</v>
      </c>
      <c r="C91" s="28" t="s">
        <v>56</v>
      </c>
      <c r="D91" s="28">
        <v>135.0</v>
      </c>
    </row>
    <row r="92">
      <c r="A92" s="31">
        <v>43990.0</v>
      </c>
      <c r="B92" s="28" t="s">
        <v>55</v>
      </c>
      <c r="C92" s="28" t="s">
        <v>57</v>
      </c>
      <c r="D92" s="28">
        <v>79.0</v>
      </c>
    </row>
    <row r="93">
      <c r="A93" s="31">
        <v>43990.0</v>
      </c>
      <c r="B93" s="28" t="s">
        <v>55</v>
      </c>
      <c r="C93" s="28" t="s">
        <v>56</v>
      </c>
      <c r="D93" s="28">
        <v>102.0</v>
      </c>
    </row>
    <row r="94">
      <c r="A94" s="31">
        <v>43991.0</v>
      </c>
      <c r="B94" s="28" t="s">
        <v>53</v>
      </c>
      <c r="C94" s="28" t="s">
        <v>57</v>
      </c>
      <c r="D94" s="28">
        <v>45.0</v>
      </c>
    </row>
    <row r="95">
      <c r="A95" s="31">
        <v>43991.0</v>
      </c>
      <c r="B95" s="28" t="s">
        <v>53</v>
      </c>
      <c r="C95" s="28" t="s">
        <v>56</v>
      </c>
      <c r="D95" s="28">
        <v>39.0</v>
      </c>
    </row>
    <row r="96">
      <c r="A96" s="31">
        <v>43991.0</v>
      </c>
      <c r="B96" s="28" t="s">
        <v>55</v>
      </c>
      <c r="C96" s="28" t="s">
        <v>57</v>
      </c>
      <c r="D96" s="28">
        <v>39.0</v>
      </c>
    </row>
    <row r="97">
      <c r="A97" s="31">
        <v>43991.0</v>
      </c>
      <c r="B97" s="28" t="s">
        <v>55</v>
      </c>
      <c r="C97" s="28" t="s">
        <v>56</v>
      </c>
      <c r="D97" s="28">
        <v>68.0</v>
      </c>
    </row>
    <row r="98">
      <c r="A98" s="31">
        <v>43992.0</v>
      </c>
      <c r="B98" s="28" t="s">
        <v>53</v>
      </c>
      <c r="C98" s="28" t="s">
        <v>57</v>
      </c>
      <c r="D98" s="28">
        <v>51.0</v>
      </c>
    </row>
    <row r="99">
      <c r="A99" s="31">
        <v>43992.0</v>
      </c>
      <c r="B99" s="28" t="s">
        <v>53</v>
      </c>
      <c r="C99" s="28" t="s">
        <v>56</v>
      </c>
      <c r="D99" s="28">
        <v>169.0</v>
      </c>
    </row>
    <row r="100">
      <c r="A100" s="31">
        <v>43992.0</v>
      </c>
      <c r="B100" s="28" t="s">
        <v>55</v>
      </c>
      <c r="C100" s="28" t="s">
        <v>57</v>
      </c>
      <c r="D100" s="28">
        <v>51.0</v>
      </c>
    </row>
    <row r="101">
      <c r="A101" s="31">
        <v>43992.0</v>
      </c>
      <c r="B101" s="28" t="s">
        <v>55</v>
      </c>
      <c r="C101" s="28" t="s">
        <v>56</v>
      </c>
      <c r="D101" s="28">
        <v>186.0</v>
      </c>
    </row>
    <row r="102">
      <c r="A102" s="31">
        <v>43992.0</v>
      </c>
      <c r="B102" s="28" t="s">
        <v>55</v>
      </c>
      <c r="C102" s="28" t="s">
        <v>54</v>
      </c>
      <c r="D102" s="28">
        <v>6.0</v>
      </c>
    </row>
  </sheetData>
  <mergeCells count="3">
    <mergeCell ref="A1:Z1"/>
    <mergeCell ref="A10:Z10"/>
    <mergeCell ref="A14:Z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17</v>
      </c>
    </row>
    <row r="2">
      <c r="A2" s="18" t="s">
        <v>40</v>
      </c>
      <c r="B2" s="19">
        <v>43993.47479166667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92.0</v>
      </c>
    </row>
    <row r="5">
      <c r="A5" s="18" t="s">
        <v>44</v>
      </c>
      <c r="B5" s="21">
        <v>92.0</v>
      </c>
    </row>
    <row r="6">
      <c r="A6" s="18" t="s">
        <v>45</v>
      </c>
      <c r="B6" s="20" t="s">
        <v>46</v>
      </c>
    </row>
    <row r="7">
      <c r="A7" s="22"/>
      <c r="B7" s="23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48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550.0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48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43971.0</v>
      </c>
      <c r="B16" s="28" t="s">
        <v>53</v>
      </c>
      <c r="C16" s="28" t="s">
        <v>54</v>
      </c>
      <c r="D16" s="28">
        <v>1.0</v>
      </c>
    </row>
    <row r="17">
      <c r="A17" s="31">
        <v>43971.0</v>
      </c>
      <c r="B17" s="28" t="s">
        <v>55</v>
      </c>
      <c r="C17" s="28" t="s">
        <v>56</v>
      </c>
      <c r="D17" s="28">
        <v>4.0</v>
      </c>
    </row>
    <row r="18">
      <c r="A18" s="31">
        <v>43971.0</v>
      </c>
      <c r="B18" s="28" t="s">
        <v>55</v>
      </c>
      <c r="C18" s="28" t="s">
        <v>54</v>
      </c>
      <c r="D18" s="28">
        <v>3.0</v>
      </c>
    </row>
    <row r="19">
      <c r="A19" s="31">
        <v>43972.0</v>
      </c>
      <c r="B19" s="28" t="s">
        <v>53</v>
      </c>
      <c r="C19" s="28" t="s">
        <v>57</v>
      </c>
      <c r="D19" s="28">
        <v>2.0</v>
      </c>
    </row>
    <row r="20">
      <c r="A20" s="31">
        <v>43972.0</v>
      </c>
      <c r="B20" s="28" t="s">
        <v>53</v>
      </c>
      <c r="C20" s="28" t="s">
        <v>56</v>
      </c>
      <c r="D20" s="28">
        <v>15.0</v>
      </c>
    </row>
    <row r="21">
      <c r="A21" s="31">
        <v>43972.0</v>
      </c>
      <c r="B21" s="28" t="s">
        <v>53</v>
      </c>
      <c r="C21" s="28" t="s">
        <v>54</v>
      </c>
      <c r="D21" s="28">
        <v>3.0</v>
      </c>
    </row>
    <row r="22">
      <c r="A22" s="31">
        <v>43972.0</v>
      </c>
      <c r="B22" s="28" t="s">
        <v>55</v>
      </c>
      <c r="C22" s="28" t="s">
        <v>56</v>
      </c>
      <c r="D22" s="28">
        <v>18.0</v>
      </c>
    </row>
    <row r="23">
      <c r="A23" s="31">
        <v>43972.0</v>
      </c>
      <c r="B23" s="28" t="s">
        <v>55</v>
      </c>
      <c r="C23" s="28" t="s">
        <v>54</v>
      </c>
      <c r="D23" s="28">
        <v>1.0</v>
      </c>
    </row>
    <row r="24">
      <c r="A24" s="31">
        <v>43973.0</v>
      </c>
      <c r="B24" s="28" t="s">
        <v>53</v>
      </c>
      <c r="C24" s="28" t="s">
        <v>57</v>
      </c>
      <c r="D24" s="28">
        <v>1.0</v>
      </c>
    </row>
    <row r="25">
      <c r="A25" s="31">
        <v>43973.0</v>
      </c>
      <c r="B25" s="28" t="s">
        <v>53</v>
      </c>
      <c r="C25" s="28" t="s">
        <v>56</v>
      </c>
      <c r="D25" s="28">
        <v>15.0</v>
      </c>
    </row>
    <row r="26">
      <c r="A26" s="31">
        <v>43973.0</v>
      </c>
      <c r="B26" s="28" t="s">
        <v>53</v>
      </c>
      <c r="C26" s="28" t="s">
        <v>54</v>
      </c>
      <c r="D26" s="28">
        <v>2.0</v>
      </c>
    </row>
    <row r="27">
      <c r="A27" s="31">
        <v>43973.0</v>
      </c>
      <c r="B27" s="28" t="s">
        <v>55</v>
      </c>
      <c r="C27" s="28" t="s">
        <v>57</v>
      </c>
      <c r="D27" s="28">
        <v>1.0</v>
      </c>
    </row>
    <row r="28">
      <c r="A28" s="31">
        <v>43973.0</v>
      </c>
      <c r="B28" s="28" t="s">
        <v>55</v>
      </c>
      <c r="C28" s="28" t="s">
        <v>56</v>
      </c>
      <c r="D28" s="28">
        <v>11.0</v>
      </c>
    </row>
    <row r="29">
      <c r="A29" s="31">
        <v>43974.0</v>
      </c>
      <c r="B29" s="28" t="s">
        <v>53</v>
      </c>
      <c r="C29" s="28" t="s">
        <v>56</v>
      </c>
      <c r="D29" s="28">
        <v>14.0</v>
      </c>
    </row>
    <row r="30">
      <c r="A30" s="31">
        <v>43974.0</v>
      </c>
      <c r="B30" s="28" t="s">
        <v>53</v>
      </c>
      <c r="C30" s="28" t="s">
        <v>54</v>
      </c>
      <c r="D30" s="28">
        <v>1.0</v>
      </c>
    </row>
    <row r="31">
      <c r="A31" s="31">
        <v>43974.0</v>
      </c>
      <c r="B31" s="28" t="s">
        <v>55</v>
      </c>
      <c r="C31" s="28" t="s">
        <v>56</v>
      </c>
      <c r="D31" s="28">
        <v>10.0</v>
      </c>
    </row>
    <row r="32">
      <c r="A32" s="31">
        <v>43974.0</v>
      </c>
      <c r="B32" s="28" t="s">
        <v>55</v>
      </c>
      <c r="C32" s="28" t="s">
        <v>54</v>
      </c>
      <c r="D32" s="28">
        <v>1.0</v>
      </c>
    </row>
    <row r="33">
      <c r="A33" s="31">
        <v>43975.0</v>
      </c>
      <c r="B33" s="28" t="s">
        <v>53</v>
      </c>
      <c r="C33" s="28" t="s">
        <v>56</v>
      </c>
      <c r="D33" s="28">
        <v>5.0</v>
      </c>
    </row>
    <row r="34">
      <c r="A34" s="31">
        <v>43975.0</v>
      </c>
      <c r="B34" s="28" t="s">
        <v>53</v>
      </c>
      <c r="C34" s="28" t="s">
        <v>54</v>
      </c>
      <c r="D34" s="28">
        <v>2.0</v>
      </c>
    </row>
    <row r="35">
      <c r="A35" s="31">
        <v>43975.0</v>
      </c>
      <c r="B35" s="28" t="s">
        <v>55</v>
      </c>
      <c r="C35" s="28" t="s">
        <v>56</v>
      </c>
      <c r="D35" s="28">
        <v>11.0</v>
      </c>
    </row>
    <row r="36">
      <c r="A36" s="31">
        <v>43975.0</v>
      </c>
      <c r="B36" s="28" t="s">
        <v>55</v>
      </c>
      <c r="C36" s="28" t="s">
        <v>54</v>
      </c>
      <c r="D36" s="28">
        <v>1.0</v>
      </c>
    </row>
    <row r="37">
      <c r="A37" s="31">
        <v>43976.0</v>
      </c>
      <c r="B37" s="28" t="s">
        <v>53</v>
      </c>
      <c r="C37" s="28" t="s">
        <v>56</v>
      </c>
      <c r="D37" s="28">
        <v>8.0</v>
      </c>
    </row>
    <row r="38">
      <c r="A38" s="31">
        <v>43976.0</v>
      </c>
      <c r="B38" s="28" t="s">
        <v>55</v>
      </c>
      <c r="C38" s="28" t="s">
        <v>56</v>
      </c>
      <c r="D38" s="28">
        <v>4.0</v>
      </c>
    </row>
    <row r="39">
      <c r="A39" s="31">
        <v>43976.0</v>
      </c>
      <c r="B39" s="28" t="s">
        <v>55</v>
      </c>
      <c r="C39" s="28" t="s">
        <v>54</v>
      </c>
      <c r="D39" s="28">
        <v>1.0</v>
      </c>
    </row>
    <row r="40">
      <c r="A40" s="31">
        <v>43977.0</v>
      </c>
      <c r="B40" s="28" t="s">
        <v>53</v>
      </c>
      <c r="C40" s="28" t="s">
        <v>56</v>
      </c>
      <c r="D40" s="28">
        <v>4.0</v>
      </c>
    </row>
    <row r="41">
      <c r="A41" s="31">
        <v>43977.0</v>
      </c>
      <c r="B41" s="28" t="s">
        <v>53</v>
      </c>
      <c r="C41" s="28" t="s">
        <v>54</v>
      </c>
      <c r="D41" s="28">
        <v>1.0</v>
      </c>
    </row>
    <row r="42">
      <c r="A42" s="31">
        <v>43977.0</v>
      </c>
      <c r="B42" s="28" t="s">
        <v>55</v>
      </c>
      <c r="C42" s="28" t="s">
        <v>56</v>
      </c>
      <c r="D42" s="28">
        <v>11.0</v>
      </c>
    </row>
    <row r="43">
      <c r="A43" s="31">
        <v>43978.0</v>
      </c>
      <c r="B43" s="28" t="s">
        <v>53</v>
      </c>
      <c r="C43" s="28" t="s">
        <v>56</v>
      </c>
      <c r="D43" s="28">
        <v>2.0</v>
      </c>
    </row>
    <row r="44">
      <c r="A44" s="31">
        <v>43978.0</v>
      </c>
      <c r="B44" s="28" t="s">
        <v>53</v>
      </c>
      <c r="C44" s="28" t="s">
        <v>54</v>
      </c>
      <c r="D44" s="28">
        <v>2.0</v>
      </c>
    </row>
    <row r="45">
      <c r="A45" s="31">
        <v>43978.0</v>
      </c>
      <c r="B45" s="28" t="s">
        <v>55</v>
      </c>
      <c r="C45" s="28" t="s">
        <v>56</v>
      </c>
      <c r="D45" s="28">
        <v>5.0</v>
      </c>
    </row>
    <row r="46">
      <c r="A46" s="31">
        <v>43978.0</v>
      </c>
      <c r="B46" s="28" t="s">
        <v>55</v>
      </c>
      <c r="C46" s="28" t="s">
        <v>54</v>
      </c>
      <c r="D46" s="28">
        <v>1.0</v>
      </c>
    </row>
    <row r="47">
      <c r="A47" s="31">
        <v>43979.0</v>
      </c>
      <c r="B47" s="28" t="s">
        <v>53</v>
      </c>
      <c r="C47" s="28" t="s">
        <v>56</v>
      </c>
      <c r="D47" s="28">
        <v>8.0</v>
      </c>
    </row>
    <row r="48">
      <c r="A48" s="31">
        <v>43979.0</v>
      </c>
      <c r="B48" s="28" t="s">
        <v>55</v>
      </c>
      <c r="C48" s="28" t="s">
        <v>56</v>
      </c>
      <c r="D48" s="28">
        <v>7.0</v>
      </c>
    </row>
    <row r="49">
      <c r="A49" s="31">
        <v>43980.0</v>
      </c>
      <c r="B49" s="28" t="s">
        <v>53</v>
      </c>
      <c r="C49" s="28" t="s">
        <v>57</v>
      </c>
      <c r="D49" s="28">
        <v>2.0</v>
      </c>
    </row>
    <row r="50">
      <c r="A50" s="31">
        <v>43980.0</v>
      </c>
      <c r="B50" s="28" t="s">
        <v>53</v>
      </c>
      <c r="C50" s="28" t="s">
        <v>56</v>
      </c>
      <c r="D50" s="28">
        <v>4.0</v>
      </c>
    </row>
    <row r="51">
      <c r="A51" s="31">
        <v>43980.0</v>
      </c>
      <c r="B51" s="28" t="s">
        <v>53</v>
      </c>
      <c r="C51" s="28" t="s">
        <v>54</v>
      </c>
      <c r="D51" s="28">
        <v>1.0</v>
      </c>
    </row>
    <row r="52">
      <c r="A52" s="31">
        <v>43980.0</v>
      </c>
      <c r="B52" s="28" t="s">
        <v>55</v>
      </c>
      <c r="C52" s="28" t="s">
        <v>57</v>
      </c>
      <c r="D52" s="28">
        <v>1.0</v>
      </c>
    </row>
    <row r="53">
      <c r="A53" s="31">
        <v>43980.0</v>
      </c>
      <c r="B53" s="28" t="s">
        <v>55</v>
      </c>
      <c r="C53" s="28" t="s">
        <v>56</v>
      </c>
      <c r="D53" s="28">
        <v>6.0</v>
      </c>
    </row>
    <row r="54">
      <c r="A54" s="31">
        <v>43980.0</v>
      </c>
      <c r="B54" s="28" t="s">
        <v>55</v>
      </c>
      <c r="C54" s="28" t="s">
        <v>54</v>
      </c>
      <c r="D54" s="28">
        <v>2.0</v>
      </c>
    </row>
    <row r="55">
      <c r="A55" s="31">
        <v>43981.0</v>
      </c>
      <c r="B55" s="28" t="s">
        <v>53</v>
      </c>
      <c r="C55" s="28" t="s">
        <v>57</v>
      </c>
      <c r="D55" s="28">
        <v>4.0</v>
      </c>
    </row>
    <row r="56">
      <c r="A56" s="31">
        <v>43981.0</v>
      </c>
      <c r="B56" s="28" t="s">
        <v>53</v>
      </c>
      <c r="C56" s="28" t="s">
        <v>56</v>
      </c>
      <c r="D56" s="28">
        <v>12.0</v>
      </c>
    </row>
    <row r="57">
      <c r="A57" s="31">
        <v>43981.0</v>
      </c>
      <c r="B57" s="28" t="s">
        <v>55</v>
      </c>
      <c r="C57" s="28" t="s">
        <v>57</v>
      </c>
      <c r="D57" s="28">
        <v>2.0</v>
      </c>
    </row>
    <row r="58">
      <c r="A58" s="31">
        <v>43981.0</v>
      </c>
      <c r="B58" s="28" t="s">
        <v>55</v>
      </c>
      <c r="C58" s="28" t="s">
        <v>56</v>
      </c>
      <c r="D58" s="28">
        <v>16.0</v>
      </c>
    </row>
    <row r="59">
      <c r="A59" s="31">
        <v>43982.0</v>
      </c>
      <c r="B59" s="28" t="s">
        <v>53</v>
      </c>
      <c r="C59" s="28" t="s">
        <v>57</v>
      </c>
      <c r="D59" s="28">
        <v>2.0</v>
      </c>
    </row>
    <row r="60">
      <c r="A60" s="31">
        <v>43982.0</v>
      </c>
      <c r="B60" s="28" t="s">
        <v>53</v>
      </c>
      <c r="C60" s="28" t="s">
        <v>56</v>
      </c>
      <c r="D60" s="28">
        <v>6.0</v>
      </c>
    </row>
    <row r="61">
      <c r="A61" s="31">
        <v>43982.0</v>
      </c>
      <c r="B61" s="28" t="s">
        <v>55</v>
      </c>
      <c r="C61" s="28" t="s">
        <v>57</v>
      </c>
      <c r="D61" s="28">
        <v>1.0</v>
      </c>
    </row>
    <row r="62">
      <c r="A62" s="31">
        <v>43982.0</v>
      </c>
      <c r="B62" s="28" t="s">
        <v>55</v>
      </c>
      <c r="C62" s="28" t="s">
        <v>56</v>
      </c>
      <c r="D62" s="28">
        <v>16.0</v>
      </c>
    </row>
    <row r="63">
      <c r="A63" s="31">
        <v>43983.0</v>
      </c>
      <c r="B63" s="28" t="s">
        <v>53</v>
      </c>
      <c r="C63" s="28" t="s">
        <v>57</v>
      </c>
      <c r="D63" s="28">
        <v>4.0</v>
      </c>
    </row>
    <row r="64">
      <c r="A64" s="31">
        <v>43983.0</v>
      </c>
      <c r="B64" s="28" t="s">
        <v>53</v>
      </c>
      <c r="C64" s="28" t="s">
        <v>56</v>
      </c>
      <c r="D64" s="28">
        <v>16.0</v>
      </c>
    </row>
    <row r="65">
      <c r="A65" s="31">
        <v>43983.0</v>
      </c>
      <c r="B65" s="28" t="s">
        <v>55</v>
      </c>
      <c r="C65" s="28" t="s">
        <v>57</v>
      </c>
      <c r="D65" s="28">
        <v>7.0</v>
      </c>
    </row>
    <row r="66">
      <c r="A66" s="31">
        <v>43983.0</v>
      </c>
      <c r="B66" s="28" t="s">
        <v>55</v>
      </c>
      <c r="C66" s="28" t="s">
        <v>56</v>
      </c>
      <c r="D66" s="28">
        <v>15.0</v>
      </c>
    </row>
    <row r="67">
      <c r="A67" s="31">
        <v>43983.0</v>
      </c>
      <c r="B67" s="28" t="s">
        <v>55</v>
      </c>
      <c r="C67" s="28" t="s">
        <v>54</v>
      </c>
      <c r="D67" s="28">
        <v>2.0</v>
      </c>
    </row>
    <row r="68">
      <c r="A68" s="31">
        <v>43984.0</v>
      </c>
      <c r="B68" s="28" t="s">
        <v>53</v>
      </c>
      <c r="C68" s="28" t="s">
        <v>57</v>
      </c>
      <c r="D68" s="28">
        <v>3.0</v>
      </c>
    </row>
    <row r="69">
      <c r="A69" s="31">
        <v>43984.0</v>
      </c>
      <c r="B69" s="28" t="s">
        <v>53</v>
      </c>
      <c r="C69" s="28" t="s">
        <v>56</v>
      </c>
      <c r="D69" s="28">
        <v>12.0</v>
      </c>
    </row>
    <row r="70">
      <c r="A70" s="31">
        <v>43984.0</v>
      </c>
      <c r="B70" s="28" t="s">
        <v>53</v>
      </c>
      <c r="C70" s="28" t="s">
        <v>54</v>
      </c>
      <c r="D70" s="28">
        <v>1.0</v>
      </c>
    </row>
    <row r="71">
      <c r="A71" s="31">
        <v>43984.0</v>
      </c>
      <c r="B71" s="28" t="s">
        <v>55</v>
      </c>
      <c r="C71" s="28" t="s">
        <v>57</v>
      </c>
      <c r="D71" s="28">
        <v>7.0</v>
      </c>
    </row>
    <row r="72">
      <c r="A72" s="31">
        <v>43984.0</v>
      </c>
      <c r="B72" s="28" t="s">
        <v>55</v>
      </c>
      <c r="C72" s="28" t="s">
        <v>56</v>
      </c>
      <c r="D72" s="28">
        <v>9.0</v>
      </c>
    </row>
    <row r="73">
      <c r="A73" s="31">
        <v>43984.0</v>
      </c>
      <c r="B73" s="28" t="s">
        <v>55</v>
      </c>
      <c r="C73" s="28" t="s">
        <v>54</v>
      </c>
      <c r="D73" s="28">
        <v>1.0</v>
      </c>
    </row>
    <row r="74">
      <c r="A74" s="31">
        <v>43985.0</v>
      </c>
      <c r="B74" s="28" t="s">
        <v>53</v>
      </c>
      <c r="C74" s="28" t="s">
        <v>57</v>
      </c>
      <c r="D74" s="28">
        <v>10.0</v>
      </c>
    </row>
    <row r="75">
      <c r="A75" s="31">
        <v>43985.0</v>
      </c>
      <c r="B75" s="28" t="s">
        <v>53</v>
      </c>
      <c r="C75" s="28" t="s">
        <v>56</v>
      </c>
      <c r="D75" s="28">
        <v>15.0</v>
      </c>
    </row>
    <row r="76">
      <c r="A76" s="31">
        <v>43985.0</v>
      </c>
      <c r="B76" s="28" t="s">
        <v>55</v>
      </c>
      <c r="C76" s="28" t="s">
        <v>57</v>
      </c>
      <c r="D76" s="28">
        <v>7.0</v>
      </c>
    </row>
    <row r="77">
      <c r="A77" s="31">
        <v>43985.0</v>
      </c>
      <c r="B77" s="28" t="s">
        <v>55</v>
      </c>
      <c r="C77" s="28" t="s">
        <v>56</v>
      </c>
      <c r="D77" s="28">
        <v>9.0</v>
      </c>
    </row>
    <row r="78">
      <c r="A78" s="31">
        <v>43986.0</v>
      </c>
      <c r="B78" s="28" t="s">
        <v>53</v>
      </c>
      <c r="C78" s="28" t="s">
        <v>57</v>
      </c>
      <c r="D78" s="28">
        <v>7.0</v>
      </c>
    </row>
    <row r="79">
      <c r="A79" s="31">
        <v>43986.0</v>
      </c>
      <c r="B79" s="28" t="s">
        <v>53</v>
      </c>
      <c r="C79" s="28" t="s">
        <v>56</v>
      </c>
      <c r="D79" s="28">
        <v>7.0</v>
      </c>
    </row>
    <row r="80">
      <c r="A80" s="31">
        <v>43986.0</v>
      </c>
      <c r="B80" s="28" t="s">
        <v>55</v>
      </c>
      <c r="C80" s="28" t="s">
        <v>57</v>
      </c>
      <c r="D80" s="28">
        <v>5.0</v>
      </c>
    </row>
    <row r="81">
      <c r="A81" s="31">
        <v>43986.0</v>
      </c>
      <c r="B81" s="28" t="s">
        <v>55</v>
      </c>
      <c r="C81" s="28" t="s">
        <v>56</v>
      </c>
      <c r="D81" s="28">
        <v>14.0</v>
      </c>
    </row>
    <row r="82">
      <c r="A82" s="31">
        <v>43987.0</v>
      </c>
      <c r="B82" s="28" t="s">
        <v>53</v>
      </c>
      <c r="C82" s="28" t="s">
        <v>57</v>
      </c>
      <c r="D82" s="28">
        <v>7.0</v>
      </c>
    </row>
    <row r="83">
      <c r="A83" s="31">
        <v>43987.0</v>
      </c>
      <c r="B83" s="28" t="s">
        <v>53</v>
      </c>
      <c r="C83" s="28" t="s">
        <v>56</v>
      </c>
      <c r="D83" s="28">
        <v>10.0</v>
      </c>
    </row>
    <row r="84">
      <c r="A84" s="31">
        <v>43987.0</v>
      </c>
      <c r="B84" s="28" t="s">
        <v>55</v>
      </c>
      <c r="C84" s="28" t="s">
        <v>57</v>
      </c>
      <c r="D84" s="28">
        <v>7.0</v>
      </c>
    </row>
    <row r="85">
      <c r="A85" s="31">
        <v>43987.0</v>
      </c>
      <c r="B85" s="28" t="s">
        <v>55</v>
      </c>
      <c r="C85" s="28" t="s">
        <v>56</v>
      </c>
      <c r="D85" s="28">
        <v>7.0</v>
      </c>
    </row>
    <row r="86">
      <c r="A86" s="31">
        <v>43988.0</v>
      </c>
      <c r="B86" s="28" t="s">
        <v>53</v>
      </c>
      <c r="C86" s="28" t="s">
        <v>57</v>
      </c>
      <c r="D86" s="28">
        <v>5.0</v>
      </c>
    </row>
    <row r="87">
      <c r="A87" s="31">
        <v>43988.0</v>
      </c>
      <c r="B87" s="28" t="s">
        <v>53</v>
      </c>
      <c r="C87" s="28" t="s">
        <v>56</v>
      </c>
      <c r="D87" s="28">
        <v>13.0</v>
      </c>
    </row>
    <row r="88">
      <c r="A88" s="31">
        <v>43988.0</v>
      </c>
      <c r="B88" s="28" t="s">
        <v>55</v>
      </c>
      <c r="C88" s="28" t="s">
        <v>57</v>
      </c>
      <c r="D88" s="28">
        <v>8.0</v>
      </c>
    </row>
    <row r="89">
      <c r="A89" s="31">
        <v>43988.0</v>
      </c>
      <c r="B89" s="28" t="s">
        <v>55</v>
      </c>
      <c r="C89" s="28" t="s">
        <v>56</v>
      </c>
      <c r="D89" s="28">
        <v>12.0</v>
      </c>
    </row>
    <row r="90">
      <c r="A90" s="31">
        <v>43988.0</v>
      </c>
      <c r="B90" s="28" t="s">
        <v>55</v>
      </c>
      <c r="C90" s="28" t="s">
        <v>54</v>
      </c>
      <c r="D90" s="28">
        <v>1.0</v>
      </c>
    </row>
    <row r="91">
      <c r="A91" s="31">
        <v>43989.0</v>
      </c>
      <c r="B91" s="28" t="s">
        <v>53</v>
      </c>
      <c r="C91" s="28" t="s">
        <v>57</v>
      </c>
      <c r="D91" s="28">
        <v>3.0</v>
      </c>
    </row>
    <row r="92">
      <c r="A92" s="31">
        <v>43989.0</v>
      </c>
      <c r="B92" s="28" t="s">
        <v>53</v>
      </c>
      <c r="C92" s="28" t="s">
        <v>56</v>
      </c>
      <c r="D92" s="28">
        <v>8.0</v>
      </c>
    </row>
    <row r="93">
      <c r="A93" s="31">
        <v>43989.0</v>
      </c>
      <c r="B93" s="28" t="s">
        <v>53</v>
      </c>
      <c r="C93" s="28" t="s">
        <v>54</v>
      </c>
      <c r="D93" s="28">
        <v>1.0</v>
      </c>
    </row>
    <row r="94">
      <c r="A94" s="31">
        <v>43989.0</v>
      </c>
      <c r="B94" s="28" t="s">
        <v>55</v>
      </c>
      <c r="C94" s="28" t="s">
        <v>57</v>
      </c>
      <c r="D94" s="28">
        <v>6.0</v>
      </c>
    </row>
    <row r="95">
      <c r="A95" s="31">
        <v>43989.0</v>
      </c>
      <c r="B95" s="28" t="s">
        <v>55</v>
      </c>
      <c r="C95" s="28" t="s">
        <v>56</v>
      </c>
      <c r="D95" s="28">
        <v>15.0</v>
      </c>
    </row>
    <row r="96">
      <c r="A96" s="31">
        <v>43990.0</v>
      </c>
      <c r="B96" s="28" t="s">
        <v>53</v>
      </c>
      <c r="C96" s="28" t="s">
        <v>57</v>
      </c>
      <c r="D96" s="28">
        <v>1.0</v>
      </c>
    </row>
    <row r="97">
      <c r="A97" s="31">
        <v>43990.0</v>
      </c>
      <c r="B97" s="28" t="s">
        <v>53</v>
      </c>
      <c r="C97" s="28" t="s">
        <v>56</v>
      </c>
      <c r="D97" s="28">
        <v>2.0</v>
      </c>
    </row>
    <row r="98">
      <c r="A98" s="31">
        <v>43990.0</v>
      </c>
      <c r="B98" s="28" t="s">
        <v>55</v>
      </c>
      <c r="C98" s="28" t="s">
        <v>57</v>
      </c>
      <c r="D98" s="28">
        <v>2.0</v>
      </c>
    </row>
    <row r="99">
      <c r="A99" s="31">
        <v>43990.0</v>
      </c>
      <c r="B99" s="28" t="s">
        <v>55</v>
      </c>
      <c r="C99" s="28" t="s">
        <v>56</v>
      </c>
      <c r="D99" s="28">
        <v>4.0</v>
      </c>
    </row>
    <row r="100">
      <c r="A100" s="31">
        <v>43991.0</v>
      </c>
      <c r="B100" s="28" t="s">
        <v>53</v>
      </c>
      <c r="C100" s="28" t="s">
        <v>56</v>
      </c>
      <c r="D100" s="28">
        <v>8.0</v>
      </c>
    </row>
    <row r="101">
      <c r="A101" s="31">
        <v>43991.0</v>
      </c>
      <c r="B101" s="28" t="s">
        <v>55</v>
      </c>
      <c r="C101" s="28" t="s">
        <v>57</v>
      </c>
      <c r="D101" s="28">
        <v>2.0</v>
      </c>
    </row>
    <row r="102">
      <c r="A102" s="31">
        <v>43991.0</v>
      </c>
      <c r="B102" s="28" t="s">
        <v>55</v>
      </c>
      <c r="C102" s="28" t="s">
        <v>56</v>
      </c>
      <c r="D102" s="28">
        <v>15.0</v>
      </c>
    </row>
    <row r="103">
      <c r="A103" s="31">
        <v>43991.0</v>
      </c>
      <c r="B103" s="28" t="s">
        <v>55</v>
      </c>
      <c r="C103" s="28" t="s">
        <v>54</v>
      </c>
      <c r="D103" s="28">
        <v>1.0</v>
      </c>
    </row>
    <row r="104">
      <c r="A104" s="31">
        <v>43992.0</v>
      </c>
      <c r="B104" s="28" t="s">
        <v>53</v>
      </c>
      <c r="C104" s="28" t="s">
        <v>57</v>
      </c>
      <c r="D104" s="28">
        <v>1.0</v>
      </c>
    </row>
    <row r="105">
      <c r="A105" s="31">
        <v>43992.0</v>
      </c>
      <c r="B105" s="28" t="s">
        <v>53</v>
      </c>
      <c r="C105" s="28" t="s">
        <v>56</v>
      </c>
      <c r="D105" s="28">
        <v>4.0</v>
      </c>
    </row>
    <row r="106">
      <c r="A106" s="31">
        <v>43992.0</v>
      </c>
      <c r="B106" s="28" t="s">
        <v>55</v>
      </c>
      <c r="C106" s="28" t="s">
        <v>57</v>
      </c>
      <c r="D106" s="28">
        <v>3.0</v>
      </c>
    </row>
    <row r="107">
      <c r="A107" s="31">
        <v>43992.0</v>
      </c>
      <c r="B107" s="28" t="s">
        <v>55</v>
      </c>
      <c r="C107" s="28" t="s">
        <v>56</v>
      </c>
      <c r="D107" s="28">
        <v>2.0</v>
      </c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58</v>
      </c>
    </row>
    <row r="2">
      <c r="A2" s="18" t="s">
        <v>40</v>
      </c>
      <c r="B2" s="19">
        <v>43993.47483796296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0.7516443260344684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305.0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43972.0</v>
      </c>
      <c r="B16" s="28" t="s">
        <v>53</v>
      </c>
      <c r="C16" s="28" t="s">
        <v>57</v>
      </c>
      <c r="D16" s="28">
        <v>8.0</v>
      </c>
    </row>
    <row r="17">
      <c r="A17" s="31">
        <v>43972.0</v>
      </c>
      <c r="B17" s="28" t="s">
        <v>53</v>
      </c>
      <c r="C17" s="28" t="s">
        <v>56</v>
      </c>
      <c r="D17" s="28">
        <v>148.0</v>
      </c>
    </row>
    <row r="18">
      <c r="A18" s="31">
        <v>43972.0</v>
      </c>
      <c r="B18" s="28" t="s">
        <v>53</v>
      </c>
      <c r="C18" s="28" t="s">
        <v>54</v>
      </c>
      <c r="D18" s="28">
        <v>4.0</v>
      </c>
    </row>
    <row r="19">
      <c r="A19" s="31">
        <v>43972.0</v>
      </c>
      <c r="B19" s="28" t="s">
        <v>55</v>
      </c>
      <c r="C19" s="28" t="s">
        <v>57</v>
      </c>
      <c r="D19" s="28">
        <v>9.0</v>
      </c>
    </row>
    <row r="20">
      <c r="A20" s="31">
        <v>43972.0</v>
      </c>
      <c r="B20" s="28" t="s">
        <v>55</v>
      </c>
      <c r="C20" s="28" t="s">
        <v>56</v>
      </c>
      <c r="D20" s="28">
        <v>133.0</v>
      </c>
    </row>
    <row r="21">
      <c r="A21" s="31">
        <v>43972.0</v>
      </c>
      <c r="B21" s="28" t="s">
        <v>55</v>
      </c>
      <c r="C21" s="28" t="s">
        <v>54</v>
      </c>
      <c r="D21" s="28">
        <v>3.0</v>
      </c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61</v>
      </c>
    </row>
    <row r="2">
      <c r="A2" s="18" t="s">
        <v>40</v>
      </c>
      <c r="B2" s="19">
        <v>43993.47487268518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0.882390452764872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335.0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43973.0</v>
      </c>
      <c r="B16" s="28" t="s">
        <v>53</v>
      </c>
      <c r="C16" s="28" t="s">
        <v>57</v>
      </c>
      <c r="D16" s="28">
        <v>10.0</v>
      </c>
    </row>
    <row r="17">
      <c r="A17" s="31">
        <v>43973.0</v>
      </c>
      <c r="B17" s="28" t="s">
        <v>53</v>
      </c>
      <c r="C17" s="28" t="s">
        <v>56</v>
      </c>
      <c r="D17" s="28">
        <v>155.0</v>
      </c>
    </row>
    <row r="18">
      <c r="A18" s="31">
        <v>43973.0</v>
      </c>
      <c r="B18" s="28" t="s">
        <v>53</v>
      </c>
      <c r="C18" s="28" t="s">
        <v>54</v>
      </c>
      <c r="D18" s="28">
        <v>3.0</v>
      </c>
    </row>
    <row r="19">
      <c r="A19" s="31">
        <v>43973.0</v>
      </c>
      <c r="B19" s="28" t="s">
        <v>55</v>
      </c>
      <c r="C19" s="28" t="s">
        <v>57</v>
      </c>
      <c r="D19" s="28">
        <v>7.0</v>
      </c>
    </row>
    <row r="20">
      <c r="A20" s="31">
        <v>43973.0</v>
      </c>
      <c r="B20" s="28" t="s">
        <v>55</v>
      </c>
      <c r="C20" s="28" t="s">
        <v>56</v>
      </c>
      <c r="D20" s="28">
        <v>160.0</v>
      </c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62</v>
      </c>
    </row>
    <row r="2">
      <c r="A2" s="18" t="s">
        <v>40</v>
      </c>
      <c r="B2" s="19">
        <v>43993.47489583334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46</v>
      </c>
    </row>
    <row r="7">
      <c r="A7" s="22"/>
      <c r="B7" s="23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230.0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43974.0</v>
      </c>
      <c r="B16" s="28" t="s">
        <v>53</v>
      </c>
      <c r="C16" s="28" t="s">
        <v>57</v>
      </c>
      <c r="D16" s="28">
        <v>3.0</v>
      </c>
    </row>
    <row r="17">
      <c r="A17" s="31">
        <v>43974.0</v>
      </c>
      <c r="B17" s="28" t="s">
        <v>53</v>
      </c>
      <c r="C17" s="28" t="s">
        <v>56</v>
      </c>
      <c r="D17" s="28">
        <v>106.0</v>
      </c>
    </row>
    <row r="18">
      <c r="A18" s="31">
        <v>43974.0</v>
      </c>
      <c r="B18" s="28" t="s">
        <v>53</v>
      </c>
      <c r="C18" s="28" t="s">
        <v>54</v>
      </c>
      <c r="D18" s="28">
        <v>1.0</v>
      </c>
    </row>
    <row r="19">
      <c r="A19" s="31">
        <v>43974.0</v>
      </c>
      <c r="B19" s="28" t="s">
        <v>55</v>
      </c>
      <c r="C19" s="28" t="s">
        <v>57</v>
      </c>
      <c r="D19" s="28">
        <v>3.0</v>
      </c>
    </row>
    <row r="20">
      <c r="A20" s="31">
        <v>43974.0</v>
      </c>
      <c r="B20" s="28" t="s">
        <v>55</v>
      </c>
      <c r="C20" s="28" t="s">
        <v>56</v>
      </c>
      <c r="D20" s="28">
        <v>115.0</v>
      </c>
    </row>
    <row r="21">
      <c r="A21" s="31">
        <v>43974.0</v>
      </c>
      <c r="B21" s="28" t="s">
        <v>55</v>
      </c>
      <c r="C21" s="28" t="s">
        <v>54</v>
      </c>
      <c r="D21" s="28">
        <v>2.0</v>
      </c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63</v>
      </c>
    </row>
    <row r="2">
      <c r="A2" s="18" t="s">
        <v>40</v>
      </c>
      <c r="B2" s="19">
        <v>43993.47493055555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46</v>
      </c>
    </row>
    <row r="7">
      <c r="A7" s="22"/>
      <c r="B7" s="23"/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157.0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43976.0</v>
      </c>
      <c r="B16" s="28" t="s">
        <v>53</v>
      </c>
      <c r="C16" s="28" t="s">
        <v>57</v>
      </c>
      <c r="D16" s="28">
        <v>7.0</v>
      </c>
    </row>
    <row r="17">
      <c r="A17" s="31">
        <v>43976.0</v>
      </c>
      <c r="B17" s="28" t="s">
        <v>53</v>
      </c>
      <c r="C17" s="28" t="s">
        <v>56</v>
      </c>
      <c r="D17" s="28">
        <v>75.0</v>
      </c>
    </row>
    <row r="18">
      <c r="A18" s="31">
        <v>43976.0</v>
      </c>
      <c r="B18" s="28" t="s">
        <v>55</v>
      </c>
      <c r="C18" s="28" t="s">
        <v>57</v>
      </c>
      <c r="D18" s="28">
        <v>4.0</v>
      </c>
    </row>
    <row r="19">
      <c r="A19" s="31">
        <v>43976.0</v>
      </c>
      <c r="B19" s="28" t="s">
        <v>55</v>
      </c>
      <c r="C19" s="28" t="s">
        <v>56</v>
      </c>
      <c r="D19" s="28">
        <v>70.0</v>
      </c>
    </row>
    <row r="20">
      <c r="A20" s="31">
        <v>43976.0</v>
      </c>
      <c r="B20" s="28" t="s">
        <v>55</v>
      </c>
      <c r="C20" s="28" t="s">
        <v>54</v>
      </c>
      <c r="D20" s="28">
        <v>1.0</v>
      </c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64</v>
      </c>
    </row>
    <row r="2">
      <c r="A2" s="18" t="s">
        <v>40</v>
      </c>
      <c r="B2" s="19">
        <v>43993.474965277775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5.0</v>
      </c>
    </row>
    <row r="5">
      <c r="A5" s="18" t="s">
        <v>44</v>
      </c>
      <c r="B5" s="21">
        <v>5.0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0.8344206560690985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234.0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43977.0</v>
      </c>
      <c r="B16" s="28" t="s">
        <v>53</v>
      </c>
      <c r="C16" s="28" t="s">
        <v>57</v>
      </c>
      <c r="D16" s="28">
        <v>5.0</v>
      </c>
    </row>
    <row r="17">
      <c r="A17" s="31">
        <v>43977.0</v>
      </c>
      <c r="B17" s="28" t="s">
        <v>53</v>
      </c>
      <c r="C17" s="28" t="s">
        <v>56</v>
      </c>
      <c r="D17" s="28">
        <v>105.0</v>
      </c>
    </row>
    <row r="18">
      <c r="A18" s="31">
        <v>43977.0</v>
      </c>
      <c r="B18" s="28" t="s">
        <v>53</v>
      </c>
      <c r="C18" s="28" t="s">
        <v>54</v>
      </c>
      <c r="D18" s="28">
        <v>1.0</v>
      </c>
    </row>
    <row r="19">
      <c r="A19" s="31">
        <v>43977.0</v>
      </c>
      <c r="B19" s="28" t="s">
        <v>55</v>
      </c>
      <c r="C19" s="28" t="s">
        <v>57</v>
      </c>
      <c r="D19" s="28">
        <v>4.0</v>
      </c>
    </row>
    <row r="20">
      <c r="A20" s="31">
        <v>43977.0</v>
      </c>
      <c r="B20" s="28" t="s">
        <v>55</v>
      </c>
      <c r="C20" s="28" t="s">
        <v>56</v>
      </c>
      <c r="D20" s="28">
        <v>119.0</v>
      </c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8" t="s">
        <v>65</v>
      </c>
    </row>
    <row r="2">
      <c r="A2" s="18" t="s">
        <v>40</v>
      </c>
      <c r="B2" s="19">
        <v>43993.475</v>
      </c>
    </row>
    <row r="3">
      <c r="A3" s="18" t="s">
        <v>41</v>
      </c>
      <c r="B3" s="20" t="s">
        <v>42</v>
      </c>
    </row>
    <row r="4">
      <c r="A4" s="18" t="s">
        <v>43</v>
      </c>
      <c r="B4" s="21">
        <v>6.0</v>
      </c>
    </row>
    <row r="5">
      <c r="A5" s="18" t="s">
        <v>44</v>
      </c>
      <c r="B5" s="21">
        <v>6.0</v>
      </c>
    </row>
    <row r="6">
      <c r="A6" s="18" t="s">
        <v>45</v>
      </c>
      <c r="B6" s="20" t="s">
        <v>59</v>
      </c>
    </row>
    <row r="7">
      <c r="A7" s="18" t="s">
        <v>60</v>
      </c>
      <c r="B7" s="32">
        <v>0.7546946216955333</v>
      </c>
    </row>
    <row r="8">
      <c r="A8" s="22"/>
      <c r="B8" s="23"/>
    </row>
    <row r="10" ht="18.0" customHeight="1">
      <c r="A10" s="24" t="s">
        <v>47</v>
      </c>
    </row>
    <row r="11">
      <c r="A11" s="25"/>
      <c r="B11" s="25"/>
      <c r="C11" s="25"/>
      <c r="D11" s="26" t="s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7"/>
      <c r="D12" s="28">
        <v>210.0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49</v>
      </c>
    </row>
    <row r="15">
      <c r="A15" s="29" t="s">
        <v>50</v>
      </c>
      <c r="B15" s="29" t="s">
        <v>51</v>
      </c>
      <c r="C15" s="29" t="s">
        <v>52</v>
      </c>
      <c r="D15" s="26" t="s"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43978.0</v>
      </c>
      <c r="B16" s="28" t="s">
        <v>53</v>
      </c>
      <c r="C16" s="28" t="s">
        <v>57</v>
      </c>
      <c r="D16" s="28">
        <v>3.0</v>
      </c>
    </row>
    <row r="17">
      <c r="A17" s="31">
        <v>43978.0</v>
      </c>
      <c r="B17" s="28" t="s">
        <v>53</v>
      </c>
      <c r="C17" s="28" t="s">
        <v>56</v>
      </c>
      <c r="D17" s="28">
        <v>82.0</v>
      </c>
    </row>
    <row r="18">
      <c r="A18" s="31">
        <v>43978.0</v>
      </c>
      <c r="B18" s="28" t="s">
        <v>53</v>
      </c>
      <c r="C18" s="28" t="s">
        <v>54</v>
      </c>
      <c r="D18" s="28">
        <v>3.0</v>
      </c>
    </row>
    <row r="19">
      <c r="A19" s="31">
        <v>43978.0</v>
      </c>
      <c r="B19" s="28" t="s">
        <v>55</v>
      </c>
      <c r="C19" s="28" t="s">
        <v>57</v>
      </c>
      <c r="D19" s="28">
        <v>5.0</v>
      </c>
    </row>
    <row r="20">
      <c r="A20" s="31">
        <v>43978.0</v>
      </c>
      <c r="B20" s="28" t="s">
        <v>55</v>
      </c>
      <c r="C20" s="28" t="s">
        <v>56</v>
      </c>
      <c r="D20" s="28">
        <v>114.0</v>
      </c>
    </row>
    <row r="21">
      <c r="A21" s="31">
        <v>43978.0</v>
      </c>
      <c r="B21" s="28" t="s">
        <v>55</v>
      </c>
      <c r="C21" s="28" t="s">
        <v>54</v>
      </c>
      <c r="D21" s="28">
        <v>3.0</v>
      </c>
    </row>
  </sheetData>
  <mergeCells count="3">
    <mergeCell ref="A1:Z1"/>
    <mergeCell ref="A10:Z10"/>
    <mergeCell ref="A14:Z14"/>
  </mergeCells>
  <drawing r:id="rId1"/>
</worksheet>
</file>