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5f29c049462b58/Desktop/ALY 6050 MODULE 6/Faizan/"/>
    </mc:Choice>
  </mc:AlternateContent>
  <xr:revisionPtr revIDLastSave="7087" documentId="8_{F16FCA1F-5F9F-5746-871B-1E61804D47AA}" xr6:coauthVersionLast="47" xr6:coauthVersionMax="47" xr10:uidLastSave="{35708BEB-2C7C-43CB-A3AB-4F538CE76653}"/>
  <bookViews>
    <workbookView xWindow="-108" yWindow="-108" windowWidth="23256" windowHeight="12456" activeTab="3" xr2:uid="{7AEC5213-303D-0540-92AB-43C9CF7CF98F}"/>
  </bookViews>
  <sheets>
    <sheet name="Part 1" sheetId="1" r:id="rId1"/>
    <sheet name="Sensitivity Report Part 1-1" sheetId="6" r:id="rId2"/>
    <sheet name="Sensitivity Report Part 1-2" sheetId="11" r:id="rId3"/>
    <sheet name="Part 2" sheetId="2" r:id="rId4"/>
    <sheet name="Sensitivity Report for Part 2" sheetId="9" r:id="rId5"/>
  </sheets>
  <definedNames>
    <definedName name="solver_adj" localSheetId="0" hidden="1">'Part 1'!$AE$108:$AM$116</definedName>
    <definedName name="solver_adj" localSheetId="3" hidden="1">'Part 2'!$H$15:$H$20</definedName>
    <definedName name="solver_cvg" localSheetId="0" hidden="1">0.0001</definedName>
    <definedName name="solver_cvg" localSheetId="3" hidden="1">0.0001</definedName>
    <definedName name="solver_drv" localSheetId="0" hidden="1">1</definedName>
    <definedName name="solver_drv" localSheetId="3" hidden="1">2</definedName>
    <definedName name="solver_eng" localSheetId="0" hidden="1">2</definedName>
    <definedName name="solver_eng" localSheetId="3" hidden="1">1</definedName>
    <definedName name="solver_est" localSheetId="0" hidden="1">1</definedName>
    <definedName name="solver_est" localSheetId="3" hidden="1">1</definedName>
    <definedName name="solver_itr" localSheetId="0" hidden="1">2147483647</definedName>
    <definedName name="solver_itr" localSheetId="3" hidden="1">2147483647</definedName>
    <definedName name="solver_lhs1" localSheetId="0" hidden="1">'Part 1'!$AE$120</definedName>
    <definedName name="solver_lhs1" localSheetId="3" hidden="1">'Part 2'!$G$25</definedName>
    <definedName name="solver_lhs2" localSheetId="0" hidden="1">'Part 1'!$AE$121</definedName>
    <definedName name="solver_lhs2" localSheetId="3" hidden="1">'Part 2'!$H$21</definedName>
    <definedName name="solver_lhs3" localSheetId="0" hidden="1">'Part 1'!$AE$122</definedName>
    <definedName name="solver_lhs3" localSheetId="3" hidden="1">'Part 2'!$I$21</definedName>
    <definedName name="solver_lhs4" localSheetId="0" hidden="1">'Part 1'!$AE$123</definedName>
    <definedName name="solver_lhs5" localSheetId="0" hidden="1">'Part 1'!$AE$124</definedName>
    <definedName name="solver_lhs6" localSheetId="0" hidden="1">'Part 1'!$AE$125</definedName>
    <definedName name="solver_lhs7" localSheetId="0" hidden="1">'Part 1'!$AE$126</definedName>
    <definedName name="solver_lhs8" localSheetId="0" hidden="1">'Part 1'!$AE$127</definedName>
    <definedName name="solver_lhs9" localSheetId="0" hidden="1">'Part 1'!$AE$128</definedName>
    <definedName name="solver_lin" localSheetId="0" hidden="1">2</definedName>
    <definedName name="solver_lin" localSheetId="3" hidden="1">2</definedName>
    <definedName name="solver_mip" localSheetId="0" hidden="1">2147483647</definedName>
    <definedName name="solver_mip" localSheetId="3" hidden="1">2147483647</definedName>
    <definedName name="solver_mni" localSheetId="0" hidden="1">30</definedName>
    <definedName name="solver_mni" localSheetId="3" hidden="1">30</definedName>
    <definedName name="solver_mrt" localSheetId="0" hidden="1">0.075</definedName>
    <definedName name="solver_mrt" localSheetId="3" hidden="1">0.075</definedName>
    <definedName name="solver_msl" localSheetId="0" hidden="1">2</definedName>
    <definedName name="solver_msl" localSheetId="3" hidden="1">2</definedName>
    <definedName name="solver_neg" localSheetId="0" hidden="1">1</definedName>
    <definedName name="solver_neg" localSheetId="3" hidden="1">1</definedName>
    <definedName name="solver_nod" localSheetId="0" hidden="1">2147483647</definedName>
    <definedName name="solver_nod" localSheetId="3" hidden="1">2147483647</definedName>
    <definedName name="solver_num" localSheetId="0" hidden="1">9</definedName>
    <definedName name="solver_num" localSheetId="3" hidden="1">3</definedName>
    <definedName name="solver_nwt" localSheetId="0" hidden="1">1</definedName>
    <definedName name="solver_nwt" localSheetId="3" hidden="1">1</definedName>
    <definedName name="solver_opt" localSheetId="0" hidden="1">'Part 1'!$AE$132</definedName>
    <definedName name="solver_opt" localSheetId="3" hidden="1">'Part 2'!$G$30</definedName>
    <definedName name="solver_pre" localSheetId="0" hidden="1">0.000001</definedName>
    <definedName name="solver_pre" localSheetId="3" hidden="1">0.000001</definedName>
    <definedName name="solver_rbv" localSheetId="0" hidden="1">1</definedName>
    <definedName name="solver_rbv" localSheetId="3" hidden="1">2</definedName>
    <definedName name="solver_rel1" localSheetId="0" hidden="1">2</definedName>
    <definedName name="solver_rel1" localSheetId="3" hidden="1">3</definedName>
    <definedName name="solver_rel2" localSheetId="0" hidden="1">2</definedName>
    <definedName name="solver_rel2" localSheetId="3" hidden="1">2</definedName>
    <definedName name="solver_rel3" localSheetId="0" hidden="1">2</definedName>
    <definedName name="solver_rel3" localSheetId="3" hidden="1">2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'Part 1'!$AG$120</definedName>
    <definedName name="solver_rhs1" localSheetId="3" hidden="1">'Part 2'!$I$25</definedName>
    <definedName name="solver_rhs2" localSheetId="0" hidden="1">'Part 1'!$AG$121</definedName>
    <definedName name="solver_rhs2" localSheetId="3" hidden="1">'Part 2'!$H$23</definedName>
    <definedName name="solver_rhs3" localSheetId="0" hidden="1">'Part 1'!$AG$122</definedName>
    <definedName name="solver_rhs3" localSheetId="3" hidden="1">'Part 2'!$I$23</definedName>
    <definedName name="solver_rhs4" localSheetId="0" hidden="1">'Part 1'!$AG$123</definedName>
    <definedName name="solver_rhs5" localSheetId="0" hidden="1">'Part 1'!$AG$124</definedName>
    <definedName name="solver_rhs6" localSheetId="0" hidden="1">'Part 1'!$AG$125</definedName>
    <definedName name="solver_rhs7" localSheetId="0" hidden="1">'Part 1'!$AG$126</definedName>
    <definedName name="solver_rhs8" localSheetId="0" hidden="1">'Part 1'!$AG$127</definedName>
    <definedName name="solver_rhs9" localSheetId="0" hidden="1">'Part 1'!$AG$128</definedName>
    <definedName name="solver_rlx" localSheetId="0" hidden="1">2</definedName>
    <definedName name="solver_rlx" localSheetId="3" hidden="1">2</definedName>
    <definedName name="solver_rsd" localSheetId="0" hidden="1">0</definedName>
    <definedName name="solver_rsd" localSheetId="3" hidden="1">0</definedName>
    <definedName name="solver_scl" localSheetId="0" hidden="1">1</definedName>
    <definedName name="solver_scl" localSheetId="3" hidden="1">2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ssz" localSheetId="3" hidden="1">100</definedName>
    <definedName name="solver_tim" localSheetId="0" hidden="1">2147483647</definedName>
    <definedName name="solver_tim" localSheetId="3" hidden="1">2147483647</definedName>
    <definedName name="solver_tol" localSheetId="0" hidden="1">0.01</definedName>
    <definedName name="solver_tol" localSheetId="3" hidden="1">0.01</definedName>
    <definedName name="solver_typ" localSheetId="0" hidden="1">2</definedName>
    <definedName name="solver_typ" localSheetId="3" hidden="1">2</definedName>
    <definedName name="solver_val" localSheetId="0" hidden="1">0</definedName>
    <definedName name="solver_val" localSheetId="3" hidden="1">0</definedName>
    <definedName name="solver_ver" localSheetId="0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AE132" i="1"/>
  <c r="AE128" i="1"/>
  <c r="AE127" i="1"/>
  <c r="AE126" i="1"/>
  <c r="AE125" i="1"/>
  <c r="AE124" i="1"/>
  <c r="AE123" i="1"/>
  <c r="AE122" i="1"/>
  <c r="AE121" i="1"/>
  <c r="AE120" i="1"/>
  <c r="O12" i="2" l="1"/>
  <c r="O11" i="2"/>
  <c r="O10" i="2"/>
  <c r="O9" i="2"/>
  <c r="O8" i="2"/>
  <c r="O7" i="2"/>
  <c r="O6" i="2"/>
  <c r="O5" i="2"/>
  <c r="G25" i="2"/>
  <c r="G27" i="2" a="1"/>
  <c r="G27" i="2" s="1"/>
  <c r="G30" i="2" s="1"/>
  <c r="H21" i="2"/>
  <c r="I20" i="2"/>
  <c r="G20" i="2"/>
  <c r="I19" i="2"/>
  <c r="G19" i="2"/>
  <c r="I18" i="2"/>
  <c r="G18" i="2"/>
  <c r="I17" i="2"/>
  <c r="G17" i="2"/>
  <c r="I16" i="2"/>
  <c r="G16" i="2"/>
  <c r="I15" i="2"/>
  <c r="G15" i="2"/>
  <c r="AA17" i="1"/>
  <c r="Y14" i="1"/>
  <c r="AA12" i="1"/>
  <c r="X12" i="1"/>
  <c r="W12" i="1"/>
  <c r="V12" i="1"/>
  <c r="Y11" i="1"/>
  <c r="U11" i="1"/>
  <c r="Y10" i="1"/>
  <c r="U10" i="1"/>
  <c r="Y9" i="1"/>
  <c r="U9" i="1"/>
  <c r="Y8" i="1"/>
  <c r="U8" i="1"/>
  <c r="Y7" i="1"/>
  <c r="U7" i="1"/>
  <c r="Y6" i="1"/>
  <c r="U6" i="1"/>
  <c r="X5" i="1"/>
  <c r="W5" i="1"/>
  <c r="V5" i="1"/>
  <c r="I11" i="1"/>
  <c r="I2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<sst xmlns="http://schemas.openxmlformats.org/spreadsheetml/2006/main" count="723" uniqueCount="473">
  <si>
    <t>Waste Proposal Site</t>
  </si>
  <si>
    <t>Plant:</t>
  </si>
  <si>
    <t>Orangeburg</t>
  </si>
  <si>
    <t>Florence</t>
  </si>
  <si>
    <t>Macon</t>
  </si>
  <si>
    <t>Denver</t>
  </si>
  <si>
    <t>Morganton</t>
  </si>
  <si>
    <t>Morrisville</t>
  </si>
  <si>
    <t>Pineville</t>
  </si>
  <si>
    <t>Rockhill</t>
  </si>
  <si>
    <t>Statesville</t>
  </si>
  <si>
    <t>Waste per Week (bbl)</t>
  </si>
  <si>
    <t xml:space="preserve">Table 1: Shipping costs, per barrel of waste from six plants to three waste disposal sites </t>
  </si>
  <si>
    <t>Plant</t>
  </si>
  <si>
    <t>$---</t>
  </si>
  <si>
    <t>---</t>
  </si>
  <si>
    <t>Waste Disposal Site:</t>
  </si>
  <si>
    <t xml:space="preserve">Table 3: Shipping costs, per barrel of waste between the three waste disposal sites </t>
  </si>
  <si>
    <t>Expected Returns</t>
  </si>
  <si>
    <t>Bonds</t>
  </si>
  <si>
    <t>High tech stocks</t>
  </si>
  <si>
    <t>Foreign stocks</t>
  </si>
  <si>
    <t>Call options</t>
  </si>
  <si>
    <t>Put options</t>
  </si>
  <si>
    <t>Gold</t>
  </si>
  <si>
    <t xml:space="preserve"> </t>
  </si>
  <si>
    <t>Table 1: The Covariance matrix of assets’ returns</t>
  </si>
  <si>
    <t>Maximum waste accomodation (bbl)</t>
  </si>
  <si>
    <t>Total capacity</t>
  </si>
  <si>
    <t>Total waste generated</t>
  </si>
  <si>
    <t>Destination</t>
  </si>
  <si>
    <t>Plants</t>
  </si>
  <si>
    <t>=</t>
  </si>
  <si>
    <t>X (P1, D1)+X (P1, D2)+X (P1, D3)</t>
  </si>
  <si>
    <t>X (P2, D1)+X (P2, D2)+X (P2, D3)</t>
  </si>
  <si>
    <t>Capacity</t>
  </si>
  <si>
    <t>X (P2, D3)+X (P3, D2)+X (P3, D3)</t>
  </si>
  <si>
    <t>X (P4, D1)+X (P4, D2)+X (P4, D3)</t>
  </si>
  <si>
    <t>X (P5, D1)+X (P5, D1)+ X (P5, D3)</t>
  </si>
  <si>
    <t>Total Cost</t>
  </si>
  <si>
    <t>X (P6, D1)+X (P6, D2)+X (P6, D3)</t>
  </si>
  <si>
    <t>X (P1,D1) + X(P2, D1) + X(P3, D1) + X(P4, D1) + X(P6, D1)</t>
  </si>
  <si>
    <t>X (P1,D2) + X(P2, D2) + X(P3, D2) + X(P4, D2) + X(P6, D2)</t>
  </si>
  <si>
    <t>X (P1,D3) + X(P2, D3) + X(P3, D3) + X(P4, D3) + X(P6, D3)</t>
  </si>
  <si>
    <t>LP Primal</t>
  </si>
  <si>
    <t>CONSTRAINTS FORMULATION</t>
  </si>
  <si>
    <t>X(Pij, Dij)</t>
  </si>
  <si>
    <t>≤</t>
  </si>
  <si>
    <t>≥</t>
  </si>
  <si>
    <t>Total ship to D</t>
  </si>
  <si>
    <t>Total ship from P</t>
  </si>
  <si>
    <t>Decision Variables</t>
  </si>
  <si>
    <t>Sum Capacity</t>
  </si>
  <si>
    <t>sign</t>
  </si>
  <si>
    <t>Part 1</t>
  </si>
  <si>
    <t>Cost / barrel</t>
  </si>
  <si>
    <t>Origin</t>
  </si>
  <si>
    <t>Waste made</t>
  </si>
  <si>
    <t>Sum Waste</t>
  </si>
  <si>
    <t>Microsoft Excel 16.0 Sensitivity Report</t>
  </si>
  <si>
    <t>Worksheet: [ALY6050_MOD6_Project_FaizanS.xlsx]Part 1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</si>
  <si>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</si>
  <si>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</si>
  <si>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</si>
  <si>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</si>
  <si>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</si>
  <si>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</si>
  <si>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</si>
  <si>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</si>
  <si>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</si>
  <si>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</si>
  <si>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</si>
  <si>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</si>
  <si>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</si>
  <si>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</si>
  <si>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</si>
  <si>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</si>
  <si>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</si>
  <si>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$V$6</t>
  </si>
  <si>
    <t>$W$6</t>
  </si>
  <si>
    <t>$X$6</t>
  </si>
  <si>
    <t>$V$7</t>
  </si>
  <si>
    <t>$W$7</t>
  </si>
  <si>
    <t>$X$7</t>
  </si>
  <si>
    <t>$V$8</t>
  </si>
  <si>
    <t>$W$8</t>
  </si>
  <si>
    <t>$X$8</t>
  </si>
  <si>
    <t>$V$9</t>
  </si>
  <si>
    <t>$W$9</t>
  </si>
  <si>
    <t>$X$9</t>
  </si>
  <si>
    <t>$V$10</t>
  </si>
  <si>
    <t>$W$10</t>
  </si>
  <si>
    <t>$X$10</t>
  </si>
  <si>
    <t>$V$11</t>
  </si>
  <si>
    <t>$W$11</t>
  </si>
  <si>
    <t>$X$11</t>
  </si>
  <si>
    <t>$V$12</t>
  </si>
  <si>
    <t>$W$12</t>
  </si>
  <si>
    <t>$X$12</t>
  </si>
  <si>
    <t>$Y$10</t>
  </si>
  <si>
    <t>$Y$11</t>
  </si>
  <si>
    <t>$Y$6</t>
  </si>
  <si>
    <t>$Y$7</t>
  </si>
  <si>
    <t>$Y$8</t>
  </si>
  <si>
    <t>$Y$9</t>
  </si>
  <si>
    <t>Denver (A)</t>
  </si>
  <si>
    <t>Morganton (B)</t>
  </si>
  <si>
    <t>Morrisville (C)</t>
  </si>
  <si>
    <t>Pineville (D)</t>
  </si>
  <si>
    <t>Rockhill (E)</t>
  </si>
  <si>
    <t>Statesville (F)</t>
  </si>
  <si>
    <t>Orangeburg (P)</t>
  </si>
  <si>
    <t>Florence (Q)</t>
  </si>
  <si>
    <t>Macon (R)</t>
  </si>
  <si>
    <t>XAP</t>
  </si>
  <si>
    <t>XAQ</t>
  </si>
  <si>
    <t>XAR</t>
  </si>
  <si>
    <t>XBP</t>
  </si>
  <si>
    <t>XBQ</t>
  </si>
  <si>
    <t>XBR</t>
  </si>
  <si>
    <t>XCP</t>
  </si>
  <si>
    <t>XCQ</t>
  </si>
  <si>
    <t>XCR</t>
  </si>
  <si>
    <t>XDP</t>
  </si>
  <si>
    <t>XDQ</t>
  </si>
  <si>
    <t>XDR</t>
  </si>
  <si>
    <t>XEP</t>
  </si>
  <si>
    <t>XEQ</t>
  </si>
  <si>
    <t>XER</t>
  </si>
  <si>
    <t>XFP</t>
  </si>
  <si>
    <t>XFQ</t>
  </si>
  <si>
    <t>XFR</t>
  </si>
  <si>
    <t xml:space="preserve">Let P be the Plant </t>
  </si>
  <si>
    <t>Let D be Destination</t>
  </si>
  <si>
    <t>Report Created: 6/22/2024 7:17:35 AM</t>
  </si>
  <si>
    <t>Denver (A) Orangeburg (P)</t>
  </si>
  <si>
    <t>Denver (A) Florence (Q)</t>
  </si>
  <si>
    <t>Denver (A) Macon (R)</t>
  </si>
  <si>
    <t>Morganton (B) Orangeburg (P)</t>
  </si>
  <si>
    <t>Morganton (B) Florence (Q)</t>
  </si>
  <si>
    <t>Morganton (B) Macon (R)</t>
  </si>
  <si>
    <t>Morrisville (C) Orangeburg (P)</t>
  </si>
  <si>
    <t>Morrisville (C) Florence (Q)</t>
  </si>
  <si>
    <t>Morrisville (C) Macon (R)</t>
  </si>
  <si>
    <t>Pineville (D) Orangeburg (P)</t>
  </si>
  <si>
    <t>Pineville (D) Florence (Q)</t>
  </si>
  <si>
    <t>Pineville (D) Macon (R)</t>
  </si>
  <si>
    <t>Rockhill (E) Orangeburg (P)</t>
  </si>
  <si>
    <t>Rockhill (E) Florence (Q)</t>
  </si>
  <si>
    <t>Rockhill (E) Macon (R)</t>
  </si>
  <si>
    <t>Statesville (F) Orangeburg (P)</t>
  </si>
  <si>
    <t>Statesville (F) Florence (Q)</t>
  </si>
  <si>
    <t>Statesville (F) Macon (R)</t>
  </si>
  <si>
    <t>Total ship to D Orangeburg (P)</t>
  </si>
  <si>
    <t>Total ship to D Florence (Q)</t>
  </si>
  <si>
    <t>Total ship to D Macon (R)</t>
  </si>
  <si>
    <t>Morganton (B) Total ship from P</t>
  </si>
  <si>
    <t>Statesville (F) Total ship from P</t>
  </si>
  <si>
    <t>Rockhill (E) Total ship from P</t>
  </si>
  <si>
    <t>Morrisville (C) Total ship from P</t>
  </si>
  <si>
    <t>Denver (A) Total ship from P</t>
  </si>
  <si>
    <t>Pineville (D) Total ship from P</t>
  </si>
  <si>
    <t>Expected Portfolio Return (e)</t>
  </si>
  <si>
    <t>Minimized Risk (r)</t>
  </si>
  <si>
    <t>Expected Return</t>
  </si>
  <si>
    <t>Weights</t>
  </si>
  <si>
    <t>Investment</t>
  </si>
  <si>
    <t>Bonds (X1)</t>
  </si>
  <si>
    <t>High tech stocks (X2)</t>
  </si>
  <si>
    <t>Foreign stocks  (X3)</t>
  </si>
  <si>
    <t>Call options (X4)</t>
  </si>
  <si>
    <t>Put options (X5)</t>
  </si>
  <si>
    <t>Gold (X6)</t>
  </si>
  <si>
    <t>Return</t>
  </si>
  <si>
    <t>&gt;=</t>
  </si>
  <si>
    <t xml:space="preserve">Variance </t>
  </si>
  <si>
    <t>Risk</t>
  </si>
  <si>
    <t>Worksheet: [ALY6050_MOD6_Project_FaizanS.xlsx]Part 2</t>
  </si>
  <si>
    <t>$H$15</t>
  </si>
  <si>
    <t>Bonds (X1) Weights</t>
  </si>
  <si>
    <t>$H$16</t>
  </si>
  <si>
    <t>High tech stocks (X2) Weights</t>
  </si>
  <si>
    <t>$H$17</t>
  </si>
  <si>
    <t>Foreign stocks  (X3) Weights</t>
  </si>
  <si>
    <t>$H$18</t>
  </si>
  <si>
    <t>Call options (X4) Weights</t>
  </si>
  <si>
    <t>$H$19</t>
  </si>
  <si>
    <t>Put options (X5) Weights</t>
  </si>
  <si>
    <t>$H$20</t>
  </si>
  <si>
    <t>Gold (X6) Weights</t>
  </si>
  <si>
    <t>$G$25</t>
  </si>
  <si>
    <t>Return Inequality</t>
  </si>
  <si>
    <t>$H$21</t>
  </si>
  <si>
    <t>Total Sum Weights</t>
  </si>
  <si>
    <t>$I$21</t>
  </si>
  <si>
    <t>Total Sum Investment</t>
  </si>
  <si>
    <t>Gradient</t>
  </si>
  <si>
    <t>Lagrange</t>
  </si>
  <si>
    <t>Multiplier</t>
  </si>
  <si>
    <t>Report Created: 6/22/2024 8:10:49 AM</t>
  </si>
  <si>
    <t>Variance</t>
  </si>
  <si>
    <t>MINIMIZE</t>
  </si>
  <si>
    <t>Sign</t>
  </si>
  <si>
    <t>Sum</t>
  </si>
  <si>
    <t>Question ii)</t>
  </si>
  <si>
    <t xml:space="preserve"> is Standard Deviation</t>
  </si>
  <si>
    <t>Question i)</t>
  </si>
  <si>
    <t>Direct shipping</t>
  </si>
  <si>
    <t>Using intermediate points</t>
  </si>
  <si>
    <t>Schema</t>
  </si>
  <si>
    <t>$AE$108</t>
  </si>
  <si>
    <t>Denver (A) Denver (A)</t>
  </si>
  <si>
    <t>$AF$108</t>
  </si>
  <si>
    <t>Denver (A) Morganton (B)</t>
  </si>
  <si>
    <t>$AG$108</t>
  </si>
  <si>
    <t>Denver (A) Morrisville (C)</t>
  </si>
  <si>
    <t>$AH$108</t>
  </si>
  <si>
    <t>Denver (A) Pineville (D)</t>
  </si>
  <si>
    <t>$AI$108</t>
  </si>
  <si>
    <t>Denver (A) Rockhill (E)</t>
  </si>
  <si>
    <t>$AJ$108</t>
  </si>
  <si>
    <t>Denver (A) Statesville (F)</t>
  </si>
  <si>
    <t>$AK$108</t>
  </si>
  <si>
    <t>$AL$108</t>
  </si>
  <si>
    <t>$AM$108</t>
  </si>
  <si>
    <t>$AE$109</t>
  </si>
  <si>
    <t>Morganton (B) Denver (A)</t>
  </si>
  <si>
    <t>$AF$109</t>
  </si>
  <si>
    <t>Morganton (B) Morganton (B)</t>
  </si>
  <si>
    <t>$AG$109</t>
  </si>
  <si>
    <t>Morganton (B) Morrisville (C)</t>
  </si>
  <si>
    <t>$AH$109</t>
  </si>
  <si>
    <t>Morganton (B) Pineville (D)</t>
  </si>
  <si>
    <t>$AI$109</t>
  </si>
  <si>
    <t>Morganton (B) Rockhill (E)</t>
  </si>
  <si>
    <t>$AJ$109</t>
  </si>
  <si>
    <t>Morganton (B) Statesville (F)</t>
  </si>
  <si>
    <t>$AK$109</t>
  </si>
  <si>
    <t>$AL$109</t>
  </si>
  <si>
    <t>$AM$109</t>
  </si>
  <si>
    <t>$AE$110</t>
  </si>
  <si>
    <t>Morrisville (C) Denver (A)</t>
  </si>
  <si>
    <t>$AF$110</t>
  </si>
  <si>
    <t>Morrisville (C) Morganton (B)</t>
  </si>
  <si>
    <t>$AG$110</t>
  </si>
  <si>
    <t>Morrisville (C) Morrisville (C)</t>
  </si>
  <si>
    <t>$AH$110</t>
  </si>
  <si>
    <t>Morrisville (C) Pineville (D)</t>
  </si>
  <si>
    <t>$AI$110</t>
  </si>
  <si>
    <t>Morrisville (C) Rockhill (E)</t>
  </si>
  <si>
    <t>$AJ$110</t>
  </si>
  <si>
    <t>Morrisville (C) Statesville (F)</t>
  </si>
  <si>
    <t>$AK$110</t>
  </si>
  <si>
    <t>$AL$110</t>
  </si>
  <si>
    <t>$AM$110</t>
  </si>
  <si>
    <t>$AE$111</t>
  </si>
  <si>
    <t>Pineville (D) Denver (A)</t>
  </si>
  <si>
    <t>$AF$111</t>
  </si>
  <si>
    <t>Pineville (D) Morganton (B)</t>
  </si>
  <si>
    <t>$AG$111</t>
  </si>
  <si>
    <t>Pineville (D) Morrisville (C)</t>
  </si>
  <si>
    <t>$AH$111</t>
  </si>
  <si>
    <t>Pineville (D) Pineville (D)</t>
  </si>
  <si>
    <t>$AI$111</t>
  </si>
  <si>
    <t>Pineville (D) Rockhill (E)</t>
  </si>
  <si>
    <t>$AJ$111</t>
  </si>
  <si>
    <t>Pineville (D) Statesville (F)</t>
  </si>
  <si>
    <t>$AK$111</t>
  </si>
  <si>
    <t>$AL$111</t>
  </si>
  <si>
    <t>$AM$111</t>
  </si>
  <si>
    <t>$AE$112</t>
  </si>
  <si>
    <t>Rockhill (E) Denver (A)</t>
  </si>
  <si>
    <t>$AF$112</t>
  </si>
  <si>
    <t>Rockhill (E) Morganton (B)</t>
  </si>
  <si>
    <t>$AG$112</t>
  </si>
  <si>
    <t>Rockhill (E) Morrisville (C)</t>
  </si>
  <si>
    <t>$AH$112</t>
  </si>
  <si>
    <t>Rockhill (E) Pineville (D)</t>
  </si>
  <si>
    <t>$AI$112</t>
  </si>
  <si>
    <t>Rockhill (E) Rockhill (E)</t>
  </si>
  <si>
    <t>$AJ$112</t>
  </si>
  <si>
    <t>Rockhill (E) Statesville (F)</t>
  </si>
  <si>
    <t>$AK$112</t>
  </si>
  <si>
    <t>$AL$112</t>
  </si>
  <si>
    <t>$AM$112</t>
  </si>
  <si>
    <t>$AE$113</t>
  </si>
  <si>
    <t>Statesville (F) Denver (A)</t>
  </si>
  <si>
    <t>$AF$113</t>
  </si>
  <si>
    <t>Statesville (F) Morganton (B)</t>
  </si>
  <si>
    <t>$AG$113</t>
  </si>
  <si>
    <t>Statesville (F) Morrisville (C)</t>
  </si>
  <si>
    <t>$AH$113</t>
  </si>
  <si>
    <t>Statesville (F) Pineville (D)</t>
  </si>
  <si>
    <t>$AI$113</t>
  </si>
  <si>
    <t>Statesville (F) Rockhill (E)</t>
  </si>
  <si>
    <t>$AJ$113</t>
  </si>
  <si>
    <t>Statesville (F) Statesville (F)</t>
  </si>
  <si>
    <t>$AK$113</t>
  </si>
  <si>
    <t>$AL$113</t>
  </si>
  <si>
    <t>$AM$113</t>
  </si>
  <si>
    <t>$AE$114</t>
  </si>
  <si>
    <t>Orangeburg (P) Denver (A)</t>
  </si>
  <si>
    <t>$AF$114</t>
  </si>
  <si>
    <t>Orangeburg (P) Morganton (B)</t>
  </si>
  <si>
    <t>$AG$114</t>
  </si>
  <si>
    <t>Orangeburg (P) Morrisville (C)</t>
  </si>
  <si>
    <t>$AH$114</t>
  </si>
  <si>
    <t>Orangeburg (P) Pineville (D)</t>
  </si>
  <si>
    <t>$AI$114</t>
  </si>
  <si>
    <t>Orangeburg (P) Rockhill (E)</t>
  </si>
  <si>
    <t>$AJ$114</t>
  </si>
  <si>
    <t>Orangeburg (P) Statesville (F)</t>
  </si>
  <si>
    <t>$AK$114</t>
  </si>
  <si>
    <t>Orangeburg (P) Orangeburg (P)</t>
  </si>
  <si>
    <t>$AL$114</t>
  </si>
  <si>
    <t>Orangeburg (P) Florence (Q)</t>
  </si>
  <si>
    <t>$AM$114</t>
  </si>
  <si>
    <t>Orangeburg (P) Macon (R)</t>
  </si>
  <si>
    <t>$AE$115</t>
  </si>
  <si>
    <t>Florence (Q) Denver (A)</t>
  </si>
  <si>
    <t>$AF$115</t>
  </si>
  <si>
    <t>Florence (Q) Morganton (B)</t>
  </si>
  <si>
    <t>$AG$115</t>
  </si>
  <si>
    <t>Florence (Q) Morrisville (C)</t>
  </si>
  <si>
    <t>$AH$115</t>
  </si>
  <si>
    <t>Florence (Q) Pineville (D)</t>
  </si>
  <si>
    <t>$AI$115</t>
  </si>
  <si>
    <t>Florence (Q) Rockhill (E)</t>
  </si>
  <si>
    <t>$AJ$115</t>
  </si>
  <si>
    <t>Florence (Q) Statesville (F)</t>
  </si>
  <si>
    <t>$AK$115</t>
  </si>
  <si>
    <t>Florence (Q) Orangeburg (P)</t>
  </si>
  <si>
    <t>$AL$115</t>
  </si>
  <si>
    <t>Florence (Q) Florence (Q)</t>
  </si>
  <si>
    <t>$AM$115</t>
  </si>
  <si>
    <t>Florence (Q) Macon (R)</t>
  </si>
  <si>
    <t>$AE$116</t>
  </si>
  <si>
    <t>Macon (R) Denver (A)</t>
  </si>
  <si>
    <t>$AF$116</t>
  </si>
  <si>
    <t>Macon (R) Morganton (B)</t>
  </si>
  <si>
    <t>$AG$116</t>
  </si>
  <si>
    <t>Macon (R) Morrisville (C)</t>
  </si>
  <si>
    <t>$AH$116</t>
  </si>
  <si>
    <t>Macon (R) Pineville (D)</t>
  </si>
  <si>
    <t>$AI$116</t>
  </si>
  <si>
    <t>Macon (R) Rockhill (E)</t>
  </si>
  <si>
    <t>$AJ$116</t>
  </si>
  <si>
    <t>Macon (R) Statesville (F)</t>
  </si>
  <si>
    <t>$AK$116</t>
  </si>
  <si>
    <t>Macon (R) Orangeburg (P)</t>
  </si>
  <si>
    <t>$AL$116</t>
  </si>
  <si>
    <t>Macon (R) Florence (Q)</t>
  </si>
  <si>
    <t>$AM$116</t>
  </si>
  <si>
    <t>Macon (R) Macon (R)</t>
  </si>
  <si>
    <t>$AE$120</t>
  </si>
  <si>
    <t>$AE$121</t>
  </si>
  <si>
    <t>$AE$122</t>
  </si>
  <si>
    <t>$AE$123</t>
  </si>
  <si>
    <t>$AE$124</t>
  </si>
  <si>
    <t>$AE$125</t>
  </si>
  <si>
    <t>$AE$126</t>
  </si>
  <si>
    <t>$AE$127</t>
  </si>
  <si>
    <t>$AE$128</t>
  </si>
  <si>
    <t>ΣXAj - ΣXiA = 45</t>
  </si>
  <si>
    <t>ΣXBj - ΣXiB  = 26</t>
  </si>
  <si>
    <t>ΣXCj - ΣXiC = 42</t>
  </si>
  <si>
    <t>ΣXDj - ΣXiD = 53</t>
  </si>
  <si>
    <t>ΣXEj - ΣXiE = 29</t>
  </si>
  <si>
    <t>ΣXFj -ΣXiF= 38</t>
  </si>
  <si>
    <r>
      <t xml:space="preserve">Table </t>
    </r>
    <r>
      <rPr>
        <sz val="12"/>
        <color theme="1"/>
        <rFont val="Palatino Linotype"/>
        <family val="1"/>
      </rPr>
      <t xml:space="preserve"> Table 2: Shipping costs, per barrel of waste from each plant to another plant </t>
    </r>
  </si>
  <si>
    <t>From</t>
  </si>
  <si>
    <t>To</t>
  </si>
  <si>
    <t xml:space="preserve">ΣXPi ≤ 65 </t>
  </si>
  <si>
    <t xml:space="preserve">ΣXQi ≤ 80 </t>
  </si>
  <si>
    <t xml:space="preserve">ΣXRi ≤ 105 </t>
  </si>
  <si>
    <t>Question 2</t>
  </si>
  <si>
    <t>Question 1 Schema</t>
  </si>
  <si>
    <t>Left HS</t>
  </si>
  <si>
    <t>Right HS</t>
  </si>
  <si>
    <t xml:space="preserve">Total Minimum Cost </t>
  </si>
  <si>
    <t xml:space="preserve">We input high values for algorithm functioning </t>
  </si>
  <si>
    <t>XAA</t>
  </si>
  <si>
    <t>XAB</t>
  </si>
  <si>
    <t>XAC</t>
  </si>
  <si>
    <t>XAD</t>
  </si>
  <si>
    <t>XAE</t>
  </si>
  <si>
    <t>XAF</t>
  </si>
  <si>
    <t>XBA</t>
  </si>
  <si>
    <t>XBB</t>
  </si>
  <si>
    <t>XBC</t>
  </si>
  <si>
    <t>XBD</t>
  </si>
  <si>
    <t>XBE</t>
  </si>
  <si>
    <t>XBF</t>
  </si>
  <si>
    <t>XCA</t>
  </si>
  <si>
    <t>XCB</t>
  </si>
  <si>
    <t>XCC</t>
  </si>
  <si>
    <t>XCD</t>
  </si>
  <si>
    <t>XCE</t>
  </si>
  <si>
    <t>XCF</t>
  </si>
  <si>
    <t>XDA</t>
  </si>
  <si>
    <t>XDB</t>
  </si>
  <si>
    <t>XDC</t>
  </si>
  <si>
    <t>XDD</t>
  </si>
  <si>
    <t>XDE</t>
  </si>
  <si>
    <t>XDF</t>
  </si>
  <si>
    <t>XEA</t>
  </si>
  <si>
    <t>XEB</t>
  </si>
  <si>
    <t>XEC</t>
  </si>
  <si>
    <t>XED</t>
  </si>
  <si>
    <t>XEE</t>
  </si>
  <si>
    <t>XEF</t>
  </si>
  <si>
    <t>XFA</t>
  </si>
  <si>
    <t>XFB</t>
  </si>
  <si>
    <t>XFC</t>
  </si>
  <si>
    <t>XFD</t>
  </si>
  <si>
    <t>XFE</t>
  </si>
  <si>
    <t>XFF</t>
  </si>
  <si>
    <t>XPA</t>
  </si>
  <si>
    <t>XPB</t>
  </si>
  <si>
    <t>XPC</t>
  </si>
  <si>
    <t>XPD</t>
  </si>
  <si>
    <t>XPE</t>
  </si>
  <si>
    <t>XPF</t>
  </si>
  <si>
    <t>XPP</t>
  </si>
  <si>
    <t>XPQ</t>
  </si>
  <si>
    <t>XPR</t>
  </si>
  <si>
    <t>XQA</t>
  </si>
  <si>
    <t>XQB</t>
  </si>
  <si>
    <t>XQC</t>
  </si>
  <si>
    <t>XQD</t>
  </si>
  <si>
    <t>XQE</t>
  </si>
  <si>
    <t>XQF</t>
  </si>
  <si>
    <t>XQP</t>
  </si>
  <si>
    <t>XQQ</t>
  </si>
  <si>
    <t>XQR</t>
  </si>
  <si>
    <t>XRA</t>
  </si>
  <si>
    <t>XRB</t>
  </si>
  <si>
    <t>XRC</t>
  </si>
  <si>
    <t>XRD</t>
  </si>
  <si>
    <t>XRE</t>
  </si>
  <si>
    <t>XRF</t>
  </si>
  <si>
    <t>XRP</t>
  </si>
  <si>
    <t>XRQ</t>
  </si>
  <si>
    <t>XRR</t>
  </si>
  <si>
    <t xml:space="preserve">Model </t>
  </si>
  <si>
    <t>Intermediate</t>
  </si>
  <si>
    <r>
      <t xml:space="preserve">Xij </t>
    </r>
    <r>
      <rPr>
        <sz val="12"/>
        <color theme="1"/>
        <rFont val="Calibri"/>
        <family val="2"/>
      </rPr>
      <t>≥</t>
    </r>
    <r>
      <rPr>
        <sz val="8.4"/>
        <color theme="1"/>
        <rFont val="Calibri"/>
        <family val="2"/>
      </rPr>
      <t xml:space="preserve"> 0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</si>
  <si>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>XAj - ΣXiA = 45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</si>
  <si>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>XBj - ΣXiB  = 26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</si>
  <si>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>XCj - ΣXiC = 42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</si>
  <si>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>XDj - ΣXiD = 53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</si>
  <si>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>XEj - ΣXiE = 29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</si>
  <si>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>XFj -ΣXiF= 38</t>
    </r>
  </si>
  <si>
    <t>Formulae</t>
  </si>
  <si>
    <t>Constraint Number</t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</si>
  <si>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 xml:space="preserve">XPi </t>
    </r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65 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</si>
  <si>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 xml:space="preserve">XQi </t>
    </r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80 </t>
    </r>
  </si>
  <si>
    <r>
      <rPr>
        <sz val="12"/>
        <color theme="1"/>
        <rFont val="Calibri"/>
        <family val="2"/>
      </rPr>
      <t>Σ</t>
    </r>
    <r>
      <rPr>
        <sz val="12"/>
        <color theme="1"/>
        <rFont val="Calibri"/>
        <family val="2"/>
        <scheme val="minor"/>
      </rPr>
      <t xml:space="preserve">XRi </t>
    </r>
    <r>
      <rPr>
        <sz val="12"/>
        <color theme="1"/>
        <rFont val="Calibri"/>
        <family val="2"/>
      </rPr>
      <t>≤</t>
    </r>
    <r>
      <rPr>
        <sz val="12"/>
        <color theme="1"/>
        <rFont val="Calibri"/>
        <family val="2"/>
        <scheme val="minor"/>
      </rPr>
      <t xml:space="preserve"> 105 </t>
    </r>
  </si>
  <si>
    <t>Report Created: 6/22/2024 1:38:04 PM</t>
  </si>
  <si>
    <t>ΣXAj - ΣXiA = 45 Left HS</t>
  </si>
  <si>
    <t>ΣXBj - ΣXiB  = 26 Left HS</t>
  </si>
  <si>
    <t>ΣXCj - ΣXiC = 42 Left HS</t>
  </si>
  <si>
    <t>ΣXDj - ΣXiD = 53 Left HS</t>
  </si>
  <si>
    <t>ΣXEj - ΣXiE = 29 Left HS</t>
  </si>
  <si>
    <t>ΣXFj -ΣXiF= 38 Left HS</t>
  </si>
  <si>
    <t>ΣXPi ≤ 65  Left HS</t>
  </si>
  <si>
    <t>ΣXQi ≤ 80  Left HS</t>
  </si>
  <si>
    <t>ΣXRi ≤ 105  Left HS</t>
  </si>
  <si>
    <t xml:space="preserve">Solver solution </t>
  </si>
  <si>
    <t xml:space="preserve">Points </t>
  </si>
  <si>
    <t>Shipping Model</t>
  </si>
  <si>
    <t>Schema of Intermediate points Shipping model.</t>
  </si>
  <si>
    <t>Waste Disposal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</si>
</sst>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00"/>
    <numFmt numFmtId="165" formatCode="0.00000"/>
    <numFmt numFmtId="166" formatCode="&quot;$&quot;\ #,##0"/>
    <numFmt numFmtId="167" formatCode="0.0"/>
  </numFmts>
  <fonts count="29" x14ac:knownFonts="1">
    <font>
      <sz val="12"/>
      <color theme="1"/>
      <name val="Calibri"/>
      <family val="2"/>
      <scheme val="minor"/>
    </font>
    <font>
      <sz val="11"/>
      <color theme="1"/>
      <name val="Gill Sans MT"/>
      <family val="2"/>
    </font>
    <font>
      <b/>
      <sz val="12"/>
      <color theme="1"/>
      <name val="Palatino Linotype"/>
      <family val="1"/>
    </font>
    <font>
      <b/>
      <i/>
      <u/>
      <sz val="12"/>
      <color theme="1"/>
      <name val="Palatino Linotype"/>
      <family val="1"/>
    </font>
    <font>
      <b/>
      <u/>
      <sz val="12"/>
      <color theme="1"/>
      <name val="Palatino Linotype"/>
      <family val="1"/>
    </font>
    <font>
      <b/>
      <i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000000"/>
      <name val="Calibri"/>
      <family val="2"/>
    </font>
    <font>
      <sz val="10"/>
      <color theme="1"/>
      <name val="Palatino Linotype"/>
      <family val="1"/>
    </font>
    <font>
      <b/>
      <sz val="12"/>
      <color theme="0"/>
      <name val="Palatino Linotype"/>
      <family val="1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Palatino Linotype"/>
      <family val="1"/>
    </font>
    <font>
      <b/>
      <sz val="12"/>
      <color theme="0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22"/>
      <color theme="1"/>
      <name val="Calibri"/>
      <family val="2"/>
      <scheme val="minor"/>
    </font>
    <font>
      <sz val="12"/>
      <color rgb="FFFF0000"/>
      <name val="Palatino Linotype"/>
      <family val="1"/>
    </font>
    <font>
      <sz val="12"/>
      <color theme="0"/>
      <name val="Palatino Linotype"/>
      <family val="1"/>
    </font>
    <font>
      <b/>
      <sz val="12"/>
      <name val="Palatino Linotype"/>
      <family val="1"/>
    </font>
    <font>
      <b/>
      <u/>
      <sz val="12"/>
      <color theme="0"/>
      <name val="Palatino Linotype"/>
      <family val="1"/>
    </font>
    <font>
      <sz val="12"/>
      <color rgb="FFFFFFFF"/>
      <name val="Palatino Linotype"/>
      <family val="1"/>
    </font>
    <font>
      <b/>
      <sz val="12"/>
      <color rgb="FFFF0000"/>
      <name val="Palatino Linotype"/>
      <family val="1"/>
    </font>
    <font>
      <b/>
      <sz val="14"/>
      <color theme="0"/>
      <name val="Palatino Linotype"/>
      <family val="1"/>
    </font>
    <font>
      <sz val="8.4"/>
      <color theme="1"/>
      <name val="Calibri"/>
      <family val="2"/>
    </font>
    <font>
      <b/>
      <sz val="16"/>
      <color theme="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thick">
        <color rgb="FF666666"/>
      </bottom>
      <diagonal/>
    </border>
    <border>
      <left/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rgb="FF999999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medium">
        <color indexed="64"/>
      </left>
      <right style="medium">
        <color rgb="FF999999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6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9" fontId="7" fillId="0" borderId="9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10" fillId="3" borderId="0" xfId="0" applyFont="1" applyFill="1"/>
    <xf numFmtId="0" fontId="6" fillId="0" borderId="37" xfId="0" applyFont="1" applyBorder="1" applyAlignment="1">
      <alignment horizontal="center" wrapText="1"/>
    </xf>
    <xf numFmtId="6" fontId="6" fillId="0" borderId="37" xfId="0" applyNumberFormat="1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12" fillId="0" borderId="37" xfId="0" applyFont="1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12" fillId="0" borderId="47" xfId="0" applyFont="1" applyBorder="1" applyAlignment="1">
      <alignment horizontal="center" wrapText="1"/>
    </xf>
    <xf numFmtId="0" fontId="0" fillId="0" borderId="44" xfId="0" applyBorder="1" applyAlignment="1">
      <alignment horizontal="center"/>
    </xf>
    <xf numFmtId="0" fontId="9" fillId="3" borderId="32" xfId="0" applyFont="1" applyFill="1" applyBorder="1" applyAlignment="1">
      <alignment horizontal="center" wrapText="1"/>
    </xf>
    <xf numFmtId="0" fontId="9" fillId="3" borderId="33" xfId="0" applyFont="1" applyFill="1" applyBorder="1" applyAlignment="1">
      <alignment horizontal="center" wrapText="1"/>
    </xf>
    <xf numFmtId="0" fontId="9" fillId="3" borderId="34" xfId="0" applyFont="1" applyFill="1" applyBorder="1" applyAlignment="1">
      <alignment horizontal="center" wrapText="1"/>
    </xf>
    <xf numFmtId="0" fontId="9" fillId="3" borderId="23" xfId="0" applyFont="1" applyFill="1" applyBorder="1" applyAlignment="1">
      <alignment horizontal="center" wrapText="1"/>
    </xf>
    <xf numFmtId="0" fontId="9" fillId="3" borderId="36" xfId="0" applyFont="1" applyFill="1" applyBorder="1" applyAlignment="1">
      <alignment horizontal="center" wrapText="1"/>
    </xf>
    <xf numFmtId="0" fontId="9" fillId="3" borderId="29" xfId="0" applyFont="1" applyFill="1" applyBorder="1" applyAlignment="1">
      <alignment horizontal="center" wrapText="1"/>
    </xf>
    <xf numFmtId="0" fontId="9" fillId="3" borderId="39" xfId="0" applyFont="1" applyFill="1" applyBorder="1" applyAlignment="1">
      <alignment horizontal="center" wrapText="1"/>
    </xf>
    <xf numFmtId="0" fontId="13" fillId="3" borderId="26" xfId="0" applyFont="1" applyFill="1" applyBorder="1" applyAlignment="1">
      <alignment horizontal="center"/>
    </xf>
    <xf numFmtId="0" fontId="11" fillId="0" borderId="0" xfId="0" applyFont="1"/>
    <xf numFmtId="0" fontId="0" fillId="0" borderId="26" xfId="0" applyBorder="1"/>
    <xf numFmtId="0" fontId="13" fillId="2" borderId="32" xfId="0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2" borderId="34" xfId="0" applyFont="1" applyFill="1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14" fillId="0" borderId="48" xfId="0" applyFont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7" fillId="0" borderId="56" xfId="0" applyFont="1" applyBorder="1" applyAlignment="1">
      <alignment vertical="center"/>
    </xf>
    <xf numFmtId="0" fontId="7" fillId="0" borderId="57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/>
    </xf>
    <xf numFmtId="2" fontId="16" fillId="0" borderId="26" xfId="0" applyNumberFormat="1" applyFont="1" applyBorder="1" applyAlignment="1">
      <alignment horizontal="center" vertical="center"/>
    </xf>
    <xf numFmtId="0" fontId="11" fillId="0" borderId="26" xfId="0" applyFont="1" applyBorder="1" applyAlignment="1">
      <alignment horizontal="center"/>
    </xf>
    <xf numFmtId="0" fontId="11" fillId="0" borderId="26" xfId="0" applyFont="1" applyBorder="1"/>
    <xf numFmtId="0" fontId="18" fillId="2" borderId="2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164" fontId="0" fillId="0" borderId="26" xfId="0" applyNumberFormat="1" applyBorder="1" applyAlignment="1">
      <alignment horizontal="center"/>
    </xf>
    <xf numFmtId="2" fontId="0" fillId="0" borderId="26" xfId="0" applyNumberFormat="1" applyBorder="1" applyAlignment="1">
      <alignment horizontal="center"/>
    </xf>
    <xf numFmtId="0" fontId="13" fillId="2" borderId="26" xfId="0" applyFont="1" applyFill="1" applyBorder="1"/>
    <xf numFmtId="0" fontId="13" fillId="2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0" fillId="0" borderId="58" xfId="0" applyBorder="1"/>
    <xf numFmtId="0" fontId="19" fillId="4" borderId="0" xfId="0" applyFont="1" applyFill="1"/>
    <xf numFmtId="165" fontId="0" fillId="4" borderId="26" xfId="0" applyNumberFormat="1" applyFill="1" applyBorder="1"/>
    <xf numFmtId="0" fontId="11" fillId="4" borderId="0" xfId="0" applyFont="1" applyFill="1"/>
    <xf numFmtId="0" fontId="18" fillId="2" borderId="31" xfId="0" applyFont="1" applyFill="1" applyBorder="1" applyAlignment="1">
      <alignment horizontal="right" vertical="center"/>
    </xf>
    <xf numFmtId="0" fontId="18" fillId="2" borderId="35" xfId="0" applyFont="1" applyFill="1" applyBorder="1" applyAlignment="1">
      <alignment horizontal="right" vertical="center"/>
    </xf>
    <xf numFmtId="0" fontId="18" fillId="2" borderId="8" xfId="0" applyFont="1" applyFill="1" applyBorder="1" applyAlignment="1">
      <alignment horizontal="right" vertical="center"/>
    </xf>
    <xf numFmtId="2" fontId="16" fillId="0" borderId="37" xfId="0" applyNumberFormat="1" applyFont="1" applyBorder="1" applyAlignment="1">
      <alignment horizontal="center" vertical="center"/>
    </xf>
    <xf numFmtId="164" fontId="0" fillId="0" borderId="37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2" fontId="16" fillId="0" borderId="42" xfId="0" applyNumberFormat="1" applyFont="1" applyBorder="1" applyAlignment="1">
      <alignment horizontal="center" vertical="center"/>
    </xf>
    <xf numFmtId="0" fontId="17" fillId="4" borderId="45" xfId="0" applyFont="1" applyFill="1" applyBorder="1" applyAlignment="1">
      <alignment horizontal="center" vertical="center"/>
    </xf>
    <xf numFmtId="0" fontId="17" fillId="4" borderId="46" xfId="0" applyFont="1" applyFill="1" applyBorder="1" applyAlignment="1">
      <alignment horizontal="center" vertical="center"/>
    </xf>
    <xf numFmtId="1" fontId="6" fillId="0" borderId="27" xfId="0" applyNumberFormat="1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wrapText="1"/>
    </xf>
    <xf numFmtId="1" fontId="6" fillId="0" borderId="28" xfId="0" applyNumberFormat="1" applyFont="1" applyBorder="1" applyAlignment="1">
      <alignment horizontal="center" vertical="center" wrapText="1"/>
    </xf>
    <xf numFmtId="1" fontId="6" fillId="0" borderId="53" xfId="0" applyNumberFormat="1" applyFont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6" fillId="0" borderId="54" xfId="0" applyNumberFormat="1" applyFont="1" applyBorder="1" applyAlignment="1">
      <alignment horizontal="center" vertical="center" wrapText="1"/>
    </xf>
    <xf numFmtId="1" fontId="6" fillId="0" borderId="55" xfId="0" applyNumberFormat="1" applyFont="1" applyBorder="1" applyAlignment="1">
      <alignment horizontal="center" vertical="center" wrapText="1"/>
    </xf>
    <xf numFmtId="1" fontId="6" fillId="0" borderId="9" xfId="0" applyNumberFormat="1" applyFont="1" applyBorder="1" applyAlignment="1">
      <alignment horizontal="center" vertical="center" wrapText="1"/>
    </xf>
    <xf numFmtId="0" fontId="6" fillId="0" borderId="0" xfId="0" applyFont="1"/>
    <xf numFmtId="0" fontId="20" fillId="4" borderId="23" xfId="0" applyFont="1" applyFill="1" applyBorder="1"/>
    <xf numFmtId="0" fontId="6" fillId="4" borderId="19" xfId="0" applyFont="1" applyFill="1" applyBorder="1"/>
    <xf numFmtId="0" fontId="20" fillId="4" borderId="58" xfId="0" applyFont="1" applyFill="1" applyBorder="1"/>
    <xf numFmtId="0" fontId="21" fillId="3" borderId="0" xfId="0" applyFont="1" applyFill="1"/>
    <xf numFmtId="0" fontId="6" fillId="3" borderId="0" xfId="0" applyFont="1" applyFill="1"/>
    <xf numFmtId="0" fontId="22" fillId="4" borderId="2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21" fillId="3" borderId="26" xfId="0" applyFont="1" applyFill="1" applyBorder="1"/>
    <xf numFmtId="0" fontId="9" fillId="2" borderId="31" xfId="0" applyFont="1" applyFill="1" applyBorder="1" applyAlignment="1">
      <alignment horizontal="center"/>
    </xf>
    <xf numFmtId="0" fontId="6" fillId="0" borderId="5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7" xfId="0" applyFont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/>
    </xf>
    <xf numFmtId="0" fontId="6" fillId="0" borderId="2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6" fillId="0" borderId="54" xfId="0" applyFont="1" applyBorder="1" applyAlignment="1">
      <alignment horizontal="center"/>
    </xf>
    <xf numFmtId="0" fontId="6" fillId="0" borderId="5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1" fillId="2" borderId="35" xfId="0" applyFont="1" applyFill="1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2" fillId="4" borderId="46" xfId="0" applyFont="1" applyFill="1" applyBorder="1" applyAlignment="1">
      <alignment horizontal="center" vertical="center"/>
    </xf>
    <xf numFmtId="0" fontId="6" fillId="0" borderId="40" xfId="0" applyFont="1" applyBorder="1" applyAlignment="1">
      <alignment horizontal="center"/>
    </xf>
    <xf numFmtId="0" fontId="21" fillId="2" borderId="8" xfId="0" applyFont="1" applyFill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1" fontId="6" fillId="0" borderId="0" xfId="0" applyNumberFormat="1" applyFont="1" applyAlignment="1">
      <alignment horizontal="center"/>
    </xf>
    <xf numFmtId="1" fontId="6" fillId="0" borderId="55" xfId="0" applyNumberFormat="1" applyFont="1" applyBorder="1" applyAlignment="1">
      <alignment horizontal="center"/>
    </xf>
    <xf numFmtId="166" fontId="6" fillId="0" borderId="0" xfId="0" applyNumberFormat="1" applyFont="1"/>
    <xf numFmtId="0" fontId="9" fillId="2" borderId="0" xfId="0" applyFont="1" applyFill="1" applyAlignment="1">
      <alignment horizontal="center"/>
    </xf>
    <xf numFmtId="0" fontId="9" fillId="2" borderId="0" xfId="0" applyFont="1" applyFill="1"/>
    <xf numFmtId="0" fontId="9" fillId="3" borderId="0" xfId="0" applyFont="1" applyFill="1"/>
    <xf numFmtId="0" fontId="2" fillId="4" borderId="23" xfId="0" applyFont="1" applyFill="1" applyBorder="1"/>
    <xf numFmtId="0" fontId="2" fillId="4" borderId="19" xfId="0" applyFont="1" applyFill="1" applyBorder="1"/>
    <xf numFmtId="0" fontId="25" fillId="4" borderId="0" xfId="0" applyFont="1" applyFill="1"/>
    <xf numFmtId="0" fontId="6" fillId="4" borderId="0" xfId="0" applyFont="1" applyFill="1"/>
    <xf numFmtId="0" fontId="20" fillId="4" borderId="0" xfId="0" applyFont="1" applyFill="1"/>
    <xf numFmtId="0" fontId="9" fillId="2" borderId="27" xfId="0" applyFont="1" applyFill="1" applyBorder="1" applyAlignment="1">
      <alignment horizontal="center"/>
    </xf>
    <xf numFmtId="0" fontId="9" fillId="2" borderId="53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54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1" fillId="2" borderId="28" xfId="0" applyFont="1" applyFill="1" applyBorder="1" applyAlignment="1">
      <alignment horizontal="center"/>
    </xf>
    <xf numFmtId="0" fontId="9" fillId="2" borderId="58" xfId="0" applyFont="1" applyFill="1" applyBorder="1" applyAlignment="1">
      <alignment horizontal="center"/>
    </xf>
    <xf numFmtId="0" fontId="21" fillId="3" borderId="35" xfId="0" applyFont="1" applyFill="1" applyBorder="1" applyAlignment="1">
      <alignment horizontal="center"/>
    </xf>
    <xf numFmtId="0" fontId="21" fillId="3" borderId="8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167" fontId="6" fillId="4" borderId="0" xfId="0" applyNumberFormat="1" applyFont="1" applyFill="1" applyAlignment="1">
      <alignment horizontal="center"/>
    </xf>
    <xf numFmtId="167" fontId="6" fillId="4" borderId="55" xfId="0" applyNumberFormat="1" applyFont="1" applyFill="1" applyBorder="1" applyAlignment="1">
      <alignment horizontal="center"/>
    </xf>
    <xf numFmtId="0" fontId="26" fillId="3" borderId="0" xfId="0" applyFont="1" applyFill="1"/>
    <xf numFmtId="0" fontId="13" fillId="2" borderId="27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28" xfId="0" applyFont="1" applyFill="1" applyBorder="1" applyAlignment="1">
      <alignment horizontal="center"/>
    </xf>
    <xf numFmtId="0" fontId="13" fillId="2" borderId="53" xfId="0" applyFont="1" applyFill="1" applyBorder="1" applyAlignment="1">
      <alignment horizontal="center"/>
    </xf>
    <xf numFmtId="0" fontId="13" fillId="2" borderId="54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20" fillId="4" borderId="19" xfId="0" applyFont="1" applyFill="1" applyBorder="1"/>
    <xf numFmtId="0" fontId="0" fillId="4" borderId="26" xfId="0" applyFill="1" applyBorder="1" applyAlignment="1">
      <alignment horizontal="center"/>
    </xf>
    <xf numFmtId="0" fontId="13" fillId="2" borderId="58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0" fontId="10" fillId="3" borderId="35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166" fontId="6" fillId="4" borderId="26" xfId="0" applyNumberFormat="1" applyFont="1" applyFill="1" applyBorder="1" applyAlignment="1">
      <alignment horizontal="center" vertical="center" wrapText="1"/>
    </xf>
    <xf numFmtId="1" fontId="6" fillId="4" borderId="10" xfId="0" applyNumberFormat="1" applyFont="1" applyFill="1" applyBorder="1" applyAlignment="1">
      <alignment horizontal="center" vertical="center" wrapText="1"/>
    </xf>
    <xf numFmtId="1" fontId="6" fillId="4" borderId="0" xfId="0" applyNumberFormat="1" applyFont="1" applyFill="1" applyAlignment="1">
      <alignment horizontal="center" vertical="center" wrapText="1"/>
    </xf>
    <xf numFmtId="1" fontId="6" fillId="4" borderId="17" xfId="0" applyNumberFormat="1" applyFont="1" applyFill="1" applyBorder="1" applyAlignment="1">
      <alignment horizontal="center" vertical="center" wrapText="1"/>
    </xf>
    <xf numFmtId="0" fontId="28" fillId="3" borderId="0" xfId="0" applyFont="1" applyFill="1"/>
    <xf numFmtId="0" fontId="9" fillId="2" borderId="23" xfId="0" applyFont="1" applyFill="1" applyBorder="1" applyAlignment="1">
      <alignment horizontal="center"/>
    </xf>
    <xf numFmtId="0" fontId="9" fillId="2" borderId="52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1" fillId="2" borderId="28" xfId="0" applyFont="1" applyFill="1" applyBorder="1" applyAlignment="1">
      <alignment horizontal="center"/>
    </xf>
    <xf numFmtId="0" fontId="12" fillId="0" borderId="59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9" fillId="2" borderId="32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9" fillId="2" borderId="34" xfId="0" applyFont="1" applyFill="1" applyBorder="1" applyAlignment="1">
      <alignment horizontal="center"/>
    </xf>
    <xf numFmtId="0" fontId="12" fillId="0" borderId="37" xfId="0" applyFont="1" applyBorder="1" applyAlignment="1">
      <alignment horizontal="center" vertical="center" wrapText="1"/>
    </xf>
    <xf numFmtId="0" fontId="6" fillId="0" borderId="37" xfId="0" applyFont="1" applyBorder="1"/>
    <xf numFmtId="0" fontId="12" fillId="0" borderId="26" xfId="0" applyFont="1" applyBorder="1" applyAlignment="1">
      <alignment horizontal="center" vertical="center" wrapText="1"/>
    </xf>
    <xf numFmtId="0" fontId="6" fillId="0" borderId="26" xfId="0" applyFont="1" applyBorder="1"/>
    <xf numFmtId="0" fontId="13" fillId="2" borderId="27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3" fillId="2" borderId="28" xfId="0" applyFont="1" applyFill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9" fillId="3" borderId="23" xfId="0" applyFont="1" applyFill="1" applyBorder="1" applyAlignment="1">
      <alignment vertical="center"/>
    </xf>
    <xf numFmtId="0" fontId="9" fillId="3" borderId="19" xfId="0" applyFont="1" applyFill="1" applyBorder="1" applyAlignment="1">
      <alignment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23" fillId="2" borderId="10" xfId="0" applyFont="1" applyFill="1" applyBorder="1" applyAlignment="1">
      <alignment horizontal="center" vertical="center" wrapText="1"/>
    </xf>
    <xf numFmtId="0" fontId="21" fillId="2" borderId="10" xfId="0" applyFont="1" applyFill="1" applyBorder="1" applyAlignment="1">
      <alignment wrapText="1"/>
    </xf>
    <xf numFmtId="0" fontId="21" fillId="2" borderId="28" xfId="0" applyFont="1" applyFill="1" applyBorder="1" applyAlignment="1">
      <alignment wrapText="1"/>
    </xf>
    <xf numFmtId="0" fontId="9" fillId="2" borderId="31" xfId="0" applyFont="1" applyFill="1" applyBorder="1" applyAlignment="1">
      <alignment horizontal="center" vertical="center" textRotation="90"/>
    </xf>
    <xf numFmtId="0" fontId="9" fillId="2" borderId="35" xfId="0" applyFont="1" applyFill="1" applyBorder="1" applyAlignment="1">
      <alignment horizontal="center" vertical="center" textRotation="90"/>
    </xf>
    <xf numFmtId="0" fontId="9" fillId="2" borderId="8" xfId="0" applyFont="1" applyFill="1" applyBorder="1" applyAlignment="1">
      <alignment horizontal="center" vertical="center" textRotation="90"/>
    </xf>
    <xf numFmtId="0" fontId="9" fillId="3" borderId="26" xfId="0" applyFont="1" applyFill="1" applyBorder="1" applyAlignment="1">
      <alignment horizontal="center" vertical="center" textRotation="90"/>
    </xf>
    <xf numFmtId="0" fontId="8" fillId="0" borderId="10" xfId="0" applyFont="1" applyBorder="1" applyAlignment="1">
      <alignment horizontal="center" vertical="center"/>
    </xf>
    <xf numFmtId="0" fontId="18" fillId="2" borderId="2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40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normalizeH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sz="1400" b="0" i="0" u="none" strike="noStrike" kern="1200" spc="0" normalizeH="0" baseline="0">
                <a:solidFill>
                  <a:srgbClr val="FF0000"/>
                </a:solidFill>
              </a:rPr>
              <a:t>Risk (r) vs Expected Return (e)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'Part 2'!$M$5:$M$12</c:f>
              <c:numCache>
                <c:formatCode>General</c:formatCode>
                <c:ptCount val="8"/>
                <c:pt idx="0">
                  <c:v>0.1</c:v>
                </c:pt>
                <c:pt idx="1">
                  <c:v>0.105</c:v>
                </c:pt>
                <c:pt idx="2">
                  <c:v>0.11</c:v>
                </c:pt>
                <c:pt idx="3">
                  <c:v>0.115</c:v>
                </c:pt>
                <c:pt idx="4">
                  <c:v>0.12</c:v>
                </c:pt>
                <c:pt idx="5">
                  <c:v>0.125</c:v>
                </c:pt>
                <c:pt idx="6">
                  <c:v>0.13</c:v>
                </c:pt>
                <c:pt idx="7">
                  <c:v>0.13500000000000001</c:v>
                </c:pt>
              </c:numCache>
            </c:numRef>
          </c:cat>
          <c:val>
            <c:numRef>
              <c:f>'Part 2'!$O$5:$O$12</c:f>
              <c:numCache>
                <c:formatCode>0.00000</c:formatCode>
                <c:ptCount val="8"/>
                <c:pt idx="0">
                  <c:v>2.2669506478730256E-2</c:v>
                </c:pt>
                <c:pt idx="1">
                  <c:v>2.4561610321474608E-2</c:v>
                </c:pt>
                <c:pt idx="2">
                  <c:v>2.7122600847330071E-2</c:v>
                </c:pt>
                <c:pt idx="3">
                  <c:v>3.0182696495916712E-2</c:v>
                </c:pt>
                <c:pt idx="4">
                  <c:v>3.3605815130140347E-2</c:v>
                </c:pt>
                <c:pt idx="5">
                  <c:v>3.8255688906722096E-2</c:v>
                </c:pt>
                <c:pt idx="6">
                  <c:v>4.5803059379881363E-2</c:v>
                </c:pt>
                <c:pt idx="7">
                  <c:v>5.9129082944060461E-2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A9-46ED-8573-E4ECCE5287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8649215"/>
        <c:axId val="788646815"/>
      </c:lineChart>
      <c:catAx>
        <c:axId val="788649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Portfolio Return (e)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646815"/>
        <c:crosses val="autoZero"/>
        <c:auto val="1"/>
        <c:lblAlgn val="ctr"/>
        <c:lblOffset val="100"/>
        <c:noMultiLvlLbl val="0"/>
      </c:catAx>
      <c:valAx>
        <c:axId val="788646815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Minimized Risk 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649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441960</xdr:colOff>
      <xdr:row>18</xdr:row>
      <xdr:rowOff>108857</xdr:rowOff>
    </xdr:from>
    <xdr:to>
      <xdr:col>31</xdr:col>
      <xdr:colOff>388753</xdr:colOff>
      <xdr:row>26</xdr:row>
      <xdr:rowOff>34708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FF1D6C9B-650B-4041-B366-D4B95836EA62}"/>
            </a:ext>
          </a:extLst>
        </xdr:cNvPr>
        <xdr:cNvGrpSpPr/>
      </xdr:nvGrpSpPr>
      <xdr:grpSpPr>
        <a:xfrm>
          <a:off x="32369760" y="5130437"/>
          <a:ext cx="2705233" cy="2455691"/>
          <a:chOff x="12645571" y="17380857"/>
          <a:chExt cx="1640610" cy="1522422"/>
        </a:xfrm>
        <a:solidFill>
          <a:srgbClr val="7030A0"/>
        </a:solidFill>
      </xdr:grpSpPr>
      <xdr:sp macro="" textlink="">
        <xdr:nvSpPr>
          <xdr:cNvPr id="43" name="Oval 42">
            <a:extLst>
              <a:ext uri="{FF2B5EF4-FFF2-40B4-BE49-F238E27FC236}">
                <a16:creationId xmlns:a16="http://schemas.microsoft.com/office/drawing/2014/main" id="{E460D61A-0432-68E9-70C1-168BC01242C3}"/>
              </a:ext>
            </a:extLst>
          </xdr:cNvPr>
          <xdr:cNvSpPr/>
        </xdr:nvSpPr>
        <xdr:spPr>
          <a:xfrm>
            <a:off x="12645571" y="17380857"/>
            <a:ext cx="1640610" cy="152242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1"/>
              </a:solidFill>
            </a:endParaRPr>
          </a:p>
        </xdr:txBody>
      </xdr:sp>
      <xdr:sp macro="" textlink="">
        <xdr:nvSpPr>
          <xdr:cNvPr id="44" name="TextBox 43">
            <a:extLst>
              <a:ext uri="{FF2B5EF4-FFF2-40B4-BE49-F238E27FC236}">
                <a16:creationId xmlns:a16="http://schemas.microsoft.com/office/drawing/2014/main" id="{AF8F27E2-54F0-12C2-0782-85017B41AD23}"/>
              </a:ext>
            </a:extLst>
          </xdr:cNvPr>
          <xdr:cNvSpPr txBox="1"/>
        </xdr:nvSpPr>
        <xdr:spPr>
          <a:xfrm>
            <a:off x="12949219" y="18023832"/>
            <a:ext cx="974396" cy="19543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Denver (A)</a:t>
            </a:r>
          </a:p>
        </xdr:txBody>
      </xdr:sp>
    </xdr:grpSp>
    <xdr:clientData/>
  </xdr:twoCellAnchor>
  <xdr:twoCellAnchor>
    <xdr:from>
      <xdr:col>29</xdr:col>
      <xdr:colOff>114300</xdr:colOff>
      <xdr:row>27</xdr:row>
      <xdr:rowOff>25400</xdr:rowOff>
    </xdr:from>
    <xdr:to>
      <xdr:col>31</xdr:col>
      <xdr:colOff>368795</xdr:colOff>
      <xdr:row>34</xdr:row>
      <xdr:rowOff>60108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6B5BEE67-D8CC-4214-A0DC-E3CEC646163A}"/>
            </a:ext>
          </a:extLst>
        </xdr:cNvPr>
        <xdr:cNvGrpSpPr/>
      </xdr:nvGrpSpPr>
      <xdr:grpSpPr>
        <a:xfrm>
          <a:off x="32042100" y="8034020"/>
          <a:ext cx="3012935" cy="1612048"/>
          <a:chOff x="12645571" y="17380857"/>
          <a:chExt cx="1640610" cy="1522422"/>
        </a:xfrm>
      </xdr:grpSpPr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60784051-1B6E-FB79-A6CE-6C4D19BA3A9D}"/>
              </a:ext>
            </a:extLst>
          </xdr:cNvPr>
          <xdr:cNvSpPr/>
        </xdr:nvSpPr>
        <xdr:spPr>
          <a:xfrm>
            <a:off x="12645571" y="17380857"/>
            <a:ext cx="1640610" cy="1522422"/>
          </a:xfrm>
          <a:prstGeom prst="ellipse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1"/>
              </a:solidFill>
            </a:endParaRPr>
          </a:p>
        </xdr:txBody>
      </xdr:sp>
      <xdr:sp macro="" textlink="">
        <xdr:nvSpPr>
          <xdr:cNvPr id="47" name="TextBox 46">
            <a:extLst>
              <a:ext uri="{FF2B5EF4-FFF2-40B4-BE49-F238E27FC236}">
                <a16:creationId xmlns:a16="http://schemas.microsoft.com/office/drawing/2014/main" id="{2FC6B008-E97F-B053-149D-F89DDE55C6A5}"/>
              </a:ext>
            </a:extLst>
          </xdr:cNvPr>
          <xdr:cNvSpPr txBox="1"/>
        </xdr:nvSpPr>
        <xdr:spPr>
          <a:xfrm>
            <a:off x="12949219" y="18023832"/>
            <a:ext cx="1213096" cy="202482"/>
          </a:xfrm>
          <a:prstGeom prst="rect">
            <a:avLst/>
          </a:prstGeom>
          <a:solidFill>
            <a:srgbClr val="7030A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Morganton (B)</a:t>
            </a:r>
          </a:p>
        </xdr:txBody>
      </xdr:sp>
    </xdr:grpSp>
    <xdr:clientData/>
  </xdr:twoCellAnchor>
  <xdr:twoCellAnchor>
    <xdr:from>
      <xdr:col>29</xdr:col>
      <xdr:colOff>83820</xdr:colOff>
      <xdr:row>35</xdr:row>
      <xdr:rowOff>1</xdr:rowOff>
    </xdr:from>
    <xdr:to>
      <xdr:col>31</xdr:col>
      <xdr:colOff>461324</xdr:colOff>
      <xdr:row>42</xdr:row>
      <xdr:rowOff>125423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9E59AEA1-D4A4-427E-8616-36F75275E214}"/>
            </a:ext>
          </a:extLst>
        </xdr:cNvPr>
        <xdr:cNvGrpSpPr/>
      </xdr:nvGrpSpPr>
      <xdr:grpSpPr>
        <a:xfrm>
          <a:off x="32011620" y="9806941"/>
          <a:ext cx="3135944" cy="1756102"/>
          <a:chOff x="12645571" y="17380857"/>
          <a:chExt cx="1640610" cy="1522422"/>
        </a:xfrm>
        <a:solidFill>
          <a:srgbClr val="7030A0"/>
        </a:solidFill>
      </xdr:grpSpPr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750A490B-151E-E1EC-4D3C-C19B6E9246B4}"/>
              </a:ext>
            </a:extLst>
          </xdr:cNvPr>
          <xdr:cNvSpPr/>
        </xdr:nvSpPr>
        <xdr:spPr>
          <a:xfrm>
            <a:off x="12645571" y="17380857"/>
            <a:ext cx="1640610" cy="152242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1"/>
              </a:solidFill>
            </a:endParaRPr>
          </a:p>
        </xdr:txBody>
      </xdr:sp>
      <xdr:sp macro="" textlink="">
        <xdr:nvSpPr>
          <xdr:cNvPr id="50" name="TextBox 49">
            <a:extLst>
              <a:ext uri="{FF2B5EF4-FFF2-40B4-BE49-F238E27FC236}">
                <a16:creationId xmlns:a16="http://schemas.microsoft.com/office/drawing/2014/main" id="{DB3EF34D-9E97-6E00-4239-4165E498E6EB}"/>
              </a:ext>
            </a:extLst>
          </xdr:cNvPr>
          <xdr:cNvSpPr txBox="1"/>
        </xdr:nvSpPr>
        <xdr:spPr>
          <a:xfrm>
            <a:off x="12949219" y="18023832"/>
            <a:ext cx="1165924" cy="218809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Morrisville</a:t>
            </a:r>
            <a:r>
              <a:rPr lang="en-IN" sz="1100" baseline="0">
                <a:solidFill>
                  <a:schemeClr val="bg1"/>
                </a:solidFill>
              </a:rPr>
              <a:t> (C)</a:t>
            </a:r>
            <a:endParaRPr lang="en-IN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236220</xdr:colOff>
      <xdr:row>43</xdr:row>
      <xdr:rowOff>108857</xdr:rowOff>
    </xdr:from>
    <xdr:to>
      <xdr:col>31</xdr:col>
      <xdr:colOff>552039</xdr:colOff>
      <xdr:row>51</xdr:row>
      <xdr:rowOff>34707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26D2B94-9954-4EDE-9513-FEA460B4CF7A}"/>
            </a:ext>
          </a:extLst>
        </xdr:cNvPr>
        <xdr:cNvGrpSpPr/>
      </xdr:nvGrpSpPr>
      <xdr:grpSpPr>
        <a:xfrm>
          <a:off x="32164020" y="11767457"/>
          <a:ext cx="3074259" cy="1693690"/>
          <a:chOff x="12645571" y="17380857"/>
          <a:chExt cx="1640610" cy="1522422"/>
        </a:xfrm>
        <a:solidFill>
          <a:srgbClr val="7030A0"/>
        </a:solidFill>
      </xdr:grpSpPr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BE271D41-FFFF-9263-738F-EFE9FCFB4E6F}"/>
              </a:ext>
            </a:extLst>
          </xdr:cNvPr>
          <xdr:cNvSpPr/>
        </xdr:nvSpPr>
        <xdr:spPr>
          <a:xfrm>
            <a:off x="12645571" y="17380857"/>
            <a:ext cx="1640610" cy="152242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1"/>
              </a:solidFill>
            </a:endParaRP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CFD9D404-89AA-C419-4158-4C8205B6396C}"/>
              </a:ext>
            </a:extLst>
          </xdr:cNvPr>
          <xdr:cNvSpPr txBox="1"/>
        </xdr:nvSpPr>
        <xdr:spPr>
          <a:xfrm>
            <a:off x="12949219" y="18023832"/>
            <a:ext cx="974396" cy="19543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Pineville</a:t>
            </a:r>
            <a:r>
              <a:rPr lang="en-IN" sz="1100" baseline="0">
                <a:solidFill>
                  <a:schemeClr val="bg1"/>
                </a:solidFill>
              </a:rPr>
              <a:t> (D)</a:t>
            </a:r>
            <a:endParaRPr lang="en-IN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29</xdr:col>
      <xdr:colOff>449580</xdr:colOff>
      <xdr:row>52</xdr:row>
      <xdr:rowOff>45356</xdr:rowOff>
    </xdr:from>
    <xdr:to>
      <xdr:col>31</xdr:col>
      <xdr:colOff>697181</xdr:colOff>
      <xdr:row>60</xdr:row>
      <xdr:rowOff>137159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385F42D6-CB4D-46AF-867E-229489930416}"/>
            </a:ext>
          </a:extLst>
        </xdr:cNvPr>
        <xdr:cNvGrpSpPr/>
      </xdr:nvGrpSpPr>
      <xdr:grpSpPr>
        <a:xfrm>
          <a:off x="32377380" y="13692776"/>
          <a:ext cx="3006041" cy="1859643"/>
          <a:chOff x="12645571" y="17380857"/>
          <a:chExt cx="1640610" cy="1522422"/>
        </a:xfrm>
        <a:solidFill>
          <a:srgbClr val="7030A0"/>
        </a:solidFill>
      </xdr:grpSpPr>
      <xdr:sp macro="" textlink="">
        <xdr:nvSpPr>
          <xdr:cNvPr id="55" name="Oval 54">
            <a:extLst>
              <a:ext uri="{FF2B5EF4-FFF2-40B4-BE49-F238E27FC236}">
                <a16:creationId xmlns:a16="http://schemas.microsoft.com/office/drawing/2014/main" id="{3C30DF14-7CE8-FA55-D12F-D734234AAF33}"/>
              </a:ext>
            </a:extLst>
          </xdr:cNvPr>
          <xdr:cNvSpPr/>
        </xdr:nvSpPr>
        <xdr:spPr>
          <a:xfrm>
            <a:off x="12645571" y="17380857"/>
            <a:ext cx="1640610" cy="152242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1"/>
              </a:solidFill>
            </a:endParaRPr>
          </a:p>
        </xdr:txBody>
      </xdr: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4616662D-9F1B-E012-4503-48C0CD1DEA93}"/>
              </a:ext>
            </a:extLst>
          </xdr:cNvPr>
          <xdr:cNvSpPr txBox="1"/>
        </xdr:nvSpPr>
        <xdr:spPr>
          <a:xfrm>
            <a:off x="12949219" y="18023832"/>
            <a:ext cx="974396" cy="19543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Rockhill</a:t>
            </a:r>
            <a:r>
              <a:rPr lang="en-IN" sz="1100" baseline="0">
                <a:solidFill>
                  <a:schemeClr val="bg1"/>
                </a:solidFill>
              </a:rPr>
              <a:t> (E)</a:t>
            </a:r>
            <a:endParaRPr lang="en-IN" sz="110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30</xdr:col>
      <xdr:colOff>449580</xdr:colOff>
      <xdr:row>61</xdr:row>
      <xdr:rowOff>114300</xdr:rowOff>
    </xdr:from>
    <xdr:to>
      <xdr:col>32</xdr:col>
      <xdr:colOff>520833</xdr:colOff>
      <xdr:row>72</xdr:row>
      <xdr:rowOff>68580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A2BC33D9-638E-4FE1-8294-41CA6064BD4A}"/>
            </a:ext>
          </a:extLst>
        </xdr:cNvPr>
        <xdr:cNvGrpSpPr/>
      </xdr:nvGrpSpPr>
      <xdr:grpSpPr>
        <a:xfrm>
          <a:off x="34168080" y="15750540"/>
          <a:ext cx="2540133" cy="2385060"/>
          <a:chOff x="12645571" y="17380857"/>
          <a:chExt cx="1640610" cy="1522422"/>
        </a:xfrm>
        <a:solidFill>
          <a:srgbClr val="7030A0"/>
        </a:solidFill>
      </xdr:grpSpPr>
      <xdr:sp macro="" textlink="">
        <xdr:nvSpPr>
          <xdr:cNvPr id="58" name="Oval 57">
            <a:extLst>
              <a:ext uri="{FF2B5EF4-FFF2-40B4-BE49-F238E27FC236}">
                <a16:creationId xmlns:a16="http://schemas.microsoft.com/office/drawing/2014/main" id="{5353C2BD-54E3-2BF5-2E6C-96ED92847D97}"/>
              </a:ext>
            </a:extLst>
          </xdr:cNvPr>
          <xdr:cNvSpPr/>
        </xdr:nvSpPr>
        <xdr:spPr>
          <a:xfrm>
            <a:off x="12645571" y="17380857"/>
            <a:ext cx="1640610" cy="1522422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bg1"/>
              </a:solidFill>
            </a:endParaRP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4F37F8F3-921D-EDFB-C055-98BAFDF5922C}"/>
              </a:ext>
            </a:extLst>
          </xdr:cNvPr>
          <xdr:cNvSpPr txBox="1"/>
        </xdr:nvSpPr>
        <xdr:spPr>
          <a:xfrm>
            <a:off x="12949219" y="18023832"/>
            <a:ext cx="974396" cy="195433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IN" sz="1100">
                <a:solidFill>
                  <a:schemeClr val="bg1"/>
                </a:solidFill>
              </a:rPr>
              <a:t>Statesville (F)</a:t>
            </a:r>
          </a:p>
        </xdr:txBody>
      </xdr:sp>
    </xdr:grpSp>
    <xdr:clientData/>
  </xdr:twoCellAnchor>
  <xdr:twoCellAnchor>
    <xdr:from>
      <xdr:col>33</xdr:col>
      <xdr:colOff>0</xdr:colOff>
      <xdr:row>29</xdr:row>
      <xdr:rowOff>0</xdr:rowOff>
    </xdr:from>
    <xdr:to>
      <xdr:col>35</xdr:col>
      <xdr:colOff>320040</xdr:colOff>
      <xdr:row>36</xdr:row>
      <xdr:rowOff>16884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9393AA1-AAC6-41A3-A614-22FE272C30C3}"/>
            </a:ext>
          </a:extLst>
        </xdr:cNvPr>
        <xdr:cNvSpPr/>
      </xdr:nvSpPr>
      <xdr:spPr>
        <a:xfrm>
          <a:off x="51419760" y="4838700"/>
          <a:ext cx="2026920" cy="2318124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33</xdr:col>
      <xdr:colOff>302808</xdr:colOff>
      <xdr:row>31</xdr:row>
      <xdr:rowOff>211513</xdr:rowOff>
    </xdr:from>
    <xdr:to>
      <xdr:col>34</xdr:col>
      <xdr:colOff>563880</xdr:colOff>
      <xdr:row>32</xdr:row>
      <xdr:rowOff>190437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3608CD8-1DC4-49DD-867A-9C2A7A4BB16A}"/>
            </a:ext>
          </a:extLst>
        </xdr:cNvPr>
        <xdr:cNvSpPr txBox="1"/>
      </xdr:nvSpPr>
      <xdr:spPr>
        <a:xfrm>
          <a:off x="52050228" y="5766493"/>
          <a:ext cx="1114512" cy="42850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/>
            <a:t>Orangeburg (P)</a:t>
          </a:r>
        </a:p>
      </xdr:txBody>
    </xdr:sp>
    <xdr:clientData/>
  </xdr:twoCellAnchor>
  <xdr:twoCellAnchor>
    <xdr:from>
      <xdr:col>33</xdr:col>
      <xdr:colOff>0</xdr:colOff>
      <xdr:row>38</xdr:row>
      <xdr:rowOff>0</xdr:rowOff>
    </xdr:from>
    <xdr:to>
      <xdr:col>35</xdr:col>
      <xdr:colOff>381000</xdr:colOff>
      <xdr:row>45</xdr:row>
      <xdr:rowOff>134812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F9F19457-8EA5-4EA0-93FF-AE2A7AA7F3F2}"/>
            </a:ext>
          </a:extLst>
        </xdr:cNvPr>
        <xdr:cNvSpPr/>
      </xdr:nvSpPr>
      <xdr:spPr>
        <a:xfrm>
          <a:off x="51419760" y="7597140"/>
          <a:ext cx="2087880" cy="220745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33</xdr:col>
      <xdr:colOff>302808</xdr:colOff>
      <xdr:row>41</xdr:row>
      <xdr:rowOff>48226</xdr:rowOff>
    </xdr:from>
    <xdr:to>
      <xdr:col>34</xdr:col>
      <xdr:colOff>457200</xdr:colOff>
      <xdr:row>42</xdr:row>
      <xdr:rowOff>53339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F37AD75-182C-4380-8F76-27C8EBF3FE9C}"/>
            </a:ext>
          </a:extLst>
        </xdr:cNvPr>
        <xdr:cNvSpPr txBox="1"/>
      </xdr:nvSpPr>
      <xdr:spPr>
        <a:xfrm>
          <a:off x="52050228" y="8567386"/>
          <a:ext cx="1007832" cy="23371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/>
            <a:t>Florence (Q)</a:t>
          </a:r>
        </a:p>
      </xdr:txBody>
    </xdr:sp>
    <xdr:clientData/>
  </xdr:twoCellAnchor>
  <xdr:twoCellAnchor>
    <xdr:from>
      <xdr:col>33</xdr:col>
      <xdr:colOff>167640</xdr:colOff>
      <xdr:row>46</xdr:row>
      <xdr:rowOff>182880</xdr:rowOff>
    </xdr:from>
    <xdr:to>
      <xdr:col>35</xdr:col>
      <xdr:colOff>160020</xdr:colOff>
      <xdr:row>54</xdr:row>
      <xdr:rowOff>119572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926E5781-0D95-4DB0-B92A-D48B56C8ECD1}"/>
            </a:ext>
          </a:extLst>
        </xdr:cNvPr>
        <xdr:cNvSpPr/>
      </xdr:nvSpPr>
      <xdr:spPr>
        <a:xfrm>
          <a:off x="51587400" y="10050780"/>
          <a:ext cx="1699260" cy="1521652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ysClr val="windowText" lastClr="000000"/>
              </a:solidFill>
            </a:rPr>
            <a:t>Macon (R)</a:t>
          </a:r>
        </a:p>
      </xdr:txBody>
    </xdr:sp>
    <xdr:clientData/>
  </xdr:twoCellAnchor>
  <xdr:twoCellAnchor>
    <xdr:from>
      <xdr:col>31</xdr:col>
      <xdr:colOff>388753</xdr:colOff>
      <xdr:row>22</xdr:row>
      <xdr:rowOff>136553</xdr:rowOff>
    </xdr:from>
    <xdr:to>
      <xdr:col>33</xdr:col>
      <xdr:colOff>296836</xdr:colOff>
      <xdr:row>30</xdr:row>
      <xdr:rowOff>110881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A422F5C8-78DA-4BFA-AEA5-2A71FCEFF439}"/>
            </a:ext>
          </a:extLst>
        </xdr:cNvPr>
        <xdr:cNvCxnSpPr>
          <a:stCxn id="43" idx="6"/>
          <a:endCxn id="60" idx="1"/>
        </xdr:cNvCxnSpPr>
      </xdr:nvCxnSpPr>
      <xdr:spPr>
        <a:xfrm>
          <a:off x="50101633" y="2887373"/>
          <a:ext cx="1614963" cy="2290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388753</xdr:colOff>
      <xdr:row>22</xdr:row>
      <xdr:rowOff>136553</xdr:rowOff>
    </xdr:from>
    <xdr:to>
      <xdr:col>33</xdr:col>
      <xdr:colOff>305763</xdr:colOff>
      <xdr:row>38</xdr:row>
      <xdr:rowOff>323274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A6A356CF-4DD9-4B84-81D3-7434FAE4761D}"/>
            </a:ext>
          </a:extLst>
        </xdr:cNvPr>
        <xdr:cNvCxnSpPr>
          <a:stCxn id="43" idx="6"/>
          <a:endCxn id="62" idx="1"/>
        </xdr:cNvCxnSpPr>
      </xdr:nvCxnSpPr>
      <xdr:spPr>
        <a:xfrm>
          <a:off x="50101633" y="2887373"/>
          <a:ext cx="1623890" cy="5033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368795</xdr:colOff>
      <xdr:row>31</xdr:row>
      <xdr:rowOff>8464</xdr:rowOff>
    </xdr:from>
    <xdr:to>
      <xdr:col>33</xdr:col>
      <xdr:colOff>167640</xdr:colOff>
      <xdr:row>50</xdr:row>
      <xdr:rowOff>151226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640915E-AB2A-46AC-B253-79A6C6ACDC3A}"/>
            </a:ext>
          </a:extLst>
        </xdr:cNvPr>
        <xdr:cNvCxnSpPr>
          <a:stCxn id="46" idx="6"/>
          <a:endCxn id="64" idx="2"/>
        </xdr:cNvCxnSpPr>
      </xdr:nvCxnSpPr>
      <xdr:spPr>
        <a:xfrm>
          <a:off x="50081675" y="5555824"/>
          <a:ext cx="1505725" cy="5255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461324</xdr:colOff>
      <xdr:row>38</xdr:row>
      <xdr:rowOff>295122</xdr:rowOff>
    </xdr:from>
    <xdr:to>
      <xdr:col>33</xdr:col>
      <xdr:colOff>167640</xdr:colOff>
      <xdr:row>50</xdr:row>
      <xdr:rowOff>151226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102918A-1B8D-48D1-B34C-9278B9D38FA7}"/>
            </a:ext>
          </a:extLst>
        </xdr:cNvPr>
        <xdr:cNvCxnSpPr>
          <a:stCxn id="49" idx="6"/>
          <a:endCxn id="64" idx="2"/>
        </xdr:cNvCxnSpPr>
      </xdr:nvCxnSpPr>
      <xdr:spPr>
        <a:xfrm>
          <a:off x="50174204" y="7892262"/>
          <a:ext cx="1413196" cy="29193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552039</xdr:colOff>
      <xdr:row>41</xdr:row>
      <xdr:rowOff>189326</xdr:rowOff>
    </xdr:from>
    <xdr:to>
      <xdr:col>33</xdr:col>
      <xdr:colOff>0</xdr:colOff>
      <xdr:row>46</xdr:row>
      <xdr:rowOff>102262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CACCA53-8546-43AE-A9D3-CFFACEBB566B}"/>
            </a:ext>
          </a:extLst>
        </xdr:cNvPr>
        <xdr:cNvCxnSpPr>
          <a:stCxn id="52" idx="6"/>
          <a:endCxn id="62" idx="2"/>
        </xdr:cNvCxnSpPr>
      </xdr:nvCxnSpPr>
      <xdr:spPr>
        <a:xfrm flipV="1">
          <a:off x="50264919" y="8700866"/>
          <a:ext cx="1154841" cy="1269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697181</xdr:colOff>
      <xdr:row>34</xdr:row>
      <xdr:rowOff>119363</xdr:rowOff>
    </xdr:from>
    <xdr:to>
      <xdr:col>33</xdr:col>
      <xdr:colOff>296836</xdr:colOff>
      <xdr:row>56</xdr:row>
      <xdr:rowOff>91258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40123B87-C6BC-46B9-B351-CEE0E6C44208}"/>
            </a:ext>
          </a:extLst>
        </xdr:cNvPr>
        <xdr:cNvCxnSpPr>
          <a:stCxn id="55" idx="6"/>
          <a:endCxn id="60" idx="3"/>
        </xdr:cNvCxnSpPr>
      </xdr:nvCxnSpPr>
      <xdr:spPr>
        <a:xfrm flipV="1">
          <a:off x="50410061" y="6817343"/>
          <a:ext cx="1306535" cy="5123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709084</xdr:colOff>
      <xdr:row>27</xdr:row>
      <xdr:rowOff>84667</xdr:rowOff>
    </xdr:from>
    <xdr:to>
      <xdr:col>33</xdr:col>
      <xdr:colOff>220980</xdr:colOff>
      <xdr:row>28</xdr:row>
      <xdr:rowOff>188739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D4934068-FD1C-4B31-8BDD-1336AF8B90A4}"/>
            </a:ext>
          </a:extLst>
        </xdr:cNvPr>
        <xdr:cNvSpPr txBox="1"/>
      </xdr:nvSpPr>
      <xdr:spPr>
        <a:xfrm>
          <a:off x="51603064" y="4420447"/>
          <a:ext cx="365336" cy="3402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36</a:t>
          </a:r>
        </a:p>
      </xdr:txBody>
    </xdr:sp>
    <xdr:clientData/>
  </xdr:twoCellAnchor>
  <xdr:twoCellAnchor>
    <xdr:from>
      <xdr:col>32</xdr:col>
      <xdr:colOff>762000</xdr:colOff>
      <xdr:row>34</xdr:row>
      <xdr:rowOff>137583</xdr:rowOff>
    </xdr:from>
    <xdr:to>
      <xdr:col>33</xdr:col>
      <xdr:colOff>98711</xdr:colOff>
      <xdr:row>36</xdr:row>
      <xdr:rowOff>19405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297DF48-C449-4D8E-B942-3467A85C20C4}"/>
            </a:ext>
          </a:extLst>
        </xdr:cNvPr>
        <xdr:cNvSpPr txBox="1"/>
      </xdr:nvSpPr>
      <xdr:spPr>
        <a:xfrm>
          <a:off x="17221200" y="19096143"/>
          <a:ext cx="540671" cy="3085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9</a:t>
          </a:r>
        </a:p>
      </xdr:txBody>
    </xdr:sp>
    <xdr:clientData/>
  </xdr:twoCellAnchor>
  <xdr:twoCellAnchor>
    <xdr:from>
      <xdr:col>31</xdr:col>
      <xdr:colOff>781055</xdr:colOff>
      <xdr:row>37</xdr:row>
      <xdr:rowOff>135466</xdr:rowOff>
    </xdr:from>
    <xdr:to>
      <xdr:col>32</xdr:col>
      <xdr:colOff>350520</xdr:colOff>
      <xdr:row>39</xdr:row>
      <xdr:rowOff>38455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D1895D88-FC34-442B-8C09-E454B4202158}"/>
            </a:ext>
          </a:extLst>
        </xdr:cNvPr>
        <xdr:cNvSpPr txBox="1"/>
      </xdr:nvSpPr>
      <xdr:spPr>
        <a:xfrm>
          <a:off x="50493935" y="7504006"/>
          <a:ext cx="422905" cy="588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26</a:t>
          </a:r>
        </a:p>
      </xdr:txBody>
    </xdr:sp>
    <xdr:clientData/>
  </xdr:twoCellAnchor>
  <xdr:twoCellAnchor>
    <xdr:from>
      <xdr:col>31</xdr:col>
      <xdr:colOff>783167</xdr:colOff>
      <xdr:row>41</xdr:row>
      <xdr:rowOff>169334</xdr:rowOff>
    </xdr:from>
    <xdr:to>
      <xdr:col>32</xdr:col>
      <xdr:colOff>304800</xdr:colOff>
      <xdr:row>43</xdr:row>
      <xdr:rowOff>72322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2085EB3-66D6-4246-A9B6-B8DBFBB0048D}"/>
            </a:ext>
          </a:extLst>
        </xdr:cNvPr>
        <xdr:cNvSpPr txBox="1"/>
      </xdr:nvSpPr>
      <xdr:spPr>
        <a:xfrm>
          <a:off x="50823707" y="8688494"/>
          <a:ext cx="375073" cy="3297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42</a:t>
          </a:r>
        </a:p>
      </xdr:txBody>
    </xdr:sp>
    <xdr:clientData/>
  </xdr:twoCellAnchor>
  <xdr:twoCellAnchor>
    <xdr:from>
      <xdr:col>31</xdr:col>
      <xdr:colOff>671832</xdr:colOff>
      <xdr:row>44</xdr:row>
      <xdr:rowOff>413174</xdr:rowOff>
    </xdr:from>
    <xdr:to>
      <xdr:col>32</xdr:col>
      <xdr:colOff>198120</xdr:colOff>
      <xdr:row>45</xdr:row>
      <xdr:rowOff>179002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964831EB-E80B-4224-B42E-8EE69D4E16AC}"/>
            </a:ext>
          </a:extLst>
        </xdr:cNvPr>
        <xdr:cNvSpPr txBox="1"/>
      </xdr:nvSpPr>
      <xdr:spPr>
        <a:xfrm>
          <a:off x="50384712" y="9549554"/>
          <a:ext cx="379728" cy="299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53</a:t>
          </a:r>
        </a:p>
      </xdr:txBody>
    </xdr:sp>
    <xdr:clientData/>
  </xdr:twoCellAnchor>
  <xdr:twoCellAnchor>
    <xdr:from>
      <xdr:col>31</xdr:col>
      <xdr:colOff>852596</xdr:colOff>
      <xdr:row>50</xdr:row>
      <xdr:rowOff>124884</xdr:rowOff>
    </xdr:from>
    <xdr:to>
      <xdr:col>32</xdr:col>
      <xdr:colOff>388620</xdr:colOff>
      <xdr:row>52</xdr:row>
      <xdr:rowOff>27872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34FB60CF-6DF3-40D0-9348-E3E423826CAB}"/>
            </a:ext>
          </a:extLst>
        </xdr:cNvPr>
        <xdr:cNvSpPr txBox="1"/>
      </xdr:nvSpPr>
      <xdr:spPr>
        <a:xfrm>
          <a:off x="50893136" y="10792884"/>
          <a:ext cx="389464" cy="2992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29</a:t>
          </a:r>
        </a:p>
      </xdr:txBody>
    </xdr:sp>
    <xdr:clientData/>
  </xdr:twoCellAnchor>
  <xdr:twoCellAnchor>
    <xdr:from>
      <xdr:col>32</xdr:col>
      <xdr:colOff>260431</xdr:colOff>
      <xdr:row>53</xdr:row>
      <xdr:rowOff>94851</xdr:rowOff>
    </xdr:from>
    <xdr:to>
      <xdr:col>33</xdr:col>
      <xdr:colOff>416491</xdr:colOff>
      <xdr:row>63</xdr:row>
      <xdr:rowOff>30518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07B614A6-4971-4D87-9BA9-8FE71317050E}"/>
            </a:ext>
          </a:extLst>
        </xdr:cNvPr>
        <xdr:cNvCxnSpPr>
          <a:stCxn id="58" idx="7"/>
          <a:endCxn id="64" idx="3"/>
        </xdr:cNvCxnSpPr>
      </xdr:nvCxnSpPr>
      <xdr:spPr>
        <a:xfrm flipV="1">
          <a:off x="50826751" y="11349591"/>
          <a:ext cx="1009500" cy="1916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745493</xdr:colOff>
      <xdr:row>54</xdr:row>
      <xdr:rowOff>189230</xdr:rowOff>
    </xdr:from>
    <xdr:to>
      <xdr:col>33</xdr:col>
      <xdr:colOff>435264</xdr:colOff>
      <xdr:row>56</xdr:row>
      <xdr:rowOff>95182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5BFA9CE-4A14-473E-90B6-D580B27CAFDD}"/>
            </a:ext>
          </a:extLst>
        </xdr:cNvPr>
        <xdr:cNvSpPr txBox="1"/>
      </xdr:nvSpPr>
      <xdr:spPr>
        <a:xfrm>
          <a:off x="51311813" y="11642090"/>
          <a:ext cx="543211" cy="302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20</a:t>
          </a:r>
        </a:p>
      </xdr:txBody>
    </xdr:sp>
    <xdr:clientData/>
  </xdr:twoCellAnchor>
  <xdr:twoCellAnchor>
    <xdr:from>
      <xdr:col>32</xdr:col>
      <xdr:colOff>212093</xdr:colOff>
      <xdr:row>57</xdr:row>
      <xdr:rowOff>79164</xdr:rowOff>
    </xdr:from>
    <xdr:to>
      <xdr:col>32</xdr:col>
      <xdr:colOff>640080</xdr:colOff>
      <xdr:row>58</xdr:row>
      <xdr:rowOff>183236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6A61D48D-4119-4E27-9975-1AE100698F3C}"/>
            </a:ext>
          </a:extLst>
        </xdr:cNvPr>
        <xdr:cNvSpPr txBox="1"/>
      </xdr:nvSpPr>
      <xdr:spPr>
        <a:xfrm>
          <a:off x="51106073" y="12134004"/>
          <a:ext cx="427987" cy="3021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100"/>
            <a:t>18</a:t>
          </a:r>
        </a:p>
      </xdr:txBody>
    </xdr:sp>
    <xdr:clientData/>
  </xdr:twoCellAnchor>
  <xdr:twoCellAnchor>
    <xdr:from>
      <xdr:col>32</xdr:col>
      <xdr:colOff>161371</xdr:colOff>
      <xdr:row>44</xdr:row>
      <xdr:rowOff>344938</xdr:rowOff>
    </xdr:from>
    <xdr:to>
      <xdr:col>33</xdr:col>
      <xdr:colOff>206703</xdr:colOff>
      <xdr:row>63</xdr:row>
      <xdr:rowOff>30518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BF689A0F-1BCF-479B-8301-7B520199F171}"/>
            </a:ext>
          </a:extLst>
        </xdr:cNvPr>
        <xdr:cNvCxnSpPr/>
      </xdr:nvCxnSpPr>
      <xdr:spPr>
        <a:xfrm flipV="1">
          <a:off x="51055351" y="9488938"/>
          <a:ext cx="898772" cy="3785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27214</xdr:colOff>
      <xdr:row>43</xdr:row>
      <xdr:rowOff>52271</xdr:rowOff>
    </xdr:from>
    <xdr:to>
      <xdr:col>56</xdr:col>
      <xdr:colOff>455613</xdr:colOff>
      <xdr:row>82</xdr:row>
      <xdr:rowOff>82326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B4D7202-2621-461E-AC64-3AC4AF8233E8}"/>
            </a:ext>
          </a:extLst>
        </xdr:cNvPr>
        <xdr:cNvGrpSpPr/>
      </xdr:nvGrpSpPr>
      <xdr:grpSpPr>
        <a:xfrm>
          <a:off x="51012634" y="11710871"/>
          <a:ext cx="12528959" cy="8648275"/>
          <a:chOff x="17479712" y="22187906"/>
          <a:chExt cx="13864795" cy="11176582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86CD355E-6CF7-4713-8196-F722BA468D15}"/>
              </a:ext>
            </a:extLst>
          </xdr:cNvPr>
          <xdr:cNvGrpSpPr/>
        </xdr:nvGrpSpPr>
        <xdr:grpSpPr>
          <a:xfrm>
            <a:off x="24638453" y="22257203"/>
            <a:ext cx="1965778" cy="2083707"/>
            <a:chOff x="25720221" y="22794685"/>
            <a:chExt cx="1970314" cy="2119993"/>
          </a:xfrm>
          <a:solidFill>
            <a:schemeClr val="accent4">
              <a:lumMod val="40000"/>
              <a:lumOff val="60000"/>
            </a:schemeClr>
          </a:solidFill>
        </xdr:grpSpPr>
        <xdr:sp macro="" textlink="">
          <xdr:nvSpPr>
            <xdr:cNvPr id="83" name="Rectangle 82">
              <a:extLst>
                <a:ext uri="{FF2B5EF4-FFF2-40B4-BE49-F238E27FC236}">
                  <a16:creationId xmlns:a16="http://schemas.microsoft.com/office/drawing/2014/main" id="{3966D783-8CDE-0058-C244-0E411E1FC85F}"/>
                </a:ext>
              </a:extLst>
            </xdr:cNvPr>
            <xdr:cNvSpPr/>
          </xdr:nvSpPr>
          <xdr:spPr>
            <a:xfrm>
              <a:off x="25720221" y="22794685"/>
              <a:ext cx="1970314" cy="2119993"/>
            </a:xfrm>
            <a:prstGeom prst="rect">
              <a:avLst/>
            </a:prstGeom>
            <a:solidFill>
              <a:srgbClr val="FFFF00"/>
            </a:solidFill>
            <a:ln>
              <a:solidFill>
                <a:schemeClr val="tx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84" name="TextBox 83">
              <a:extLst>
                <a:ext uri="{FF2B5EF4-FFF2-40B4-BE49-F238E27FC236}">
                  <a16:creationId xmlns:a16="http://schemas.microsoft.com/office/drawing/2014/main" id="{472E1C64-BCF2-10EB-50F3-84C16DA1E1D4}"/>
                </a:ext>
              </a:extLst>
            </xdr:cNvPr>
            <xdr:cNvSpPr txBox="1"/>
          </xdr:nvSpPr>
          <xdr:spPr>
            <a:xfrm>
              <a:off x="26084892" y="23690036"/>
              <a:ext cx="1170215" cy="272143"/>
            </a:xfrm>
            <a:prstGeom prst="rect">
              <a:avLst/>
            </a:prstGeom>
            <a:solidFill>
              <a:srgbClr val="FFFF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Statesville (F)</a:t>
              </a:r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E12DA879-76A0-93C5-46C6-461F45A6D3A2}"/>
              </a:ext>
            </a:extLst>
          </xdr:cNvPr>
          <xdr:cNvGrpSpPr/>
        </xdr:nvGrpSpPr>
        <xdr:grpSpPr>
          <a:xfrm>
            <a:off x="20676529" y="27861246"/>
            <a:ext cx="1965778" cy="2074636"/>
            <a:chOff x="25081051" y="22282239"/>
            <a:chExt cx="1970314" cy="2119993"/>
          </a:xfrm>
          <a:solidFill>
            <a:schemeClr val="accent6">
              <a:lumMod val="60000"/>
              <a:lumOff val="40000"/>
            </a:schemeClr>
          </a:solidFill>
        </xdr:grpSpPr>
        <xdr:sp macro="" textlink="">
          <xdr:nvSpPr>
            <xdr:cNvPr id="65" name="Rectangle 64">
              <a:extLst>
                <a:ext uri="{FF2B5EF4-FFF2-40B4-BE49-F238E27FC236}">
                  <a16:creationId xmlns:a16="http://schemas.microsoft.com/office/drawing/2014/main" id="{43378794-2AF4-8247-EC51-937C7D677AE2}"/>
                </a:ext>
              </a:extLst>
            </xdr:cNvPr>
            <xdr:cNvSpPr/>
          </xdr:nvSpPr>
          <xdr:spPr>
            <a:xfrm>
              <a:off x="25081051" y="22282239"/>
              <a:ext cx="1970314" cy="2119993"/>
            </a:xfrm>
            <a:prstGeom prst="rect">
              <a:avLst/>
            </a:prstGeom>
            <a:solidFill>
              <a:schemeClr val="bg2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82" name="TextBox 81">
              <a:extLst>
                <a:ext uri="{FF2B5EF4-FFF2-40B4-BE49-F238E27FC236}">
                  <a16:creationId xmlns:a16="http://schemas.microsoft.com/office/drawing/2014/main" id="{9D820587-B60B-F130-9BC2-C6C0B74E9437}"/>
                </a:ext>
              </a:extLst>
            </xdr:cNvPr>
            <xdr:cNvSpPr txBox="1"/>
          </xdr:nvSpPr>
          <xdr:spPr>
            <a:xfrm>
              <a:off x="25523987" y="23162517"/>
              <a:ext cx="1170215" cy="272143"/>
            </a:xfrm>
            <a:prstGeom prst="rect">
              <a:avLst/>
            </a:prstGeom>
            <a:solidFill>
              <a:schemeClr val="bg2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Rockhill (E)</a:t>
              </a:r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71BD7E63-01FF-ABE0-CD21-41C387EEC326}"/>
              </a:ext>
            </a:extLst>
          </xdr:cNvPr>
          <xdr:cNvGrpSpPr/>
        </xdr:nvGrpSpPr>
        <xdr:grpSpPr>
          <a:xfrm>
            <a:off x="24396210" y="28558858"/>
            <a:ext cx="1965778" cy="2063296"/>
            <a:chOff x="25681088" y="23946449"/>
            <a:chExt cx="1970314" cy="2119993"/>
          </a:xfrm>
          <a:solidFill>
            <a:schemeClr val="accent4">
              <a:lumMod val="40000"/>
              <a:lumOff val="60000"/>
            </a:schemeClr>
          </a:solidFill>
        </xdr:grpSpPr>
        <xdr:sp macro="" textlink="">
          <xdr:nvSpPr>
            <xdr:cNvPr id="40" name="Rectangle 39">
              <a:extLst>
                <a:ext uri="{FF2B5EF4-FFF2-40B4-BE49-F238E27FC236}">
                  <a16:creationId xmlns:a16="http://schemas.microsoft.com/office/drawing/2014/main" id="{A0085A6E-7D97-60CD-C68C-9CE6357D1418}"/>
                </a:ext>
              </a:extLst>
            </xdr:cNvPr>
            <xdr:cNvSpPr/>
          </xdr:nvSpPr>
          <xdr:spPr>
            <a:xfrm>
              <a:off x="25681088" y="23946449"/>
              <a:ext cx="1970314" cy="2119993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87CE2E9F-C39C-65DC-1114-4FE197357182}"/>
                </a:ext>
              </a:extLst>
            </xdr:cNvPr>
            <xdr:cNvSpPr txBox="1"/>
          </xdr:nvSpPr>
          <xdr:spPr>
            <a:xfrm>
              <a:off x="26071847" y="24720562"/>
              <a:ext cx="1170216" cy="272143"/>
            </a:xfrm>
            <a:prstGeom prst="rect">
              <a:avLst/>
            </a:prstGeom>
            <a:solidFill>
              <a:srgbClr val="92D05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Pineville (D)</a:t>
              </a:r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48A0CEE-C4E5-AA56-F192-046919B0CDF5}"/>
              </a:ext>
            </a:extLst>
          </xdr:cNvPr>
          <xdr:cNvGrpSpPr/>
        </xdr:nvGrpSpPr>
        <xdr:grpSpPr>
          <a:xfrm>
            <a:off x="24705064" y="31057398"/>
            <a:ext cx="1987323" cy="2307090"/>
            <a:chOff x="25978278" y="23892507"/>
            <a:chExt cx="1970314" cy="2119993"/>
          </a:xfrm>
          <a:solidFill>
            <a:schemeClr val="accent4">
              <a:lumMod val="40000"/>
              <a:lumOff val="60000"/>
            </a:schemeClr>
          </a:solidFill>
        </xdr:grpSpPr>
        <xdr:sp macro="" textlink="">
          <xdr:nvSpPr>
            <xdr:cNvPr id="38" name="Rectangle 37">
              <a:extLst>
                <a:ext uri="{FF2B5EF4-FFF2-40B4-BE49-F238E27FC236}">
                  <a16:creationId xmlns:a16="http://schemas.microsoft.com/office/drawing/2014/main" id="{7CFE57D8-F65C-0E01-5F3D-892A15D6C5DA}"/>
                </a:ext>
              </a:extLst>
            </xdr:cNvPr>
            <xdr:cNvSpPr/>
          </xdr:nvSpPr>
          <xdr:spPr>
            <a:xfrm>
              <a:off x="25978278" y="23892507"/>
              <a:ext cx="1970314" cy="2119993"/>
            </a:xfrm>
            <a:prstGeom prst="rect">
              <a:avLst/>
            </a:prstGeom>
            <a:solidFill>
              <a:srgbClr val="0070C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3CC9521A-8F7A-0AB3-420A-CA8BE5E54880}"/>
                </a:ext>
              </a:extLst>
            </xdr:cNvPr>
            <xdr:cNvSpPr txBox="1"/>
          </xdr:nvSpPr>
          <xdr:spPr>
            <a:xfrm>
              <a:off x="26355853" y="24747198"/>
              <a:ext cx="1170215" cy="272142"/>
            </a:xfrm>
            <a:prstGeom prst="rect">
              <a:avLst/>
            </a:prstGeom>
            <a:solidFill>
              <a:srgbClr val="0070C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Morrisville (C)</a:t>
              </a:r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D084E0CC-3424-E67B-393B-04A3879BF2C1}"/>
              </a:ext>
            </a:extLst>
          </xdr:cNvPr>
          <xdr:cNvGrpSpPr/>
        </xdr:nvGrpSpPr>
        <xdr:grpSpPr>
          <a:xfrm>
            <a:off x="24238088" y="25413439"/>
            <a:ext cx="1960336" cy="2071915"/>
            <a:chOff x="25707140" y="23307805"/>
            <a:chExt cx="1970314" cy="2119993"/>
          </a:xfrm>
          <a:solidFill>
            <a:schemeClr val="accent6">
              <a:lumMod val="60000"/>
              <a:lumOff val="40000"/>
            </a:schemeClr>
          </a:solidFill>
        </xdr:grpSpPr>
        <xdr:sp macro="" textlink="">
          <xdr:nvSpPr>
            <xdr:cNvPr id="36" name="Rectangle 35">
              <a:extLst>
                <a:ext uri="{FF2B5EF4-FFF2-40B4-BE49-F238E27FC236}">
                  <a16:creationId xmlns:a16="http://schemas.microsoft.com/office/drawing/2014/main" id="{AF2FDBFB-DF10-D29A-0BB6-E51E71278A96}"/>
                </a:ext>
              </a:extLst>
            </xdr:cNvPr>
            <xdr:cNvSpPr/>
          </xdr:nvSpPr>
          <xdr:spPr>
            <a:xfrm>
              <a:off x="25707140" y="23307805"/>
              <a:ext cx="1970314" cy="2119993"/>
            </a:xfrm>
            <a:prstGeom prst="rect">
              <a:avLst/>
            </a:prstGeom>
            <a:grpFill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4EB3AF40-770D-8093-1DD3-B22C3DD6FB71}"/>
                </a:ext>
              </a:extLst>
            </xdr:cNvPr>
            <xdr:cNvSpPr txBox="1"/>
          </xdr:nvSpPr>
          <xdr:spPr>
            <a:xfrm>
              <a:off x="26084892" y="23690036"/>
              <a:ext cx="1403738" cy="485702"/>
            </a:xfrm>
            <a:prstGeom prst="rect">
              <a:avLst/>
            </a:prstGeom>
            <a:grpFill/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Morganton</a:t>
              </a:r>
              <a:r>
                <a:rPr lang="en-IN" sz="1100" baseline="0"/>
                <a:t> (B)</a:t>
              </a:r>
              <a:endParaRPr lang="en-IN" sz="11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77B6B8E9-A149-67A2-6AF9-28F4621AF186}"/>
              </a:ext>
            </a:extLst>
          </xdr:cNvPr>
          <xdr:cNvGrpSpPr/>
        </xdr:nvGrpSpPr>
        <xdr:grpSpPr>
          <a:xfrm>
            <a:off x="20112070" y="24390636"/>
            <a:ext cx="1965779" cy="2059215"/>
            <a:chOff x="24676679" y="24130949"/>
            <a:chExt cx="1970314" cy="2119993"/>
          </a:xfrm>
          <a:solidFill>
            <a:schemeClr val="accent4">
              <a:lumMod val="40000"/>
              <a:lumOff val="60000"/>
            </a:schemeClr>
          </a:solidFill>
        </xdr:grpSpPr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F5CE98C2-B5A0-867B-C5B0-9D18B6158AD0}"/>
                </a:ext>
              </a:extLst>
            </xdr:cNvPr>
            <xdr:cNvSpPr/>
          </xdr:nvSpPr>
          <xdr:spPr>
            <a:xfrm>
              <a:off x="24676679" y="24130949"/>
              <a:ext cx="1970314" cy="2119993"/>
            </a:xfrm>
            <a:prstGeom prst="rect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DE6712B-8E3E-2499-258D-5DDAF1BE1DA2}"/>
                </a:ext>
              </a:extLst>
            </xdr:cNvPr>
            <xdr:cNvSpPr txBox="1"/>
          </xdr:nvSpPr>
          <xdr:spPr>
            <a:xfrm>
              <a:off x="24950039" y="24813713"/>
              <a:ext cx="1170215" cy="272143"/>
            </a:xfrm>
            <a:prstGeom prst="rect">
              <a:avLst/>
            </a:prstGeom>
            <a:solidFill>
              <a:srgbClr val="FF00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Denver (A)</a:t>
              </a: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D1AB43E9-E811-4706-3656-A2BDF2920CC4}"/>
              </a:ext>
            </a:extLst>
          </xdr:cNvPr>
          <xdr:cNvGrpSpPr/>
        </xdr:nvGrpSpPr>
        <xdr:grpSpPr>
          <a:xfrm>
            <a:off x="29378729" y="27659692"/>
            <a:ext cx="1965778" cy="2144939"/>
            <a:chOff x="25720221" y="22794685"/>
            <a:chExt cx="1970314" cy="2119993"/>
          </a:xfrm>
          <a:solidFill>
            <a:schemeClr val="bg1">
              <a:lumMod val="75000"/>
            </a:schemeClr>
          </a:solidFill>
        </xdr:grpSpPr>
        <xdr:sp macro="" textlink="">
          <xdr:nvSpPr>
            <xdr:cNvPr id="32" name="Rectangle 31">
              <a:extLst>
                <a:ext uri="{FF2B5EF4-FFF2-40B4-BE49-F238E27FC236}">
                  <a16:creationId xmlns:a16="http://schemas.microsoft.com/office/drawing/2014/main" id="{76AA0ADA-F85A-237A-724F-753010D2504F}"/>
                </a:ext>
              </a:extLst>
            </xdr:cNvPr>
            <xdr:cNvSpPr/>
          </xdr:nvSpPr>
          <xdr:spPr>
            <a:xfrm>
              <a:off x="25720221" y="22794685"/>
              <a:ext cx="1970314" cy="2119993"/>
            </a:xfrm>
            <a:prstGeom prst="rect">
              <a:avLst/>
            </a:prstGeom>
            <a:solidFill>
              <a:srgbClr val="FFC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1109F5A4-BADC-D5E7-0071-341EB535E20C}"/>
                </a:ext>
              </a:extLst>
            </xdr:cNvPr>
            <xdr:cNvSpPr txBox="1"/>
          </xdr:nvSpPr>
          <xdr:spPr>
            <a:xfrm>
              <a:off x="26084892" y="23690036"/>
              <a:ext cx="1170215" cy="272143"/>
            </a:xfrm>
            <a:prstGeom prst="rect">
              <a:avLst/>
            </a:prstGeom>
            <a:solidFill>
              <a:srgbClr val="FFC000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Macon (R)</a:t>
              </a:r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70A13142-3025-ED45-8710-01ED841407B7}"/>
              </a:ext>
            </a:extLst>
          </xdr:cNvPr>
          <xdr:cNvGrpSpPr/>
        </xdr:nvGrpSpPr>
        <xdr:grpSpPr>
          <a:xfrm>
            <a:off x="29188904" y="22187906"/>
            <a:ext cx="1965778" cy="2122261"/>
            <a:chOff x="26463744" y="20982437"/>
            <a:chExt cx="1970314" cy="2119993"/>
          </a:xfrm>
          <a:solidFill>
            <a:schemeClr val="bg1">
              <a:lumMod val="75000"/>
            </a:schemeClr>
          </a:solidFill>
        </xdr:grpSpPr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2B26BAAE-00D6-7406-D1DD-90867B4CCA67}"/>
                </a:ext>
              </a:extLst>
            </xdr:cNvPr>
            <xdr:cNvSpPr/>
          </xdr:nvSpPr>
          <xdr:spPr>
            <a:xfrm>
              <a:off x="26463744" y="20982437"/>
              <a:ext cx="1970314" cy="2119993"/>
            </a:xfrm>
            <a:prstGeom prst="rect">
              <a:avLst/>
            </a:prstGeom>
            <a:solidFill>
              <a:schemeClr val="accent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8D8BCE5C-88B3-DF10-A4DA-1FCC34236F9E}"/>
                </a:ext>
              </a:extLst>
            </xdr:cNvPr>
            <xdr:cNvSpPr txBox="1"/>
          </xdr:nvSpPr>
          <xdr:spPr>
            <a:xfrm>
              <a:off x="26737105" y="21892522"/>
              <a:ext cx="1170215" cy="272143"/>
            </a:xfrm>
            <a:prstGeom prst="rect">
              <a:avLst/>
            </a:prstGeom>
            <a:solidFill>
              <a:schemeClr val="accen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Florence (Q)</a:t>
              </a:r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94933303-724E-ADD0-64A9-28E6149ADFFA}"/>
              </a:ext>
            </a:extLst>
          </xdr:cNvPr>
          <xdr:cNvGrpSpPr/>
        </xdr:nvGrpSpPr>
        <xdr:grpSpPr>
          <a:xfrm>
            <a:off x="17479712" y="28257970"/>
            <a:ext cx="1965778" cy="2074636"/>
            <a:chOff x="24533191" y="22417886"/>
            <a:chExt cx="1970314" cy="2119993"/>
          </a:xfrm>
          <a:solidFill>
            <a:schemeClr val="bg1">
              <a:lumMod val="75000"/>
            </a:schemeClr>
          </a:solidFill>
        </xdr:grpSpPr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CD145B05-772B-1F96-C3E1-03802DBB60EF}"/>
                </a:ext>
              </a:extLst>
            </xdr:cNvPr>
            <xdr:cNvSpPr/>
          </xdr:nvSpPr>
          <xdr:spPr>
            <a:xfrm>
              <a:off x="24533191" y="22417886"/>
              <a:ext cx="1970314" cy="2119993"/>
            </a:xfrm>
            <a:prstGeom prst="rect">
              <a:avLst/>
            </a:prstGeom>
            <a:solidFill>
              <a:srgbClr val="FF9966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IN" sz="1100"/>
            </a:p>
          </xdr:txBody>
        </xdr:sp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C8CB348-BC8A-2547-6196-46107346F7BB}"/>
                </a:ext>
              </a:extLst>
            </xdr:cNvPr>
            <xdr:cNvSpPr txBox="1"/>
          </xdr:nvSpPr>
          <xdr:spPr>
            <a:xfrm>
              <a:off x="24819595" y="23192661"/>
              <a:ext cx="1337608" cy="305193"/>
            </a:xfrm>
            <a:prstGeom prst="rect">
              <a:avLst/>
            </a:prstGeom>
            <a:solidFill>
              <a:srgbClr val="FF9966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IN" sz="1100"/>
                <a:t>Orangeburg (P)</a:t>
              </a:r>
            </a:p>
          </xdr:txBody>
        </xdr:sp>
      </xdr:grpSp>
      <xdr:cxnSp macro="">
        <xdr:nvCxnSpPr>
          <xdr:cNvPr id="12" name="Straight Arrow Connector 11">
            <a:extLst>
              <a:ext uri="{FF2B5EF4-FFF2-40B4-BE49-F238E27FC236}">
                <a16:creationId xmlns:a16="http://schemas.microsoft.com/office/drawing/2014/main" id="{2D80257B-B671-5DFD-ADD8-8C36B922B1E3}"/>
              </a:ext>
            </a:extLst>
          </xdr:cNvPr>
          <xdr:cNvCxnSpPr>
            <a:stCxn id="34" idx="3"/>
          </xdr:cNvCxnSpPr>
        </xdr:nvCxnSpPr>
        <xdr:spPr>
          <a:xfrm>
            <a:off x="22077850" y="25420244"/>
            <a:ext cx="2173253" cy="52767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F1629755-D522-0471-578D-E5D43325B406}"/>
              </a:ext>
            </a:extLst>
          </xdr:cNvPr>
          <xdr:cNvSpPr txBox="1"/>
        </xdr:nvSpPr>
        <xdr:spPr>
          <a:xfrm>
            <a:off x="22524371" y="25456093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45</a:t>
            </a:r>
          </a:p>
        </xdr:txBody>
      </xdr:sp>
      <xdr:cxnSp macro="">
        <xdr:nvCxnSpPr>
          <xdr:cNvPr id="14" name="Straight Arrow Connector 13">
            <a:extLst>
              <a:ext uri="{FF2B5EF4-FFF2-40B4-BE49-F238E27FC236}">
                <a16:creationId xmlns:a16="http://schemas.microsoft.com/office/drawing/2014/main" id="{62FA98E9-F042-2F45-BA5A-952F473142F0}"/>
              </a:ext>
            </a:extLst>
          </xdr:cNvPr>
          <xdr:cNvCxnSpPr>
            <a:stCxn id="36" idx="3"/>
          </xdr:cNvCxnSpPr>
        </xdr:nvCxnSpPr>
        <xdr:spPr>
          <a:xfrm>
            <a:off x="26198424" y="26449398"/>
            <a:ext cx="3180305" cy="228276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6FFFD944-BE4C-815E-6A63-6BEDCD87673F}"/>
              </a:ext>
            </a:extLst>
          </xdr:cNvPr>
          <xdr:cNvSpPr txBox="1"/>
        </xdr:nvSpPr>
        <xdr:spPr>
          <a:xfrm>
            <a:off x="27646675" y="27334734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46</a:t>
            </a: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58D3F127-D1E5-B350-8B60-52A98B05ABD4}"/>
              </a:ext>
            </a:extLst>
          </xdr:cNvPr>
          <xdr:cNvCxnSpPr>
            <a:stCxn id="38" idx="3"/>
            <a:endCxn id="32" idx="2"/>
          </xdr:cNvCxnSpPr>
        </xdr:nvCxnSpPr>
        <xdr:spPr>
          <a:xfrm flipV="1">
            <a:off x="26692387" y="29804632"/>
            <a:ext cx="3669231" cy="240631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D83FC1BD-4CF1-2E08-40E8-B726B1940865}"/>
              </a:ext>
            </a:extLst>
          </xdr:cNvPr>
          <xdr:cNvSpPr txBox="1"/>
        </xdr:nvSpPr>
        <xdr:spPr>
          <a:xfrm>
            <a:off x="27849021" y="30943334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42</a:t>
            </a:r>
          </a:p>
        </xdr:txBody>
      </xdr: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85485C8E-078D-6B9A-7FC3-4110C55BA807}"/>
              </a:ext>
            </a:extLst>
          </xdr:cNvPr>
          <xdr:cNvCxnSpPr>
            <a:stCxn id="40" idx="0"/>
            <a:endCxn id="36" idx="2"/>
          </xdr:cNvCxnSpPr>
        </xdr:nvCxnSpPr>
        <xdr:spPr>
          <a:xfrm flipH="1" flipV="1">
            <a:off x="25218256" y="27485355"/>
            <a:ext cx="160844" cy="107350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7988C9CF-E670-AC18-44AA-55F26AD122C1}"/>
              </a:ext>
            </a:extLst>
          </xdr:cNvPr>
          <xdr:cNvSpPr txBox="1"/>
        </xdr:nvSpPr>
        <xdr:spPr>
          <a:xfrm>
            <a:off x="25052484" y="27898591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17</a:t>
            </a:r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44485D68-88F6-DD15-D5F3-9E0AB29E345E}"/>
              </a:ext>
            </a:extLst>
          </xdr:cNvPr>
          <xdr:cNvSpPr txBox="1"/>
        </xdr:nvSpPr>
        <xdr:spPr>
          <a:xfrm>
            <a:off x="27360643" y="24400882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42</a:t>
            </a:r>
          </a:p>
        </xdr:txBody>
      </xdr: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3E79FC7C-5AAE-CD4B-6F35-2759B4AB763B}"/>
              </a:ext>
            </a:extLst>
          </xdr:cNvPr>
          <xdr:cNvCxnSpPr>
            <a:stCxn id="36" idx="0"/>
            <a:endCxn id="30" idx="2"/>
          </xdr:cNvCxnSpPr>
        </xdr:nvCxnSpPr>
        <xdr:spPr>
          <a:xfrm flipV="1">
            <a:off x="25218257" y="24310167"/>
            <a:ext cx="4953536" cy="1103273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49EED73A-6EBE-BDD8-5524-D377E211B599}"/>
              </a:ext>
            </a:extLst>
          </xdr:cNvPr>
          <xdr:cNvSpPr txBox="1"/>
        </xdr:nvSpPr>
        <xdr:spPr>
          <a:xfrm>
            <a:off x="23144180" y="28824734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36</a:t>
            </a: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A670CF65-72D6-6414-009D-6284C8C7A720}"/>
              </a:ext>
            </a:extLst>
          </xdr:cNvPr>
          <xdr:cNvCxnSpPr>
            <a:stCxn id="40" idx="1"/>
            <a:endCxn id="65" idx="3"/>
          </xdr:cNvCxnSpPr>
        </xdr:nvCxnSpPr>
        <xdr:spPr>
          <a:xfrm flipH="1" flipV="1">
            <a:off x="22642307" y="28898564"/>
            <a:ext cx="1753903" cy="6919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Straight Arrow Connector 23">
            <a:extLst>
              <a:ext uri="{FF2B5EF4-FFF2-40B4-BE49-F238E27FC236}">
                <a16:creationId xmlns:a16="http://schemas.microsoft.com/office/drawing/2014/main" id="{CE464E56-B93A-CC71-05EC-8EFBFC496222}"/>
              </a:ext>
            </a:extLst>
          </xdr:cNvPr>
          <xdr:cNvCxnSpPr>
            <a:stCxn id="65" idx="1"/>
            <a:endCxn id="28" idx="3"/>
          </xdr:cNvCxnSpPr>
        </xdr:nvCxnSpPr>
        <xdr:spPr>
          <a:xfrm flipH="1">
            <a:off x="19445490" y="28898564"/>
            <a:ext cx="1231038" cy="396724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70C0D203-8185-C670-1CAC-7E328136F5D9}"/>
              </a:ext>
            </a:extLst>
          </xdr:cNvPr>
          <xdr:cNvSpPr txBox="1"/>
        </xdr:nvSpPr>
        <xdr:spPr>
          <a:xfrm>
            <a:off x="19746810" y="28796124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65</a:t>
            </a:r>
          </a:p>
        </xdr:txBody>
      </xdr:sp>
      <xdr:cxnSp macro="">
        <xdr:nvCxnSpPr>
          <xdr:cNvPr id="26" name="Straight Arrow Connector 25">
            <a:extLst>
              <a:ext uri="{FF2B5EF4-FFF2-40B4-BE49-F238E27FC236}">
                <a16:creationId xmlns:a16="http://schemas.microsoft.com/office/drawing/2014/main" id="{3D81FCAD-0260-E744-1A1F-A998C15C1D28}"/>
              </a:ext>
            </a:extLst>
          </xdr:cNvPr>
          <xdr:cNvCxnSpPr>
            <a:stCxn id="83" idx="3"/>
            <a:endCxn id="30" idx="1"/>
          </xdr:cNvCxnSpPr>
        </xdr:nvCxnSpPr>
        <xdr:spPr>
          <a:xfrm flipV="1">
            <a:off x="26604231" y="23249036"/>
            <a:ext cx="2584672" cy="5002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79685F6E-ED65-3160-9F91-41EB804C223D}"/>
              </a:ext>
            </a:extLst>
          </xdr:cNvPr>
          <xdr:cNvSpPr txBox="1"/>
        </xdr:nvSpPr>
        <xdr:spPr>
          <a:xfrm>
            <a:off x="27463750" y="23209250"/>
            <a:ext cx="650875" cy="412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100"/>
              <a:t>38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14</xdr:row>
      <xdr:rowOff>148590</xdr:rowOff>
    </xdr:from>
    <xdr:to>
      <xdr:col>15</xdr:col>
      <xdr:colOff>0</xdr:colOff>
      <xdr:row>30</xdr:row>
      <xdr:rowOff>137160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31F011-36C0-6FAB-E43B-DEA880AB8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7E1F2-0605-A84B-A962-BC9BCFE77675}">
  <dimension ref="C1:BF132"/>
  <sheetViews>
    <sheetView topLeftCell="AS72" workbookViewId="0">
      <selection activeCell="AW89" sqref="AW89"/>
    </sheetView>
  </sheetViews>
  <sheetFormatPr defaultColWidth="11.19921875" defaultRowHeight="17.399999999999999" x14ac:dyDescent="0.4"/>
  <cols>
    <col min="1" max="2" width="11.19921875" style="93"/>
    <col min="3" max="3" width="18.296875" style="93" customWidth="1"/>
    <col min="4" max="9" width="16.296875" style="93" customWidth="1"/>
    <col min="10" max="10" width="18" style="93" customWidth="1"/>
    <col min="11" max="11" width="15.796875" style="93" customWidth="1"/>
    <col min="12" max="12" width="19.5" style="93" customWidth="1"/>
    <col min="13" max="13" width="7.19921875" style="93" customWidth="1"/>
    <col min="14" max="14" width="18.59765625" style="93" customWidth="1"/>
    <col min="15" max="15" width="22" style="93" customWidth="1"/>
    <col min="16" max="16" width="15.796875" style="93" customWidth="1"/>
    <col min="17" max="19" width="11.19921875" style="93"/>
    <col min="20" max="20" width="6.296875" style="93" customWidth="1"/>
    <col min="21" max="21" width="14.59765625" style="93" customWidth="1"/>
    <col min="22" max="22" width="17" style="93" customWidth="1"/>
    <col min="23" max="23" width="14.19921875" style="93" customWidth="1"/>
    <col min="24" max="24" width="15.69921875" style="93" customWidth="1"/>
    <col min="25" max="25" width="16.09765625" style="93" customWidth="1"/>
    <col min="26" max="26" width="12.5" style="93" customWidth="1"/>
    <col min="27" max="29" width="11.19921875" style="93"/>
    <col min="30" max="30" width="23.5" style="93" customWidth="1"/>
    <col min="31" max="31" width="12.69921875" style="93" customWidth="1"/>
    <col min="32" max="32" width="19.69921875" style="93" customWidth="1"/>
    <col min="33" max="33" width="15.19921875" style="93" customWidth="1"/>
    <col min="34" max="34" width="11.19921875" style="93"/>
    <col min="35" max="35" width="13.69921875" style="93" customWidth="1"/>
    <col min="36" max="36" width="15.296875" style="93" customWidth="1"/>
    <col min="37" max="37" width="13.8984375" style="93" customWidth="1"/>
    <col min="38" max="38" width="25.296875" style="93" customWidth="1"/>
    <col min="39" max="39" width="30" style="93" customWidth="1"/>
    <col min="40" max="40" width="16.796875" style="93" customWidth="1"/>
    <col min="41" max="41" width="16.19921875" style="93" customWidth="1"/>
    <col min="42" max="42" width="13" style="93" customWidth="1"/>
    <col min="43" max="43" width="11.19921875" style="93"/>
    <col min="44" max="44" width="12.3984375" style="93" customWidth="1"/>
    <col min="45" max="45" width="13.09765625" style="93" customWidth="1"/>
    <col min="46" max="46" width="11.796875" style="93" customWidth="1"/>
    <col min="47" max="47" width="12.59765625" style="93" customWidth="1"/>
    <col min="48" max="48" width="13.5" style="93" customWidth="1"/>
    <col min="49" max="53" width="11.19921875" style="93"/>
    <col min="54" max="54" width="29.3984375" style="93" customWidth="1"/>
    <col min="55" max="16384" width="11.19921875" style="93"/>
  </cols>
  <sheetData>
    <row r="1" spans="3:43" ht="18" thickBot="1" x14ac:dyDescent="0.45">
      <c r="X1" s="138" t="s">
        <v>54</v>
      </c>
      <c r="AH1" s="145" t="s">
        <v>375</v>
      </c>
      <c r="AI1" s="94" t="s">
        <v>208</v>
      </c>
      <c r="AJ1" s="95"/>
    </row>
    <row r="2" spans="3:43" ht="18" thickBot="1" x14ac:dyDescent="0.45">
      <c r="W2" s="145" t="s">
        <v>375</v>
      </c>
      <c r="X2" s="96" t="s">
        <v>207</v>
      </c>
    </row>
    <row r="3" spans="3:43" ht="18" thickBot="1" x14ac:dyDescent="0.45">
      <c r="C3" s="1"/>
      <c r="D3" s="202" t="s">
        <v>0</v>
      </c>
      <c r="E3" s="203"/>
      <c r="F3" s="204"/>
      <c r="O3" s="97" t="s">
        <v>472</v>
      </c>
      <c r="P3" s="98"/>
      <c r="Q3" s="98"/>
    </row>
    <row r="4" spans="3:43" ht="36" thickTop="1" thickBot="1" x14ac:dyDescent="0.45">
      <c r="C4" s="2" t="s">
        <v>1</v>
      </c>
      <c r="D4" s="3" t="s">
        <v>2</v>
      </c>
      <c r="E4" s="3" t="s">
        <v>3</v>
      </c>
      <c r="F4" s="3" t="s">
        <v>4</v>
      </c>
      <c r="H4" s="15" t="s">
        <v>1</v>
      </c>
      <c r="I4" s="16" t="s">
        <v>11</v>
      </c>
      <c r="N4" s="99" t="s">
        <v>44</v>
      </c>
      <c r="O4" s="100" t="s">
        <v>111</v>
      </c>
      <c r="P4" s="101" t="s">
        <v>112</v>
      </c>
      <c r="Q4" s="102" t="s">
        <v>113</v>
      </c>
      <c r="T4" s="209" t="s">
        <v>51</v>
      </c>
      <c r="U4" s="210"/>
      <c r="V4" s="211" t="s">
        <v>472</v>
      </c>
      <c r="W4" s="211"/>
      <c r="X4" s="212"/>
      <c r="Y4" s="103"/>
      <c r="Z4" s="103"/>
      <c r="AA4" s="103"/>
      <c r="AC4" s="213" t="s">
        <v>55</v>
      </c>
      <c r="AD4" s="214"/>
      <c r="AE4" s="215" t="s">
        <v>30</v>
      </c>
      <c r="AF4" s="216"/>
      <c r="AG4" s="216"/>
      <c r="AH4" s="216"/>
      <c r="AI4" s="216"/>
      <c r="AJ4" s="216"/>
      <c r="AK4" s="217"/>
      <c r="AL4" s="217"/>
      <c r="AM4" s="218"/>
    </row>
    <row r="5" spans="3:43" ht="18" thickBot="1" x14ac:dyDescent="0.45">
      <c r="C5" s="4" t="s">
        <v>5</v>
      </c>
      <c r="D5" s="5">
        <v>12</v>
      </c>
      <c r="E5" s="5">
        <v>15</v>
      </c>
      <c r="F5" s="5">
        <v>17</v>
      </c>
      <c r="H5" s="17" t="s">
        <v>5</v>
      </c>
      <c r="I5" s="18">
        <v>45</v>
      </c>
      <c r="M5" s="222" t="s">
        <v>31</v>
      </c>
      <c r="N5" s="104" t="s">
        <v>105</v>
      </c>
      <c r="O5" s="105" t="s">
        <v>114</v>
      </c>
      <c r="P5" s="106" t="s">
        <v>115</v>
      </c>
      <c r="Q5" s="107" t="s">
        <v>116</v>
      </c>
      <c r="T5" s="108"/>
      <c r="U5" s="108"/>
      <c r="V5" s="109" t="str">
        <f>O4</f>
        <v>Orangeburg (P)</v>
      </c>
      <c r="W5" s="109" t="str">
        <f>P4</f>
        <v>Florence (Q)</v>
      </c>
      <c r="X5" s="109" t="str">
        <f>Q4</f>
        <v>Macon (R)</v>
      </c>
      <c r="Y5" s="109" t="s">
        <v>50</v>
      </c>
      <c r="Z5" s="109" t="s">
        <v>53</v>
      </c>
      <c r="AA5" s="109" t="s">
        <v>57</v>
      </c>
      <c r="AC5" s="219" t="s">
        <v>56</v>
      </c>
      <c r="AD5" s="40" t="s">
        <v>13</v>
      </c>
      <c r="AE5" s="37" t="s">
        <v>5</v>
      </c>
      <c r="AF5" s="38" t="s">
        <v>6</v>
      </c>
      <c r="AG5" s="38" t="s">
        <v>7</v>
      </c>
      <c r="AH5" s="38" t="s">
        <v>8</v>
      </c>
      <c r="AI5" s="38" t="s">
        <v>9</v>
      </c>
      <c r="AJ5" s="38" t="s">
        <v>10</v>
      </c>
      <c r="AK5" s="38" t="s">
        <v>2</v>
      </c>
      <c r="AL5" s="38" t="s">
        <v>3</v>
      </c>
      <c r="AM5" s="39" t="s">
        <v>4</v>
      </c>
    </row>
    <row r="6" spans="3:43" ht="24" customHeight="1" thickBot="1" x14ac:dyDescent="0.45">
      <c r="C6" s="4" t="s">
        <v>6</v>
      </c>
      <c r="D6" s="6">
        <v>14</v>
      </c>
      <c r="E6" s="6">
        <v>9</v>
      </c>
      <c r="F6" s="6">
        <v>10</v>
      </c>
      <c r="H6" s="17" t="s">
        <v>6</v>
      </c>
      <c r="I6" s="18">
        <v>26</v>
      </c>
      <c r="M6" s="222"/>
      <c r="N6" s="110" t="s">
        <v>106</v>
      </c>
      <c r="O6" s="105" t="s">
        <v>117</v>
      </c>
      <c r="P6" s="106" t="s">
        <v>118</v>
      </c>
      <c r="Q6" s="107" t="s">
        <v>119</v>
      </c>
      <c r="T6" s="222" t="s">
        <v>31</v>
      </c>
      <c r="U6" s="109" t="str">
        <f t="shared" ref="U6:U11" si="0">N5</f>
        <v>Denver (A)</v>
      </c>
      <c r="V6" s="111">
        <v>36</v>
      </c>
      <c r="W6" s="111">
        <v>9</v>
      </c>
      <c r="X6" s="111">
        <v>0</v>
      </c>
      <c r="Y6" s="111">
        <f>SUM(V6:X6)</f>
        <v>45</v>
      </c>
      <c r="Z6" s="111" t="s">
        <v>32</v>
      </c>
      <c r="AA6" s="111">
        <v>45</v>
      </c>
      <c r="AC6" s="220"/>
      <c r="AD6" s="41" t="s">
        <v>5</v>
      </c>
      <c r="AE6" s="29"/>
      <c r="AF6" s="30">
        <v>3</v>
      </c>
      <c r="AG6" s="30">
        <v>4</v>
      </c>
      <c r="AH6" s="30">
        <v>9</v>
      </c>
      <c r="AI6" s="30">
        <v>5</v>
      </c>
      <c r="AJ6" s="30">
        <v>4</v>
      </c>
      <c r="AK6" s="29">
        <v>12</v>
      </c>
      <c r="AL6" s="29">
        <v>15</v>
      </c>
      <c r="AM6" s="31">
        <v>17</v>
      </c>
    </row>
    <row r="7" spans="3:43" ht="25.05" customHeight="1" thickBot="1" x14ac:dyDescent="0.45">
      <c r="C7" s="4" t="s">
        <v>7</v>
      </c>
      <c r="D7" s="6">
        <v>13</v>
      </c>
      <c r="E7" s="6">
        <v>20</v>
      </c>
      <c r="F7" s="6">
        <v>11</v>
      </c>
      <c r="H7" s="17" t="s">
        <v>7</v>
      </c>
      <c r="I7" s="18">
        <v>42</v>
      </c>
      <c r="M7" s="222"/>
      <c r="N7" s="110" t="s">
        <v>107</v>
      </c>
      <c r="O7" s="105" t="s">
        <v>120</v>
      </c>
      <c r="P7" s="106" t="s">
        <v>121</v>
      </c>
      <c r="Q7" s="107" t="s">
        <v>122</v>
      </c>
      <c r="T7" s="222"/>
      <c r="U7" s="109" t="str">
        <f t="shared" si="0"/>
        <v>Morganton (B)</v>
      </c>
      <c r="V7" s="111">
        <v>0</v>
      </c>
      <c r="W7" s="111">
        <v>0</v>
      </c>
      <c r="X7" s="111">
        <v>26</v>
      </c>
      <c r="Y7" s="111">
        <f t="shared" ref="Y7:Y11" si="1">SUM(V7:X7)</f>
        <v>26</v>
      </c>
      <c r="Z7" s="111" t="s">
        <v>32</v>
      </c>
      <c r="AA7" s="111">
        <v>26</v>
      </c>
      <c r="AC7" s="220"/>
      <c r="AD7" s="42" t="s">
        <v>6</v>
      </c>
      <c r="AE7" s="32">
        <v>6</v>
      </c>
      <c r="AF7" s="33"/>
      <c r="AG7" s="32">
        <v>7</v>
      </c>
      <c r="AH7" s="32">
        <v>6</v>
      </c>
      <c r="AI7" s="32">
        <v>9</v>
      </c>
      <c r="AJ7" s="32">
        <v>4</v>
      </c>
      <c r="AK7" s="112">
        <v>14</v>
      </c>
      <c r="AL7" s="112">
        <v>9</v>
      </c>
      <c r="AM7" s="113">
        <v>10</v>
      </c>
    </row>
    <row r="8" spans="3:43" ht="18" thickBot="1" x14ac:dyDescent="0.45">
      <c r="C8" s="4" t="s">
        <v>8</v>
      </c>
      <c r="D8" s="6">
        <v>17</v>
      </c>
      <c r="E8" s="6">
        <v>16</v>
      </c>
      <c r="F8" s="6">
        <v>19</v>
      </c>
      <c r="H8" s="17" t="s">
        <v>8</v>
      </c>
      <c r="I8" s="18">
        <v>53</v>
      </c>
      <c r="M8" s="222"/>
      <c r="N8" s="110" t="s">
        <v>108</v>
      </c>
      <c r="O8" s="105" t="s">
        <v>123</v>
      </c>
      <c r="P8" s="106" t="s">
        <v>124</v>
      </c>
      <c r="Q8" s="107" t="s">
        <v>125</v>
      </c>
      <c r="T8" s="222"/>
      <c r="U8" s="109" t="str">
        <f t="shared" si="0"/>
        <v>Morrisville (C)</v>
      </c>
      <c r="V8" s="111">
        <v>0</v>
      </c>
      <c r="W8" s="111">
        <v>0</v>
      </c>
      <c r="X8" s="111">
        <v>42</v>
      </c>
      <c r="Y8" s="111">
        <f t="shared" si="1"/>
        <v>42</v>
      </c>
      <c r="Z8" s="111" t="s">
        <v>32</v>
      </c>
      <c r="AA8" s="111">
        <v>42</v>
      </c>
      <c r="AC8" s="220"/>
      <c r="AD8" s="42" t="s">
        <v>7</v>
      </c>
      <c r="AE8" s="32">
        <v>5</v>
      </c>
      <c r="AF8" s="32">
        <v>7</v>
      </c>
      <c r="AG8" s="33"/>
      <c r="AH8" s="32">
        <v>3</v>
      </c>
      <c r="AI8" s="32">
        <v>4</v>
      </c>
      <c r="AJ8" s="32">
        <v>9</v>
      </c>
      <c r="AK8" s="112">
        <v>13</v>
      </c>
      <c r="AL8" s="112">
        <v>20</v>
      </c>
      <c r="AM8" s="113">
        <v>11</v>
      </c>
    </row>
    <row r="9" spans="3:43" ht="18" thickBot="1" x14ac:dyDescent="0.45">
      <c r="C9" s="4" t="s">
        <v>9</v>
      </c>
      <c r="D9" s="6">
        <v>7</v>
      </c>
      <c r="E9" s="6">
        <v>14</v>
      </c>
      <c r="F9" s="6">
        <v>12</v>
      </c>
      <c r="H9" s="17" t="s">
        <v>9</v>
      </c>
      <c r="I9" s="18">
        <v>29</v>
      </c>
      <c r="M9" s="222"/>
      <c r="N9" s="110" t="s">
        <v>109</v>
      </c>
      <c r="O9" s="105" t="s">
        <v>126</v>
      </c>
      <c r="P9" s="106" t="s">
        <v>127</v>
      </c>
      <c r="Q9" s="107" t="s">
        <v>128</v>
      </c>
      <c r="T9" s="222"/>
      <c r="U9" s="109" t="str">
        <f t="shared" si="0"/>
        <v>Pineville (D)</v>
      </c>
      <c r="V9" s="111">
        <v>0</v>
      </c>
      <c r="W9" s="111">
        <v>53</v>
      </c>
      <c r="X9" s="111">
        <v>0</v>
      </c>
      <c r="Y9" s="111">
        <f t="shared" si="1"/>
        <v>53</v>
      </c>
      <c r="Z9" s="111" t="s">
        <v>32</v>
      </c>
      <c r="AA9" s="111">
        <v>53</v>
      </c>
      <c r="AC9" s="220"/>
      <c r="AD9" s="42" t="s">
        <v>8</v>
      </c>
      <c r="AE9" s="32">
        <v>5</v>
      </c>
      <c r="AF9" s="32">
        <v>4</v>
      </c>
      <c r="AG9" s="32">
        <v>3</v>
      </c>
      <c r="AH9" s="33"/>
      <c r="AI9" s="32">
        <v>3</v>
      </c>
      <c r="AJ9" s="32">
        <v>11</v>
      </c>
      <c r="AK9" s="112">
        <v>17</v>
      </c>
      <c r="AL9" s="112">
        <v>16</v>
      </c>
      <c r="AM9" s="113">
        <v>19</v>
      </c>
    </row>
    <row r="10" spans="3:43" ht="18" thickBot="1" x14ac:dyDescent="0.45">
      <c r="C10" s="4" t="s">
        <v>10</v>
      </c>
      <c r="D10" s="6">
        <v>22</v>
      </c>
      <c r="E10" s="6">
        <v>16</v>
      </c>
      <c r="F10" s="6">
        <v>18</v>
      </c>
      <c r="H10" s="19" t="s">
        <v>10</v>
      </c>
      <c r="I10" s="20">
        <v>38</v>
      </c>
      <c r="M10" s="222"/>
      <c r="N10" s="114" t="s">
        <v>110</v>
      </c>
      <c r="O10" s="115" t="s">
        <v>129</v>
      </c>
      <c r="P10" s="116" t="s">
        <v>130</v>
      </c>
      <c r="Q10" s="117" t="s">
        <v>131</v>
      </c>
      <c r="T10" s="222"/>
      <c r="U10" s="109" t="str">
        <f t="shared" si="0"/>
        <v>Rockhill (E)</v>
      </c>
      <c r="V10" s="111">
        <v>29</v>
      </c>
      <c r="W10" s="111">
        <v>0</v>
      </c>
      <c r="X10" s="111">
        <v>0</v>
      </c>
      <c r="Y10" s="111">
        <f t="shared" si="1"/>
        <v>29</v>
      </c>
      <c r="Z10" s="111" t="s">
        <v>32</v>
      </c>
      <c r="AA10" s="111">
        <v>29</v>
      </c>
      <c r="AC10" s="220"/>
      <c r="AD10" s="42" t="s">
        <v>9</v>
      </c>
      <c r="AE10" s="32">
        <v>5</v>
      </c>
      <c r="AF10" s="32">
        <v>9</v>
      </c>
      <c r="AG10" s="32">
        <v>5</v>
      </c>
      <c r="AH10" s="32">
        <v>3</v>
      </c>
      <c r="AI10" s="33"/>
      <c r="AJ10" s="32">
        <v>14</v>
      </c>
      <c r="AK10" s="112">
        <v>7</v>
      </c>
      <c r="AL10" s="112">
        <v>14</v>
      </c>
      <c r="AM10" s="113">
        <v>12</v>
      </c>
    </row>
    <row r="11" spans="3:43" ht="35.4" thickBot="1" x14ac:dyDescent="0.45">
      <c r="C11" s="201" t="s">
        <v>12</v>
      </c>
      <c r="D11" s="201"/>
      <c r="E11" s="201"/>
      <c r="F11" s="201"/>
      <c r="H11" s="21" t="s">
        <v>29</v>
      </c>
      <c r="I11" s="97">
        <f>SUM(I5:I10)</f>
        <v>233</v>
      </c>
      <c r="N11" s="110" t="s">
        <v>132</v>
      </c>
      <c r="O11" s="139" t="s">
        <v>133</v>
      </c>
      <c r="T11" s="222"/>
      <c r="U11" s="109" t="str">
        <f t="shared" si="0"/>
        <v>Statesville (F)</v>
      </c>
      <c r="V11" s="111">
        <v>0</v>
      </c>
      <c r="W11" s="111">
        <v>18</v>
      </c>
      <c r="X11" s="111">
        <v>20</v>
      </c>
      <c r="Y11" s="111">
        <f t="shared" si="1"/>
        <v>38</v>
      </c>
      <c r="Z11" s="118" t="s">
        <v>32</v>
      </c>
      <c r="AA11" s="118">
        <v>38</v>
      </c>
      <c r="AC11" s="220"/>
      <c r="AD11" s="42" t="s">
        <v>10</v>
      </c>
      <c r="AE11" s="32">
        <v>4</v>
      </c>
      <c r="AF11" s="32">
        <v>7</v>
      </c>
      <c r="AG11" s="32">
        <v>11</v>
      </c>
      <c r="AH11" s="32">
        <v>12</v>
      </c>
      <c r="AI11" s="32">
        <v>8</v>
      </c>
      <c r="AJ11" s="33"/>
      <c r="AK11" s="112">
        <v>22</v>
      </c>
      <c r="AL11" s="112">
        <v>16</v>
      </c>
      <c r="AM11" s="113">
        <v>18</v>
      </c>
    </row>
    <row r="12" spans="3:43" ht="18" thickBot="1" x14ac:dyDescent="0.45">
      <c r="N12" s="191" t="s">
        <v>45</v>
      </c>
      <c r="O12" s="192"/>
      <c r="P12" s="192"/>
      <c r="Q12" s="192"/>
      <c r="R12" s="193"/>
      <c r="S12" s="119"/>
      <c r="T12" s="120"/>
      <c r="U12" s="109" t="s">
        <v>49</v>
      </c>
      <c r="V12" s="111">
        <f>SUM(V6:V11)</f>
        <v>65</v>
      </c>
      <c r="W12" s="111">
        <f>SUM(W6:W11)</f>
        <v>80</v>
      </c>
      <c r="X12" s="111">
        <f>SUM(X6:X11)</f>
        <v>88</v>
      </c>
      <c r="Y12" s="121"/>
      <c r="Z12" s="122" t="s">
        <v>58</v>
      </c>
      <c r="AA12" s="123">
        <f>SUM(AA6:AA11)</f>
        <v>233</v>
      </c>
      <c r="AC12" s="220"/>
      <c r="AD12" s="42" t="s">
        <v>2</v>
      </c>
      <c r="AE12" s="33"/>
      <c r="AF12" s="33"/>
      <c r="AG12" s="33"/>
      <c r="AH12" s="33"/>
      <c r="AI12" s="33"/>
      <c r="AJ12" s="33"/>
      <c r="AK12" s="33"/>
      <c r="AL12" s="112">
        <v>12</v>
      </c>
      <c r="AM12" s="113">
        <v>10</v>
      </c>
    </row>
    <row r="13" spans="3:43" x14ac:dyDescent="0.4">
      <c r="N13" s="124">
        <v>1</v>
      </c>
      <c r="O13" s="194" t="s">
        <v>33</v>
      </c>
      <c r="P13" s="195"/>
      <c r="Q13" s="125" t="s">
        <v>32</v>
      </c>
      <c r="R13" s="126">
        <v>45</v>
      </c>
      <c r="S13" s="120"/>
      <c r="U13" s="109" t="s">
        <v>53</v>
      </c>
      <c r="V13" s="111" t="s">
        <v>47</v>
      </c>
      <c r="W13" s="111" t="s">
        <v>47</v>
      </c>
      <c r="X13" s="111" t="s">
        <v>47</v>
      </c>
      <c r="Y13" s="127" t="s">
        <v>52</v>
      </c>
      <c r="Z13" s="120"/>
      <c r="AA13" s="120"/>
      <c r="AC13" s="220"/>
      <c r="AD13" s="42" t="s">
        <v>3</v>
      </c>
      <c r="AE13" s="33"/>
      <c r="AF13" s="33"/>
      <c r="AG13" s="33"/>
      <c r="AH13" s="33"/>
      <c r="AI13" s="33"/>
      <c r="AJ13" s="33"/>
      <c r="AK13" s="112">
        <v>12</v>
      </c>
      <c r="AL13" s="33"/>
      <c r="AM13" s="113">
        <v>15</v>
      </c>
    </row>
    <row r="14" spans="3:43" ht="18" thickBot="1" x14ac:dyDescent="0.45">
      <c r="N14" s="124">
        <v>2</v>
      </c>
      <c r="O14" s="196" t="s">
        <v>34</v>
      </c>
      <c r="P14" s="197"/>
      <c r="Q14" s="111" t="s">
        <v>32</v>
      </c>
      <c r="R14" s="128">
        <v>26</v>
      </c>
      <c r="S14" s="120"/>
      <c r="U14" s="109" t="s">
        <v>35</v>
      </c>
      <c r="V14" s="111">
        <v>65</v>
      </c>
      <c r="W14" s="111">
        <v>80</v>
      </c>
      <c r="X14" s="129">
        <v>105</v>
      </c>
      <c r="Y14" s="130">
        <f>SUM(V14:X14)</f>
        <v>250</v>
      </c>
      <c r="Z14" s="120"/>
      <c r="AA14" s="120"/>
      <c r="AC14" s="221"/>
      <c r="AD14" s="43" t="s">
        <v>4</v>
      </c>
      <c r="AE14" s="33"/>
      <c r="AF14" s="33"/>
      <c r="AG14" s="33"/>
      <c r="AH14" s="33"/>
      <c r="AI14" s="33"/>
      <c r="AJ14" s="33"/>
      <c r="AK14" s="131">
        <v>10</v>
      </c>
      <c r="AL14" s="131">
        <v>15</v>
      </c>
      <c r="AM14" s="35"/>
    </row>
    <row r="15" spans="3:43" ht="35.4" thickBot="1" x14ac:dyDescent="0.45">
      <c r="C15" s="1"/>
      <c r="D15" s="205" t="s">
        <v>13</v>
      </c>
      <c r="E15" s="206"/>
      <c r="F15" s="206"/>
      <c r="G15" s="206"/>
      <c r="H15" s="206"/>
      <c r="I15" s="207"/>
      <c r="K15" s="25" t="s">
        <v>472</v>
      </c>
      <c r="L15" s="26" t="s">
        <v>27</v>
      </c>
      <c r="N15" s="124">
        <v>3</v>
      </c>
      <c r="O15" s="196" t="s">
        <v>36</v>
      </c>
      <c r="P15" s="197"/>
      <c r="Q15" s="111" t="s">
        <v>32</v>
      </c>
      <c r="R15" s="128">
        <v>42</v>
      </c>
      <c r="S15" s="120"/>
      <c r="AG15" s="140"/>
      <c r="AH15" s="140"/>
      <c r="AI15" s="140"/>
      <c r="AJ15" s="140"/>
      <c r="AK15" s="140"/>
      <c r="AL15" s="140"/>
    </row>
    <row r="16" spans="3:43" ht="18.600000000000001" thickTop="1" thickBot="1" x14ac:dyDescent="0.45">
      <c r="C16" s="2" t="s">
        <v>1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7" t="s">
        <v>10</v>
      </c>
      <c r="K16" s="17" t="s">
        <v>2</v>
      </c>
      <c r="L16" s="23">
        <v>65</v>
      </c>
      <c r="N16" s="124">
        <v>4</v>
      </c>
      <c r="O16" s="196" t="s">
        <v>37</v>
      </c>
      <c r="P16" s="197"/>
      <c r="Q16" s="111" t="s">
        <v>32</v>
      </c>
      <c r="R16" s="128">
        <v>53</v>
      </c>
      <c r="S16" s="120"/>
      <c r="AD16" s="145" t="s">
        <v>376</v>
      </c>
      <c r="AE16" s="96" t="s">
        <v>207</v>
      </c>
      <c r="AF16" s="144"/>
      <c r="AP16" s="94" t="s">
        <v>445</v>
      </c>
      <c r="AQ16" s="170" t="s">
        <v>444</v>
      </c>
    </row>
    <row r="17" spans="3:47" ht="24" thickBot="1" x14ac:dyDescent="0.6">
      <c r="C17" s="4" t="s">
        <v>5</v>
      </c>
      <c r="D17" s="6" t="s">
        <v>14</v>
      </c>
      <c r="E17" s="5">
        <v>3</v>
      </c>
      <c r="F17" s="5">
        <v>4</v>
      </c>
      <c r="G17" s="5">
        <v>9</v>
      </c>
      <c r="H17" s="5">
        <v>5</v>
      </c>
      <c r="I17" s="5">
        <v>4</v>
      </c>
      <c r="K17" s="17" t="s">
        <v>3</v>
      </c>
      <c r="L17" s="23">
        <v>80</v>
      </c>
      <c r="N17" s="124">
        <v>5</v>
      </c>
      <c r="O17" s="196" t="s">
        <v>38</v>
      </c>
      <c r="P17" s="197"/>
      <c r="Q17" s="111" t="s">
        <v>32</v>
      </c>
      <c r="R17" s="128">
        <v>29</v>
      </c>
      <c r="S17" s="120"/>
      <c r="Y17" s="180" t="s">
        <v>201</v>
      </c>
      <c r="Z17" s="141" t="s">
        <v>39</v>
      </c>
      <c r="AA17" s="142">
        <f>SUMPRODUCT(V6:X11,D5:F10)</f>
        <v>2988</v>
      </c>
      <c r="AE17" s="96" t="s">
        <v>209</v>
      </c>
    </row>
    <row r="18" spans="3:47" ht="18" thickBot="1" x14ac:dyDescent="0.45">
      <c r="C18" s="4" t="s">
        <v>6</v>
      </c>
      <c r="D18" s="6">
        <v>6</v>
      </c>
      <c r="E18" s="6" t="s">
        <v>15</v>
      </c>
      <c r="F18" s="6">
        <v>7</v>
      </c>
      <c r="G18" s="6">
        <v>6</v>
      </c>
      <c r="H18" s="6">
        <v>9</v>
      </c>
      <c r="I18" s="6">
        <v>4</v>
      </c>
      <c r="K18" s="21" t="s">
        <v>4</v>
      </c>
      <c r="L18" s="24">
        <v>105</v>
      </c>
      <c r="N18" s="124">
        <v>6</v>
      </c>
      <c r="O18" s="196" t="s">
        <v>40</v>
      </c>
      <c r="P18" s="197"/>
      <c r="Q18" s="111" t="s">
        <v>32</v>
      </c>
      <c r="R18" s="128">
        <v>38</v>
      </c>
      <c r="S18" s="120"/>
      <c r="AL18" s="163"/>
      <c r="AM18" s="198" t="s">
        <v>371</v>
      </c>
      <c r="AN18" s="199"/>
      <c r="AO18" s="199"/>
      <c r="AP18" s="199"/>
      <c r="AQ18" s="199"/>
      <c r="AR18" s="199"/>
      <c r="AS18" s="199"/>
      <c r="AT18" s="199"/>
      <c r="AU18" s="200"/>
    </row>
    <row r="19" spans="3:47" ht="37.799999999999997" customHeight="1" thickBot="1" x14ac:dyDescent="0.45">
      <c r="C19" s="4" t="s">
        <v>7</v>
      </c>
      <c r="D19" s="6">
        <v>5</v>
      </c>
      <c r="E19" s="6">
        <v>7</v>
      </c>
      <c r="F19" s="6" t="s">
        <v>15</v>
      </c>
      <c r="G19" s="6">
        <v>3</v>
      </c>
      <c r="H19" s="6">
        <v>4</v>
      </c>
      <c r="I19" s="6">
        <v>9</v>
      </c>
      <c r="K19" s="22" t="s">
        <v>28</v>
      </c>
      <c r="L19" s="27">
        <f>SUM(L16:L18)</f>
        <v>250</v>
      </c>
      <c r="N19" s="124">
        <v>7</v>
      </c>
      <c r="O19" s="187" t="s">
        <v>41</v>
      </c>
      <c r="P19" s="188"/>
      <c r="Q19" s="111" t="s">
        <v>47</v>
      </c>
      <c r="R19" s="128">
        <v>65</v>
      </c>
      <c r="S19" s="120"/>
      <c r="AL19" s="166" t="s">
        <v>370</v>
      </c>
      <c r="AM19" s="163" t="s">
        <v>105</v>
      </c>
      <c r="AN19" s="164" t="s">
        <v>106</v>
      </c>
      <c r="AO19" s="164" t="s">
        <v>107</v>
      </c>
      <c r="AP19" s="164" t="s">
        <v>108</v>
      </c>
      <c r="AQ19" s="164" t="s">
        <v>109</v>
      </c>
      <c r="AR19" s="164" t="s">
        <v>110</v>
      </c>
      <c r="AS19" s="164" t="s">
        <v>111</v>
      </c>
      <c r="AT19" s="164" t="s">
        <v>112</v>
      </c>
      <c r="AU19" s="165" t="s">
        <v>113</v>
      </c>
    </row>
    <row r="20" spans="3:47" ht="35.4" customHeight="1" thickBot="1" x14ac:dyDescent="0.45">
      <c r="C20" s="4" t="s">
        <v>8</v>
      </c>
      <c r="D20" s="6">
        <v>5</v>
      </c>
      <c r="E20" s="6">
        <v>4</v>
      </c>
      <c r="F20" s="6">
        <v>3</v>
      </c>
      <c r="G20" s="6" t="s">
        <v>15</v>
      </c>
      <c r="H20" s="6">
        <v>3</v>
      </c>
      <c r="I20" s="6">
        <v>11</v>
      </c>
      <c r="N20" s="124">
        <v>8</v>
      </c>
      <c r="O20" s="187" t="s">
        <v>42</v>
      </c>
      <c r="P20" s="188"/>
      <c r="Q20" s="111" t="s">
        <v>47</v>
      </c>
      <c r="R20" s="128">
        <v>80</v>
      </c>
      <c r="S20" s="120"/>
      <c r="AL20" s="163" t="s">
        <v>105</v>
      </c>
      <c r="AM20" s="171" t="s">
        <v>381</v>
      </c>
      <c r="AN20" s="171" t="s">
        <v>382</v>
      </c>
      <c r="AO20" s="171" t="s">
        <v>383</v>
      </c>
      <c r="AP20" s="171" t="s">
        <v>384</v>
      </c>
      <c r="AQ20" s="171" t="s">
        <v>385</v>
      </c>
      <c r="AR20" s="171" t="s">
        <v>386</v>
      </c>
      <c r="AS20" s="171" t="s">
        <v>114</v>
      </c>
      <c r="AT20" s="171" t="s">
        <v>115</v>
      </c>
      <c r="AU20" s="171" t="s">
        <v>116</v>
      </c>
    </row>
    <row r="21" spans="3:47" ht="33.6" customHeight="1" thickBot="1" x14ac:dyDescent="0.45">
      <c r="C21" s="4" t="s">
        <v>9</v>
      </c>
      <c r="D21" s="6">
        <v>5</v>
      </c>
      <c r="E21" s="6">
        <v>9</v>
      </c>
      <c r="F21" s="6">
        <v>5</v>
      </c>
      <c r="G21" s="6">
        <v>3</v>
      </c>
      <c r="H21" s="6" t="s">
        <v>15</v>
      </c>
      <c r="I21" s="6">
        <v>14</v>
      </c>
      <c r="N21" s="124">
        <v>9</v>
      </c>
      <c r="O21" s="187" t="s">
        <v>43</v>
      </c>
      <c r="P21" s="188"/>
      <c r="Q21" s="111" t="s">
        <v>47</v>
      </c>
      <c r="R21" s="128">
        <v>105</v>
      </c>
      <c r="S21" s="120"/>
      <c r="AL21" s="166" t="s">
        <v>106</v>
      </c>
      <c r="AM21" s="171" t="s">
        <v>387</v>
      </c>
      <c r="AN21" s="171" t="s">
        <v>388</v>
      </c>
      <c r="AO21" s="171" t="s">
        <v>389</v>
      </c>
      <c r="AP21" s="171" t="s">
        <v>390</v>
      </c>
      <c r="AQ21" s="171" t="s">
        <v>391</v>
      </c>
      <c r="AR21" s="171" t="s">
        <v>392</v>
      </c>
      <c r="AS21" s="171" t="s">
        <v>117</v>
      </c>
      <c r="AT21" s="171" t="s">
        <v>118</v>
      </c>
      <c r="AU21" s="171" t="s">
        <v>119</v>
      </c>
    </row>
    <row r="22" spans="3:47" ht="22.05" customHeight="1" thickBot="1" x14ac:dyDescent="0.45">
      <c r="C22" s="4" t="s">
        <v>10</v>
      </c>
      <c r="D22" s="6">
        <v>4</v>
      </c>
      <c r="E22" s="6">
        <v>7</v>
      </c>
      <c r="F22" s="6">
        <v>11</v>
      </c>
      <c r="G22" s="6">
        <v>12</v>
      </c>
      <c r="H22" s="6">
        <v>8</v>
      </c>
      <c r="I22" s="6" t="s">
        <v>15</v>
      </c>
      <c r="N22" s="132">
        <v>10</v>
      </c>
      <c r="O22" s="189" t="s">
        <v>46</v>
      </c>
      <c r="P22" s="190"/>
      <c r="Q22" s="133" t="s">
        <v>48</v>
      </c>
      <c r="R22" s="134">
        <v>0</v>
      </c>
      <c r="S22" s="120"/>
      <c r="AL22" s="166" t="s">
        <v>107</v>
      </c>
      <c r="AM22" s="171" t="s">
        <v>393</v>
      </c>
      <c r="AN22" s="171" t="s">
        <v>394</v>
      </c>
      <c r="AO22" s="171" t="s">
        <v>395</v>
      </c>
      <c r="AP22" s="171" t="s">
        <v>396</v>
      </c>
      <c r="AQ22" s="171" t="s">
        <v>397</v>
      </c>
      <c r="AR22" s="171" t="s">
        <v>398</v>
      </c>
      <c r="AS22" s="171" t="s">
        <v>120</v>
      </c>
      <c r="AT22" s="171" t="s">
        <v>121</v>
      </c>
      <c r="AU22" s="171" t="s">
        <v>122</v>
      </c>
    </row>
    <row r="23" spans="3:47" x14ac:dyDescent="0.4">
      <c r="C23" s="208" t="s">
        <v>369</v>
      </c>
      <c r="D23" s="208"/>
      <c r="E23" s="208"/>
      <c r="F23" s="208"/>
      <c r="G23" s="208"/>
      <c r="H23" s="208"/>
      <c r="I23" s="208"/>
      <c r="AL23" s="166" t="s">
        <v>108</v>
      </c>
      <c r="AM23" s="171" t="s">
        <v>399</v>
      </c>
      <c r="AN23" s="171" t="s">
        <v>400</v>
      </c>
      <c r="AO23" s="171" t="s">
        <v>401</v>
      </c>
      <c r="AP23" s="171" t="s">
        <v>402</v>
      </c>
      <c r="AQ23" s="171" t="s">
        <v>403</v>
      </c>
      <c r="AR23" s="171" t="s">
        <v>404</v>
      </c>
      <c r="AS23" s="171" t="s">
        <v>123</v>
      </c>
      <c r="AT23" s="171" t="s">
        <v>124</v>
      </c>
      <c r="AU23" s="171" t="s">
        <v>125</v>
      </c>
    </row>
    <row r="24" spans="3:47" x14ac:dyDescent="0.4">
      <c r="AL24" s="166" t="s">
        <v>109</v>
      </c>
      <c r="AM24" s="171" t="s">
        <v>405</v>
      </c>
      <c r="AN24" s="171" t="s">
        <v>406</v>
      </c>
      <c r="AO24" s="171" t="s">
        <v>407</v>
      </c>
      <c r="AP24" s="171" t="s">
        <v>408</v>
      </c>
      <c r="AQ24" s="171" t="s">
        <v>409</v>
      </c>
      <c r="AR24" s="171" t="s">
        <v>410</v>
      </c>
      <c r="AS24" s="171" t="s">
        <v>126</v>
      </c>
      <c r="AT24" s="171" t="s">
        <v>127</v>
      </c>
      <c r="AU24" s="171" t="s">
        <v>128</v>
      </c>
    </row>
    <row r="25" spans="3:47" ht="18" thickBot="1" x14ac:dyDescent="0.45">
      <c r="AL25" s="166" t="s">
        <v>110</v>
      </c>
      <c r="AM25" s="171" t="s">
        <v>411</v>
      </c>
      <c r="AN25" s="171" t="s">
        <v>412</v>
      </c>
      <c r="AO25" s="171" t="s">
        <v>413</v>
      </c>
      <c r="AP25" s="171" t="s">
        <v>414</v>
      </c>
      <c r="AQ25" s="171" t="s">
        <v>415</v>
      </c>
      <c r="AR25" s="171" t="s">
        <v>416</v>
      </c>
      <c r="AS25" s="171" t="s">
        <v>129</v>
      </c>
      <c r="AT25" s="171" t="s">
        <v>130</v>
      </c>
      <c r="AU25" s="171" t="s">
        <v>131</v>
      </c>
    </row>
    <row r="26" spans="3:47" ht="18" thickBot="1" x14ac:dyDescent="0.45">
      <c r="C26" s="1"/>
      <c r="D26" s="205" t="s">
        <v>0</v>
      </c>
      <c r="E26" s="206"/>
      <c r="F26" s="207"/>
      <c r="AL26" s="166" t="s">
        <v>111</v>
      </c>
      <c r="AM26" s="171" t="s">
        <v>417</v>
      </c>
      <c r="AN26" s="171" t="s">
        <v>418</v>
      </c>
      <c r="AO26" s="171" t="s">
        <v>419</v>
      </c>
      <c r="AP26" s="171" t="s">
        <v>420</v>
      </c>
      <c r="AQ26" s="171" t="s">
        <v>421</v>
      </c>
      <c r="AR26" s="171" t="s">
        <v>422</v>
      </c>
      <c r="AS26" s="171" t="s">
        <v>423</v>
      </c>
      <c r="AT26" s="171" t="s">
        <v>424</v>
      </c>
      <c r="AU26" s="171" t="s">
        <v>425</v>
      </c>
    </row>
    <row r="27" spans="3:47" ht="36" thickTop="1" thickBot="1" x14ac:dyDescent="0.45">
      <c r="C27" s="2" t="s">
        <v>16</v>
      </c>
      <c r="D27" s="7" t="s">
        <v>2</v>
      </c>
      <c r="E27" s="7" t="s">
        <v>3</v>
      </c>
      <c r="F27" s="7" t="s">
        <v>4</v>
      </c>
      <c r="AL27" s="166" t="s">
        <v>112</v>
      </c>
      <c r="AM27" s="171" t="s">
        <v>426</v>
      </c>
      <c r="AN27" s="171" t="s">
        <v>427</v>
      </c>
      <c r="AO27" s="171" t="s">
        <v>428</v>
      </c>
      <c r="AP27" s="171" t="s">
        <v>429</v>
      </c>
      <c r="AQ27" s="171" t="s">
        <v>430</v>
      </c>
      <c r="AR27" s="171" t="s">
        <v>431</v>
      </c>
      <c r="AS27" s="171" t="s">
        <v>432</v>
      </c>
      <c r="AT27" s="171" t="s">
        <v>433</v>
      </c>
      <c r="AU27" s="171" t="s">
        <v>434</v>
      </c>
    </row>
    <row r="28" spans="3:47" ht="18" thickBot="1" x14ac:dyDescent="0.45">
      <c r="C28" s="4" t="s">
        <v>2</v>
      </c>
      <c r="D28" s="6" t="s">
        <v>14</v>
      </c>
      <c r="E28" s="5">
        <v>12</v>
      </c>
      <c r="F28" s="5">
        <v>10</v>
      </c>
      <c r="AL28" s="167" t="s">
        <v>113</v>
      </c>
      <c r="AM28" s="171" t="s">
        <v>435</v>
      </c>
      <c r="AN28" s="171" t="s">
        <v>436</v>
      </c>
      <c r="AO28" s="171" t="s">
        <v>437</v>
      </c>
      <c r="AP28" s="171" t="s">
        <v>438</v>
      </c>
      <c r="AQ28" s="171" t="s">
        <v>439</v>
      </c>
      <c r="AR28" s="171" t="s">
        <v>440</v>
      </c>
      <c r="AS28" s="171" t="s">
        <v>441</v>
      </c>
      <c r="AT28" s="171" t="s">
        <v>442</v>
      </c>
      <c r="AU28" s="171" t="s">
        <v>443</v>
      </c>
    </row>
    <row r="29" spans="3:47" ht="18" thickBot="1" x14ac:dyDescent="0.45">
      <c r="C29" s="4" t="s">
        <v>3</v>
      </c>
      <c r="D29" s="6">
        <v>12</v>
      </c>
      <c r="E29" s="6" t="s">
        <v>15</v>
      </c>
      <c r="F29" s="6">
        <v>15</v>
      </c>
    </row>
    <row r="30" spans="3:47" ht="18" thickBot="1" x14ac:dyDescent="0.45">
      <c r="C30" s="4" t="s">
        <v>4</v>
      </c>
      <c r="D30" s="6">
        <v>10</v>
      </c>
      <c r="E30" s="6">
        <v>15</v>
      </c>
      <c r="F30" s="6" t="s">
        <v>15</v>
      </c>
    </row>
    <row r="31" spans="3:47" ht="18" thickBot="1" x14ac:dyDescent="0.45">
      <c r="C31" s="201" t="s">
        <v>17</v>
      </c>
      <c r="D31" s="201"/>
      <c r="E31" s="201"/>
      <c r="F31" s="201"/>
      <c r="AL31" s="172" t="s">
        <v>454</v>
      </c>
      <c r="AM31" s="173" t="s">
        <v>453</v>
      </c>
    </row>
    <row r="32" spans="3:47" x14ac:dyDescent="0.4">
      <c r="AL32" s="174">
        <v>1</v>
      </c>
      <c r="AM32" s="168" t="s">
        <v>446</v>
      </c>
    </row>
    <row r="33" spans="38:58" x14ac:dyDescent="0.4">
      <c r="AL33" s="174">
        <v>2</v>
      </c>
      <c r="AM33" s="168" t="s">
        <v>447</v>
      </c>
    </row>
    <row r="34" spans="38:58" x14ac:dyDescent="0.4">
      <c r="AL34" s="174">
        <v>3</v>
      </c>
      <c r="AM34" s="168" t="s">
        <v>448</v>
      </c>
    </row>
    <row r="35" spans="38:58" x14ac:dyDescent="0.4">
      <c r="AL35" s="174">
        <v>4</v>
      </c>
      <c r="AM35" s="168" t="s">
        <v>449</v>
      </c>
    </row>
    <row r="36" spans="38:58" x14ac:dyDescent="0.4">
      <c r="AL36" s="174">
        <v>5</v>
      </c>
      <c r="AM36" s="168" t="s">
        <v>450</v>
      </c>
    </row>
    <row r="37" spans="38:58" x14ac:dyDescent="0.4">
      <c r="AL37" s="174">
        <v>6</v>
      </c>
      <c r="AM37" s="168" t="s">
        <v>451</v>
      </c>
    </row>
    <row r="38" spans="38:58" x14ac:dyDescent="0.4">
      <c r="AL38" s="174">
        <v>7</v>
      </c>
      <c r="AM38" s="168" t="s">
        <v>452</v>
      </c>
    </row>
    <row r="39" spans="38:58" x14ac:dyDescent="0.4">
      <c r="AL39" s="174">
        <v>8</v>
      </c>
      <c r="AM39" s="168" t="s">
        <v>455</v>
      </c>
    </row>
    <row r="40" spans="38:58" x14ac:dyDescent="0.4">
      <c r="AL40" s="174">
        <v>9</v>
      </c>
      <c r="AM40" s="168" t="s">
        <v>456</v>
      </c>
    </row>
    <row r="41" spans="38:58" ht="24" thickBot="1" x14ac:dyDescent="0.6">
      <c r="AL41" s="175">
        <v>10</v>
      </c>
      <c r="AM41" s="169" t="s">
        <v>457</v>
      </c>
      <c r="AY41" s="180" t="s">
        <v>471</v>
      </c>
      <c r="AZ41" s="180"/>
      <c r="BA41" s="180"/>
      <c r="BB41" s="180"/>
    </row>
    <row r="44" spans="38:58" x14ac:dyDescent="0.4"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 spans="38:58" x14ac:dyDescent="0.4"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 spans="38:58" x14ac:dyDescent="0.4"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</row>
    <row r="47" spans="38:58" x14ac:dyDescent="0.4"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 spans="38:58" x14ac:dyDescent="0.4"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 spans="44:58" x14ac:dyDescent="0.4"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 spans="44:58" x14ac:dyDescent="0.4"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 spans="44:58" x14ac:dyDescent="0.4"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 spans="44:58" x14ac:dyDescent="0.4"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 spans="44:58" x14ac:dyDescent="0.4"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 spans="44:58" x14ac:dyDescent="0.4"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 spans="44:58" x14ac:dyDescent="0.4"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 spans="44:58" x14ac:dyDescent="0.4"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 spans="44:58" x14ac:dyDescent="0.4"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 spans="44:58" x14ac:dyDescent="0.4"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 spans="44:58" x14ac:dyDescent="0.4"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</row>
    <row r="60" spans="44:58" x14ac:dyDescent="0.4"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 spans="44:58" x14ac:dyDescent="0.4"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 spans="44:58" x14ac:dyDescent="0.4"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 spans="44:58" x14ac:dyDescent="0.4"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 spans="44:58" x14ac:dyDescent="0.4"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 spans="44:58" x14ac:dyDescent="0.4"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 spans="44:58" x14ac:dyDescent="0.4"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 spans="44:58" x14ac:dyDescent="0.4"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</row>
    <row r="68" spans="44:58" x14ac:dyDescent="0.4"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 spans="44:58" x14ac:dyDescent="0.4"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</row>
    <row r="70" spans="44:58" x14ac:dyDescent="0.4"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</row>
    <row r="71" spans="44:58" x14ac:dyDescent="0.4"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 spans="44:58" x14ac:dyDescent="0.4"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</row>
    <row r="73" spans="44:58" x14ac:dyDescent="0.4"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</row>
    <row r="74" spans="44:58" x14ac:dyDescent="0.4"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</row>
    <row r="75" spans="44:58" x14ac:dyDescent="0.4"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 spans="44:58" x14ac:dyDescent="0.4"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 spans="44:58" x14ac:dyDescent="0.4"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 spans="44:58" x14ac:dyDescent="0.4"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 spans="44:58" x14ac:dyDescent="0.4"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 spans="44:58" x14ac:dyDescent="0.4"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 spans="30:58" x14ac:dyDescent="0.4"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 spans="30:58" x14ac:dyDescent="0.4"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 spans="30:58" x14ac:dyDescent="0.4"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 spans="30:58" x14ac:dyDescent="0.4"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</row>
    <row r="85" spans="30:58" ht="23.4" x14ac:dyDescent="0.55000000000000004">
      <c r="AI85" s="180" t="s">
        <v>468</v>
      </c>
      <c r="AJ85" s="180"/>
      <c r="AK85" s="180"/>
      <c r="AL85" s="180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 spans="30:58" ht="23.4" x14ac:dyDescent="0.55000000000000004">
      <c r="AI86" s="180" t="s">
        <v>445</v>
      </c>
      <c r="AJ86" s="180" t="s">
        <v>469</v>
      </c>
      <c r="AK86" s="180" t="s">
        <v>470</v>
      </c>
      <c r="AL86" s="180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 spans="30:58" x14ac:dyDescent="0.4"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</row>
    <row r="88" spans="30:58" x14ac:dyDescent="0.4"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 spans="30:58" ht="18" thickBot="1" x14ac:dyDescent="0.45"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 spans="30:58" ht="18" thickBot="1" x14ac:dyDescent="0.45">
      <c r="AD90" s="146"/>
      <c r="AE90" s="181" t="s">
        <v>371</v>
      </c>
      <c r="AF90" s="182"/>
      <c r="AG90" s="182"/>
      <c r="AH90" s="182"/>
      <c r="AI90" s="182"/>
      <c r="AJ90" s="182"/>
      <c r="AK90" s="182"/>
      <c r="AL90" s="182"/>
      <c r="AM90" s="183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 spans="30:58" ht="18" thickBot="1" x14ac:dyDescent="0.45">
      <c r="AD91" s="147" t="s">
        <v>370</v>
      </c>
      <c r="AE91" s="146" t="s">
        <v>105</v>
      </c>
      <c r="AF91" s="148" t="s">
        <v>106</v>
      </c>
      <c r="AG91" s="148" t="s">
        <v>107</v>
      </c>
      <c r="AH91" s="148" t="s">
        <v>108</v>
      </c>
      <c r="AI91" s="148" t="s">
        <v>109</v>
      </c>
      <c r="AJ91" s="148" t="s">
        <v>110</v>
      </c>
      <c r="AK91" s="148" t="s">
        <v>111</v>
      </c>
      <c r="AL91" s="148" t="s">
        <v>112</v>
      </c>
      <c r="AM91" s="149" t="s">
        <v>113</v>
      </c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</row>
    <row r="92" spans="30:58" x14ac:dyDescent="0.4">
      <c r="AD92" s="146" t="s">
        <v>105</v>
      </c>
      <c r="AE92" s="176">
        <v>100000</v>
      </c>
      <c r="AF92" s="176">
        <v>3</v>
      </c>
      <c r="AG92" s="176">
        <v>4</v>
      </c>
      <c r="AH92" s="176">
        <v>9</v>
      </c>
      <c r="AI92" s="176">
        <v>5</v>
      </c>
      <c r="AJ92" s="176">
        <v>4</v>
      </c>
      <c r="AK92" s="176">
        <v>12</v>
      </c>
      <c r="AL92" s="176">
        <v>15</v>
      </c>
      <c r="AM92" s="176">
        <v>17</v>
      </c>
    </row>
    <row r="93" spans="30:58" x14ac:dyDescent="0.4">
      <c r="AD93" s="147" t="s">
        <v>106</v>
      </c>
      <c r="AE93" s="176">
        <v>6</v>
      </c>
      <c r="AF93" s="176">
        <v>100000</v>
      </c>
      <c r="AG93" s="176">
        <v>7</v>
      </c>
      <c r="AH93" s="176">
        <v>6</v>
      </c>
      <c r="AI93" s="176">
        <v>9</v>
      </c>
      <c r="AJ93" s="176">
        <v>4</v>
      </c>
      <c r="AK93" s="176">
        <v>14</v>
      </c>
      <c r="AL93" s="176">
        <v>9</v>
      </c>
      <c r="AM93" s="176">
        <v>10</v>
      </c>
    </row>
    <row r="94" spans="30:58" x14ac:dyDescent="0.4">
      <c r="AD94" s="147" t="s">
        <v>107</v>
      </c>
      <c r="AE94" s="176">
        <v>5</v>
      </c>
      <c r="AF94" s="176">
        <v>7</v>
      </c>
      <c r="AG94" s="176">
        <v>100000</v>
      </c>
      <c r="AH94" s="176">
        <v>3</v>
      </c>
      <c r="AI94" s="176">
        <v>4</v>
      </c>
      <c r="AJ94" s="176">
        <v>9</v>
      </c>
      <c r="AK94" s="176">
        <v>13</v>
      </c>
      <c r="AL94" s="176">
        <v>20</v>
      </c>
      <c r="AM94" s="176">
        <v>11</v>
      </c>
    </row>
    <row r="95" spans="30:58" x14ac:dyDescent="0.4">
      <c r="AD95" s="147" t="s">
        <v>108</v>
      </c>
      <c r="AE95" s="176">
        <v>5</v>
      </c>
      <c r="AF95" s="176">
        <v>4</v>
      </c>
      <c r="AG95" s="176">
        <v>3</v>
      </c>
      <c r="AH95" s="176">
        <v>100000</v>
      </c>
      <c r="AI95" s="176">
        <v>3</v>
      </c>
      <c r="AJ95" s="176">
        <v>11</v>
      </c>
      <c r="AK95" s="176">
        <v>17</v>
      </c>
      <c r="AL95" s="176">
        <v>16</v>
      </c>
      <c r="AM95" s="176">
        <v>19</v>
      </c>
    </row>
    <row r="96" spans="30:58" x14ac:dyDescent="0.4">
      <c r="AD96" s="147" t="s">
        <v>109</v>
      </c>
      <c r="AE96" s="176">
        <v>5</v>
      </c>
      <c r="AF96" s="176">
        <v>9</v>
      </c>
      <c r="AG96" s="176">
        <v>5</v>
      </c>
      <c r="AH96" s="176">
        <v>3</v>
      </c>
      <c r="AI96" s="176">
        <v>100000</v>
      </c>
      <c r="AJ96" s="176">
        <v>14</v>
      </c>
      <c r="AK96" s="176">
        <v>7</v>
      </c>
      <c r="AL96" s="176">
        <v>14</v>
      </c>
      <c r="AM96" s="176">
        <v>12</v>
      </c>
    </row>
    <row r="97" spans="30:39" x14ac:dyDescent="0.4">
      <c r="AD97" s="147" t="s">
        <v>110</v>
      </c>
      <c r="AE97" s="176">
        <v>4</v>
      </c>
      <c r="AF97" s="176">
        <v>7</v>
      </c>
      <c r="AG97" s="176">
        <v>11</v>
      </c>
      <c r="AH97" s="176">
        <v>12</v>
      </c>
      <c r="AI97" s="176">
        <v>8</v>
      </c>
      <c r="AJ97" s="176">
        <v>100000</v>
      </c>
      <c r="AK97" s="176">
        <v>22</v>
      </c>
      <c r="AL97" s="176">
        <v>16</v>
      </c>
      <c r="AM97" s="176">
        <v>18</v>
      </c>
    </row>
    <row r="98" spans="30:39" x14ac:dyDescent="0.4">
      <c r="AD98" s="147" t="s">
        <v>111</v>
      </c>
      <c r="AE98" s="176">
        <v>100000</v>
      </c>
      <c r="AF98" s="176">
        <v>100000</v>
      </c>
      <c r="AG98" s="176">
        <v>100000</v>
      </c>
      <c r="AH98" s="176">
        <v>100000</v>
      </c>
      <c r="AI98" s="176">
        <v>100000</v>
      </c>
      <c r="AJ98" s="176">
        <v>100000</v>
      </c>
      <c r="AK98" s="176">
        <v>100000</v>
      </c>
      <c r="AL98" s="176">
        <v>12</v>
      </c>
      <c r="AM98" s="176">
        <v>10</v>
      </c>
    </row>
    <row r="99" spans="30:39" x14ac:dyDescent="0.4">
      <c r="AD99" s="147" t="s">
        <v>112</v>
      </c>
      <c r="AE99" s="176">
        <v>100000</v>
      </c>
      <c r="AF99" s="176">
        <v>100000</v>
      </c>
      <c r="AG99" s="176">
        <v>100000</v>
      </c>
      <c r="AH99" s="176">
        <v>100000</v>
      </c>
      <c r="AI99" s="176">
        <v>100000</v>
      </c>
      <c r="AJ99" s="176">
        <v>100000</v>
      </c>
      <c r="AK99" s="176">
        <v>12</v>
      </c>
      <c r="AL99" s="176">
        <v>100000</v>
      </c>
      <c r="AM99" s="176">
        <v>15</v>
      </c>
    </row>
    <row r="100" spans="30:39" ht="18" thickBot="1" x14ac:dyDescent="0.45">
      <c r="AD100" s="150" t="s">
        <v>113</v>
      </c>
      <c r="AE100" s="176">
        <v>100000</v>
      </c>
      <c r="AF100" s="176">
        <v>100000</v>
      </c>
      <c r="AG100" s="176">
        <v>100000</v>
      </c>
      <c r="AH100" s="176">
        <v>100000</v>
      </c>
      <c r="AI100" s="176">
        <v>100000</v>
      </c>
      <c r="AJ100" s="176">
        <v>100000</v>
      </c>
      <c r="AK100" s="176">
        <v>10</v>
      </c>
      <c r="AL100" s="176">
        <v>15</v>
      </c>
      <c r="AM100" s="176">
        <v>100000</v>
      </c>
    </row>
    <row r="101" spans="30:39" x14ac:dyDescent="0.4">
      <c r="AF101" s="140" t="s">
        <v>380</v>
      </c>
    </row>
    <row r="104" spans="30:39" x14ac:dyDescent="0.4">
      <c r="AD104" s="143" t="s">
        <v>51</v>
      </c>
    </row>
    <row r="105" spans="30:39" ht="18" thickBot="1" x14ac:dyDescent="0.45"/>
    <row r="106" spans="30:39" ht="18" thickBot="1" x14ac:dyDescent="0.45">
      <c r="AD106" s="151"/>
      <c r="AE106" s="184" t="s">
        <v>371</v>
      </c>
      <c r="AF106" s="185"/>
      <c r="AG106" s="185"/>
      <c r="AH106" s="185"/>
      <c r="AI106" s="185"/>
      <c r="AJ106" s="185"/>
      <c r="AK106" s="185"/>
      <c r="AL106" s="185"/>
      <c r="AM106" s="186"/>
    </row>
    <row r="107" spans="30:39" ht="18" thickBot="1" x14ac:dyDescent="0.45">
      <c r="AD107" s="152" t="s">
        <v>370</v>
      </c>
      <c r="AE107" s="151" t="s">
        <v>105</v>
      </c>
      <c r="AF107" s="154" t="s">
        <v>106</v>
      </c>
      <c r="AG107" s="154" t="s">
        <v>107</v>
      </c>
      <c r="AH107" s="154" t="s">
        <v>108</v>
      </c>
      <c r="AI107" s="154" t="s">
        <v>109</v>
      </c>
      <c r="AJ107" s="154" t="s">
        <v>110</v>
      </c>
      <c r="AK107" s="154" t="s">
        <v>111</v>
      </c>
      <c r="AL107" s="154" t="s">
        <v>112</v>
      </c>
      <c r="AM107" s="155" t="s">
        <v>113</v>
      </c>
    </row>
    <row r="108" spans="30:39" x14ac:dyDescent="0.4">
      <c r="AD108" s="151" t="s">
        <v>105</v>
      </c>
      <c r="AE108" s="84">
        <v>0</v>
      </c>
      <c r="AF108" s="177">
        <v>45</v>
      </c>
      <c r="AG108" s="85">
        <v>0</v>
      </c>
      <c r="AH108" s="85">
        <v>0</v>
      </c>
      <c r="AI108" s="85">
        <v>0</v>
      </c>
      <c r="AJ108" s="85">
        <v>0</v>
      </c>
      <c r="AK108" s="85">
        <v>0</v>
      </c>
      <c r="AL108" s="85">
        <v>0</v>
      </c>
      <c r="AM108" s="86">
        <v>0</v>
      </c>
    </row>
    <row r="109" spans="30:39" x14ac:dyDescent="0.4">
      <c r="AD109" s="152" t="s">
        <v>106</v>
      </c>
      <c r="AE109" s="87">
        <v>0</v>
      </c>
      <c r="AF109" s="88">
        <v>0</v>
      </c>
      <c r="AG109" s="88">
        <v>0</v>
      </c>
      <c r="AH109" s="88">
        <v>0</v>
      </c>
      <c r="AI109" s="88">
        <v>0</v>
      </c>
      <c r="AJ109" s="88">
        <v>0</v>
      </c>
      <c r="AK109" s="88">
        <v>0</v>
      </c>
      <c r="AL109" s="178">
        <v>42</v>
      </c>
      <c r="AM109" s="179">
        <v>46</v>
      </c>
    </row>
    <row r="110" spans="30:39" x14ac:dyDescent="0.4">
      <c r="AD110" s="152" t="s">
        <v>107</v>
      </c>
      <c r="AE110" s="87">
        <v>0</v>
      </c>
      <c r="AF110" s="88">
        <v>0</v>
      </c>
      <c r="AG110" s="88">
        <v>0</v>
      </c>
      <c r="AH110" s="88">
        <v>0</v>
      </c>
      <c r="AI110" s="88">
        <v>0</v>
      </c>
      <c r="AJ110" s="88">
        <v>0</v>
      </c>
      <c r="AK110" s="88">
        <v>0</v>
      </c>
      <c r="AL110" s="88">
        <v>0</v>
      </c>
      <c r="AM110" s="179">
        <v>42</v>
      </c>
    </row>
    <row r="111" spans="30:39" x14ac:dyDescent="0.4">
      <c r="AD111" s="152" t="s">
        <v>108</v>
      </c>
      <c r="AE111" s="87">
        <v>0</v>
      </c>
      <c r="AF111" s="178">
        <v>17</v>
      </c>
      <c r="AG111" s="88">
        <v>0</v>
      </c>
      <c r="AH111" s="88">
        <v>0</v>
      </c>
      <c r="AI111" s="178">
        <v>36</v>
      </c>
      <c r="AJ111" s="88">
        <v>0</v>
      </c>
      <c r="AK111" s="88">
        <v>0</v>
      </c>
      <c r="AL111" s="88">
        <v>0</v>
      </c>
      <c r="AM111" s="89">
        <v>0</v>
      </c>
    </row>
    <row r="112" spans="30:39" x14ac:dyDescent="0.4">
      <c r="AD112" s="152" t="s">
        <v>109</v>
      </c>
      <c r="AE112" s="87">
        <v>0</v>
      </c>
      <c r="AF112" s="88">
        <v>0</v>
      </c>
      <c r="AG112" s="88">
        <v>0</v>
      </c>
      <c r="AH112" s="88">
        <v>0</v>
      </c>
      <c r="AI112" s="88">
        <v>0</v>
      </c>
      <c r="AJ112" s="88">
        <v>0</v>
      </c>
      <c r="AK112" s="178">
        <v>65</v>
      </c>
      <c r="AL112" s="88">
        <v>0</v>
      </c>
      <c r="AM112" s="89">
        <v>0</v>
      </c>
    </row>
    <row r="113" spans="30:39" x14ac:dyDescent="0.4">
      <c r="AD113" s="152" t="s">
        <v>110</v>
      </c>
      <c r="AE113" s="87">
        <v>0</v>
      </c>
      <c r="AF113" s="88">
        <v>0</v>
      </c>
      <c r="AG113" s="88">
        <v>0</v>
      </c>
      <c r="AH113" s="88">
        <v>0</v>
      </c>
      <c r="AI113" s="88">
        <v>0</v>
      </c>
      <c r="AJ113" s="88">
        <v>0</v>
      </c>
      <c r="AK113" s="88">
        <v>0</v>
      </c>
      <c r="AL113" s="178">
        <v>38</v>
      </c>
      <c r="AM113" s="89">
        <v>0</v>
      </c>
    </row>
    <row r="114" spans="30:39" x14ac:dyDescent="0.4">
      <c r="AD114" s="152" t="s">
        <v>111</v>
      </c>
      <c r="AE114" s="87">
        <v>0</v>
      </c>
      <c r="AF114" s="88">
        <v>0</v>
      </c>
      <c r="AG114" s="88">
        <v>0</v>
      </c>
      <c r="AH114" s="88">
        <v>0</v>
      </c>
      <c r="AI114" s="88">
        <v>0</v>
      </c>
      <c r="AJ114" s="88">
        <v>0</v>
      </c>
      <c r="AK114" s="88">
        <v>0</v>
      </c>
      <c r="AL114" s="88">
        <v>0</v>
      </c>
      <c r="AM114" s="89">
        <v>0</v>
      </c>
    </row>
    <row r="115" spans="30:39" x14ac:dyDescent="0.4">
      <c r="AD115" s="152" t="s">
        <v>112</v>
      </c>
      <c r="AE115" s="87">
        <v>0</v>
      </c>
      <c r="AF115" s="88">
        <v>0</v>
      </c>
      <c r="AG115" s="88">
        <v>0</v>
      </c>
      <c r="AH115" s="88">
        <v>0</v>
      </c>
      <c r="AI115" s="88">
        <v>0</v>
      </c>
      <c r="AJ115" s="88">
        <v>0</v>
      </c>
      <c r="AK115" s="88">
        <v>0</v>
      </c>
      <c r="AL115" s="88">
        <v>0</v>
      </c>
      <c r="AM115" s="89">
        <v>0</v>
      </c>
    </row>
    <row r="116" spans="30:39" ht="18" thickBot="1" x14ac:dyDescent="0.45">
      <c r="AD116" s="153" t="s">
        <v>113</v>
      </c>
      <c r="AE116" s="90">
        <v>0</v>
      </c>
      <c r="AF116" s="91">
        <v>0</v>
      </c>
      <c r="AG116" s="91">
        <v>0</v>
      </c>
      <c r="AH116" s="91">
        <v>0</v>
      </c>
      <c r="AI116" s="91">
        <v>0</v>
      </c>
      <c r="AJ116" s="91">
        <v>0</v>
      </c>
      <c r="AK116" s="91">
        <v>0</v>
      </c>
      <c r="AL116" s="91">
        <v>0</v>
      </c>
      <c r="AM116" s="92">
        <v>0</v>
      </c>
    </row>
    <row r="118" spans="30:39" ht="18" thickBot="1" x14ac:dyDescent="0.45"/>
    <row r="119" spans="30:39" ht="18" thickBot="1" x14ac:dyDescent="0.45">
      <c r="AD119" s="156" t="s">
        <v>73</v>
      </c>
      <c r="AE119" s="101" t="s">
        <v>377</v>
      </c>
      <c r="AF119" s="101" t="s">
        <v>202</v>
      </c>
      <c r="AG119" s="102" t="s">
        <v>378</v>
      </c>
    </row>
    <row r="120" spans="30:39" x14ac:dyDescent="0.4">
      <c r="AD120" s="157" t="s">
        <v>363</v>
      </c>
      <c r="AE120" s="135">
        <f>SUM(AE108:AM108)-SUM(AE108:AE116)</f>
        <v>45</v>
      </c>
      <c r="AF120" s="159" t="s">
        <v>32</v>
      </c>
      <c r="AG120" s="107">
        <v>45</v>
      </c>
    </row>
    <row r="121" spans="30:39" x14ac:dyDescent="0.4">
      <c r="AD121" s="157" t="s">
        <v>364</v>
      </c>
      <c r="AE121" s="135">
        <f>SUM(AE109:AM109)-SUM(AF108:AF116)</f>
        <v>26</v>
      </c>
      <c r="AF121" s="159" t="s">
        <v>32</v>
      </c>
      <c r="AG121" s="107">
        <v>26</v>
      </c>
    </row>
    <row r="122" spans="30:39" x14ac:dyDescent="0.4">
      <c r="AD122" s="157" t="s">
        <v>365</v>
      </c>
      <c r="AE122" s="135">
        <f>SUM(AE110:AM110)-SUM(AG108:AG116)</f>
        <v>42</v>
      </c>
      <c r="AF122" s="159" t="s">
        <v>32</v>
      </c>
      <c r="AG122" s="107">
        <v>42</v>
      </c>
    </row>
    <row r="123" spans="30:39" x14ac:dyDescent="0.4">
      <c r="AD123" s="157" t="s">
        <v>366</v>
      </c>
      <c r="AE123" s="135">
        <f>SUM(AE111:AM111)-SUM(AH108:AH116)</f>
        <v>53</v>
      </c>
      <c r="AF123" s="159" t="s">
        <v>32</v>
      </c>
      <c r="AG123" s="107">
        <v>53</v>
      </c>
    </row>
    <row r="124" spans="30:39" x14ac:dyDescent="0.4">
      <c r="AD124" s="157" t="s">
        <v>367</v>
      </c>
      <c r="AE124" s="135">
        <f>SUM(AE112:AM112)-SUM(AI108:AI116)</f>
        <v>29</v>
      </c>
      <c r="AF124" s="159" t="s">
        <v>32</v>
      </c>
      <c r="AG124" s="107">
        <v>29</v>
      </c>
    </row>
    <row r="125" spans="30:39" x14ac:dyDescent="0.4">
      <c r="AD125" s="157" t="s">
        <v>368</v>
      </c>
      <c r="AE125" s="135">
        <f>SUM(AE113:AM113)-SUM(AJ108:AJ116)</f>
        <v>38</v>
      </c>
      <c r="AF125" s="159" t="s">
        <v>32</v>
      </c>
      <c r="AG125" s="107">
        <v>38</v>
      </c>
    </row>
    <row r="126" spans="30:39" x14ac:dyDescent="0.4">
      <c r="AD126" s="157" t="s">
        <v>372</v>
      </c>
      <c r="AE126" s="135">
        <f>SUM(AK108:AK116)-SUM(AE114:AM114)</f>
        <v>65</v>
      </c>
      <c r="AF126" s="160" t="s">
        <v>47</v>
      </c>
      <c r="AG126" s="107">
        <v>65</v>
      </c>
    </row>
    <row r="127" spans="30:39" x14ac:dyDescent="0.4">
      <c r="AD127" s="157" t="s">
        <v>373</v>
      </c>
      <c r="AE127" s="135">
        <f>SUM(AL108:AL116)-SUM(AE115:AM115)</f>
        <v>80</v>
      </c>
      <c r="AF127" s="160" t="s">
        <v>47</v>
      </c>
      <c r="AG127" s="107">
        <v>80</v>
      </c>
    </row>
    <row r="128" spans="30:39" ht="18" thickBot="1" x14ac:dyDescent="0.45">
      <c r="AD128" s="158" t="s">
        <v>374</v>
      </c>
      <c r="AE128" s="136">
        <f>SUM(AM108:AM116)-SUM(AE116:AM116)</f>
        <v>88</v>
      </c>
      <c r="AF128" s="161" t="s">
        <v>47</v>
      </c>
      <c r="AG128" s="117">
        <v>105</v>
      </c>
    </row>
    <row r="132" spans="30:31" ht="19.8" x14ac:dyDescent="0.45">
      <c r="AD132" s="162" t="s">
        <v>379</v>
      </c>
      <c r="AE132" s="137">
        <f>SUMPRODUCT(AE92:AM100,AE108:AM116)</f>
        <v>2674</v>
      </c>
    </row>
  </sheetData>
  <mergeCells count="27">
    <mergeCell ref="AM18:AU18"/>
    <mergeCell ref="C31:F31"/>
    <mergeCell ref="D3:F3"/>
    <mergeCell ref="C11:F11"/>
    <mergeCell ref="D15:I15"/>
    <mergeCell ref="C23:I23"/>
    <mergeCell ref="D26:F26"/>
    <mergeCell ref="T4:U4"/>
    <mergeCell ref="V4:X4"/>
    <mergeCell ref="AC4:AD4"/>
    <mergeCell ref="AE4:AM4"/>
    <mergeCell ref="AC5:AC14"/>
    <mergeCell ref="T6:T11"/>
    <mergeCell ref="M5:M10"/>
    <mergeCell ref="O17:P17"/>
    <mergeCell ref="O18:P18"/>
    <mergeCell ref="O19:P19"/>
    <mergeCell ref="N12:R12"/>
    <mergeCell ref="O13:P13"/>
    <mergeCell ref="O14:P14"/>
    <mergeCell ref="O15:P15"/>
    <mergeCell ref="O16:P16"/>
    <mergeCell ref="AE90:AM90"/>
    <mergeCell ref="AE106:AM106"/>
    <mergeCell ref="O20:P20"/>
    <mergeCell ref="O21:P21"/>
    <mergeCell ref="O22:P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5362-79B1-480A-94AB-832F8834BFE6}">
  <dimension ref="A1:H39"/>
  <sheetViews>
    <sheetView showGridLines="0" workbookViewId="0">
      <selection activeCell="J36" sqref="J36"/>
    </sheetView>
  </sheetViews>
  <sheetFormatPr defaultRowHeight="15.6" x14ac:dyDescent="0.3"/>
  <cols>
    <col min="1" max="1" width="2.19921875" customWidth="1"/>
    <col min="2" max="2" width="6.69921875" bestFit="1" customWidth="1"/>
    <col min="3" max="3" width="28.296875" bestFit="1" customWidth="1"/>
    <col min="4" max="4" width="5.69921875" bestFit="1" customWidth="1"/>
    <col min="5" max="5" width="8.09765625" bestFit="1" customWidth="1"/>
    <col min="6" max="6" width="9.8984375" bestFit="1" customWidth="1"/>
    <col min="7" max="8" width="9.296875" bestFit="1" customWidth="1"/>
  </cols>
  <sheetData>
    <row r="1" spans="1:8" x14ac:dyDescent="0.3">
      <c r="A1" s="45" t="s">
        <v>59</v>
      </c>
    </row>
    <row r="2" spans="1:8" x14ac:dyDescent="0.3">
      <c r="A2" s="45" t="s">
        <v>60</v>
      </c>
    </row>
    <row r="3" spans="1:8" x14ac:dyDescent="0.3">
      <c r="A3" s="45" t="s">
        <v>134</v>
      </c>
    </row>
    <row r="6" spans="1:8" ht="16.2" thickBot="1" x14ac:dyDescent="0.35">
      <c r="A6" t="s">
        <v>61</v>
      </c>
    </row>
    <row r="7" spans="1:8" x14ac:dyDescent="0.3">
      <c r="B7" s="52"/>
      <c r="C7" s="52"/>
      <c r="D7" s="52" t="s">
        <v>64</v>
      </c>
      <c r="E7" s="52" t="s">
        <v>66</v>
      </c>
      <c r="F7" s="52" t="s">
        <v>68</v>
      </c>
      <c r="G7" s="52" t="s">
        <v>70</v>
      </c>
      <c r="H7" s="52" t="s">
        <v>70</v>
      </c>
    </row>
    <row r="8" spans="1:8" ht="16.2" thickBot="1" x14ac:dyDescent="0.35">
      <c r="B8" s="53" t="s">
        <v>62</v>
      </c>
      <c r="C8" s="53" t="s">
        <v>63</v>
      </c>
      <c r="D8" s="53" t="s">
        <v>65</v>
      </c>
      <c r="E8" s="53" t="s">
        <v>67</v>
      </c>
      <c r="F8" s="53" t="s">
        <v>69</v>
      </c>
      <c r="G8" s="53" t="s">
        <v>71</v>
      </c>
      <c r="H8" s="53" t="s">
        <v>72</v>
      </c>
    </row>
    <row r="9" spans="1:8" x14ac:dyDescent="0.3">
      <c r="B9" s="50" t="s">
        <v>78</v>
      </c>
      <c r="C9" s="50" t="s">
        <v>135</v>
      </c>
      <c r="D9" s="50">
        <v>36</v>
      </c>
      <c r="E9" s="50">
        <v>0</v>
      </c>
      <c r="F9" s="50">
        <v>12</v>
      </c>
      <c r="G9" s="50">
        <v>4</v>
      </c>
      <c r="H9" s="50">
        <v>0</v>
      </c>
    </row>
    <row r="10" spans="1:8" x14ac:dyDescent="0.3">
      <c r="B10" s="50" t="s">
        <v>79</v>
      </c>
      <c r="C10" s="50" t="s">
        <v>136</v>
      </c>
      <c r="D10" s="50">
        <v>9</v>
      </c>
      <c r="E10" s="50">
        <v>0</v>
      </c>
      <c r="F10" s="50">
        <v>15</v>
      </c>
      <c r="G10" s="50">
        <v>0</v>
      </c>
      <c r="H10" s="50">
        <v>4</v>
      </c>
    </row>
    <row r="11" spans="1:8" x14ac:dyDescent="0.3">
      <c r="B11" s="50" t="s">
        <v>80</v>
      </c>
      <c r="C11" s="50" t="s">
        <v>137</v>
      </c>
      <c r="D11" s="50">
        <v>0</v>
      </c>
      <c r="E11" s="50">
        <v>0</v>
      </c>
      <c r="F11" s="50">
        <v>17</v>
      </c>
      <c r="G11" s="50">
        <v>1E+30</v>
      </c>
      <c r="H11" s="50">
        <v>0</v>
      </c>
    </row>
    <row r="12" spans="1:8" x14ac:dyDescent="0.3">
      <c r="B12" s="50" t="s">
        <v>81</v>
      </c>
      <c r="C12" s="50" t="s">
        <v>138</v>
      </c>
      <c r="D12" s="50">
        <v>0</v>
      </c>
      <c r="E12" s="50">
        <v>9</v>
      </c>
      <c r="F12" s="50">
        <v>14</v>
      </c>
      <c r="G12" s="50">
        <v>1E+30</v>
      </c>
      <c r="H12" s="50">
        <v>9</v>
      </c>
    </row>
    <row r="13" spans="1:8" x14ac:dyDescent="0.3">
      <c r="B13" s="50" t="s">
        <v>82</v>
      </c>
      <c r="C13" s="50" t="s">
        <v>139</v>
      </c>
      <c r="D13" s="50">
        <v>0</v>
      </c>
      <c r="E13" s="50">
        <v>1</v>
      </c>
      <c r="F13" s="50">
        <v>9</v>
      </c>
      <c r="G13" s="50">
        <v>1E+30</v>
      </c>
      <c r="H13" s="50">
        <v>1</v>
      </c>
    </row>
    <row r="14" spans="1:8" x14ac:dyDescent="0.3">
      <c r="B14" s="50" t="s">
        <v>83</v>
      </c>
      <c r="C14" s="50" t="s">
        <v>140</v>
      </c>
      <c r="D14" s="50">
        <v>26</v>
      </c>
      <c r="E14" s="50">
        <v>0</v>
      </c>
      <c r="F14" s="50">
        <v>10</v>
      </c>
      <c r="G14" s="50">
        <v>1</v>
      </c>
      <c r="H14" s="50">
        <v>1E+30</v>
      </c>
    </row>
    <row r="15" spans="1:8" x14ac:dyDescent="0.3">
      <c r="B15" s="50" t="s">
        <v>84</v>
      </c>
      <c r="C15" s="50" t="s">
        <v>141</v>
      </c>
      <c r="D15" s="50">
        <v>0</v>
      </c>
      <c r="E15" s="50">
        <v>7</v>
      </c>
      <c r="F15" s="50">
        <v>13</v>
      </c>
      <c r="G15" s="50">
        <v>1E+30</v>
      </c>
      <c r="H15" s="50">
        <v>7</v>
      </c>
    </row>
    <row r="16" spans="1:8" x14ac:dyDescent="0.3">
      <c r="B16" s="50" t="s">
        <v>85</v>
      </c>
      <c r="C16" s="50" t="s">
        <v>142</v>
      </c>
      <c r="D16" s="50">
        <v>0</v>
      </c>
      <c r="E16" s="50">
        <v>11</v>
      </c>
      <c r="F16" s="50">
        <v>20</v>
      </c>
      <c r="G16" s="50">
        <v>1E+30</v>
      </c>
      <c r="H16" s="50">
        <v>11</v>
      </c>
    </row>
    <row r="17" spans="1:8" x14ac:dyDescent="0.3">
      <c r="B17" s="50" t="s">
        <v>86</v>
      </c>
      <c r="C17" s="50" t="s">
        <v>143</v>
      </c>
      <c r="D17" s="50">
        <v>42</v>
      </c>
      <c r="E17" s="50">
        <v>0</v>
      </c>
      <c r="F17" s="50">
        <v>11</v>
      </c>
      <c r="G17" s="50">
        <v>7</v>
      </c>
      <c r="H17" s="50">
        <v>1E+30</v>
      </c>
    </row>
    <row r="18" spans="1:8" x14ac:dyDescent="0.3">
      <c r="B18" s="50" t="s">
        <v>87</v>
      </c>
      <c r="C18" s="50" t="s">
        <v>144</v>
      </c>
      <c r="D18" s="50">
        <v>0</v>
      </c>
      <c r="E18" s="50">
        <v>4</v>
      </c>
      <c r="F18" s="50">
        <v>17</v>
      </c>
      <c r="G18" s="50">
        <v>1E+30</v>
      </c>
      <c r="H18" s="50">
        <v>4</v>
      </c>
    </row>
    <row r="19" spans="1:8" x14ac:dyDescent="0.3">
      <c r="B19" s="50" t="s">
        <v>88</v>
      </c>
      <c r="C19" s="50" t="s">
        <v>145</v>
      </c>
      <c r="D19" s="50">
        <v>53</v>
      </c>
      <c r="E19" s="50">
        <v>0</v>
      </c>
      <c r="F19" s="50">
        <v>16</v>
      </c>
      <c r="G19" s="50">
        <v>1</v>
      </c>
      <c r="H19" s="50">
        <v>1E+30</v>
      </c>
    </row>
    <row r="20" spans="1:8" x14ac:dyDescent="0.3">
      <c r="B20" s="50" t="s">
        <v>89</v>
      </c>
      <c r="C20" s="50" t="s">
        <v>146</v>
      </c>
      <c r="D20" s="50">
        <v>0</v>
      </c>
      <c r="E20" s="50">
        <v>1</v>
      </c>
      <c r="F20" s="50">
        <v>19</v>
      </c>
      <c r="G20" s="50">
        <v>1E+30</v>
      </c>
      <c r="H20" s="50">
        <v>1</v>
      </c>
    </row>
    <row r="21" spans="1:8" x14ac:dyDescent="0.3">
      <c r="B21" s="50" t="s">
        <v>90</v>
      </c>
      <c r="C21" s="50" t="s">
        <v>147</v>
      </c>
      <c r="D21" s="50">
        <v>29</v>
      </c>
      <c r="E21" s="50">
        <v>0</v>
      </c>
      <c r="F21" s="50">
        <v>7</v>
      </c>
      <c r="G21" s="50">
        <v>0</v>
      </c>
      <c r="H21" s="50">
        <v>1E+30</v>
      </c>
    </row>
    <row r="22" spans="1:8" x14ac:dyDescent="0.3">
      <c r="B22" s="50" t="s">
        <v>91</v>
      </c>
      <c r="C22" s="50" t="s">
        <v>148</v>
      </c>
      <c r="D22" s="50">
        <v>0</v>
      </c>
      <c r="E22" s="50">
        <v>4</v>
      </c>
      <c r="F22" s="50">
        <v>14</v>
      </c>
      <c r="G22" s="50">
        <v>1E+30</v>
      </c>
      <c r="H22" s="50">
        <v>4</v>
      </c>
    </row>
    <row r="23" spans="1:8" x14ac:dyDescent="0.3">
      <c r="B23" s="50" t="s">
        <v>92</v>
      </c>
      <c r="C23" s="50" t="s">
        <v>149</v>
      </c>
      <c r="D23" s="50">
        <v>0</v>
      </c>
      <c r="E23" s="50">
        <v>0</v>
      </c>
      <c r="F23" s="50">
        <v>12</v>
      </c>
      <c r="G23" s="50">
        <v>1E+30</v>
      </c>
      <c r="H23" s="50">
        <v>0</v>
      </c>
    </row>
    <row r="24" spans="1:8" x14ac:dyDescent="0.3">
      <c r="B24" s="50" t="s">
        <v>93</v>
      </c>
      <c r="C24" s="50" t="s">
        <v>150</v>
      </c>
      <c r="D24" s="50">
        <v>0</v>
      </c>
      <c r="E24" s="50">
        <v>9</v>
      </c>
      <c r="F24" s="50">
        <v>22</v>
      </c>
      <c r="G24" s="50">
        <v>1E+30</v>
      </c>
      <c r="H24" s="50">
        <v>9</v>
      </c>
    </row>
    <row r="25" spans="1:8" x14ac:dyDescent="0.3">
      <c r="B25" s="50" t="s">
        <v>94</v>
      </c>
      <c r="C25" s="50" t="s">
        <v>151</v>
      </c>
      <c r="D25" s="50">
        <v>18</v>
      </c>
      <c r="E25" s="50">
        <v>0</v>
      </c>
      <c r="F25" s="50">
        <v>16</v>
      </c>
      <c r="G25" s="50">
        <v>1</v>
      </c>
      <c r="H25" s="50">
        <v>0</v>
      </c>
    </row>
    <row r="26" spans="1:8" ht="16.2" thickBot="1" x14ac:dyDescent="0.35">
      <c r="B26" s="51" t="s">
        <v>95</v>
      </c>
      <c r="C26" s="51" t="s">
        <v>152</v>
      </c>
      <c r="D26" s="51">
        <v>20</v>
      </c>
      <c r="E26" s="51">
        <v>0</v>
      </c>
      <c r="F26" s="51">
        <v>18</v>
      </c>
      <c r="G26" s="51">
        <v>0</v>
      </c>
      <c r="H26" s="51">
        <v>1</v>
      </c>
    </row>
    <row r="28" spans="1:8" ht="16.2" thickBot="1" x14ac:dyDescent="0.35">
      <c r="A28" t="s">
        <v>73</v>
      </c>
    </row>
    <row r="29" spans="1:8" x14ac:dyDescent="0.3">
      <c r="B29" s="52"/>
      <c r="C29" s="52"/>
      <c r="D29" s="52" t="s">
        <v>64</v>
      </c>
      <c r="E29" s="52" t="s">
        <v>74</v>
      </c>
      <c r="F29" s="52" t="s">
        <v>76</v>
      </c>
      <c r="G29" s="52" t="s">
        <v>70</v>
      </c>
      <c r="H29" s="52" t="s">
        <v>70</v>
      </c>
    </row>
    <row r="30" spans="1:8" ht="16.2" thickBot="1" x14ac:dyDescent="0.35">
      <c r="B30" s="53" t="s">
        <v>62</v>
      </c>
      <c r="C30" s="53" t="s">
        <v>63</v>
      </c>
      <c r="D30" s="53" t="s">
        <v>65</v>
      </c>
      <c r="E30" s="53" t="s">
        <v>75</v>
      </c>
      <c r="F30" s="53" t="s">
        <v>77</v>
      </c>
      <c r="G30" s="53" t="s">
        <v>71</v>
      </c>
      <c r="H30" s="53" t="s">
        <v>72</v>
      </c>
    </row>
    <row r="31" spans="1:8" x14ac:dyDescent="0.3">
      <c r="B31" s="50" t="s">
        <v>96</v>
      </c>
      <c r="C31" s="50" t="s">
        <v>153</v>
      </c>
      <c r="D31" s="50">
        <v>65</v>
      </c>
      <c r="E31" s="50">
        <v>-5</v>
      </c>
      <c r="F31" s="50">
        <v>65</v>
      </c>
      <c r="G31" s="50">
        <v>9</v>
      </c>
      <c r="H31" s="50">
        <v>17</v>
      </c>
    </row>
    <row r="32" spans="1:8" x14ac:dyDescent="0.3">
      <c r="B32" s="50" t="s">
        <v>97</v>
      </c>
      <c r="C32" s="50" t="s">
        <v>154</v>
      </c>
      <c r="D32" s="50">
        <v>80</v>
      </c>
      <c r="E32" s="50">
        <v>-2</v>
      </c>
      <c r="F32" s="50">
        <v>80</v>
      </c>
      <c r="G32" s="50">
        <v>20</v>
      </c>
      <c r="H32" s="50">
        <v>17</v>
      </c>
    </row>
    <row r="33" spans="2:8" x14ac:dyDescent="0.3">
      <c r="B33" s="50" t="s">
        <v>98</v>
      </c>
      <c r="C33" s="50" t="s">
        <v>155</v>
      </c>
      <c r="D33" s="50">
        <v>88</v>
      </c>
      <c r="E33" s="50">
        <v>0</v>
      </c>
      <c r="F33" s="50">
        <v>105</v>
      </c>
      <c r="G33" s="50">
        <v>1E+30</v>
      </c>
      <c r="H33" s="50">
        <v>17</v>
      </c>
    </row>
    <row r="34" spans="2:8" x14ac:dyDescent="0.3">
      <c r="B34" s="50" t="s">
        <v>102</v>
      </c>
      <c r="C34" s="50" t="s">
        <v>156</v>
      </c>
      <c r="D34" s="50">
        <v>26</v>
      </c>
      <c r="E34" s="50">
        <v>10</v>
      </c>
      <c r="F34" s="50">
        <v>26</v>
      </c>
      <c r="G34" s="50">
        <v>17</v>
      </c>
      <c r="H34" s="50">
        <v>26</v>
      </c>
    </row>
    <row r="35" spans="2:8" x14ac:dyDescent="0.3">
      <c r="B35" s="50" t="s">
        <v>100</v>
      </c>
      <c r="C35" s="50" t="s">
        <v>157</v>
      </c>
      <c r="D35" s="50">
        <v>38</v>
      </c>
      <c r="E35" s="50">
        <v>18</v>
      </c>
      <c r="F35" s="50">
        <v>38</v>
      </c>
      <c r="G35" s="50">
        <v>17</v>
      </c>
      <c r="H35" s="50">
        <v>20</v>
      </c>
    </row>
    <row r="36" spans="2:8" x14ac:dyDescent="0.3">
      <c r="B36" s="50" t="s">
        <v>99</v>
      </c>
      <c r="C36" s="50" t="s">
        <v>158</v>
      </c>
      <c r="D36" s="50">
        <v>29</v>
      </c>
      <c r="E36" s="50">
        <v>12</v>
      </c>
      <c r="F36" s="50">
        <v>29</v>
      </c>
      <c r="G36" s="50">
        <v>17</v>
      </c>
      <c r="H36" s="50">
        <v>9</v>
      </c>
    </row>
    <row r="37" spans="2:8" x14ac:dyDescent="0.3">
      <c r="B37" s="50" t="s">
        <v>103</v>
      </c>
      <c r="C37" s="50" t="s">
        <v>159</v>
      </c>
      <c r="D37" s="50">
        <v>42</v>
      </c>
      <c r="E37" s="50">
        <v>11</v>
      </c>
      <c r="F37" s="50">
        <v>42</v>
      </c>
      <c r="G37" s="50">
        <v>17</v>
      </c>
      <c r="H37" s="50">
        <v>42</v>
      </c>
    </row>
    <row r="38" spans="2:8" x14ac:dyDescent="0.3">
      <c r="B38" s="50" t="s">
        <v>101</v>
      </c>
      <c r="C38" s="50" t="s">
        <v>160</v>
      </c>
      <c r="D38" s="50">
        <v>45</v>
      </c>
      <c r="E38" s="50">
        <v>17</v>
      </c>
      <c r="F38" s="50">
        <v>45</v>
      </c>
      <c r="G38" s="50">
        <v>17</v>
      </c>
      <c r="H38" s="50">
        <v>9</v>
      </c>
    </row>
    <row r="39" spans="2:8" ht="16.2" thickBot="1" x14ac:dyDescent="0.35">
      <c r="B39" s="51" t="s">
        <v>104</v>
      </c>
      <c r="C39" s="51" t="s">
        <v>161</v>
      </c>
      <c r="D39" s="51">
        <v>53</v>
      </c>
      <c r="E39" s="51">
        <v>18</v>
      </c>
      <c r="F39" s="51">
        <v>53</v>
      </c>
      <c r="G39" s="51">
        <v>17</v>
      </c>
      <c r="H39" s="5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EB67-922F-4BA5-A957-AB97D933F9FD}">
  <dimension ref="A1:H102"/>
  <sheetViews>
    <sheetView showGridLines="0" topLeftCell="A86" workbookViewId="0">
      <selection activeCell="N92" sqref="N92"/>
    </sheetView>
  </sheetViews>
  <sheetFormatPr defaultRowHeight="15.6" x14ac:dyDescent="0.3"/>
  <cols>
    <col min="1" max="1" width="2.19921875" customWidth="1"/>
    <col min="2" max="2" width="8.796875" bestFit="1" customWidth="1"/>
    <col min="3" max="3" width="26.796875" bestFit="1" customWidth="1"/>
    <col min="4" max="4" width="5.69921875" bestFit="1" customWidth="1"/>
    <col min="5" max="5" width="8.09765625" bestFit="1" customWidth="1"/>
    <col min="6" max="6" width="9.8984375" bestFit="1" customWidth="1"/>
    <col min="7" max="8" width="9.296875" bestFit="1" customWidth="1"/>
  </cols>
  <sheetData>
    <row r="1" spans="1:8" x14ac:dyDescent="0.3">
      <c r="A1" s="45" t="s">
        <v>59</v>
      </c>
    </row>
    <row r="2" spans="1:8" x14ac:dyDescent="0.3">
      <c r="A2" s="45" t="s">
        <v>60</v>
      </c>
    </row>
    <row r="3" spans="1:8" x14ac:dyDescent="0.3">
      <c r="A3" s="45" t="s">
        <v>458</v>
      </c>
    </row>
    <row r="6" spans="1:8" ht="16.2" thickBot="1" x14ac:dyDescent="0.35">
      <c r="A6" t="s">
        <v>61</v>
      </c>
    </row>
    <row r="7" spans="1:8" x14ac:dyDescent="0.3">
      <c r="B7" s="52"/>
      <c r="C7" s="52"/>
      <c r="D7" s="52" t="s">
        <v>64</v>
      </c>
      <c r="E7" s="52" t="s">
        <v>66</v>
      </c>
      <c r="F7" s="52" t="s">
        <v>68</v>
      </c>
      <c r="G7" s="52" t="s">
        <v>70</v>
      </c>
      <c r="H7" s="52" t="s">
        <v>70</v>
      </c>
    </row>
    <row r="8" spans="1:8" ht="16.2" thickBot="1" x14ac:dyDescent="0.35">
      <c r="B8" s="53" t="s">
        <v>62</v>
      </c>
      <c r="C8" s="53" t="s">
        <v>63</v>
      </c>
      <c r="D8" s="53" t="s">
        <v>65</v>
      </c>
      <c r="E8" s="53" t="s">
        <v>67</v>
      </c>
      <c r="F8" s="53" t="s">
        <v>69</v>
      </c>
      <c r="G8" s="53" t="s">
        <v>71</v>
      </c>
      <c r="H8" s="53" t="s">
        <v>72</v>
      </c>
    </row>
    <row r="9" spans="1:8" x14ac:dyDescent="0.3">
      <c r="B9" s="50" t="s">
        <v>210</v>
      </c>
      <c r="C9" s="50" t="s">
        <v>211</v>
      </c>
      <c r="D9" s="50">
        <v>0</v>
      </c>
      <c r="E9" s="50">
        <v>100000</v>
      </c>
      <c r="F9" s="50">
        <v>100000</v>
      </c>
      <c r="G9" s="50">
        <v>1E+30</v>
      </c>
      <c r="H9" s="50">
        <v>100000</v>
      </c>
    </row>
    <row r="10" spans="1:8" x14ac:dyDescent="0.3">
      <c r="B10" s="50" t="s">
        <v>212</v>
      </c>
      <c r="C10" s="50" t="s">
        <v>213</v>
      </c>
      <c r="D10" s="50">
        <v>45</v>
      </c>
      <c r="E10" s="50">
        <v>0</v>
      </c>
      <c r="F10" s="50">
        <v>3</v>
      </c>
      <c r="G10" s="50">
        <v>2</v>
      </c>
      <c r="H10" s="50">
        <v>0</v>
      </c>
    </row>
    <row r="11" spans="1:8" x14ac:dyDescent="0.3">
      <c r="B11" s="50" t="s">
        <v>214</v>
      </c>
      <c r="C11" s="50" t="s">
        <v>215</v>
      </c>
      <c r="D11" s="50">
        <v>0</v>
      </c>
      <c r="E11" s="50">
        <v>2</v>
      </c>
      <c r="F11" s="50">
        <v>4</v>
      </c>
      <c r="G11" s="50">
        <v>1E+30</v>
      </c>
      <c r="H11" s="50">
        <v>2</v>
      </c>
    </row>
    <row r="12" spans="1:8" x14ac:dyDescent="0.3">
      <c r="B12" s="50" t="s">
        <v>216</v>
      </c>
      <c r="C12" s="50" t="s">
        <v>217</v>
      </c>
      <c r="D12" s="50">
        <v>0</v>
      </c>
      <c r="E12" s="50">
        <v>10</v>
      </c>
      <c r="F12" s="50">
        <v>9</v>
      </c>
      <c r="G12" s="50">
        <v>1E+30</v>
      </c>
      <c r="H12" s="50">
        <v>10</v>
      </c>
    </row>
    <row r="13" spans="1:8" x14ac:dyDescent="0.3">
      <c r="B13" s="50" t="s">
        <v>218</v>
      </c>
      <c r="C13" s="50" t="s">
        <v>219</v>
      </c>
      <c r="D13" s="50">
        <v>0</v>
      </c>
      <c r="E13" s="50">
        <v>3</v>
      </c>
      <c r="F13" s="50">
        <v>5</v>
      </c>
      <c r="G13" s="50">
        <v>1E+30</v>
      </c>
      <c r="H13" s="50">
        <v>3</v>
      </c>
    </row>
    <row r="14" spans="1:8" x14ac:dyDescent="0.3">
      <c r="B14" s="50" t="s">
        <v>220</v>
      </c>
      <c r="C14" s="50" t="s">
        <v>221</v>
      </c>
      <c r="D14" s="50">
        <v>0</v>
      </c>
      <c r="E14" s="50">
        <v>8</v>
      </c>
      <c r="F14" s="50">
        <v>4</v>
      </c>
      <c r="G14" s="50">
        <v>1E+30</v>
      </c>
      <c r="H14" s="50">
        <v>8</v>
      </c>
    </row>
    <row r="15" spans="1:8" x14ac:dyDescent="0.3">
      <c r="B15" s="50" t="s">
        <v>222</v>
      </c>
      <c r="C15" s="50" t="s">
        <v>135</v>
      </c>
      <c r="D15" s="50">
        <v>0</v>
      </c>
      <c r="E15" s="50">
        <v>3</v>
      </c>
      <c r="F15" s="50">
        <v>12</v>
      </c>
      <c r="G15" s="50">
        <v>1E+30</v>
      </c>
      <c r="H15" s="50">
        <v>3</v>
      </c>
    </row>
    <row r="16" spans="1:8" x14ac:dyDescent="0.3">
      <c r="B16" s="50" t="s">
        <v>223</v>
      </c>
      <c r="C16" s="50" t="s">
        <v>136</v>
      </c>
      <c r="D16" s="50">
        <v>0</v>
      </c>
      <c r="E16" s="50">
        <v>3</v>
      </c>
      <c r="F16" s="50">
        <v>15</v>
      </c>
      <c r="G16" s="50">
        <v>1E+30</v>
      </c>
      <c r="H16" s="50">
        <v>3</v>
      </c>
    </row>
    <row r="17" spans="2:8" x14ac:dyDescent="0.3">
      <c r="B17" s="50" t="s">
        <v>224</v>
      </c>
      <c r="C17" s="50" t="s">
        <v>137</v>
      </c>
      <c r="D17" s="50">
        <v>0</v>
      </c>
      <c r="E17" s="50">
        <v>4</v>
      </c>
      <c r="F17" s="50">
        <v>17</v>
      </c>
      <c r="G17" s="50">
        <v>1E+30</v>
      </c>
      <c r="H17" s="50">
        <v>4</v>
      </c>
    </row>
    <row r="18" spans="2:8" x14ac:dyDescent="0.3">
      <c r="B18" s="50" t="s">
        <v>225</v>
      </c>
      <c r="C18" s="50" t="s">
        <v>226</v>
      </c>
      <c r="D18" s="50">
        <v>0</v>
      </c>
      <c r="E18" s="50">
        <v>9</v>
      </c>
      <c r="F18" s="50">
        <v>6</v>
      </c>
      <c r="G18" s="50">
        <v>1E+30</v>
      </c>
      <c r="H18" s="50">
        <v>9</v>
      </c>
    </row>
    <row r="19" spans="2:8" x14ac:dyDescent="0.3">
      <c r="B19" s="50" t="s">
        <v>227</v>
      </c>
      <c r="C19" s="50" t="s">
        <v>228</v>
      </c>
      <c r="D19" s="50">
        <v>0</v>
      </c>
      <c r="E19" s="50">
        <v>100000</v>
      </c>
      <c r="F19" s="50">
        <v>100000</v>
      </c>
      <c r="G19" s="50">
        <v>1E+30</v>
      </c>
      <c r="H19" s="50">
        <v>100000</v>
      </c>
    </row>
    <row r="20" spans="2:8" x14ac:dyDescent="0.3">
      <c r="B20" s="50" t="s">
        <v>229</v>
      </c>
      <c r="C20" s="50" t="s">
        <v>230</v>
      </c>
      <c r="D20" s="50">
        <v>0</v>
      </c>
      <c r="E20" s="50">
        <v>8</v>
      </c>
      <c r="F20" s="50">
        <v>7</v>
      </c>
      <c r="G20" s="50">
        <v>1E+30</v>
      </c>
      <c r="H20" s="50">
        <v>8</v>
      </c>
    </row>
    <row r="21" spans="2:8" x14ac:dyDescent="0.3">
      <c r="B21" s="50" t="s">
        <v>231</v>
      </c>
      <c r="C21" s="50" t="s">
        <v>232</v>
      </c>
      <c r="D21" s="50">
        <v>0</v>
      </c>
      <c r="E21" s="50">
        <v>10</v>
      </c>
      <c r="F21" s="50">
        <v>6</v>
      </c>
      <c r="G21" s="50">
        <v>1E+30</v>
      </c>
      <c r="H21" s="50">
        <v>10</v>
      </c>
    </row>
    <row r="22" spans="2:8" x14ac:dyDescent="0.3">
      <c r="B22" s="50" t="s">
        <v>233</v>
      </c>
      <c r="C22" s="50" t="s">
        <v>234</v>
      </c>
      <c r="D22" s="50">
        <v>0</v>
      </c>
      <c r="E22" s="50">
        <v>10</v>
      </c>
      <c r="F22" s="50">
        <v>9</v>
      </c>
      <c r="G22" s="50">
        <v>1E+30</v>
      </c>
      <c r="H22" s="50">
        <v>10</v>
      </c>
    </row>
    <row r="23" spans="2:8" x14ac:dyDescent="0.3">
      <c r="B23" s="50" t="s">
        <v>235</v>
      </c>
      <c r="C23" s="50" t="s">
        <v>236</v>
      </c>
      <c r="D23" s="50">
        <v>0</v>
      </c>
      <c r="E23" s="50">
        <v>11</v>
      </c>
      <c r="F23" s="50">
        <v>4</v>
      </c>
      <c r="G23" s="50">
        <v>1E+30</v>
      </c>
      <c r="H23" s="50">
        <v>11</v>
      </c>
    </row>
    <row r="24" spans="2:8" x14ac:dyDescent="0.3">
      <c r="B24" s="50" t="s">
        <v>237</v>
      </c>
      <c r="C24" s="50" t="s">
        <v>138</v>
      </c>
      <c r="D24" s="50">
        <v>0</v>
      </c>
      <c r="E24" s="50">
        <v>8</v>
      </c>
      <c r="F24" s="50">
        <v>14</v>
      </c>
      <c r="G24" s="50">
        <v>1E+30</v>
      </c>
      <c r="H24" s="50">
        <v>8</v>
      </c>
    </row>
    <row r="25" spans="2:8" x14ac:dyDescent="0.3">
      <c r="B25" s="50" t="s">
        <v>238</v>
      </c>
      <c r="C25" s="50" t="s">
        <v>139</v>
      </c>
      <c r="D25" s="50">
        <v>42</v>
      </c>
      <c r="E25" s="50">
        <v>0</v>
      </c>
      <c r="F25" s="50">
        <v>9</v>
      </c>
      <c r="G25" s="50">
        <v>1</v>
      </c>
      <c r="H25" s="50">
        <v>0</v>
      </c>
    </row>
    <row r="26" spans="2:8" x14ac:dyDescent="0.3">
      <c r="B26" s="50" t="s">
        <v>239</v>
      </c>
      <c r="C26" s="50" t="s">
        <v>140</v>
      </c>
      <c r="D26" s="50">
        <v>46</v>
      </c>
      <c r="E26" s="50">
        <v>0</v>
      </c>
      <c r="F26" s="50">
        <v>10</v>
      </c>
      <c r="G26" s="50">
        <v>0</v>
      </c>
      <c r="H26" s="50">
        <v>1</v>
      </c>
    </row>
    <row r="27" spans="2:8" x14ac:dyDescent="0.3">
      <c r="B27" s="50" t="s">
        <v>240</v>
      </c>
      <c r="C27" s="50" t="s">
        <v>241</v>
      </c>
      <c r="D27" s="50">
        <v>0</v>
      </c>
      <c r="E27" s="50">
        <v>7</v>
      </c>
      <c r="F27" s="50">
        <v>5</v>
      </c>
      <c r="G27" s="50">
        <v>1E+30</v>
      </c>
      <c r="H27" s="50">
        <v>7</v>
      </c>
    </row>
    <row r="28" spans="2:8" x14ac:dyDescent="0.3">
      <c r="B28" s="50" t="s">
        <v>242</v>
      </c>
      <c r="C28" s="50" t="s">
        <v>243</v>
      </c>
      <c r="D28" s="50">
        <v>0</v>
      </c>
      <c r="E28" s="50">
        <v>6</v>
      </c>
      <c r="F28" s="50">
        <v>7</v>
      </c>
      <c r="G28" s="50">
        <v>1E+30</v>
      </c>
      <c r="H28" s="50">
        <v>6</v>
      </c>
    </row>
    <row r="29" spans="2:8" x14ac:dyDescent="0.3">
      <c r="B29" s="50" t="s">
        <v>244</v>
      </c>
      <c r="C29" s="50" t="s">
        <v>245</v>
      </c>
      <c r="D29" s="50">
        <v>0</v>
      </c>
      <c r="E29" s="50">
        <v>100000</v>
      </c>
      <c r="F29" s="50">
        <v>100000</v>
      </c>
      <c r="G29" s="50">
        <v>1E+30</v>
      </c>
      <c r="H29" s="50">
        <v>100000</v>
      </c>
    </row>
    <row r="30" spans="2:8" x14ac:dyDescent="0.3">
      <c r="B30" s="50" t="s">
        <v>246</v>
      </c>
      <c r="C30" s="50" t="s">
        <v>247</v>
      </c>
      <c r="D30" s="50">
        <v>0</v>
      </c>
      <c r="E30" s="50">
        <v>6</v>
      </c>
      <c r="F30" s="50">
        <v>3</v>
      </c>
      <c r="G30" s="50">
        <v>1E+30</v>
      </c>
      <c r="H30" s="50">
        <v>6</v>
      </c>
    </row>
    <row r="31" spans="2:8" x14ac:dyDescent="0.3">
      <c r="B31" s="50" t="s">
        <v>248</v>
      </c>
      <c r="C31" s="50" t="s">
        <v>249</v>
      </c>
      <c r="D31" s="50">
        <v>0</v>
      </c>
      <c r="E31" s="50">
        <v>4</v>
      </c>
      <c r="F31" s="50">
        <v>4</v>
      </c>
      <c r="G31" s="50">
        <v>1E+30</v>
      </c>
      <c r="H31" s="50">
        <v>4</v>
      </c>
    </row>
    <row r="32" spans="2:8" x14ac:dyDescent="0.3">
      <c r="B32" s="50" t="s">
        <v>250</v>
      </c>
      <c r="C32" s="50" t="s">
        <v>251</v>
      </c>
      <c r="D32" s="50">
        <v>0</v>
      </c>
      <c r="E32" s="50">
        <v>15</v>
      </c>
      <c r="F32" s="50">
        <v>9</v>
      </c>
      <c r="G32" s="50">
        <v>1E+30</v>
      </c>
      <c r="H32" s="50">
        <v>15</v>
      </c>
    </row>
    <row r="33" spans="2:8" x14ac:dyDescent="0.3">
      <c r="B33" s="50" t="s">
        <v>252</v>
      </c>
      <c r="C33" s="50" t="s">
        <v>141</v>
      </c>
      <c r="D33" s="50">
        <v>0</v>
      </c>
      <c r="E33" s="50">
        <v>6</v>
      </c>
      <c r="F33" s="50">
        <v>13</v>
      </c>
      <c r="G33" s="50">
        <v>1E+30</v>
      </c>
      <c r="H33" s="50">
        <v>6</v>
      </c>
    </row>
    <row r="34" spans="2:8" x14ac:dyDescent="0.3">
      <c r="B34" s="50" t="s">
        <v>253</v>
      </c>
      <c r="C34" s="50" t="s">
        <v>142</v>
      </c>
      <c r="D34" s="50">
        <v>0</v>
      </c>
      <c r="E34" s="50">
        <v>10</v>
      </c>
      <c r="F34" s="50">
        <v>20</v>
      </c>
      <c r="G34" s="50">
        <v>1E+30</v>
      </c>
      <c r="H34" s="50">
        <v>10</v>
      </c>
    </row>
    <row r="35" spans="2:8" x14ac:dyDescent="0.3">
      <c r="B35" s="50" t="s">
        <v>254</v>
      </c>
      <c r="C35" s="50" t="s">
        <v>143</v>
      </c>
      <c r="D35" s="50">
        <v>42</v>
      </c>
      <c r="E35" s="50">
        <v>0</v>
      </c>
      <c r="F35" s="50">
        <v>11</v>
      </c>
      <c r="G35" s="50">
        <v>4</v>
      </c>
      <c r="H35" s="50">
        <v>0</v>
      </c>
    </row>
    <row r="36" spans="2:8" x14ac:dyDescent="0.3">
      <c r="B36" s="50" t="s">
        <v>255</v>
      </c>
      <c r="C36" s="50" t="s">
        <v>256</v>
      </c>
      <c r="D36" s="50">
        <v>0</v>
      </c>
      <c r="E36" s="50">
        <v>4</v>
      </c>
      <c r="F36" s="50">
        <v>5</v>
      </c>
      <c r="G36" s="50">
        <v>1E+30</v>
      </c>
      <c r="H36" s="50">
        <v>4</v>
      </c>
    </row>
    <row r="37" spans="2:8" x14ac:dyDescent="0.3">
      <c r="B37" s="50" t="s">
        <v>257</v>
      </c>
      <c r="C37" s="50" t="s">
        <v>258</v>
      </c>
      <c r="D37" s="50">
        <v>17</v>
      </c>
      <c r="E37" s="50">
        <v>0</v>
      </c>
      <c r="F37" s="50">
        <v>4</v>
      </c>
      <c r="G37" s="50">
        <v>0</v>
      </c>
      <c r="H37" s="50">
        <v>2</v>
      </c>
    </row>
    <row r="38" spans="2:8" x14ac:dyDescent="0.3">
      <c r="B38" s="50" t="s">
        <v>259</v>
      </c>
      <c r="C38" s="50" t="s">
        <v>260</v>
      </c>
      <c r="D38" s="50">
        <v>0</v>
      </c>
      <c r="E38" s="50">
        <v>0</v>
      </c>
      <c r="F38" s="50">
        <v>3</v>
      </c>
      <c r="G38" s="50">
        <v>1E+30</v>
      </c>
      <c r="H38" s="50">
        <v>0</v>
      </c>
    </row>
    <row r="39" spans="2:8" x14ac:dyDescent="0.3">
      <c r="B39" s="50" t="s">
        <v>261</v>
      </c>
      <c r="C39" s="50" t="s">
        <v>262</v>
      </c>
      <c r="D39" s="50">
        <v>0</v>
      </c>
      <c r="E39" s="50">
        <v>100000</v>
      </c>
      <c r="F39" s="50">
        <v>100000</v>
      </c>
      <c r="G39" s="50">
        <v>1E+30</v>
      </c>
      <c r="H39" s="50">
        <v>100000</v>
      </c>
    </row>
    <row r="40" spans="2:8" x14ac:dyDescent="0.3">
      <c r="B40" s="50" t="s">
        <v>263</v>
      </c>
      <c r="C40" s="50" t="s">
        <v>264</v>
      </c>
      <c r="D40" s="50">
        <v>36</v>
      </c>
      <c r="E40" s="50">
        <v>0</v>
      </c>
      <c r="F40" s="50">
        <v>3</v>
      </c>
      <c r="G40" s="50">
        <v>2</v>
      </c>
      <c r="H40" s="50">
        <v>1</v>
      </c>
    </row>
    <row r="41" spans="2:8" x14ac:dyDescent="0.3">
      <c r="B41" s="50" t="s">
        <v>265</v>
      </c>
      <c r="C41" s="50" t="s">
        <v>266</v>
      </c>
      <c r="D41" s="50">
        <v>0</v>
      </c>
      <c r="E41" s="50">
        <v>14</v>
      </c>
      <c r="F41" s="50">
        <v>11</v>
      </c>
      <c r="G41" s="50">
        <v>1E+30</v>
      </c>
      <c r="H41" s="50">
        <v>14</v>
      </c>
    </row>
    <row r="42" spans="2:8" x14ac:dyDescent="0.3">
      <c r="B42" s="50" t="s">
        <v>267</v>
      </c>
      <c r="C42" s="50" t="s">
        <v>144</v>
      </c>
      <c r="D42" s="50">
        <v>0</v>
      </c>
      <c r="E42" s="50">
        <v>7</v>
      </c>
      <c r="F42" s="50">
        <v>17</v>
      </c>
      <c r="G42" s="50">
        <v>1E+30</v>
      </c>
      <c r="H42" s="50">
        <v>7</v>
      </c>
    </row>
    <row r="43" spans="2:8" x14ac:dyDescent="0.3">
      <c r="B43" s="50" t="s">
        <v>268</v>
      </c>
      <c r="C43" s="50" t="s">
        <v>145</v>
      </c>
      <c r="D43" s="50">
        <v>0</v>
      </c>
      <c r="E43" s="50">
        <v>3</v>
      </c>
      <c r="F43" s="50">
        <v>16</v>
      </c>
      <c r="G43" s="50">
        <v>1E+30</v>
      </c>
      <c r="H43" s="50">
        <v>3</v>
      </c>
    </row>
    <row r="44" spans="2:8" x14ac:dyDescent="0.3">
      <c r="B44" s="50" t="s">
        <v>269</v>
      </c>
      <c r="C44" s="50" t="s">
        <v>146</v>
      </c>
      <c r="D44" s="50">
        <v>0</v>
      </c>
      <c r="E44" s="50">
        <v>5</v>
      </c>
      <c r="F44" s="50">
        <v>19</v>
      </c>
      <c r="G44" s="50">
        <v>1E+30</v>
      </c>
      <c r="H44" s="50">
        <v>5</v>
      </c>
    </row>
    <row r="45" spans="2:8" x14ac:dyDescent="0.3">
      <c r="B45" s="50" t="s">
        <v>270</v>
      </c>
      <c r="C45" s="50" t="s">
        <v>271</v>
      </c>
      <c r="D45" s="50">
        <v>0</v>
      </c>
      <c r="E45" s="50">
        <v>7</v>
      </c>
      <c r="F45" s="50">
        <v>5</v>
      </c>
      <c r="G45" s="50">
        <v>1E+30</v>
      </c>
      <c r="H45" s="50">
        <v>7</v>
      </c>
    </row>
    <row r="46" spans="2:8" x14ac:dyDescent="0.3">
      <c r="B46" s="50" t="s">
        <v>272</v>
      </c>
      <c r="C46" s="50" t="s">
        <v>273</v>
      </c>
      <c r="D46" s="50">
        <v>0</v>
      </c>
      <c r="E46" s="50">
        <v>8</v>
      </c>
      <c r="F46" s="50">
        <v>9</v>
      </c>
      <c r="G46" s="50">
        <v>1E+30</v>
      </c>
      <c r="H46" s="50">
        <v>8</v>
      </c>
    </row>
    <row r="47" spans="2:8" x14ac:dyDescent="0.3">
      <c r="B47" s="50" t="s">
        <v>274</v>
      </c>
      <c r="C47" s="50" t="s">
        <v>275</v>
      </c>
      <c r="D47" s="50">
        <v>0</v>
      </c>
      <c r="E47" s="50">
        <v>5</v>
      </c>
      <c r="F47" s="50">
        <v>5</v>
      </c>
      <c r="G47" s="50">
        <v>1E+30</v>
      </c>
      <c r="H47" s="50">
        <v>5</v>
      </c>
    </row>
    <row r="48" spans="2:8" x14ac:dyDescent="0.3">
      <c r="B48" s="50" t="s">
        <v>276</v>
      </c>
      <c r="C48" s="50" t="s">
        <v>277</v>
      </c>
      <c r="D48" s="50">
        <v>0</v>
      </c>
      <c r="E48" s="50">
        <v>6</v>
      </c>
      <c r="F48" s="50">
        <v>3</v>
      </c>
      <c r="G48" s="50">
        <v>1E+30</v>
      </c>
      <c r="H48" s="50">
        <v>6</v>
      </c>
    </row>
    <row r="49" spans="2:8" x14ac:dyDescent="0.3">
      <c r="B49" s="50" t="s">
        <v>278</v>
      </c>
      <c r="C49" s="50" t="s">
        <v>279</v>
      </c>
      <c r="D49" s="50">
        <v>0</v>
      </c>
      <c r="E49" s="50">
        <v>100000</v>
      </c>
      <c r="F49" s="50">
        <v>100000</v>
      </c>
      <c r="G49" s="50">
        <v>1E+30</v>
      </c>
      <c r="H49" s="50">
        <v>100000</v>
      </c>
    </row>
    <row r="50" spans="2:8" x14ac:dyDescent="0.3">
      <c r="B50" s="50" t="s">
        <v>280</v>
      </c>
      <c r="C50" s="50" t="s">
        <v>281</v>
      </c>
      <c r="D50" s="50">
        <v>0</v>
      </c>
      <c r="E50" s="50">
        <v>20</v>
      </c>
      <c r="F50" s="50">
        <v>14</v>
      </c>
      <c r="G50" s="50">
        <v>1E+30</v>
      </c>
      <c r="H50" s="50">
        <v>20</v>
      </c>
    </row>
    <row r="51" spans="2:8" x14ac:dyDescent="0.3">
      <c r="B51" s="50" t="s">
        <v>282</v>
      </c>
      <c r="C51" s="50" t="s">
        <v>147</v>
      </c>
      <c r="D51" s="50">
        <v>65</v>
      </c>
      <c r="E51" s="50">
        <v>0</v>
      </c>
      <c r="F51" s="50">
        <v>7</v>
      </c>
      <c r="G51" s="50">
        <v>3</v>
      </c>
      <c r="H51" s="50">
        <v>6</v>
      </c>
    </row>
    <row r="52" spans="2:8" x14ac:dyDescent="0.3">
      <c r="B52" s="50" t="s">
        <v>283</v>
      </c>
      <c r="C52" s="50" t="s">
        <v>148</v>
      </c>
      <c r="D52" s="50">
        <v>0</v>
      </c>
      <c r="E52" s="50">
        <v>4</v>
      </c>
      <c r="F52" s="50">
        <v>14</v>
      </c>
      <c r="G52" s="50">
        <v>1E+30</v>
      </c>
      <c r="H52" s="50">
        <v>4</v>
      </c>
    </row>
    <row r="53" spans="2:8" x14ac:dyDescent="0.3">
      <c r="B53" s="50" t="s">
        <v>284</v>
      </c>
      <c r="C53" s="50" t="s">
        <v>149</v>
      </c>
      <c r="D53" s="50">
        <v>0</v>
      </c>
      <c r="E53" s="50">
        <v>1</v>
      </c>
      <c r="F53" s="50">
        <v>12</v>
      </c>
      <c r="G53" s="50">
        <v>1E+30</v>
      </c>
      <c r="H53" s="50">
        <v>1</v>
      </c>
    </row>
    <row r="54" spans="2:8" x14ac:dyDescent="0.3">
      <c r="B54" s="50" t="s">
        <v>285</v>
      </c>
      <c r="C54" s="50" t="s">
        <v>286</v>
      </c>
      <c r="D54" s="50">
        <v>0</v>
      </c>
      <c r="E54" s="50">
        <v>0</v>
      </c>
      <c r="F54" s="50">
        <v>4</v>
      </c>
      <c r="G54" s="50">
        <v>1E+30</v>
      </c>
      <c r="H54" s="50">
        <v>0</v>
      </c>
    </row>
    <row r="55" spans="2:8" x14ac:dyDescent="0.3">
      <c r="B55" s="50" t="s">
        <v>287</v>
      </c>
      <c r="C55" s="50" t="s">
        <v>288</v>
      </c>
      <c r="D55" s="50">
        <v>0</v>
      </c>
      <c r="E55" s="50">
        <v>0</v>
      </c>
      <c r="F55" s="50">
        <v>7</v>
      </c>
      <c r="G55" s="50">
        <v>1E+30</v>
      </c>
      <c r="H55" s="50">
        <v>0</v>
      </c>
    </row>
    <row r="56" spans="2:8" x14ac:dyDescent="0.3">
      <c r="B56" s="50" t="s">
        <v>289</v>
      </c>
      <c r="C56" s="50" t="s">
        <v>290</v>
      </c>
      <c r="D56" s="50">
        <v>0</v>
      </c>
      <c r="E56" s="50">
        <v>5</v>
      </c>
      <c r="F56" s="50">
        <v>11</v>
      </c>
      <c r="G56" s="50">
        <v>1E+30</v>
      </c>
      <c r="H56" s="50">
        <v>5</v>
      </c>
    </row>
    <row r="57" spans="2:8" x14ac:dyDescent="0.3">
      <c r="B57" s="50" t="s">
        <v>291</v>
      </c>
      <c r="C57" s="50" t="s">
        <v>292</v>
      </c>
      <c r="D57" s="50">
        <v>0</v>
      </c>
      <c r="E57" s="50">
        <v>9</v>
      </c>
      <c r="F57" s="50">
        <v>12</v>
      </c>
      <c r="G57" s="50">
        <v>1E+30</v>
      </c>
      <c r="H57" s="50">
        <v>9</v>
      </c>
    </row>
    <row r="58" spans="2:8" x14ac:dyDescent="0.3">
      <c r="B58" s="50" t="s">
        <v>293</v>
      </c>
      <c r="C58" s="50" t="s">
        <v>294</v>
      </c>
      <c r="D58" s="50">
        <v>0</v>
      </c>
      <c r="E58" s="50">
        <v>2</v>
      </c>
      <c r="F58" s="50">
        <v>8</v>
      </c>
      <c r="G58" s="50">
        <v>1E+30</v>
      </c>
      <c r="H58" s="50">
        <v>2</v>
      </c>
    </row>
    <row r="59" spans="2:8" x14ac:dyDescent="0.3">
      <c r="B59" s="50" t="s">
        <v>295</v>
      </c>
      <c r="C59" s="50" t="s">
        <v>296</v>
      </c>
      <c r="D59" s="50">
        <v>0</v>
      </c>
      <c r="E59" s="50">
        <v>100000</v>
      </c>
      <c r="F59" s="50">
        <v>100000</v>
      </c>
      <c r="G59" s="50">
        <v>1E+30</v>
      </c>
      <c r="H59" s="50">
        <v>100000</v>
      </c>
    </row>
    <row r="60" spans="2:8" x14ac:dyDescent="0.3">
      <c r="B60" s="50" t="s">
        <v>297</v>
      </c>
      <c r="C60" s="50" t="s">
        <v>150</v>
      </c>
      <c r="D60" s="50">
        <v>0</v>
      </c>
      <c r="E60" s="50">
        <v>9</v>
      </c>
      <c r="F60" s="50">
        <v>22</v>
      </c>
      <c r="G60" s="50">
        <v>1E+30</v>
      </c>
      <c r="H60" s="50">
        <v>9</v>
      </c>
    </row>
    <row r="61" spans="2:8" x14ac:dyDescent="0.3">
      <c r="B61" s="50" t="s">
        <v>298</v>
      </c>
      <c r="C61" s="50" t="s">
        <v>151</v>
      </c>
      <c r="D61" s="50">
        <v>38</v>
      </c>
      <c r="E61" s="50">
        <v>0</v>
      </c>
      <c r="F61" s="50">
        <v>16</v>
      </c>
      <c r="G61" s="50">
        <v>0</v>
      </c>
      <c r="H61" s="50">
        <v>8</v>
      </c>
    </row>
    <row r="62" spans="2:8" x14ac:dyDescent="0.3">
      <c r="B62" s="50" t="s">
        <v>299</v>
      </c>
      <c r="C62" s="50" t="s">
        <v>152</v>
      </c>
      <c r="D62" s="50">
        <v>0</v>
      </c>
      <c r="E62" s="50">
        <v>1</v>
      </c>
      <c r="F62" s="50">
        <v>18</v>
      </c>
      <c r="G62" s="50">
        <v>1E+30</v>
      </c>
      <c r="H62" s="50">
        <v>1</v>
      </c>
    </row>
    <row r="63" spans="2:8" x14ac:dyDescent="0.3">
      <c r="B63" s="50" t="s">
        <v>300</v>
      </c>
      <c r="C63" s="50" t="s">
        <v>301</v>
      </c>
      <c r="D63" s="50">
        <v>0</v>
      </c>
      <c r="E63" s="50">
        <v>100009</v>
      </c>
      <c r="F63" s="50">
        <v>100000</v>
      </c>
      <c r="G63" s="50">
        <v>1E+30</v>
      </c>
      <c r="H63" s="50">
        <v>100009</v>
      </c>
    </row>
    <row r="64" spans="2:8" x14ac:dyDescent="0.3">
      <c r="B64" s="50" t="s">
        <v>302</v>
      </c>
      <c r="C64" s="50" t="s">
        <v>303</v>
      </c>
      <c r="D64" s="50">
        <v>0</v>
      </c>
      <c r="E64" s="50">
        <v>100006</v>
      </c>
      <c r="F64" s="50">
        <v>100000</v>
      </c>
      <c r="G64" s="50">
        <v>1E+30</v>
      </c>
      <c r="H64" s="50">
        <v>100006</v>
      </c>
    </row>
    <row r="65" spans="2:8" x14ac:dyDescent="0.3">
      <c r="B65" s="50" t="s">
        <v>304</v>
      </c>
      <c r="C65" s="50" t="s">
        <v>305</v>
      </c>
      <c r="D65" s="50">
        <v>0</v>
      </c>
      <c r="E65" s="50">
        <v>100007</v>
      </c>
      <c r="F65" s="50">
        <v>100000</v>
      </c>
      <c r="G65" s="50">
        <v>1E+30</v>
      </c>
      <c r="H65" s="50">
        <v>100007</v>
      </c>
    </row>
    <row r="66" spans="2:8" x14ac:dyDescent="0.3">
      <c r="B66" s="50" t="s">
        <v>306</v>
      </c>
      <c r="C66" s="50" t="s">
        <v>307</v>
      </c>
      <c r="D66" s="50">
        <v>0</v>
      </c>
      <c r="E66" s="50">
        <v>100010</v>
      </c>
      <c r="F66" s="50">
        <v>100000</v>
      </c>
      <c r="G66" s="50">
        <v>1E+30</v>
      </c>
      <c r="H66" s="50">
        <v>100010</v>
      </c>
    </row>
    <row r="67" spans="2:8" x14ac:dyDescent="0.3">
      <c r="B67" s="50" t="s">
        <v>308</v>
      </c>
      <c r="C67" s="50" t="s">
        <v>309</v>
      </c>
      <c r="D67" s="50">
        <v>0</v>
      </c>
      <c r="E67" s="50">
        <v>100007</v>
      </c>
      <c r="F67" s="50">
        <v>100000</v>
      </c>
      <c r="G67" s="50">
        <v>1E+30</v>
      </c>
      <c r="H67" s="50">
        <v>100007</v>
      </c>
    </row>
    <row r="68" spans="2:8" x14ac:dyDescent="0.3">
      <c r="B68" s="50" t="s">
        <v>310</v>
      </c>
      <c r="C68" s="50" t="s">
        <v>311</v>
      </c>
      <c r="D68" s="50">
        <v>0</v>
      </c>
      <c r="E68" s="50">
        <v>100013</v>
      </c>
      <c r="F68" s="50">
        <v>100000</v>
      </c>
      <c r="G68" s="50">
        <v>1E+30</v>
      </c>
      <c r="H68" s="50">
        <v>100013</v>
      </c>
    </row>
    <row r="69" spans="2:8" x14ac:dyDescent="0.3">
      <c r="B69" s="50" t="s">
        <v>312</v>
      </c>
      <c r="C69" s="50" t="s">
        <v>313</v>
      </c>
      <c r="D69" s="50">
        <v>0</v>
      </c>
      <c r="E69" s="50">
        <v>100000</v>
      </c>
      <c r="F69" s="50">
        <v>100000</v>
      </c>
      <c r="G69" s="50">
        <v>1E+30</v>
      </c>
      <c r="H69" s="50">
        <v>100000</v>
      </c>
    </row>
    <row r="70" spans="2:8" x14ac:dyDescent="0.3">
      <c r="B70" s="50" t="s">
        <v>314</v>
      </c>
      <c r="C70" s="50" t="s">
        <v>315</v>
      </c>
      <c r="D70" s="50">
        <v>0</v>
      </c>
      <c r="E70" s="50">
        <v>9</v>
      </c>
      <c r="F70" s="50">
        <v>12</v>
      </c>
      <c r="G70" s="50">
        <v>1E+30</v>
      </c>
      <c r="H70" s="50">
        <v>9</v>
      </c>
    </row>
    <row r="71" spans="2:8" x14ac:dyDescent="0.3">
      <c r="B71" s="50" t="s">
        <v>316</v>
      </c>
      <c r="C71" s="50" t="s">
        <v>317</v>
      </c>
      <c r="D71" s="50">
        <v>0</v>
      </c>
      <c r="E71" s="50">
        <v>6</v>
      </c>
      <c r="F71" s="50">
        <v>10</v>
      </c>
      <c r="G71" s="50">
        <v>1E+30</v>
      </c>
      <c r="H71" s="50">
        <v>6</v>
      </c>
    </row>
    <row r="72" spans="2:8" x14ac:dyDescent="0.3">
      <c r="B72" s="50" t="s">
        <v>318</v>
      </c>
      <c r="C72" s="50" t="s">
        <v>319</v>
      </c>
      <c r="D72" s="50">
        <v>0</v>
      </c>
      <c r="E72" s="50">
        <v>100012</v>
      </c>
      <c r="F72" s="50">
        <v>100000</v>
      </c>
      <c r="G72" s="50">
        <v>1E+30</v>
      </c>
      <c r="H72" s="50">
        <v>100012</v>
      </c>
    </row>
    <row r="73" spans="2:8" x14ac:dyDescent="0.3">
      <c r="B73" s="50" t="s">
        <v>320</v>
      </c>
      <c r="C73" s="50" t="s">
        <v>321</v>
      </c>
      <c r="D73" s="50">
        <v>0</v>
      </c>
      <c r="E73" s="50">
        <v>100009</v>
      </c>
      <c r="F73" s="50">
        <v>100000</v>
      </c>
      <c r="G73" s="50">
        <v>1E+30</v>
      </c>
      <c r="H73" s="50">
        <v>100009</v>
      </c>
    </row>
    <row r="74" spans="2:8" x14ac:dyDescent="0.3">
      <c r="B74" s="50" t="s">
        <v>322</v>
      </c>
      <c r="C74" s="50" t="s">
        <v>323</v>
      </c>
      <c r="D74" s="50">
        <v>0</v>
      </c>
      <c r="E74" s="50">
        <v>100010</v>
      </c>
      <c r="F74" s="50">
        <v>100000</v>
      </c>
      <c r="G74" s="50">
        <v>1E+30</v>
      </c>
      <c r="H74" s="50">
        <v>100010</v>
      </c>
    </row>
    <row r="75" spans="2:8" x14ac:dyDescent="0.3">
      <c r="B75" s="50" t="s">
        <v>324</v>
      </c>
      <c r="C75" s="50" t="s">
        <v>325</v>
      </c>
      <c r="D75" s="50">
        <v>0</v>
      </c>
      <c r="E75" s="50">
        <v>100013</v>
      </c>
      <c r="F75" s="50">
        <v>100000</v>
      </c>
      <c r="G75" s="50">
        <v>1E+30</v>
      </c>
      <c r="H75" s="50">
        <v>100013</v>
      </c>
    </row>
    <row r="76" spans="2:8" x14ac:dyDescent="0.3">
      <c r="B76" s="50" t="s">
        <v>326</v>
      </c>
      <c r="C76" s="50" t="s">
        <v>327</v>
      </c>
      <c r="D76" s="50">
        <v>0</v>
      </c>
      <c r="E76" s="50">
        <v>100010</v>
      </c>
      <c r="F76" s="50">
        <v>100000</v>
      </c>
      <c r="G76" s="50">
        <v>1E+30</v>
      </c>
      <c r="H76" s="50">
        <v>100010</v>
      </c>
    </row>
    <row r="77" spans="2:8" x14ac:dyDescent="0.3">
      <c r="B77" s="50" t="s">
        <v>328</v>
      </c>
      <c r="C77" s="50" t="s">
        <v>329</v>
      </c>
      <c r="D77" s="50">
        <v>0</v>
      </c>
      <c r="E77" s="50">
        <v>100016</v>
      </c>
      <c r="F77" s="50">
        <v>100000</v>
      </c>
      <c r="G77" s="50">
        <v>1E+30</v>
      </c>
      <c r="H77" s="50">
        <v>100016</v>
      </c>
    </row>
    <row r="78" spans="2:8" x14ac:dyDescent="0.3">
      <c r="B78" s="50" t="s">
        <v>330</v>
      </c>
      <c r="C78" s="50" t="s">
        <v>331</v>
      </c>
      <c r="D78" s="50">
        <v>0</v>
      </c>
      <c r="E78" s="50">
        <v>15</v>
      </c>
      <c r="F78" s="50">
        <v>12</v>
      </c>
      <c r="G78" s="50">
        <v>1E+30</v>
      </c>
      <c r="H78" s="50">
        <v>15</v>
      </c>
    </row>
    <row r="79" spans="2:8" x14ac:dyDescent="0.3">
      <c r="B79" s="50" t="s">
        <v>332</v>
      </c>
      <c r="C79" s="50" t="s">
        <v>333</v>
      </c>
      <c r="D79" s="50">
        <v>0</v>
      </c>
      <c r="E79" s="50">
        <v>100000</v>
      </c>
      <c r="F79" s="50">
        <v>100000</v>
      </c>
      <c r="G79" s="50">
        <v>1E+30</v>
      </c>
      <c r="H79" s="50">
        <v>100000</v>
      </c>
    </row>
    <row r="80" spans="2:8" x14ac:dyDescent="0.3">
      <c r="B80" s="50" t="s">
        <v>334</v>
      </c>
      <c r="C80" s="50" t="s">
        <v>335</v>
      </c>
      <c r="D80" s="50">
        <v>0</v>
      </c>
      <c r="E80" s="50">
        <v>14</v>
      </c>
      <c r="F80" s="50">
        <v>15</v>
      </c>
      <c r="G80" s="50">
        <v>1E+30</v>
      </c>
      <c r="H80" s="50">
        <v>14</v>
      </c>
    </row>
    <row r="81" spans="1:8" x14ac:dyDescent="0.3">
      <c r="B81" s="50" t="s">
        <v>336</v>
      </c>
      <c r="C81" s="50" t="s">
        <v>337</v>
      </c>
      <c r="D81" s="50">
        <v>0</v>
      </c>
      <c r="E81" s="50">
        <v>100013</v>
      </c>
      <c r="F81" s="50">
        <v>100000</v>
      </c>
      <c r="G81" s="50">
        <v>1E+30</v>
      </c>
      <c r="H81" s="50">
        <v>100013</v>
      </c>
    </row>
    <row r="82" spans="1:8" x14ac:dyDescent="0.3">
      <c r="B82" s="50" t="s">
        <v>338</v>
      </c>
      <c r="C82" s="50" t="s">
        <v>339</v>
      </c>
      <c r="D82" s="50">
        <v>0</v>
      </c>
      <c r="E82" s="50">
        <v>100010</v>
      </c>
      <c r="F82" s="50">
        <v>100000</v>
      </c>
      <c r="G82" s="50">
        <v>1E+30</v>
      </c>
      <c r="H82" s="50">
        <v>100010</v>
      </c>
    </row>
    <row r="83" spans="1:8" x14ac:dyDescent="0.3">
      <c r="B83" s="50" t="s">
        <v>340</v>
      </c>
      <c r="C83" s="50" t="s">
        <v>341</v>
      </c>
      <c r="D83" s="50">
        <v>0</v>
      </c>
      <c r="E83" s="50">
        <v>100011</v>
      </c>
      <c r="F83" s="50">
        <v>100000</v>
      </c>
      <c r="G83" s="50">
        <v>1E+30</v>
      </c>
      <c r="H83" s="50">
        <v>100011</v>
      </c>
    </row>
    <row r="84" spans="1:8" x14ac:dyDescent="0.3">
      <c r="B84" s="50" t="s">
        <v>342</v>
      </c>
      <c r="C84" s="50" t="s">
        <v>343</v>
      </c>
      <c r="D84" s="50">
        <v>0</v>
      </c>
      <c r="E84" s="50">
        <v>100014</v>
      </c>
      <c r="F84" s="50">
        <v>100000</v>
      </c>
      <c r="G84" s="50">
        <v>1E+30</v>
      </c>
      <c r="H84" s="50">
        <v>100014</v>
      </c>
    </row>
    <row r="85" spans="1:8" x14ac:dyDescent="0.3">
      <c r="B85" s="50" t="s">
        <v>344</v>
      </c>
      <c r="C85" s="50" t="s">
        <v>345</v>
      </c>
      <c r="D85" s="50">
        <v>0</v>
      </c>
      <c r="E85" s="50">
        <v>100011</v>
      </c>
      <c r="F85" s="50">
        <v>100000</v>
      </c>
      <c r="G85" s="50">
        <v>1E+30</v>
      </c>
      <c r="H85" s="50">
        <v>100011</v>
      </c>
    </row>
    <row r="86" spans="1:8" x14ac:dyDescent="0.3">
      <c r="B86" s="50" t="s">
        <v>346</v>
      </c>
      <c r="C86" s="50" t="s">
        <v>347</v>
      </c>
      <c r="D86" s="50">
        <v>0</v>
      </c>
      <c r="E86" s="50">
        <v>100017</v>
      </c>
      <c r="F86" s="50">
        <v>100000</v>
      </c>
      <c r="G86" s="50">
        <v>1E+30</v>
      </c>
      <c r="H86" s="50">
        <v>100017</v>
      </c>
    </row>
    <row r="87" spans="1:8" x14ac:dyDescent="0.3">
      <c r="B87" s="50" t="s">
        <v>348</v>
      </c>
      <c r="C87" s="50" t="s">
        <v>349</v>
      </c>
      <c r="D87" s="50">
        <v>0</v>
      </c>
      <c r="E87" s="50">
        <v>14</v>
      </c>
      <c r="F87" s="50">
        <v>10</v>
      </c>
      <c r="G87" s="50">
        <v>1E+30</v>
      </c>
      <c r="H87" s="50">
        <v>14</v>
      </c>
    </row>
    <row r="88" spans="1:8" x14ac:dyDescent="0.3">
      <c r="B88" s="50" t="s">
        <v>350</v>
      </c>
      <c r="C88" s="50" t="s">
        <v>351</v>
      </c>
      <c r="D88" s="50">
        <v>0</v>
      </c>
      <c r="E88" s="50">
        <v>16</v>
      </c>
      <c r="F88" s="50">
        <v>15</v>
      </c>
      <c r="G88" s="50">
        <v>1E+30</v>
      </c>
      <c r="H88" s="50">
        <v>16</v>
      </c>
    </row>
    <row r="89" spans="1:8" ht="16.2" thickBot="1" x14ac:dyDescent="0.35">
      <c r="B89" s="51" t="s">
        <v>352</v>
      </c>
      <c r="C89" s="51" t="s">
        <v>353</v>
      </c>
      <c r="D89" s="51">
        <v>0</v>
      </c>
      <c r="E89" s="51">
        <v>100000</v>
      </c>
      <c r="F89" s="51">
        <v>100000</v>
      </c>
      <c r="G89" s="51">
        <v>1E+30</v>
      </c>
      <c r="H89" s="51">
        <v>100000</v>
      </c>
    </row>
    <row r="91" spans="1:8" ht="16.2" thickBot="1" x14ac:dyDescent="0.35">
      <c r="A91" t="s">
        <v>73</v>
      </c>
    </row>
    <row r="92" spans="1:8" x14ac:dyDescent="0.3">
      <c r="B92" s="52"/>
      <c r="C92" s="52"/>
      <c r="D92" s="52" t="s">
        <v>64</v>
      </c>
      <c r="E92" s="52" t="s">
        <v>74</v>
      </c>
      <c r="F92" s="52" t="s">
        <v>76</v>
      </c>
      <c r="G92" s="52" t="s">
        <v>70</v>
      </c>
      <c r="H92" s="52" t="s">
        <v>70</v>
      </c>
    </row>
    <row r="93" spans="1:8" ht="16.2" thickBot="1" x14ac:dyDescent="0.35">
      <c r="B93" s="53" t="s">
        <v>62</v>
      </c>
      <c r="C93" s="53" t="s">
        <v>63</v>
      </c>
      <c r="D93" s="53" t="s">
        <v>65</v>
      </c>
      <c r="E93" s="53" t="s">
        <v>75</v>
      </c>
      <c r="F93" s="53" t="s">
        <v>77</v>
      </c>
      <c r="G93" s="53" t="s">
        <v>71</v>
      </c>
      <c r="H93" s="53" t="s">
        <v>72</v>
      </c>
    </row>
    <row r="94" spans="1:8" x14ac:dyDescent="0.3">
      <c r="B94" s="50" t="s">
        <v>354</v>
      </c>
      <c r="C94" s="50" t="s">
        <v>459</v>
      </c>
      <c r="D94" s="50">
        <v>45</v>
      </c>
      <c r="E94" s="50">
        <v>13</v>
      </c>
      <c r="F94" s="50">
        <v>45</v>
      </c>
      <c r="G94" s="50">
        <v>17</v>
      </c>
      <c r="H94" s="50">
        <v>45</v>
      </c>
    </row>
    <row r="95" spans="1:8" x14ac:dyDescent="0.3">
      <c r="B95" s="50" t="s">
        <v>355</v>
      </c>
      <c r="C95" s="50" t="s">
        <v>460</v>
      </c>
      <c r="D95" s="50">
        <v>26</v>
      </c>
      <c r="E95" s="50">
        <v>10</v>
      </c>
      <c r="F95" s="50">
        <v>26</v>
      </c>
      <c r="G95" s="50">
        <v>17</v>
      </c>
      <c r="H95" s="50">
        <v>46</v>
      </c>
    </row>
    <row r="96" spans="1:8" x14ac:dyDescent="0.3">
      <c r="B96" s="50" t="s">
        <v>356</v>
      </c>
      <c r="C96" s="50" t="s">
        <v>461</v>
      </c>
      <c r="D96" s="50">
        <v>42</v>
      </c>
      <c r="E96" s="50">
        <v>11</v>
      </c>
      <c r="F96" s="50">
        <v>42</v>
      </c>
      <c r="G96" s="50">
        <v>17</v>
      </c>
      <c r="H96" s="50">
        <v>42</v>
      </c>
    </row>
    <row r="97" spans="2:8" x14ac:dyDescent="0.3">
      <c r="B97" s="50" t="s">
        <v>357</v>
      </c>
      <c r="C97" s="50" t="s">
        <v>462</v>
      </c>
      <c r="D97" s="50">
        <v>53</v>
      </c>
      <c r="E97" s="50">
        <v>14</v>
      </c>
      <c r="F97" s="50">
        <v>53</v>
      </c>
      <c r="G97" s="50">
        <v>17</v>
      </c>
      <c r="H97" s="50">
        <v>17</v>
      </c>
    </row>
    <row r="98" spans="2:8" x14ac:dyDescent="0.3">
      <c r="B98" s="50" t="s">
        <v>358</v>
      </c>
      <c r="C98" s="50" t="s">
        <v>463</v>
      </c>
      <c r="D98" s="50">
        <v>29</v>
      </c>
      <c r="E98" s="50">
        <v>11</v>
      </c>
      <c r="F98" s="50">
        <v>29</v>
      </c>
      <c r="G98" s="50">
        <v>17</v>
      </c>
      <c r="H98" s="50">
        <v>17</v>
      </c>
    </row>
    <row r="99" spans="2:8" x14ac:dyDescent="0.3">
      <c r="B99" s="50" t="s">
        <v>359</v>
      </c>
      <c r="C99" s="50" t="s">
        <v>464</v>
      </c>
      <c r="D99" s="50">
        <v>38</v>
      </c>
      <c r="E99" s="50">
        <v>17</v>
      </c>
      <c r="F99" s="50">
        <v>38</v>
      </c>
      <c r="G99" s="50">
        <v>17</v>
      </c>
      <c r="H99" s="50">
        <v>38</v>
      </c>
    </row>
    <row r="100" spans="2:8" x14ac:dyDescent="0.3">
      <c r="B100" s="50" t="s">
        <v>360</v>
      </c>
      <c r="C100" s="50" t="s">
        <v>465</v>
      </c>
      <c r="D100" s="50">
        <v>65</v>
      </c>
      <c r="E100" s="50">
        <v>-4</v>
      </c>
      <c r="F100" s="50">
        <v>65</v>
      </c>
      <c r="G100" s="50">
        <v>17</v>
      </c>
      <c r="H100" s="50">
        <v>17</v>
      </c>
    </row>
    <row r="101" spans="2:8" x14ac:dyDescent="0.3">
      <c r="B101" s="50" t="s">
        <v>361</v>
      </c>
      <c r="C101" s="50" t="s">
        <v>466</v>
      </c>
      <c r="D101" s="50">
        <v>80</v>
      </c>
      <c r="E101" s="50">
        <v>-1</v>
      </c>
      <c r="F101" s="50">
        <v>80</v>
      </c>
      <c r="G101" s="50">
        <v>46</v>
      </c>
      <c r="H101" s="50">
        <v>17</v>
      </c>
    </row>
    <row r="102" spans="2:8" ht="16.2" thickBot="1" x14ac:dyDescent="0.35">
      <c r="B102" s="51" t="s">
        <v>362</v>
      </c>
      <c r="C102" s="51" t="s">
        <v>467</v>
      </c>
      <c r="D102" s="51">
        <v>88</v>
      </c>
      <c r="E102" s="51">
        <v>0</v>
      </c>
      <c r="F102" s="51">
        <v>105</v>
      </c>
      <c r="G102" s="51">
        <v>1E+30</v>
      </c>
      <c r="H102" s="5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6FD9-9491-024D-8CA4-AD470BFBFFE2}">
  <dimension ref="B1:Q30"/>
  <sheetViews>
    <sheetView tabSelected="1" topLeftCell="G10" workbookViewId="0">
      <selection activeCell="G27" sqref="G27"/>
    </sheetView>
  </sheetViews>
  <sheetFormatPr defaultColWidth="11.19921875" defaultRowHeight="15.6" x14ac:dyDescent="0.3"/>
  <cols>
    <col min="2" max="2" width="20" customWidth="1"/>
    <col min="3" max="3" width="22" customWidth="1"/>
    <col min="5" max="5" width="17.09765625" customWidth="1"/>
    <col min="6" max="6" width="18.796875" bestFit="1" customWidth="1"/>
    <col min="7" max="8" width="16.19921875" customWidth="1"/>
    <col min="9" max="9" width="18" bestFit="1" customWidth="1"/>
    <col min="10" max="10" width="18.796875" bestFit="1" customWidth="1"/>
    <col min="11" max="11" width="16.19921875" customWidth="1"/>
    <col min="12" max="12" width="12.69921875" bestFit="1" customWidth="1"/>
    <col min="13" max="13" width="25.296875" bestFit="1" customWidth="1"/>
    <col min="14" max="14" width="16.5" bestFit="1" customWidth="1"/>
    <col min="15" max="15" width="16.8984375" customWidth="1"/>
  </cols>
  <sheetData>
    <row r="1" spans="2:17" x14ac:dyDescent="0.3">
      <c r="E1" s="28" t="s">
        <v>206</v>
      </c>
    </row>
    <row r="2" spans="2:17" x14ac:dyDescent="0.3">
      <c r="M2" s="28" t="s">
        <v>204</v>
      </c>
      <c r="O2" s="67" t="s">
        <v>163</v>
      </c>
      <c r="P2" s="73" t="s">
        <v>205</v>
      </c>
      <c r="Q2" s="73"/>
    </row>
    <row r="3" spans="2:17" ht="16.2" thickBot="1" x14ac:dyDescent="0.35"/>
    <row r="4" spans="2:17" ht="18.600000000000001" thickBot="1" x14ac:dyDescent="0.55000000000000004">
      <c r="E4" s="11"/>
      <c r="F4" s="224" t="s">
        <v>19</v>
      </c>
      <c r="G4" s="226" t="s">
        <v>20</v>
      </c>
      <c r="H4" s="226" t="s">
        <v>21</v>
      </c>
      <c r="I4" s="226" t="s">
        <v>22</v>
      </c>
      <c r="J4" s="226" t="s">
        <v>23</v>
      </c>
      <c r="K4" s="228" t="s">
        <v>24</v>
      </c>
      <c r="M4" s="67" t="s">
        <v>162</v>
      </c>
      <c r="N4" s="68" t="s">
        <v>200</v>
      </c>
      <c r="O4" s="67" t="s">
        <v>163</v>
      </c>
    </row>
    <row r="5" spans="2:17" ht="18.600000000000001" thickBot="1" x14ac:dyDescent="0.35">
      <c r="B5" s="54"/>
      <c r="C5" s="55" t="s">
        <v>18</v>
      </c>
      <c r="E5" s="12"/>
      <c r="F5" s="225"/>
      <c r="G5" s="227"/>
      <c r="H5" s="227"/>
      <c r="I5" s="227"/>
      <c r="J5" s="227"/>
      <c r="K5" s="229"/>
      <c r="M5" s="46">
        <v>0.1</v>
      </c>
      <c r="N5" s="56">
        <v>5.1390652398919303E-4</v>
      </c>
      <c r="O5" s="72">
        <f t="shared" ref="O5:O12" si="0">SQRT(N5)</f>
        <v>2.2669506478730256E-2</v>
      </c>
    </row>
    <row r="6" spans="2:17" ht="16.8" thickTop="1" thickBot="1" x14ac:dyDescent="0.35">
      <c r="B6" s="9" t="s">
        <v>19</v>
      </c>
      <c r="C6" s="10">
        <v>7.0000000000000007E-2</v>
      </c>
      <c r="E6" s="74" t="s">
        <v>19</v>
      </c>
      <c r="F6" s="13">
        <v>1E-3</v>
      </c>
      <c r="G6" s="14">
        <v>2.9999999999999997E-4</v>
      </c>
      <c r="H6" s="14">
        <v>-2.9999999999999997E-4</v>
      </c>
      <c r="I6" s="14">
        <v>3.5E-4</v>
      </c>
      <c r="J6" s="14">
        <v>-3.5E-4</v>
      </c>
      <c r="K6" s="14">
        <v>4.0000000000000002E-4</v>
      </c>
      <c r="M6" s="46">
        <v>0.105</v>
      </c>
      <c r="N6" s="56">
        <v>6.0327270158396797E-4</v>
      </c>
      <c r="O6" s="72">
        <f t="shared" si="0"/>
        <v>2.4561610321474608E-2</v>
      </c>
    </row>
    <row r="7" spans="2:17" ht="16.2" thickBot="1" x14ac:dyDescent="0.35">
      <c r="B7" s="9" t="s">
        <v>20</v>
      </c>
      <c r="C7" s="10">
        <v>0.12</v>
      </c>
      <c r="E7" s="75" t="s">
        <v>20</v>
      </c>
      <c r="F7" s="62">
        <v>2.9999999999999997E-4</v>
      </c>
      <c r="G7" s="14">
        <v>8.9999999999999993E-3</v>
      </c>
      <c r="H7" s="14">
        <v>4.0000000000000002E-4</v>
      </c>
      <c r="I7" s="14">
        <v>1.6000000000000001E-3</v>
      </c>
      <c r="J7" s="14">
        <v>-1.6000000000000001E-3</v>
      </c>
      <c r="K7" s="14">
        <v>5.9999999999999995E-4</v>
      </c>
      <c r="L7" t="s">
        <v>25</v>
      </c>
      <c r="M7" s="46">
        <v>0.11</v>
      </c>
      <c r="N7" s="56">
        <v>7.3563547672358997E-4</v>
      </c>
      <c r="O7" s="72">
        <f t="shared" si="0"/>
        <v>2.7122600847330071E-2</v>
      </c>
    </row>
    <row r="8" spans="2:17" ht="16.2" thickBot="1" x14ac:dyDescent="0.35">
      <c r="B8" s="9" t="s">
        <v>21</v>
      </c>
      <c r="C8" s="10">
        <v>0.11</v>
      </c>
      <c r="E8" s="75" t="s">
        <v>21</v>
      </c>
      <c r="F8" s="62">
        <v>-2.9999999999999997E-4</v>
      </c>
      <c r="G8" s="63">
        <v>4.0000000000000002E-4</v>
      </c>
      <c r="H8" s="14">
        <v>8.0000000000000002E-3</v>
      </c>
      <c r="I8" s="14">
        <v>1.5E-3</v>
      </c>
      <c r="J8" s="14">
        <v>-5.4999999999999997E-3</v>
      </c>
      <c r="K8" s="14">
        <v>-6.9999999999999999E-4</v>
      </c>
      <c r="M8" s="46">
        <v>0.115</v>
      </c>
      <c r="N8" s="56">
        <v>9.10995167764623E-4</v>
      </c>
      <c r="O8" s="72">
        <f t="shared" si="0"/>
        <v>3.0182696495916712E-2</v>
      </c>
    </row>
    <row r="9" spans="2:17" ht="16.2" thickBot="1" x14ac:dyDescent="0.35">
      <c r="B9" s="9" t="s">
        <v>22</v>
      </c>
      <c r="C9" s="10">
        <v>0.14000000000000001</v>
      </c>
      <c r="E9" s="75" t="s">
        <v>22</v>
      </c>
      <c r="F9" s="62">
        <v>3.5E-4</v>
      </c>
      <c r="G9" s="63">
        <v>1.6000000000000001E-3</v>
      </c>
      <c r="H9" s="63">
        <v>1.5E-3</v>
      </c>
      <c r="I9" s="14">
        <v>1.2E-2</v>
      </c>
      <c r="J9" s="14">
        <v>-5.0000000000000001E-4</v>
      </c>
      <c r="K9" s="14">
        <v>8.0000000000000004E-4</v>
      </c>
      <c r="M9" s="46">
        <v>0.12</v>
      </c>
      <c r="N9" s="56">
        <v>1.1293508105611699E-3</v>
      </c>
      <c r="O9" s="72">
        <f t="shared" si="0"/>
        <v>3.3605815130140347E-2</v>
      </c>
    </row>
    <row r="10" spans="2:17" ht="16.2" thickBot="1" x14ac:dyDescent="0.35">
      <c r="B10" s="9" t="s">
        <v>23</v>
      </c>
      <c r="C10" s="10">
        <v>0.14000000000000001</v>
      </c>
      <c r="E10" s="75" t="s">
        <v>23</v>
      </c>
      <c r="F10" s="62">
        <v>-3.5E-4</v>
      </c>
      <c r="G10" s="63">
        <v>-1.6000000000000001E-3</v>
      </c>
      <c r="H10" s="63">
        <v>-5.4999999999999997E-3</v>
      </c>
      <c r="I10" s="63">
        <v>-5.0000000000000001E-4</v>
      </c>
      <c r="J10" s="14">
        <v>1.2E-2</v>
      </c>
      <c r="K10" s="14">
        <v>-8.0000000000000004E-4</v>
      </c>
      <c r="M10" s="46">
        <v>0.125</v>
      </c>
      <c r="N10" s="56">
        <v>1.4634977337279001E-3</v>
      </c>
      <c r="O10" s="72">
        <f t="shared" si="0"/>
        <v>3.8255688906722096E-2</v>
      </c>
    </row>
    <row r="11" spans="2:17" ht="16.2" thickBot="1" x14ac:dyDescent="0.35">
      <c r="B11" s="9" t="s">
        <v>24</v>
      </c>
      <c r="C11" s="10">
        <v>0.09</v>
      </c>
      <c r="E11" s="76" t="s">
        <v>24</v>
      </c>
      <c r="F11" s="62">
        <v>4.0000000000000002E-4</v>
      </c>
      <c r="G11" s="63">
        <v>5.9999999999999995E-4</v>
      </c>
      <c r="H11" s="63">
        <v>-6.9999999999999999E-4</v>
      </c>
      <c r="I11" s="63">
        <v>8.0000000000000004E-4</v>
      </c>
      <c r="J11" s="63">
        <v>-8.0000000000000004E-4</v>
      </c>
      <c r="K11" s="14">
        <v>5.0000000000000001E-3</v>
      </c>
      <c r="M11" s="46">
        <v>0.13</v>
      </c>
      <c r="N11" s="56">
        <v>2.0979202485569381E-3</v>
      </c>
      <c r="O11" s="72">
        <f t="shared" si="0"/>
        <v>4.5803059379881363E-2</v>
      </c>
    </row>
    <row r="12" spans="2:17" ht="17.399999999999999" x14ac:dyDescent="0.3">
      <c r="E12" s="8"/>
      <c r="F12" s="223" t="s">
        <v>26</v>
      </c>
      <c r="G12" s="223"/>
      <c r="H12" s="223"/>
      <c r="I12" s="223"/>
      <c r="J12" s="223"/>
      <c r="K12" s="223"/>
      <c r="M12" s="46">
        <v>0.13500000000000001</v>
      </c>
      <c r="N12" s="56">
        <v>3.4962484498055816E-3</v>
      </c>
      <c r="O12" s="72">
        <f t="shared" si="0"/>
        <v>5.9129082944060461E-2</v>
      </c>
    </row>
    <row r="13" spans="2:17" ht="16.2" thickBot="1" x14ac:dyDescent="0.35"/>
    <row r="14" spans="2:17" ht="16.2" thickBot="1" x14ac:dyDescent="0.35">
      <c r="F14" s="36"/>
      <c r="G14" s="47" t="s">
        <v>164</v>
      </c>
      <c r="H14" s="48" t="s">
        <v>165</v>
      </c>
      <c r="I14" s="49" t="s">
        <v>166</v>
      </c>
    </row>
    <row r="15" spans="2:17" x14ac:dyDescent="0.3">
      <c r="F15" s="60" t="s">
        <v>167</v>
      </c>
      <c r="G15" s="77">
        <f t="shared" ref="G15:G20" si="1">C6</f>
        <v>7.0000000000000007E-2</v>
      </c>
      <c r="H15" s="78">
        <v>0.18980587408516142</v>
      </c>
      <c r="I15" s="79">
        <f>H15*10000</f>
        <v>1898.0587408516142</v>
      </c>
    </row>
    <row r="16" spans="2:17" ht="18" x14ac:dyDescent="0.5">
      <c r="F16" s="64" t="s">
        <v>168</v>
      </c>
      <c r="G16" s="57">
        <f t="shared" si="1"/>
        <v>0.12</v>
      </c>
      <c r="H16" s="65">
        <v>0.10863043936334781</v>
      </c>
      <c r="I16" s="66">
        <f t="shared" ref="I16:I20" si="2">H16*10000</f>
        <v>1086.304393633478</v>
      </c>
      <c r="M16" s="11"/>
    </row>
    <row r="17" spans="5:9" x14ac:dyDescent="0.3">
      <c r="F17" s="64" t="s">
        <v>169</v>
      </c>
      <c r="G17" s="57">
        <f t="shared" si="1"/>
        <v>0.11</v>
      </c>
      <c r="H17" s="65">
        <v>0.27082788972030719</v>
      </c>
      <c r="I17" s="66">
        <f t="shared" si="2"/>
        <v>2708.2788972030721</v>
      </c>
    </row>
    <row r="18" spans="5:9" x14ac:dyDescent="0.3">
      <c r="F18" s="64" t="s">
        <v>170</v>
      </c>
      <c r="G18" s="57">
        <f t="shared" si="1"/>
        <v>0.14000000000000001</v>
      </c>
      <c r="H18" s="65">
        <v>4.794272743962797E-2</v>
      </c>
      <c r="I18" s="66">
        <f t="shared" si="2"/>
        <v>479.4272743962797</v>
      </c>
    </row>
    <row r="19" spans="5:9" x14ac:dyDescent="0.3">
      <c r="F19" s="64" t="s">
        <v>171</v>
      </c>
      <c r="G19" s="57">
        <f t="shared" si="1"/>
        <v>0.14000000000000001</v>
      </c>
      <c r="H19" s="65">
        <v>0.25447020278213422</v>
      </c>
      <c r="I19" s="66">
        <f t="shared" si="2"/>
        <v>2544.7020278213422</v>
      </c>
    </row>
    <row r="20" spans="5:9" ht="16.2" thickBot="1" x14ac:dyDescent="0.35">
      <c r="F20" s="61" t="s">
        <v>172</v>
      </c>
      <c r="G20" s="81">
        <f t="shared" si="1"/>
        <v>0.09</v>
      </c>
      <c r="H20" s="65">
        <v>0.12832286660942119</v>
      </c>
      <c r="I20" s="66">
        <f t="shared" si="2"/>
        <v>1283.2286660942118</v>
      </c>
    </row>
    <row r="21" spans="5:9" x14ac:dyDescent="0.3">
      <c r="G21" s="82" t="s">
        <v>203</v>
      </c>
      <c r="H21" s="80">
        <f>SUM(H15:H20)</f>
        <v>0.99999999999999978</v>
      </c>
      <c r="I21" s="34">
        <f>SUM(I15:I20)</f>
        <v>9999.9999999999982</v>
      </c>
    </row>
    <row r="22" spans="5:9" ht="16.2" thickBot="1" x14ac:dyDescent="0.35">
      <c r="G22" s="83" t="s">
        <v>202</v>
      </c>
      <c r="H22" s="80" t="s">
        <v>32</v>
      </c>
      <c r="I22" s="34" t="s">
        <v>32</v>
      </c>
    </row>
    <row r="23" spans="5:9" x14ac:dyDescent="0.3">
      <c r="H23" s="34">
        <v>1</v>
      </c>
      <c r="I23" s="34">
        <v>10000</v>
      </c>
    </row>
    <row r="25" spans="5:9" x14ac:dyDescent="0.3">
      <c r="F25" s="44" t="s">
        <v>173</v>
      </c>
      <c r="G25" s="58">
        <f>SUMPRODUCT(G15:G20,H15:H20)</f>
        <v>0.11000000000469146</v>
      </c>
      <c r="H25" s="34" t="s">
        <v>174</v>
      </c>
      <c r="I25" s="34">
        <v>0.11</v>
      </c>
    </row>
    <row r="27" spans="5:9" x14ac:dyDescent="0.3">
      <c r="F27" s="44" t="s">
        <v>175</v>
      </c>
      <c r="G27" s="59" cm="1">
        <f t="array" ref="G27">MMULT(TRANSPOSE(H15:H20),MMULT(F6:K11,H15:H20))</f>
        <v>7.3563547672358997E-4</v>
      </c>
    </row>
    <row r="29" spans="5:9" ht="16.2" thickBot="1" x14ac:dyDescent="0.35"/>
    <row r="30" spans="5:9" ht="29.4" thickBot="1" x14ac:dyDescent="0.6">
      <c r="E30" s="71" t="s">
        <v>201</v>
      </c>
      <c r="F30" s="69" t="s">
        <v>176</v>
      </c>
      <c r="G30" s="70">
        <f>SQRT(G27)</f>
        <v>2.7122600847330071E-2</v>
      </c>
    </row>
  </sheetData>
  <mergeCells count="7">
    <mergeCell ref="F12:K12"/>
    <mergeCell ref="F4:F5"/>
    <mergeCell ref="G4:G5"/>
    <mergeCell ref="H4:H5"/>
    <mergeCell ref="I4:I5"/>
    <mergeCell ref="J4:J5"/>
    <mergeCell ref="K4:K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9AC2-BAD3-419C-AD74-0CBDE5F6E801}">
  <dimension ref="A1:E21"/>
  <sheetViews>
    <sheetView showGridLines="0" workbookViewId="0">
      <selection activeCell="I9" sqref="I9"/>
    </sheetView>
  </sheetViews>
  <sheetFormatPr defaultRowHeight="15.6" x14ac:dyDescent="0.3"/>
  <cols>
    <col min="1" max="1" width="2.19921875" customWidth="1"/>
    <col min="2" max="2" width="6.19921875" bestFit="1" customWidth="1"/>
    <col min="3" max="3" width="25.69921875" bestFit="1" customWidth="1"/>
    <col min="4" max="4" width="11.8984375" bestFit="1" customWidth="1"/>
    <col min="5" max="5" width="12.5" bestFit="1" customWidth="1"/>
  </cols>
  <sheetData>
    <row r="1" spans="1:5" x14ac:dyDescent="0.3">
      <c r="A1" s="45" t="s">
        <v>59</v>
      </c>
    </row>
    <row r="2" spans="1:5" x14ac:dyDescent="0.3">
      <c r="A2" s="45" t="s">
        <v>177</v>
      </c>
    </row>
    <row r="3" spans="1:5" x14ac:dyDescent="0.3">
      <c r="A3" s="45" t="s">
        <v>199</v>
      </c>
    </row>
    <row r="6" spans="1:5" ht="16.2" thickBot="1" x14ac:dyDescent="0.35">
      <c r="A6" t="s">
        <v>61</v>
      </c>
    </row>
    <row r="7" spans="1:5" x14ac:dyDescent="0.3">
      <c r="B7" s="52"/>
      <c r="C7" s="52"/>
      <c r="D7" s="52" t="s">
        <v>64</v>
      </c>
      <c r="E7" s="52" t="s">
        <v>66</v>
      </c>
    </row>
    <row r="8" spans="1:5" ht="16.2" thickBot="1" x14ac:dyDescent="0.35">
      <c r="B8" s="53" t="s">
        <v>62</v>
      </c>
      <c r="C8" s="53" t="s">
        <v>63</v>
      </c>
      <c r="D8" s="53" t="s">
        <v>65</v>
      </c>
      <c r="E8" s="53" t="s">
        <v>196</v>
      </c>
    </row>
    <row r="9" spans="1:5" x14ac:dyDescent="0.3">
      <c r="B9" s="50" t="s">
        <v>178</v>
      </c>
      <c r="C9" s="50" t="s">
        <v>179</v>
      </c>
      <c r="D9" s="50">
        <v>0.18980587408516142</v>
      </c>
      <c r="E9" s="50">
        <v>0</v>
      </c>
    </row>
    <row r="10" spans="1:5" x14ac:dyDescent="0.3">
      <c r="B10" s="50" t="s">
        <v>180</v>
      </c>
      <c r="C10" s="50" t="s">
        <v>181</v>
      </c>
      <c r="D10" s="50">
        <v>0.10863043936334781</v>
      </c>
      <c r="E10" s="50">
        <v>0</v>
      </c>
    </row>
    <row r="11" spans="1:5" x14ac:dyDescent="0.3">
      <c r="B11" s="50" t="s">
        <v>182</v>
      </c>
      <c r="C11" s="50" t="s">
        <v>183</v>
      </c>
      <c r="D11" s="50">
        <v>0.27082788972030719</v>
      </c>
      <c r="E11" s="50">
        <v>0</v>
      </c>
    </row>
    <row r="12" spans="1:5" x14ac:dyDescent="0.3">
      <c r="B12" s="50" t="s">
        <v>184</v>
      </c>
      <c r="C12" s="50" t="s">
        <v>185</v>
      </c>
      <c r="D12" s="50">
        <v>4.794272743962797E-2</v>
      </c>
      <c r="E12" s="50">
        <v>0</v>
      </c>
    </row>
    <row r="13" spans="1:5" x14ac:dyDescent="0.3">
      <c r="B13" s="50" t="s">
        <v>186</v>
      </c>
      <c r="C13" s="50" t="s">
        <v>187</v>
      </c>
      <c r="D13" s="50">
        <v>0.25447020278213422</v>
      </c>
      <c r="E13" s="50">
        <v>0</v>
      </c>
    </row>
    <row r="14" spans="1:5" ht="16.2" thickBot="1" x14ac:dyDescent="0.35">
      <c r="B14" s="51" t="s">
        <v>188</v>
      </c>
      <c r="C14" s="51" t="s">
        <v>189</v>
      </c>
      <c r="D14" s="51">
        <v>0.12832286660942119</v>
      </c>
      <c r="E14" s="51">
        <v>0</v>
      </c>
    </row>
    <row r="16" spans="1:5" ht="16.2" thickBot="1" x14ac:dyDescent="0.35">
      <c r="A16" t="s">
        <v>73</v>
      </c>
    </row>
    <row r="17" spans="2:5" x14ac:dyDescent="0.3">
      <c r="B17" s="52"/>
      <c r="C17" s="52"/>
      <c r="D17" s="52" t="s">
        <v>64</v>
      </c>
      <c r="E17" s="52" t="s">
        <v>197</v>
      </c>
    </row>
    <row r="18" spans="2:5" ht="16.2" thickBot="1" x14ac:dyDescent="0.35">
      <c r="B18" s="53" t="s">
        <v>62</v>
      </c>
      <c r="C18" s="53" t="s">
        <v>63</v>
      </c>
      <c r="D18" s="53" t="s">
        <v>65</v>
      </c>
      <c r="E18" s="53" t="s">
        <v>198</v>
      </c>
    </row>
    <row r="19" spans="2:5" x14ac:dyDescent="0.3">
      <c r="B19" s="50" t="s">
        <v>190</v>
      </c>
      <c r="C19" s="50" t="s">
        <v>191</v>
      </c>
      <c r="D19" s="50">
        <v>0.11000000000469146</v>
      </c>
      <c r="E19" s="50">
        <v>0.56727982682934897</v>
      </c>
    </row>
    <row r="20" spans="2:5" x14ac:dyDescent="0.3">
      <c r="B20" s="50" t="s">
        <v>192</v>
      </c>
      <c r="C20" s="50" t="s">
        <v>193</v>
      </c>
      <c r="D20" s="50">
        <v>0.99999999999999978</v>
      </c>
      <c r="E20" s="50">
        <v>0</v>
      </c>
    </row>
    <row r="21" spans="2:5" ht="16.2" thickBot="1" x14ac:dyDescent="0.35">
      <c r="B21" s="51" t="s">
        <v>194</v>
      </c>
      <c r="C21" s="51" t="s">
        <v>195</v>
      </c>
      <c r="D21" s="51">
        <v>9999.9999999999982</v>
      </c>
      <c r="E21" s="51">
        <v>-3.5278185270726685E-6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</vt:lpstr>
      <vt:lpstr>Sensitivity Report Part 1-1</vt:lpstr>
      <vt:lpstr>Sensitivity Report Part 1-2</vt:lpstr>
      <vt:lpstr>Part 2</vt:lpstr>
      <vt:lpstr>Sensitivity Report for 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syed faizan</cp:lastModifiedBy>
  <dcterms:created xsi:type="dcterms:W3CDTF">2020-12-01T18:44:30Z</dcterms:created>
  <dcterms:modified xsi:type="dcterms:W3CDTF">2024-06-26T16:00:20Z</dcterms:modified>
</cp:coreProperties>
</file>