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50" activeTab="5"/>
  </bookViews>
  <sheets>
    <sheet name="Benchmark" sheetId="6" r:id="rId1"/>
    <sheet name="RFM  - 3d" sheetId="1" r:id="rId2"/>
    <sheet name="RFM + income" sheetId="2" r:id="rId3"/>
    <sheet name="RFM + distance" sheetId="7" r:id="rId4"/>
    <sheet name="RFM + acqdate" sheetId="8" r:id="rId5"/>
    <sheet name="Summary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7" i="7"/>
  <c r="H7" i="2"/>
  <c r="H10" i="1"/>
  <c r="H7" i="1"/>
  <c r="H9" i="6"/>
  <c r="B6" i="5" l="1"/>
  <c r="B5" i="5"/>
  <c r="B4" i="5"/>
  <c r="B42" i="8"/>
  <c r="D42" i="8" s="1"/>
  <c r="C42" i="8"/>
  <c r="B42" i="7"/>
  <c r="D42" i="7" s="1"/>
  <c r="C42" i="7"/>
  <c r="H4" i="7"/>
  <c r="H6" i="7" s="1"/>
  <c r="H10" i="8"/>
  <c r="H4" i="8"/>
  <c r="H6" i="8" s="1"/>
  <c r="H3" i="8"/>
  <c r="H5" i="8" s="1"/>
  <c r="H10" i="7"/>
  <c r="H6" i="2"/>
  <c r="H5" i="2"/>
  <c r="H4" i="2"/>
  <c r="H3" i="2"/>
  <c r="C42" i="2"/>
  <c r="B42" i="2"/>
  <c r="D42" i="2" s="1"/>
  <c r="H6" i="1"/>
  <c r="H5" i="1"/>
  <c r="H4" i="1"/>
  <c r="H3" i="1"/>
  <c r="C10" i="1"/>
  <c r="B10" i="1"/>
  <c r="D10" i="1" s="1"/>
  <c r="C117" i="6"/>
  <c r="H4" i="6" s="1"/>
  <c r="H8" i="6" s="1"/>
  <c r="B117" i="6"/>
  <c r="D117" i="6" s="1"/>
  <c r="C117" i="1"/>
  <c r="B117" i="1"/>
  <c r="H3" i="7" l="1"/>
  <c r="H5" i="7"/>
  <c r="H3" i="6"/>
  <c r="H7" i="6" s="1"/>
  <c r="B2" i="5" s="1"/>
  <c r="D117" i="1"/>
  <c r="H10" i="2" l="1"/>
  <c r="B3" i="5" s="1"/>
</calcChain>
</file>

<file path=xl/sharedStrings.xml><?xml version="1.0" encoding="utf-8"?>
<sst xmlns="http://schemas.openxmlformats.org/spreadsheetml/2006/main" count="67" uniqueCount="25">
  <si>
    <t>segment</t>
  </si>
  <si>
    <t>catalog_contact</t>
  </si>
  <si>
    <t>response_rate</t>
  </si>
  <si>
    <t>ROI</t>
    <phoneticPr fontId="1" type="noConversion"/>
  </si>
  <si>
    <t>cost per catalog</t>
    <phoneticPr fontId="1" type="noConversion"/>
  </si>
  <si>
    <t>valid_contact</t>
  </si>
  <si>
    <t>RFM model</t>
    <phoneticPr fontId="1" type="noConversion"/>
  </si>
  <si>
    <t>Benchmark(send email to all)</t>
    <phoneticPr fontId="1" type="noConversion"/>
  </si>
  <si>
    <t>Benchmark ROI</t>
    <phoneticPr fontId="1" type="noConversion"/>
  </si>
  <si>
    <t>RFM model - 4D</t>
    <phoneticPr fontId="1" type="noConversion"/>
  </si>
  <si>
    <t>Benchmark(RFM)</t>
    <phoneticPr fontId="1" type="noConversion"/>
  </si>
  <si>
    <t xml:space="preserve">Model </t>
    <phoneticPr fontId="1" type="noConversion"/>
  </si>
  <si>
    <t>No Model</t>
    <phoneticPr fontId="1" type="noConversion"/>
  </si>
  <si>
    <t>RFM</t>
    <phoneticPr fontId="1" type="noConversion"/>
  </si>
  <si>
    <t>RFM + Income</t>
    <phoneticPr fontId="1" type="noConversion"/>
  </si>
  <si>
    <t>RFM + Distance</t>
    <phoneticPr fontId="1" type="noConversion"/>
  </si>
  <si>
    <t>RFM + Acqdate</t>
    <phoneticPr fontId="1" type="noConversion"/>
  </si>
  <si>
    <t>total catalog</t>
    <phoneticPr fontId="1" type="noConversion"/>
  </si>
  <si>
    <t>profit per order</t>
    <phoneticPr fontId="1" type="noConversion"/>
  </si>
  <si>
    <t>total revenue</t>
    <phoneticPr fontId="1" type="noConversion"/>
  </si>
  <si>
    <t>total cost</t>
    <phoneticPr fontId="1" type="noConversion"/>
  </si>
  <si>
    <t>total orders</t>
    <phoneticPr fontId="1" type="noConversion"/>
  </si>
  <si>
    <t>total catalogs</t>
    <phoneticPr fontId="1" type="noConversion"/>
  </si>
  <si>
    <t>total catalog</t>
    <phoneticPr fontId="1" type="noConversion"/>
  </si>
  <si>
    <t>total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</si>
</sst>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summary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24-4520-BC79-1BBD759E504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0C3-412A-AEFE-F050A89D81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No Model</c:v>
                </c:pt>
                <c:pt idx="1">
                  <c:v>RFM</c:v>
                </c:pt>
                <c:pt idx="2">
                  <c:v>RFM + Income</c:v>
                </c:pt>
                <c:pt idx="3">
                  <c:v>RFM + Distance</c:v>
                </c:pt>
                <c:pt idx="4">
                  <c:v>RFM + Acqdate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0.872</c:v>
                </c:pt>
                <c:pt idx="1">
                  <c:v>1.6279999999999999</c:v>
                </c:pt>
                <c:pt idx="2">
                  <c:v>1.786</c:v>
                </c:pt>
                <c:pt idx="3">
                  <c:v>1.8129999999999999</c:v>
                </c:pt>
                <c:pt idx="4">
                  <c:v>1.8520000000000001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4-4520-BC79-1BBD759E50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axId val="474528608"/>
        <c:axId val="548692144"/>
      </c:barChart>
      <c:catAx>
        <c:axId val="4745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92144"/>
        <c:crosses val="autoZero"/>
        <c:auto val="1"/>
        <c:lblAlgn val="ctr"/>
        <c:lblOffset val="100"/>
        <c:noMultiLvlLbl val="0"/>
      </c:catAx>
      <c:valAx>
        <c:axId val="548692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5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12700</xdr:rowOff>
    </xdr:from>
    <xdr:to>
      <xdr:col>10</xdr:col>
      <xdr:colOff>619125</xdr:colOff>
      <xdr:row>17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D353AB-F4D3-432F-81EE-01F4E47B3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workbookViewId="0">
      <selection activeCell="H10" sqref="H10"/>
    </sheetView>
  </sheetViews>
  <sheetFormatPr defaultRowHeight="14" x14ac:dyDescent="0.3"/>
  <cols>
    <col min="1" max="1" width="8.33203125" bestFit="1" customWidth="1"/>
    <col min="2" max="2" width="12.08203125" bestFit="1" customWidth="1"/>
    <col min="3" max="3" width="14.33203125" bestFit="1" customWidth="1"/>
    <col min="4" max="4" width="12.75" bestFit="1" customWidth="1"/>
    <col min="7" max="7" width="26.33203125" bestFit="1" customWidth="1"/>
  </cols>
  <sheetData>
    <row r="1" spans="1:8" x14ac:dyDescent="0.3">
      <c r="A1" s="5" t="s">
        <v>0</v>
      </c>
      <c r="B1" s="5" t="s">
        <v>5</v>
      </c>
      <c r="C1" s="5" t="s">
        <v>1</v>
      </c>
      <c r="D1" s="5" t="s">
        <v>2</v>
      </c>
    </row>
    <row r="2" spans="1:8" x14ac:dyDescent="0.3">
      <c r="A2" s="1">
        <v>552</v>
      </c>
      <c r="B2" s="1">
        <v>298</v>
      </c>
      <c r="C2" s="1">
        <v>4815</v>
      </c>
      <c r="D2" s="1">
        <v>6.1899999999999997E-2</v>
      </c>
      <c r="G2" s="4" t="s">
        <v>7</v>
      </c>
    </row>
    <row r="3" spans="1:8" x14ac:dyDescent="0.3">
      <c r="A3" s="1">
        <v>555</v>
      </c>
      <c r="B3" s="1">
        <v>376</v>
      </c>
      <c r="C3" s="1">
        <v>6212</v>
      </c>
      <c r="D3" s="1">
        <v>6.0499999999999998E-2</v>
      </c>
      <c r="G3" s="3" t="s">
        <v>21</v>
      </c>
      <c r="H3">
        <f>B117</f>
        <v>6160</v>
      </c>
    </row>
    <row r="4" spans="1:8" x14ac:dyDescent="0.3">
      <c r="A4" s="1">
        <v>551</v>
      </c>
      <c r="B4" s="1">
        <v>135</v>
      </c>
      <c r="C4" s="1">
        <v>2283</v>
      </c>
      <c r="D4" s="1">
        <v>5.91E-2</v>
      </c>
      <c r="G4" s="3" t="s">
        <v>22</v>
      </c>
      <c r="H4">
        <f>C117</f>
        <v>212008</v>
      </c>
    </row>
    <row r="5" spans="1:8" x14ac:dyDescent="0.3">
      <c r="A5" s="1">
        <v>553</v>
      </c>
      <c r="B5" s="1">
        <v>387</v>
      </c>
      <c r="C5" s="1">
        <v>6890</v>
      </c>
      <c r="D5" s="1">
        <v>5.62E-2</v>
      </c>
      <c r="G5" s="3" t="s">
        <v>18</v>
      </c>
      <c r="H5">
        <v>30</v>
      </c>
    </row>
    <row r="6" spans="1:8" x14ac:dyDescent="0.3">
      <c r="A6" s="1">
        <v>554</v>
      </c>
      <c r="B6" s="1">
        <v>408</v>
      </c>
      <c r="C6" s="1">
        <v>7704</v>
      </c>
      <c r="D6" s="1">
        <v>5.2999999999999999E-2</v>
      </c>
      <c r="G6" s="3" t="s">
        <v>4</v>
      </c>
      <c r="H6">
        <v>1</v>
      </c>
    </row>
    <row r="7" spans="1:8" x14ac:dyDescent="0.3">
      <c r="A7" s="1">
        <v>251</v>
      </c>
      <c r="B7" s="1">
        <v>19</v>
      </c>
      <c r="C7" s="1">
        <v>389</v>
      </c>
      <c r="D7" s="1">
        <v>4.8800000000000003E-2</v>
      </c>
      <c r="G7" s="3" t="s">
        <v>24</v>
      </c>
      <c r="H7" s="6">
        <f>H3*H5</f>
        <v>184800</v>
      </c>
    </row>
    <row r="8" spans="1:8" x14ac:dyDescent="0.3">
      <c r="A8" s="1">
        <v>455</v>
      </c>
      <c r="B8" s="1">
        <v>313</v>
      </c>
      <c r="C8" s="1">
        <v>6530</v>
      </c>
      <c r="D8" s="1">
        <v>4.7899999999999998E-2</v>
      </c>
      <c r="G8" s="3" t="s">
        <v>20</v>
      </c>
      <c r="H8" s="6">
        <f>H4*H6</f>
        <v>212008</v>
      </c>
    </row>
    <row r="9" spans="1:8" x14ac:dyDescent="0.3">
      <c r="A9" s="1">
        <v>454</v>
      </c>
      <c r="B9" s="1">
        <v>198</v>
      </c>
      <c r="C9" s="1">
        <v>4507</v>
      </c>
      <c r="D9" s="1">
        <v>4.3900000000000002E-2</v>
      </c>
      <c r="G9" s="3" t="s">
        <v>8</v>
      </c>
      <c r="H9" s="2">
        <f>ROUND(H7/H8, 3)</f>
        <v>0.872</v>
      </c>
    </row>
    <row r="10" spans="1:8" x14ac:dyDescent="0.3">
      <c r="A10" s="1">
        <v>453</v>
      </c>
      <c r="B10" s="1">
        <v>112</v>
      </c>
      <c r="C10" s="1">
        <v>2577</v>
      </c>
      <c r="D10" s="1">
        <v>4.3499999999999997E-2</v>
      </c>
    </row>
    <row r="11" spans="1:8" x14ac:dyDescent="0.3">
      <c r="A11" s="1">
        <v>434</v>
      </c>
      <c r="B11" s="1">
        <v>7</v>
      </c>
      <c r="C11" s="1">
        <v>164</v>
      </c>
      <c r="D11" s="1">
        <v>4.2700000000000002E-2</v>
      </c>
    </row>
    <row r="12" spans="1:8" x14ac:dyDescent="0.3">
      <c r="A12" s="1">
        <v>443</v>
      </c>
      <c r="B12" s="1">
        <v>122</v>
      </c>
      <c r="C12" s="1">
        <v>2896</v>
      </c>
      <c r="D12" s="1">
        <v>4.2099999999999999E-2</v>
      </c>
    </row>
    <row r="13" spans="1:8" x14ac:dyDescent="0.3">
      <c r="A13" s="1">
        <v>441</v>
      </c>
      <c r="B13" s="1">
        <v>15</v>
      </c>
      <c r="C13" s="1">
        <v>373</v>
      </c>
      <c r="D13" s="1">
        <v>4.02E-2</v>
      </c>
    </row>
    <row r="14" spans="1:8" x14ac:dyDescent="0.3">
      <c r="A14" s="1">
        <v>452</v>
      </c>
      <c r="B14" s="1">
        <v>66</v>
      </c>
      <c r="C14" s="1">
        <v>1674</v>
      </c>
      <c r="D14" s="1">
        <v>3.9399999999999998E-2</v>
      </c>
    </row>
    <row r="15" spans="1:8" x14ac:dyDescent="0.3">
      <c r="A15" s="1">
        <v>351</v>
      </c>
      <c r="B15" s="1">
        <v>36</v>
      </c>
      <c r="C15" s="1">
        <v>926</v>
      </c>
      <c r="D15" s="1">
        <v>3.8899999999999997E-2</v>
      </c>
    </row>
    <row r="16" spans="1:8" x14ac:dyDescent="0.3">
      <c r="A16" s="1">
        <v>445</v>
      </c>
      <c r="B16" s="1">
        <v>309</v>
      </c>
      <c r="C16" s="1">
        <v>8138</v>
      </c>
      <c r="D16" s="1">
        <v>3.7999999999999999E-2</v>
      </c>
    </row>
    <row r="17" spans="1:4" x14ac:dyDescent="0.3">
      <c r="A17" s="1">
        <v>444</v>
      </c>
      <c r="B17" s="1">
        <v>165</v>
      </c>
      <c r="C17" s="1">
        <v>4362</v>
      </c>
      <c r="D17" s="1">
        <v>3.78E-2</v>
      </c>
    </row>
    <row r="18" spans="1:4" x14ac:dyDescent="0.3">
      <c r="A18" s="1">
        <v>345</v>
      </c>
      <c r="B18" s="1">
        <v>156</v>
      </c>
      <c r="C18" s="1">
        <v>4262</v>
      </c>
      <c r="D18" s="1">
        <v>3.6600000000000001E-2</v>
      </c>
    </row>
    <row r="19" spans="1:4" x14ac:dyDescent="0.3">
      <c r="A19" s="1">
        <v>355</v>
      </c>
      <c r="B19" s="1">
        <v>102</v>
      </c>
      <c r="C19" s="1">
        <v>2869</v>
      </c>
      <c r="D19" s="1">
        <v>3.56E-2</v>
      </c>
    </row>
    <row r="20" spans="1:4" x14ac:dyDescent="0.3">
      <c r="A20" s="1">
        <v>442</v>
      </c>
      <c r="B20" s="1">
        <v>72</v>
      </c>
      <c r="C20" s="1">
        <v>2122</v>
      </c>
      <c r="D20" s="1">
        <v>3.39E-2</v>
      </c>
    </row>
    <row r="21" spans="1:4" x14ac:dyDescent="0.3">
      <c r="A21" s="1">
        <v>541</v>
      </c>
      <c r="B21" s="1">
        <v>31</v>
      </c>
      <c r="C21" s="1">
        <v>916</v>
      </c>
      <c r="D21" s="1">
        <v>3.3799999999999997E-2</v>
      </c>
    </row>
    <row r="22" spans="1:4" x14ac:dyDescent="0.3">
      <c r="A22" s="1">
        <v>412</v>
      </c>
      <c r="B22" s="1">
        <v>93</v>
      </c>
      <c r="C22" s="1">
        <v>2756</v>
      </c>
      <c r="D22" s="1">
        <v>3.3700000000000001E-2</v>
      </c>
    </row>
    <row r="23" spans="1:4" x14ac:dyDescent="0.3">
      <c r="A23" s="1">
        <v>331</v>
      </c>
      <c r="B23" s="1">
        <v>30</v>
      </c>
      <c r="C23" s="1">
        <v>893</v>
      </c>
      <c r="D23" s="1">
        <v>3.3599999999999998E-2</v>
      </c>
    </row>
    <row r="24" spans="1:4" x14ac:dyDescent="0.3">
      <c r="A24" s="1">
        <v>451</v>
      </c>
      <c r="B24" s="1">
        <v>8</v>
      </c>
      <c r="C24" s="1">
        <v>244</v>
      </c>
      <c r="D24" s="1">
        <v>3.2800000000000003E-2</v>
      </c>
    </row>
    <row r="25" spans="1:4" x14ac:dyDescent="0.3">
      <c r="A25" s="1">
        <v>432</v>
      </c>
      <c r="B25" s="1">
        <v>3</v>
      </c>
      <c r="C25" s="1">
        <v>97</v>
      </c>
      <c r="D25" s="1">
        <v>3.09E-2</v>
      </c>
    </row>
    <row r="26" spans="1:4" x14ac:dyDescent="0.3">
      <c r="A26" s="1">
        <v>411</v>
      </c>
      <c r="B26" s="1">
        <v>33</v>
      </c>
      <c r="C26" s="1">
        <v>1082</v>
      </c>
      <c r="D26" s="1">
        <v>3.0499999999999999E-2</v>
      </c>
    </row>
    <row r="27" spans="1:4" x14ac:dyDescent="0.3">
      <c r="A27" s="1">
        <v>354</v>
      </c>
      <c r="B27" s="1">
        <v>82</v>
      </c>
      <c r="C27" s="1">
        <v>2717</v>
      </c>
      <c r="D27" s="1">
        <v>3.0200000000000001E-2</v>
      </c>
    </row>
    <row r="28" spans="1:4" x14ac:dyDescent="0.3">
      <c r="A28" s="1">
        <v>254</v>
      </c>
      <c r="B28" s="1">
        <v>39</v>
      </c>
      <c r="C28" s="1">
        <v>1313</v>
      </c>
      <c r="D28" s="1">
        <v>2.9700000000000001E-2</v>
      </c>
    </row>
    <row r="29" spans="1:4" x14ac:dyDescent="0.3">
      <c r="A29" s="1">
        <v>353</v>
      </c>
      <c r="B29" s="1">
        <v>70</v>
      </c>
      <c r="C29" s="1">
        <v>2377</v>
      </c>
      <c r="D29" s="1">
        <v>2.9399999999999999E-2</v>
      </c>
    </row>
    <row r="30" spans="1:4" x14ac:dyDescent="0.3">
      <c r="A30" s="1">
        <v>343</v>
      </c>
      <c r="B30" s="1">
        <v>59</v>
      </c>
      <c r="C30" s="1">
        <v>2034</v>
      </c>
      <c r="D30" s="1">
        <v>2.9000000000000001E-2</v>
      </c>
    </row>
    <row r="31" spans="1:4" x14ac:dyDescent="0.3">
      <c r="A31" s="1">
        <v>424</v>
      </c>
      <c r="B31" s="1">
        <v>32</v>
      </c>
      <c r="C31" s="1">
        <v>1105</v>
      </c>
      <c r="D31" s="1">
        <v>2.9000000000000001E-2</v>
      </c>
    </row>
    <row r="32" spans="1:4" x14ac:dyDescent="0.3">
      <c r="A32" s="1">
        <v>425</v>
      </c>
      <c r="B32" s="1">
        <v>63</v>
      </c>
      <c r="C32" s="1">
        <v>2254</v>
      </c>
      <c r="D32" s="1">
        <v>2.8000000000000001E-2</v>
      </c>
    </row>
    <row r="33" spans="1:4" x14ac:dyDescent="0.3">
      <c r="A33" s="1">
        <v>414</v>
      </c>
      <c r="B33" s="1">
        <v>116</v>
      </c>
      <c r="C33" s="1">
        <v>4181</v>
      </c>
      <c r="D33" s="1">
        <v>2.7699999999999999E-2</v>
      </c>
    </row>
    <row r="34" spans="1:4" x14ac:dyDescent="0.3">
      <c r="A34" s="1">
        <v>344</v>
      </c>
      <c r="B34" s="1">
        <v>75</v>
      </c>
      <c r="C34" s="1">
        <v>2745</v>
      </c>
      <c r="D34" s="1">
        <v>2.7300000000000001E-2</v>
      </c>
    </row>
    <row r="35" spans="1:4" x14ac:dyDescent="0.3">
      <c r="A35" s="1">
        <v>413</v>
      </c>
      <c r="B35" s="1">
        <v>105</v>
      </c>
      <c r="C35" s="1">
        <v>3923</v>
      </c>
      <c r="D35" s="1">
        <v>2.6800000000000001E-2</v>
      </c>
    </row>
    <row r="36" spans="1:4" x14ac:dyDescent="0.3">
      <c r="A36" s="1">
        <v>335</v>
      </c>
      <c r="B36" s="1">
        <v>109</v>
      </c>
      <c r="C36" s="1">
        <v>4071</v>
      </c>
      <c r="D36" s="1">
        <v>2.6800000000000001E-2</v>
      </c>
    </row>
    <row r="37" spans="1:4" x14ac:dyDescent="0.3">
      <c r="A37" s="1">
        <v>342</v>
      </c>
      <c r="B37" s="1">
        <v>40</v>
      </c>
      <c r="C37" s="1">
        <v>1504</v>
      </c>
      <c r="D37" s="1">
        <v>2.6599999999999999E-2</v>
      </c>
    </row>
    <row r="38" spans="1:4" x14ac:dyDescent="0.3">
      <c r="A38" s="1">
        <v>231</v>
      </c>
      <c r="B38" s="1">
        <v>11</v>
      </c>
      <c r="C38" s="1">
        <v>415</v>
      </c>
      <c r="D38" s="1">
        <v>2.6499999999999999E-2</v>
      </c>
    </row>
    <row r="39" spans="1:4" x14ac:dyDescent="0.3">
      <c r="A39" s="1">
        <v>154</v>
      </c>
      <c r="B39" s="1">
        <v>8</v>
      </c>
      <c r="C39" s="1">
        <v>303</v>
      </c>
      <c r="D39" s="1">
        <v>2.64E-2</v>
      </c>
    </row>
    <row r="40" spans="1:4" x14ac:dyDescent="0.3">
      <c r="A40" s="1">
        <v>252</v>
      </c>
      <c r="B40" s="1">
        <v>23</v>
      </c>
      <c r="C40" s="1">
        <v>876</v>
      </c>
      <c r="D40" s="1">
        <v>2.63E-2</v>
      </c>
    </row>
    <row r="41" spans="1:4" x14ac:dyDescent="0.3">
      <c r="A41" s="1">
        <v>431</v>
      </c>
      <c r="B41" s="1">
        <v>1</v>
      </c>
      <c r="C41" s="1">
        <v>38</v>
      </c>
      <c r="D41" s="1">
        <v>2.63E-2</v>
      </c>
    </row>
    <row r="42" spans="1:4" x14ac:dyDescent="0.3">
      <c r="A42" s="1">
        <v>421</v>
      </c>
      <c r="B42" s="1">
        <v>6</v>
      </c>
      <c r="C42" s="1">
        <v>235</v>
      </c>
      <c r="D42" s="1">
        <v>2.5499999999999998E-2</v>
      </c>
    </row>
    <row r="43" spans="1:4" x14ac:dyDescent="0.3">
      <c r="A43" s="1">
        <v>521</v>
      </c>
      <c r="B43" s="1">
        <v>22</v>
      </c>
      <c r="C43" s="1">
        <v>872</v>
      </c>
      <c r="D43" s="1">
        <v>2.52E-2</v>
      </c>
    </row>
    <row r="44" spans="1:4" x14ac:dyDescent="0.3">
      <c r="A44" s="1">
        <v>332</v>
      </c>
      <c r="B44" s="1">
        <v>41</v>
      </c>
      <c r="C44" s="1">
        <v>1660</v>
      </c>
      <c r="D44" s="1">
        <v>2.47E-2</v>
      </c>
    </row>
    <row r="45" spans="1:4" x14ac:dyDescent="0.3">
      <c r="A45" s="1">
        <v>255</v>
      </c>
      <c r="B45" s="1">
        <v>26</v>
      </c>
      <c r="C45" s="1">
        <v>1075</v>
      </c>
      <c r="D45" s="1">
        <v>2.4199999999999999E-2</v>
      </c>
    </row>
    <row r="46" spans="1:4" x14ac:dyDescent="0.3">
      <c r="A46" s="1">
        <v>415</v>
      </c>
      <c r="B46" s="1">
        <v>200</v>
      </c>
      <c r="C46" s="1">
        <v>8262</v>
      </c>
      <c r="D46" s="1">
        <v>2.4199999999999999E-2</v>
      </c>
    </row>
    <row r="47" spans="1:4" x14ac:dyDescent="0.3">
      <c r="A47" s="1">
        <v>352</v>
      </c>
      <c r="B47" s="1">
        <v>49</v>
      </c>
      <c r="C47" s="1">
        <v>2035</v>
      </c>
      <c r="D47" s="1">
        <v>2.41E-2</v>
      </c>
    </row>
    <row r="48" spans="1:4" x14ac:dyDescent="0.3">
      <c r="A48" s="1">
        <v>435</v>
      </c>
      <c r="B48" s="1">
        <v>12</v>
      </c>
      <c r="C48" s="1">
        <v>511</v>
      </c>
      <c r="D48" s="1">
        <v>2.35E-2</v>
      </c>
    </row>
    <row r="49" spans="1:4" x14ac:dyDescent="0.3">
      <c r="A49" s="1">
        <v>341</v>
      </c>
      <c r="B49" s="1">
        <v>13</v>
      </c>
      <c r="C49" s="1">
        <v>555</v>
      </c>
      <c r="D49" s="1">
        <v>2.3400000000000001E-2</v>
      </c>
    </row>
    <row r="50" spans="1:4" x14ac:dyDescent="0.3">
      <c r="A50" s="1">
        <v>334</v>
      </c>
      <c r="B50" s="1">
        <v>54</v>
      </c>
      <c r="C50" s="1">
        <v>2393</v>
      </c>
      <c r="D50" s="1">
        <v>2.2599999999999999E-2</v>
      </c>
    </row>
    <row r="51" spans="1:4" x14ac:dyDescent="0.3">
      <c r="A51" s="1">
        <v>333</v>
      </c>
      <c r="B51" s="1">
        <v>56</v>
      </c>
      <c r="C51" s="1">
        <v>2527</v>
      </c>
      <c r="D51" s="1">
        <v>2.2200000000000001E-2</v>
      </c>
    </row>
    <row r="52" spans="1:4" x14ac:dyDescent="0.3">
      <c r="A52" s="1">
        <v>542</v>
      </c>
      <c r="B52" s="1">
        <v>57</v>
      </c>
      <c r="C52" s="1">
        <v>2566</v>
      </c>
      <c r="D52" s="1">
        <v>2.2200000000000001E-2</v>
      </c>
    </row>
    <row r="53" spans="1:4" x14ac:dyDescent="0.3">
      <c r="A53" s="1">
        <v>544</v>
      </c>
      <c r="B53" s="1">
        <v>84</v>
      </c>
      <c r="C53" s="1">
        <v>3805</v>
      </c>
      <c r="D53" s="1">
        <v>2.2100000000000002E-2</v>
      </c>
    </row>
    <row r="54" spans="1:4" x14ac:dyDescent="0.3">
      <c r="A54" s="1">
        <v>112</v>
      </c>
      <c r="B54" s="1">
        <v>18</v>
      </c>
      <c r="C54" s="1">
        <v>817</v>
      </c>
      <c r="D54" s="1">
        <v>2.1999999999999999E-2</v>
      </c>
    </row>
    <row r="55" spans="1:4" x14ac:dyDescent="0.3">
      <c r="A55" s="1">
        <v>423</v>
      </c>
      <c r="B55" s="1">
        <v>18</v>
      </c>
      <c r="C55" s="1">
        <v>835</v>
      </c>
      <c r="D55" s="1">
        <v>2.1600000000000001E-2</v>
      </c>
    </row>
    <row r="56" spans="1:4" x14ac:dyDescent="0.3">
      <c r="A56" s="1">
        <v>545</v>
      </c>
      <c r="B56" s="1">
        <v>71</v>
      </c>
      <c r="C56" s="1">
        <v>3389</v>
      </c>
      <c r="D56" s="1">
        <v>2.1000000000000001E-2</v>
      </c>
    </row>
    <row r="57" spans="1:4" x14ac:dyDescent="0.3">
      <c r="A57" s="1">
        <v>144</v>
      </c>
      <c r="B57" s="1">
        <v>19</v>
      </c>
      <c r="C57" s="1">
        <v>905</v>
      </c>
      <c r="D57" s="1">
        <v>2.1000000000000001E-2</v>
      </c>
    </row>
    <row r="58" spans="1:4" x14ac:dyDescent="0.3">
      <c r="A58" s="1">
        <v>422</v>
      </c>
      <c r="B58" s="1">
        <v>18</v>
      </c>
      <c r="C58" s="1">
        <v>864</v>
      </c>
      <c r="D58" s="1">
        <v>2.0799999999999999E-2</v>
      </c>
    </row>
    <row r="59" spans="1:4" x14ac:dyDescent="0.3">
      <c r="A59" s="1">
        <v>122</v>
      </c>
      <c r="B59" s="1">
        <v>23</v>
      </c>
      <c r="C59" s="1">
        <v>1131</v>
      </c>
      <c r="D59" s="1">
        <v>2.0299999999999999E-2</v>
      </c>
    </row>
    <row r="60" spans="1:4" x14ac:dyDescent="0.3">
      <c r="A60" s="1">
        <v>543</v>
      </c>
      <c r="B60" s="1">
        <v>62</v>
      </c>
      <c r="C60" s="1">
        <v>3138</v>
      </c>
      <c r="D60" s="1">
        <v>1.9800000000000002E-2</v>
      </c>
    </row>
    <row r="61" spans="1:4" x14ac:dyDescent="0.3">
      <c r="A61" s="1">
        <v>433</v>
      </c>
      <c r="B61" s="1">
        <v>4</v>
      </c>
      <c r="C61" s="1">
        <v>203</v>
      </c>
      <c r="D61" s="1">
        <v>1.9699999999999999E-2</v>
      </c>
    </row>
    <row r="62" spans="1:4" x14ac:dyDescent="0.3">
      <c r="A62" s="1">
        <v>232</v>
      </c>
      <c r="B62" s="1">
        <v>27</v>
      </c>
      <c r="C62" s="1">
        <v>1376</v>
      </c>
      <c r="D62" s="1">
        <v>1.9599999999999999E-2</v>
      </c>
    </row>
    <row r="63" spans="1:4" x14ac:dyDescent="0.3">
      <c r="A63" s="1">
        <v>522</v>
      </c>
      <c r="B63" s="1">
        <v>32</v>
      </c>
      <c r="C63" s="1">
        <v>1641</v>
      </c>
      <c r="D63" s="1">
        <v>1.95E-2</v>
      </c>
    </row>
    <row r="64" spans="1:4" x14ac:dyDescent="0.3">
      <c r="A64" s="1">
        <v>131</v>
      </c>
      <c r="B64" s="1">
        <v>17</v>
      </c>
      <c r="C64" s="1">
        <v>887</v>
      </c>
      <c r="D64" s="1">
        <v>1.9199999999999998E-2</v>
      </c>
    </row>
    <row r="65" spans="1:4" x14ac:dyDescent="0.3">
      <c r="A65" s="1">
        <v>113</v>
      </c>
      <c r="B65" s="1">
        <v>20</v>
      </c>
      <c r="C65" s="1">
        <v>1046</v>
      </c>
      <c r="D65" s="1">
        <v>1.9099999999999999E-2</v>
      </c>
    </row>
    <row r="66" spans="1:4" x14ac:dyDescent="0.3">
      <c r="A66" s="1">
        <v>241</v>
      </c>
      <c r="B66" s="1">
        <v>8</v>
      </c>
      <c r="C66" s="1">
        <v>420</v>
      </c>
      <c r="D66" s="1">
        <v>1.9E-2</v>
      </c>
    </row>
    <row r="67" spans="1:4" x14ac:dyDescent="0.3">
      <c r="A67" s="1">
        <v>253</v>
      </c>
      <c r="B67" s="1">
        <v>22</v>
      </c>
      <c r="C67" s="1">
        <v>1174</v>
      </c>
      <c r="D67" s="1">
        <v>1.8700000000000001E-2</v>
      </c>
    </row>
    <row r="68" spans="1:4" x14ac:dyDescent="0.3">
      <c r="A68" s="1">
        <v>114</v>
      </c>
      <c r="B68" s="1">
        <v>22</v>
      </c>
      <c r="C68" s="1">
        <v>1196</v>
      </c>
      <c r="D68" s="1">
        <v>1.84E-2</v>
      </c>
    </row>
    <row r="69" spans="1:4" x14ac:dyDescent="0.3">
      <c r="A69" s="1">
        <v>233</v>
      </c>
      <c r="B69" s="1">
        <v>37</v>
      </c>
      <c r="C69" s="1">
        <v>2025</v>
      </c>
      <c r="D69" s="1">
        <v>1.83E-2</v>
      </c>
    </row>
    <row r="70" spans="1:4" x14ac:dyDescent="0.3">
      <c r="A70" s="1">
        <v>214</v>
      </c>
      <c r="B70" s="1">
        <v>14</v>
      </c>
      <c r="C70" s="1">
        <v>767</v>
      </c>
      <c r="D70" s="1">
        <v>1.83E-2</v>
      </c>
    </row>
    <row r="71" spans="1:4" x14ac:dyDescent="0.3">
      <c r="A71" s="1">
        <v>222</v>
      </c>
      <c r="B71" s="1">
        <v>22</v>
      </c>
      <c r="C71" s="1">
        <v>1214</v>
      </c>
      <c r="D71" s="1">
        <v>1.8100000000000002E-2</v>
      </c>
    </row>
    <row r="72" spans="1:4" x14ac:dyDescent="0.3">
      <c r="A72" s="1">
        <v>111</v>
      </c>
      <c r="B72" s="1">
        <v>9</v>
      </c>
      <c r="C72" s="1">
        <v>499</v>
      </c>
      <c r="D72" s="1">
        <v>1.7999999999999999E-2</v>
      </c>
    </row>
    <row r="73" spans="1:4" x14ac:dyDescent="0.3">
      <c r="A73" s="1">
        <v>145</v>
      </c>
      <c r="B73" s="1">
        <v>12</v>
      </c>
      <c r="C73" s="1">
        <v>691</v>
      </c>
      <c r="D73" s="1">
        <v>1.7399999999999999E-2</v>
      </c>
    </row>
    <row r="74" spans="1:4" x14ac:dyDescent="0.3">
      <c r="A74" s="1">
        <v>225</v>
      </c>
      <c r="B74" s="1">
        <v>45</v>
      </c>
      <c r="C74" s="1">
        <v>2586</v>
      </c>
      <c r="D74" s="1">
        <v>1.7399999999999999E-2</v>
      </c>
    </row>
    <row r="75" spans="1:4" x14ac:dyDescent="0.3">
      <c r="A75" s="1">
        <v>115</v>
      </c>
      <c r="B75" s="1">
        <v>26</v>
      </c>
      <c r="C75" s="1">
        <v>1532</v>
      </c>
      <c r="D75" s="1">
        <v>1.7000000000000001E-2</v>
      </c>
    </row>
    <row r="76" spans="1:4" x14ac:dyDescent="0.3">
      <c r="A76" s="1">
        <v>235</v>
      </c>
      <c r="B76" s="1">
        <v>57</v>
      </c>
      <c r="C76" s="1">
        <v>3435</v>
      </c>
      <c r="D76" s="1">
        <v>1.66E-2</v>
      </c>
    </row>
    <row r="77" spans="1:4" x14ac:dyDescent="0.3">
      <c r="A77" s="1">
        <v>245</v>
      </c>
      <c r="B77" s="1">
        <v>33</v>
      </c>
      <c r="C77" s="1">
        <v>2009</v>
      </c>
      <c r="D77" s="1">
        <v>1.6400000000000001E-2</v>
      </c>
    </row>
    <row r="78" spans="1:4" x14ac:dyDescent="0.3">
      <c r="A78" s="1">
        <v>321</v>
      </c>
      <c r="B78" s="1">
        <v>10</v>
      </c>
      <c r="C78" s="1">
        <v>621</v>
      </c>
      <c r="D78" s="1">
        <v>1.61E-2</v>
      </c>
    </row>
    <row r="79" spans="1:4" x14ac:dyDescent="0.3">
      <c r="A79" s="1">
        <v>134</v>
      </c>
      <c r="B79" s="1">
        <v>24</v>
      </c>
      <c r="C79" s="1">
        <v>1495</v>
      </c>
      <c r="D79" s="1">
        <v>1.61E-2</v>
      </c>
    </row>
    <row r="80" spans="1:4" x14ac:dyDescent="0.3">
      <c r="A80" s="1">
        <v>523</v>
      </c>
      <c r="B80" s="1">
        <v>43</v>
      </c>
      <c r="C80" s="1">
        <v>2696</v>
      </c>
      <c r="D80" s="1">
        <v>1.5900000000000001E-2</v>
      </c>
    </row>
    <row r="81" spans="1:4" x14ac:dyDescent="0.3">
      <c r="A81" s="1">
        <v>243</v>
      </c>
      <c r="B81" s="1">
        <v>25</v>
      </c>
      <c r="C81" s="1">
        <v>1577</v>
      </c>
      <c r="D81" s="1">
        <v>1.5900000000000001E-2</v>
      </c>
    </row>
    <row r="82" spans="1:4" x14ac:dyDescent="0.3">
      <c r="A82" s="1">
        <v>322</v>
      </c>
      <c r="B82" s="1">
        <v>12</v>
      </c>
      <c r="C82" s="1">
        <v>758</v>
      </c>
      <c r="D82" s="1">
        <v>1.5800000000000002E-2</v>
      </c>
    </row>
    <row r="83" spans="1:4" x14ac:dyDescent="0.3">
      <c r="A83" s="1">
        <v>234</v>
      </c>
      <c r="B83" s="1">
        <v>32</v>
      </c>
      <c r="C83" s="1">
        <v>2025</v>
      </c>
      <c r="D83" s="1">
        <v>1.5800000000000002E-2</v>
      </c>
    </row>
    <row r="84" spans="1:4" x14ac:dyDescent="0.3">
      <c r="A84" s="1">
        <v>213</v>
      </c>
      <c r="B84" s="1">
        <v>13</v>
      </c>
      <c r="C84" s="1">
        <v>849</v>
      </c>
      <c r="D84" s="1">
        <v>1.5299999999999999E-2</v>
      </c>
    </row>
    <row r="85" spans="1:4" x14ac:dyDescent="0.3">
      <c r="A85" s="1">
        <v>244</v>
      </c>
      <c r="B85" s="1">
        <v>28</v>
      </c>
      <c r="C85" s="1">
        <v>1843</v>
      </c>
      <c r="D85" s="1">
        <v>1.52E-2</v>
      </c>
    </row>
    <row r="86" spans="1:4" x14ac:dyDescent="0.3">
      <c r="A86" s="1">
        <v>221</v>
      </c>
      <c r="B86" s="1">
        <v>7</v>
      </c>
      <c r="C86" s="1">
        <v>482</v>
      </c>
      <c r="D86" s="1">
        <v>1.4500000000000001E-2</v>
      </c>
    </row>
    <row r="87" spans="1:4" x14ac:dyDescent="0.3">
      <c r="A87" s="1">
        <v>515</v>
      </c>
      <c r="B87" s="1">
        <v>29</v>
      </c>
      <c r="C87" s="1">
        <v>2073</v>
      </c>
      <c r="D87" s="1">
        <v>1.4E-2</v>
      </c>
    </row>
    <row r="88" spans="1:4" x14ac:dyDescent="0.3">
      <c r="A88" s="1">
        <v>224</v>
      </c>
      <c r="B88" s="1">
        <v>21</v>
      </c>
      <c r="C88" s="1">
        <v>1497</v>
      </c>
      <c r="D88" s="1">
        <v>1.4E-2</v>
      </c>
    </row>
    <row r="89" spans="1:4" x14ac:dyDescent="0.3">
      <c r="A89" s="1">
        <v>133</v>
      </c>
      <c r="B89" s="1">
        <v>23</v>
      </c>
      <c r="C89" s="1">
        <v>1649</v>
      </c>
      <c r="D89" s="1">
        <v>1.3899999999999999E-2</v>
      </c>
    </row>
    <row r="90" spans="1:4" x14ac:dyDescent="0.3">
      <c r="A90" s="1">
        <v>141</v>
      </c>
      <c r="B90" s="1">
        <v>5</v>
      </c>
      <c r="C90" s="1">
        <v>369</v>
      </c>
      <c r="D90" s="1">
        <v>1.3599999999999999E-2</v>
      </c>
    </row>
    <row r="91" spans="1:4" x14ac:dyDescent="0.3">
      <c r="A91" s="1">
        <v>512</v>
      </c>
      <c r="B91" s="1">
        <v>27</v>
      </c>
      <c r="C91" s="1">
        <v>1981</v>
      </c>
      <c r="D91" s="1">
        <v>1.3599999999999999E-2</v>
      </c>
    </row>
    <row r="92" spans="1:4" x14ac:dyDescent="0.3">
      <c r="A92" s="1">
        <v>223</v>
      </c>
      <c r="B92" s="1">
        <v>20</v>
      </c>
      <c r="C92" s="1">
        <v>1504</v>
      </c>
      <c r="D92" s="1">
        <v>1.3299999999999999E-2</v>
      </c>
    </row>
    <row r="93" spans="1:4" x14ac:dyDescent="0.3">
      <c r="A93" s="1">
        <v>524</v>
      </c>
      <c r="B93" s="1">
        <v>30</v>
      </c>
      <c r="C93" s="1">
        <v>2294</v>
      </c>
      <c r="D93" s="1">
        <v>1.3100000000000001E-2</v>
      </c>
    </row>
    <row r="94" spans="1:4" x14ac:dyDescent="0.3">
      <c r="A94" s="1">
        <v>143</v>
      </c>
      <c r="B94" s="1">
        <v>10</v>
      </c>
      <c r="C94" s="1">
        <v>762</v>
      </c>
      <c r="D94" s="1">
        <v>1.3100000000000001E-2</v>
      </c>
    </row>
    <row r="95" spans="1:4" x14ac:dyDescent="0.3">
      <c r="A95" s="1">
        <v>513</v>
      </c>
      <c r="B95" s="1">
        <v>27</v>
      </c>
      <c r="C95" s="1">
        <v>2114</v>
      </c>
      <c r="D95" s="1">
        <v>1.2800000000000001E-2</v>
      </c>
    </row>
    <row r="96" spans="1:4" x14ac:dyDescent="0.3">
      <c r="A96" s="1">
        <v>525</v>
      </c>
      <c r="B96" s="1">
        <v>25</v>
      </c>
      <c r="C96" s="1">
        <v>1969</v>
      </c>
      <c r="D96" s="1">
        <v>1.2699999999999999E-2</v>
      </c>
    </row>
    <row r="97" spans="1:4" x14ac:dyDescent="0.3">
      <c r="A97" s="1">
        <v>242</v>
      </c>
      <c r="B97" s="1">
        <v>19</v>
      </c>
      <c r="C97" s="1">
        <v>1507</v>
      </c>
      <c r="D97" s="1">
        <v>1.26E-2</v>
      </c>
    </row>
    <row r="98" spans="1:4" x14ac:dyDescent="0.3">
      <c r="A98" s="1">
        <v>511</v>
      </c>
      <c r="B98" s="1">
        <v>11</v>
      </c>
      <c r="C98" s="1">
        <v>888</v>
      </c>
      <c r="D98" s="1">
        <v>1.24E-2</v>
      </c>
    </row>
    <row r="99" spans="1:4" x14ac:dyDescent="0.3">
      <c r="A99" s="1">
        <v>125</v>
      </c>
      <c r="B99" s="1">
        <v>20</v>
      </c>
      <c r="C99" s="1">
        <v>1628</v>
      </c>
      <c r="D99" s="1">
        <v>1.23E-2</v>
      </c>
    </row>
    <row r="100" spans="1:4" x14ac:dyDescent="0.3">
      <c r="A100" s="1">
        <v>211</v>
      </c>
      <c r="B100" s="1">
        <v>6</v>
      </c>
      <c r="C100" s="1">
        <v>491</v>
      </c>
      <c r="D100" s="1">
        <v>1.2200000000000001E-2</v>
      </c>
    </row>
    <row r="101" spans="1:4" x14ac:dyDescent="0.3">
      <c r="A101" s="1">
        <v>124</v>
      </c>
      <c r="B101" s="1">
        <v>13</v>
      </c>
      <c r="C101" s="1">
        <v>1110</v>
      </c>
      <c r="D101" s="1">
        <v>1.17E-2</v>
      </c>
    </row>
    <row r="102" spans="1:4" x14ac:dyDescent="0.3">
      <c r="A102" s="1">
        <v>212</v>
      </c>
      <c r="B102" s="1">
        <v>9</v>
      </c>
      <c r="C102" s="1">
        <v>781</v>
      </c>
      <c r="D102" s="1">
        <v>1.15E-2</v>
      </c>
    </row>
    <row r="103" spans="1:4" x14ac:dyDescent="0.3">
      <c r="A103" s="1">
        <v>121</v>
      </c>
      <c r="B103" s="1">
        <v>9</v>
      </c>
      <c r="C103" s="1">
        <v>788</v>
      </c>
      <c r="D103" s="1">
        <v>1.14E-2</v>
      </c>
    </row>
    <row r="104" spans="1:4" x14ac:dyDescent="0.3">
      <c r="A104" s="1">
        <v>135</v>
      </c>
      <c r="B104" s="1">
        <v>17</v>
      </c>
      <c r="C104" s="1">
        <v>1531</v>
      </c>
      <c r="D104" s="1">
        <v>1.11E-2</v>
      </c>
    </row>
    <row r="105" spans="1:4" x14ac:dyDescent="0.3">
      <c r="A105" s="1">
        <v>153</v>
      </c>
      <c r="B105" s="1">
        <v>4</v>
      </c>
      <c r="C105" s="1">
        <v>362</v>
      </c>
      <c r="D105" s="1">
        <v>1.0999999999999999E-2</v>
      </c>
    </row>
    <row r="106" spans="1:4" x14ac:dyDescent="0.3">
      <c r="A106" s="1">
        <v>324</v>
      </c>
      <c r="B106" s="1">
        <v>8</v>
      </c>
      <c r="C106" s="1">
        <v>763</v>
      </c>
      <c r="D106" s="1">
        <v>1.0500000000000001E-2</v>
      </c>
    </row>
    <row r="107" spans="1:4" x14ac:dyDescent="0.3">
      <c r="A107" s="1">
        <v>123</v>
      </c>
      <c r="B107" s="1">
        <v>13</v>
      </c>
      <c r="C107" s="1">
        <v>1257</v>
      </c>
      <c r="D107" s="1">
        <v>1.03E-2</v>
      </c>
    </row>
    <row r="108" spans="1:4" x14ac:dyDescent="0.3">
      <c r="A108" s="1">
        <v>142</v>
      </c>
      <c r="B108" s="1">
        <v>5</v>
      </c>
      <c r="C108" s="1">
        <v>620</v>
      </c>
      <c r="D108" s="1">
        <v>8.0999999999999996E-3</v>
      </c>
    </row>
    <row r="109" spans="1:4" x14ac:dyDescent="0.3">
      <c r="A109" s="1">
        <v>323</v>
      </c>
      <c r="B109" s="1">
        <v>5</v>
      </c>
      <c r="C109" s="1">
        <v>785</v>
      </c>
      <c r="D109" s="1">
        <v>6.4000000000000003E-3</v>
      </c>
    </row>
    <row r="110" spans="1:4" x14ac:dyDescent="0.3">
      <c r="A110" s="1">
        <v>325</v>
      </c>
      <c r="B110" s="1">
        <v>5</v>
      </c>
      <c r="C110" s="1">
        <v>776</v>
      </c>
      <c r="D110" s="1">
        <v>6.4000000000000003E-3</v>
      </c>
    </row>
    <row r="111" spans="1:4" x14ac:dyDescent="0.3">
      <c r="A111" s="1">
        <v>514</v>
      </c>
      <c r="B111" s="1">
        <v>11</v>
      </c>
      <c r="C111" s="1">
        <v>1820</v>
      </c>
      <c r="D111" s="1">
        <v>6.0000000000000001E-3</v>
      </c>
    </row>
    <row r="112" spans="1:4" x14ac:dyDescent="0.3">
      <c r="A112" s="1">
        <v>132</v>
      </c>
      <c r="B112" s="1">
        <v>7</v>
      </c>
      <c r="C112" s="1">
        <v>1234</v>
      </c>
      <c r="D112" s="1">
        <v>5.7000000000000002E-3</v>
      </c>
    </row>
    <row r="113" spans="1:4" x14ac:dyDescent="0.3">
      <c r="A113" s="1">
        <v>215</v>
      </c>
      <c r="B113" s="1">
        <v>4</v>
      </c>
      <c r="C113" s="1">
        <v>709</v>
      </c>
      <c r="D113" s="1">
        <v>5.5999999999999999E-3</v>
      </c>
    </row>
    <row r="114" spans="1:4" x14ac:dyDescent="0.3">
      <c r="A114" s="1">
        <v>151</v>
      </c>
      <c r="B114" s="1">
        <v>0</v>
      </c>
      <c r="C114" s="1">
        <v>153</v>
      </c>
      <c r="D114" s="1">
        <v>0</v>
      </c>
    </row>
    <row r="115" spans="1:4" x14ac:dyDescent="0.3">
      <c r="A115" s="1">
        <v>155</v>
      </c>
      <c r="B115" s="1">
        <v>0</v>
      </c>
      <c r="C115" s="1">
        <v>191</v>
      </c>
      <c r="D115" s="1">
        <v>0</v>
      </c>
    </row>
    <row r="116" spans="1:4" x14ac:dyDescent="0.3">
      <c r="A116" s="1">
        <v>152</v>
      </c>
      <c r="B116" s="1">
        <v>0</v>
      </c>
      <c r="C116" s="1">
        <v>243</v>
      </c>
      <c r="D116" s="1">
        <v>0</v>
      </c>
    </row>
    <row r="117" spans="1:4" x14ac:dyDescent="0.3">
      <c r="B117">
        <f>SUM(B1:B116,B1)</f>
        <v>6160</v>
      </c>
      <c r="C117">
        <f t="shared" ref="C117" si="0">SUM(C1:C116,C1)</f>
        <v>212008</v>
      </c>
      <c r="D117" s="2">
        <f>B117/C117</f>
        <v>2.9055507339345685E-2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workbookViewId="0">
      <selection activeCell="H11" sqref="H11"/>
    </sheetView>
  </sheetViews>
  <sheetFormatPr defaultRowHeight="14" x14ac:dyDescent="0.3"/>
  <cols>
    <col min="1" max="1" width="8.33203125" bestFit="1" customWidth="1"/>
    <col min="2" max="2" width="12.08203125" bestFit="1" customWidth="1"/>
    <col min="3" max="3" width="14.33203125" bestFit="1" customWidth="1"/>
    <col min="4" max="4" width="12.75" bestFit="1" customWidth="1"/>
    <col min="7" max="7" width="26.33203125" bestFit="1" customWidth="1"/>
  </cols>
  <sheetData>
    <row r="1" spans="1:8" x14ac:dyDescent="0.3">
      <c r="A1" s="5" t="s">
        <v>0</v>
      </c>
      <c r="B1" s="5" t="s">
        <v>5</v>
      </c>
      <c r="C1" s="5" t="s">
        <v>1</v>
      </c>
      <c r="D1" s="5" t="s">
        <v>2</v>
      </c>
    </row>
    <row r="2" spans="1:8" x14ac:dyDescent="0.3">
      <c r="A2" s="1">
        <v>552</v>
      </c>
      <c r="B2" s="1">
        <v>298</v>
      </c>
      <c r="C2" s="1">
        <v>4815</v>
      </c>
      <c r="D2" s="1">
        <v>6.1899999999999997E-2</v>
      </c>
      <c r="G2" s="4" t="s">
        <v>6</v>
      </c>
    </row>
    <row r="3" spans="1:8" x14ac:dyDescent="0.3">
      <c r="A3" s="1">
        <v>555</v>
      </c>
      <c r="B3" s="1">
        <v>376</v>
      </c>
      <c r="C3" s="1">
        <v>6212</v>
      </c>
      <c r="D3" s="1">
        <v>6.0499999999999998E-2</v>
      </c>
      <c r="G3" s="3" t="s">
        <v>21</v>
      </c>
      <c r="H3">
        <f>B10</f>
        <v>2134</v>
      </c>
    </row>
    <row r="4" spans="1:8" x14ac:dyDescent="0.3">
      <c r="A4" s="1">
        <v>551</v>
      </c>
      <c r="B4" s="1">
        <v>135</v>
      </c>
      <c r="C4" s="1">
        <v>2283</v>
      </c>
      <c r="D4" s="1">
        <v>5.91E-2</v>
      </c>
      <c r="G4" s="3" t="s">
        <v>17</v>
      </c>
      <c r="H4">
        <f>C10</f>
        <v>39330</v>
      </c>
    </row>
    <row r="5" spans="1:8" x14ac:dyDescent="0.3">
      <c r="A5" s="1">
        <v>553</v>
      </c>
      <c r="B5" s="1">
        <v>387</v>
      </c>
      <c r="C5" s="1">
        <v>6890</v>
      </c>
      <c r="D5" s="1">
        <v>5.62E-2</v>
      </c>
      <c r="G5" s="3" t="s">
        <v>19</v>
      </c>
      <c r="H5">
        <f>H3*30</f>
        <v>64020</v>
      </c>
    </row>
    <row r="6" spans="1:8" x14ac:dyDescent="0.3">
      <c r="A6" s="1">
        <v>554</v>
      </c>
      <c r="B6" s="1">
        <v>408</v>
      </c>
      <c r="C6" s="1">
        <v>7704</v>
      </c>
      <c r="D6" s="1">
        <v>5.2999999999999999E-2</v>
      </c>
      <c r="G6" s="3" t="s">
        <v>20</v>
      </c>
      <c r="H6">
        <f>H4*1</f>
        <v>39330</v>
      </c>
    </row>
    <row r="7" spans="1:8" x14ac:dyDescent="0.3">
      <c r="A7" s="1">
        <v>251</v>
      </c>
      <c r="B7" s="1">
        <v>19</v>
      </c>
      <c r="C7" s="1">
        <v>389</v>
      </c>
      <c r="D7" s="1">
        <v>4.8800000000000003E-2</v>
      </c>
      <c r="G7" s="3" t="s">
        <v>3</v>
      </c>
      <c r="H7" s="2">
        <f>ROUND(H5/H6,3)</f>
        <v>1.6279999999999999</v>
      </c>
    </row>
    <row r="8" spans="1:8" x14ac:dyDescent="0.3">
      <c r="A8" s="1">
        <v>455</v>
      </c>
      <c r="B8" s="1">
        <v>313</v>
      </c>
      <c r="C8" s="1">
        <v>6530</v>
      </c>
      <c r="D8" s="1">
        <v>4.7899999999999998E-2</v>
      </c>
    </row>
    <row r="9" spans="1:8" x14ac:dyDescent="0.3">
      <c r="A9" s="1">
        <v>454</v>
      </c>
      <c r="B9" s="1">
        <v>198</v>
      </c>
      <c r="C9" s="1">
        <v>4507</v>
      </c>
      <c r="D9" s="1">
        <v>4.3900000000000002E-2</v>
      </c>
      <c r="G9" s="4" t="s">
        <v>7</v>
      </c>
    </row>
    <row r="10" spans="1:8" x14ac:dyDescent="0.3">
      <c r="A10" s="1"/>
      <c r="B10" s="1">
        <f>SUM(B2:B9)</f>
        <v>2134</v>
      </c>
      <c r="C10" s="1">
        <f>SUM(C2:C9)</f>
        <v>39330</v>
      </c>
      <c r="D10" s="5">
        <f>B10/C10</f>
        <v>5.4258835494533433E-2</v>
      </c>
      <c r="G10" s="3" t="s">
        <v>8</v>
      </c>
      <c r="H10" s="2">
        <f>Benchmark!H9</f>
        <v>0.872</v>
      </c>
    </row>
    <row r="11" spans="1:8" x14ac:dyDescent="0.3">
      <c r="A11" s="1"/>
      <c r="B11" s="1"/>
      <c r="C11" s="1"/>
      <c r="D11" s="1"/>
    </row>
    <row r="12" spans="1:8" x14ac:dyDescent="0.3">
      <c r="A12" s="1"/>
      <c r="B12" s="1"/>
      <c r="C12" s="1"/>
      <c r="D12" s="1"/>
    </row>
    <row r="13" spans="1:8" x14ac:dyDescent="0.3">
      <c r="A13" s="1"/>
      <c r="B13" s="1"/>
      <c r="C13" s="1"/>
      <c r="D13" s="1"/>
    </row>
    <row r="14" spans="1:8" x14ac:dyDescent="0.3">
      <c r="A14" s="1"/>
      <c r="B14" s="1"/>
      <c r="C14" s="1"/>
      <c r="D14" s="1"/>
    </row>
    <row r="15" spans="1:8" x14ac:dyDescent="0.3">
      <c r="A15" s="1"/>
      <c r="B15" s="1"/>
      <c r="C15" s="1"/>
      <c r="D15" s="1"/>
    </row>
    <row r="16" spans="1:8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B117">
        <f>SUM(B1:B116,B1)</f>
        <v>4268</v>
      </c>
      <c r="C117">
        <f t="shared" ref="C117" si="0">SUM(C1:C116,C1)</f>
        <v>78660</v>
      </c>
      <c r="D117">
        <f>B117/C117</f>
        <v>5.4258835494533433E-2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8" sqref="H8"/>
    </sheetView>
  </sheetViews>
  <sheetFormatPr defaultRowHeight="14" x14ac:dyDescent="0.3"/>
  <cols>
    <col min="1" max="1" width="8.33203125" bestFit="1" customWidth="1"/>
    <col min="2" max="2" width="12.08203125" bestFit="1" customWidth="1"/>
    <col min="3" max="3" width="14.33203125" bestFit="1" customWidth="1"/>
    <col min="4" max="4" width="12.75" bestFit="1" customWidth="1"/>
    <col min="7" max="7" width="26.33203125" bestFit="1" customWidth="1"/>
  </cols>
  <sheetData>
    <row r="1" spans="1:8" x14ac:dyDescent="0.3">
      <c r="A1" s="5" t="s">
        <v>0</v>
      </c>
      <c r="B1" s="5" t="s">
        <v>5</v>
      </c>
      <c r="C1" s="5" t="s">
        <v>1</v>
      </c>
      <c r="D1" s="5" t="s">
        <v>2</v>
      </c>
    </row>
    <row r="2" spans="1:8" x14ac:dyDescent="0.3">
      <c r="A2" s="1">
        <v>5514</v>
      </c>
      <c r="B2" s="1">
        <v>32</v>
      </c>
      <c r="C2" s="1">
        <v>391</v>
      </c>
      <c r="D2" s="1">
        <v>8.1799999999999998E-2</v>
      </c>
      <c r="G2" s="4" t="s">
        <v>9</v>
      </c>
    </row>
    <row r="3" spans="1:8" x14ac:dyDescent="0.3">
      <c r="A3" s="1">
        <v>5552</v>
      </c>
      <c r="B3" s="1">
        <v>59</v>
      </c>
      <c r="C3" s="1">
        <v>769</v>
      </c>
      <c r="D3" s="1">
        <v>7.6700000000000004E-2</v>
      </c>
      <c r="G3" s="3" t="s">
        <v>21</v>
      </c>
      <c r="H3">
        <f>B42</f>
        <v>1876</v>
      </c>
    </row>
    <row r="4" spans="1:8" x14ac:dyDescent="0.3">
      <c r="A4" s="1">
        <v>5524</v>
      </c>
      <c r="B4" s="1">
        <v>57</v>
      </c>
      <c r="C4" s="1">
        <v>771</v>
      </c>
      <c r="D4" s="1">
        <v>7.3899999999999993E-2</v>
      </c>
      <c r="G4" s="3" t="s">
        <v>23</v>
      </c>
      <c r="H4">
        <f>C42</f>
        <v>31513</v>
      </c>
    </row>
    <row r="5" spans="1:8" x14ac:dyDescent="0.3">
      <c r="A5" s="1">
        <v>5533</v>
      </c>
      <c r="B5" s="1">
        <v>71</v>
      </c>
      <c r="C5" s="1">
        <v>966</v>
      </c>
      <c r="D5" s="1">
        <v>7.3499999999999996E-2</v>
      </c>
      <c r="G5" s="3" t="s">
        <v>19</v>
      </c>
      <c r="H5">
        <f>H3*30</f>
        <v>56280</v>
      </c>
    </row>
    <row r="6" spans="1:8" x14ac:dyDescent="0.3">
      <c r="A6" s="1">
        <v>5522</v>
      </c>
      <c r="B6" s="1">
        <v>52</v>
      </c>
      <c r="C6" s="1">
        <v>731</v>
      </c>
      <c r="D6" s="1">
        <v>7.1099999999999997E-2</v>
      </c>
      <c r="G6" s="3" t="s">
        <v>20</v>
      </c>
      <c r="H6">
        <f>H4*1</f>
        <v>31513</v>
      </c>
    </row>
    <row r="7" spans="1:8" x14ac:dyDescent="0.3">
      <c r="A7" s="1">
        <v>4512</v>
      </c>
      <c r="B7" s="1">
        <v>3</v>
      </c>
      <c r="C7" s="1">
        <v>43</v>
      </c>
      <c r="D7" s="1">
        <v>6.9800000000000001E-2</v>
      </c>
      <c r="G7" s="3" t="s">
        <v>3</v>
      </c>
      <c r="H7" s="2">
        <f>ROUND(H5/H6,3)</f>
        <v>1.786</v>
      </c>
    </row>
    <row r="8" spans="1:8" x14ac:dyDescent="0.3">
      <c r="A8" s="1">
        <v>5555</v>
      </c>
      <c r="B8" s="1">
        <v>122</v>
      </c>
      <c r="C8" s="1">
        <v>1772</v>
      </c>
      <c r="D8" s="1">
        <v>6.88E-2</v>
      </c>
    </row>
    <row r="9" spans="1:8" x14ac:dyDescent="0.3">
      <c r="A9" s="1">
        <v>4542</v>
      </c>
      <c r="B9" s="1">
        <v>40</v>
      </c>
      <c r="C9" s="1">
        <v>584</v>
      </c>
      <c r="D9" s="1">
        <v>6.8500000000000005E-2</v>
      </c>
      <c r="G9" s="4" t="s">
        <v>10</v>
      </c>
    </row>
    <row r="10" spans="1:8" x14ac:dyDescent="0.3">
      <c r="A10" s="1">
        <v>5545</v>
      </c>
      <c r="B10" s="1">
        <v>126</v>
      </c>
      <c r="C10" s="1">
        <v>1839</v>
      </c>
      <c r="D10" s="1">
        <v>6.8500000000000005E-2</v>
      </c>
      <c r="G10" s="3" t="s">
        <v>8</v>
      </c>
      <c r="H10" s="2">
        <f>'RFM  - 3d'!H7</f>
        <v>1.6279999999999999</v>
      </c>
    </row>
    <row r="11" spans="1:8" x14ac:dyDescent="0.3">
      <c r="A11" s="1">
        <v>5551</v>
      </c>
      <c r="B11" s="1">
        <v>72</v>
      </c>
      <c r="C11" s="1">
        <v>1085</v>
      </c>
      <c r="D11" s="1">
        <v>6.6400000000000001E-2</v>
      </c>
    </row>
    <row r="12" spans="1:8" x14ac:dyDescent="0.3">
      <c r="A12" s="1">
        <v>5532</v>
      </c>
      <c r="B12" s="1">
        <v>75</v>
      </c>
      <c r="C12" s="1">
        <v>1146</v>
      </c>
      <c r="D12" s="1">
        <v>6.54E-2</v>
      </c>
    </row>
    <row r="13" spans="1:8" x14ac:dyDescent="0.3">
      <c r="A13" s="1">
        <v>5543</v>
      </c>
      <c r="B13" s="1">
        <v>94</v>
      </c>
      <c r="C13" s="1">
        <v>1453</v>
      </c>
      <c r="D13" s="1">
        <v>6.4699999999999994E-2</v>
      </c>
    </row>
    <row r="14" spans="1:8" x14ac:dyDescent="0.3">
      <c r="A14" s="1">
        <v>5541</v>
      </c>
      <c r="B14" s="1">
        <v>65</v>
      </c>
      <c r="C14" s="1">
        <v>1009</v>
      </c>
      <c r="D14" s="1">
        <v>6.4399999999999999E-2</v>
      </c>
    </row>
    <row r="15" spans="1:8" x14ac:dyDescent="0.3">
      <c r="A15" s="1">
        <v>5531</v>
      </c>
      <c r="B15" s="1">
        <v>64</v>
      </c>
      <c r="C15" s="1">
        <v>1004</v>
      </c>
      <c r="D15" s="1">
        <v>6.3700000000000007E-2</v>
      </c>
    </row>
    <row r="16" spans="1:8" x14ac:dyDescent="0.3">
      <c r="A16" s="1">
        <v>4534</v>
      </c>
      <c r="B16" s="1">
        <v>27</v>
      </c>
      <c r="C16" s="1">
        <v>428</v>
      </c>
      <c r="D16" s="1">
        <v>6.3100000000000003E-2</v>
      </c>
    </row>
    <row r="17" spans="1:4" x14ac:dyDescent="0.3">
      <c r="A17" s="1">
        <v>5535</v>
      </c>
      <c r="B17" s="1">
        <v>72</v>
      </c>
      <c r="C17" s="1">
        <v>1150</v>
      </c>
      <c r="D17" s="1">
        <v>6.2600000000000003E-2</v>
      </c>
    </row>
    <row r="18" spans="1:4" x14ac:dyDescent="0.3">
      <c r="A18" s="1">
        <v>5554</v>
      </c>
      <c r="B18" s="1">
        <v>73</v>
      </c>
      <c r="C18" s="1">
        <v>1169</v>
      </c>
      <c r="D18" s="1">
        <v>6.2399999999999997E-2</v>
      </c>
    </row>
    <row r="19" spans="1:4" x14ac:dyDescent="0.3">
      <c r="A19" s="1">
        <v>4532</v>
      </c>
      <c r="B19" s="1">
        <v>28</v>
      </c>
      <c r="C19" s="1">
        <v>452</v>
      </c>
      <c r="D19" s="1">
        <v>6.1899999999999997E-2</v>
      </c>
    </row>
    <row r="20" spans="1:4" x14ac:dyDescent="0.3">
      <c r="A20" s="1">
        <v>5523</v>
      </c>
      <c r="B20" s="1">
        <v>64</v>
      </c>
      <c r="C20" s="1">
        <v>1069</v>
      </c>
      <c r="D20" s="1">
        <v>5.9900000000000002E-2</v>
      </c>
    </row>
    <row r="21" spans="1:4" x14ac:dyDescent="0.3">
      <c r="A21" s="1">
        <v>5544</v>
      </c>
      <c r="B21" s="1">
        <v>73</v>
      </c>
      <c r="C21" s="1">
        <v>1248</v>
      </c>
      <c r="D21" s="1">
        <v>5.8500000000000003E-2</v>
      </c>
    </row>
    <row r="22" spans="1:4" x14ac:dyDescent="0.3">
      <c r="A22" s="1">
        <v>4555</v>
      </c>
      <c r="B22" s="1">
        <v>84</v>
      </c>
      <c r="C22" s="1">
        <v>1491</v>
      </c>
      <c r="D22" s="1">
        <v>5.6300000000000003E-2</v>
      </c>
    </row>
    <row r="23" spans="1:4" x14ac:dyDescent="0.3">
      <c r="A23" s="1">
        <v>4543</v>
      </c>
      <c r="B23" s="1">
        <v>43</v>
      </c>
      <c r="C23" s="1">
        <v>777</v>
      </c>
      <c r="D23" s="1">
        <v>5.5300000000000002E-2</v>
      </c>
    </row>
    <row r="24" spans="1:4" x14ac:dyDescent="0.3">
      <c r="A24" s="1">
        <v>4553</v>
      </c>
      <c r="B24" s="1">
        <v>40</v>
      </c>
      <c r="C24" s="1">
        <v>724</v>
      </c>
      <c r="D24" s="1">
        <v>5.5199999999999999E-2</v>
      </c>
    </row>
    <row r="25" spans="1:4" x14ac:dyDescent="0.3">
      <c r="A25" s="1">
        <v>5521</v>
      </c>
      <c r="B25" s="1">
        <v>33</v>
      </c>
      <c r="C25" s="1">
        <v>608</v>
      </c>
      <c r="D25" s="1">
        <v>5.4300000000000001E-2</v>
      </c>
    </row>
    <row r="26" spans="1:4" x14ac:dyDescent="0.3">
      <c r="A26" s="1">
        <v>5525</v>
      </c>
      <c r="B26" s="1">
        <v>41</v>
      </c>
      <c r="C26" s="1">
        <v>761</v>
      </c>
      <c r="D26" s="1">
        <v>5.3900000000000003E-2</v>
      </c>
    </row>
    <row r="27" spans="1:4" x14ac:dyDescent="0.3">
      <c r="A27" s="1">
        <v>4525</v>
      </c>
      <c r="B27" s="1">
        <v>12</v>
      </c>
      <c r="C27" s="1">
        <v>226</v>
      </c>
      <c r="D27" s="1">
        <v>5.3100000000000001E-2</v>
      </c>
    </row>
    <row r="28" spans="1:4" x14ac:dyDescent="0.3">
      <c r="A28" s="1">
        <v>5534</v>
      </c>
      <c r="B28" s="1">
        <v>61</v>
      </c>
      <c r="C28" s="1">
        <v>1190</v>
      </c>
      <c r="D28" s="1">
        <v>5.1299999999999998E-2</v>
      </c>
    </row>
    <row r="29" spans="1:4" x14ac:dyDescent="0.3">
      <c r="A29" s="1">
        <v>4535</v>
      </c>
      <c r="B29" s="1">
        <v>21</v>
      </c>
      <c r="C29" s="1">
        <v>413</v>
      </c>
      <c r="D29" s="1">
        <v>5.0799999999999998E-2</v>
      </c>
    </row>
    <row r="30" spans="1:4" x14ac:dyDescent="0.3">
      <c r="A30" s="1">
        <v>5513</v>
      </c>
      <c r="B30" s="1">
        <v>22</v>
      </c>
      <c r="C30" s="1">
        <v>433</v>
      </c>
      <c r="D30" s="1">
        <v>5.0799999999999998E-2</v>
      </c>
    </row>
    <row r="31" spans="1:4" x14ac:dyDescent="0.3">
      <c r="A31" s="1">
        <v>5542</v>
      </c>
      <c r="B31" s="1">
        <v>58</v>
      </c>
      <c r="C31" s="1">
        <v>1194</v>
      </c>
      <c r="D31" s="1">
        <v>4.8599999999999997E-2</v>
      </c>
    </row>
    <row r="32" spans="1:4" x14ac:dyDescent="0.3">
      <c r="A32" s="1">
        <v>5511</v>
      </c>
      <c r="B32" s="1">
        <v>16</v>
      </c>
      <c r="C32" s="1">
        <v>332</v>
      </c>
      <c r="D32" s="1">
        <v>4.82E-2</v>
      </c>
    </row>
    <row r="33" spans="1:4" x14ac:dyDescent="0.3">
      <c r="A33" s="1">
        <v>4531</v>
      </c>
      <c r="B33" s="1">
        <v>19</v>
      </c>
      <c r="C33" s="1">
        <v>400</v>
      </c>
      <c r="D33" s="1">
        <v>4.7500000000000001E-2</v>
      </c>
    </row>
    <row r="34" spans="1:4" x14ac:dyDescent="0.3">
      <c r="A34" s="1">
        <v>4551</v>
      </c>
      <c r="B34" s="1">
        <v>33</v>
      </c>
      <c r="C34" s="1">
        <v>727</v>
      </c>
      <c r="D34" s="1">
        <v>4.5400000000000003E-2</v>
      </c>
    </row>
    <row r="35" spans="1:4" x14ac:dyDescent="0.3">
      <c r="A35" s="1">
        <v>4545</v>
      </c>
      <c r="B35" s="1">
        <v>44</v>
      </c>
      <c r="C35" s="1">
        <v>982</v>
      </c>
      <c r="D35" s="1">
        <v>4.48E-2</v>
      </c>
    </row>
    <row r="36" spans="1:4" x14ac:dyDescent="0.3">
      <c r="A36" s="1">
        <v>4552</v>
      </c>
      <c r="B36" s="1">
        <v>28</v>
      </c>
      <c r="C36" s="1">
        <v>647</v>
      </c>
      <c r="D36" s="1">
        <v>4.3299999999999998E-2</v>
      </c>
    </row>
    <row r="37" spans="1:4" x14ac:dyDescent="0.3">
      <c r="A37" s="1">
        <v>4431</v>
      </c>
      <c r="B37" s="1">
        <v>21</v>
      </c>
      <c r="C37" s="1">
        <v>487</v>
      </c>
      <c r="D37" s="1">
        <v>4.3099999999999999E-2</v>
      </c>
    </row>
    <row r="38" spans="1:4" x14ac:dyDescent="0.3">
      <c r="A38" s="1">
        <v>4521</v>
      </c>
      <c r="B38" s="1">
        <v>9</v>
      </c>
      <c r="C38" s="1">
        <v>230</v>
      </c>
      <c r="D38" s="1">
        <v>3.9100000000000003E-2</v>
      </c>
    </row>
    <row r="39" spans="1:4" x14ac:dyDescent="0.3">
      <c r="A39" s="1">
        <v>4541</v>
      </c>
      <c r="B39" s="1">
        <v>12</v>
      </c>
      <c r="C39" s="1">
        <v>401</v>
      </c>
      <c r="D39" s="1">
        <v>2.9899999999999999E-2</v>
      </c>
    </row>
    <row r="40" spans="1:4" x14ac:dyDescent="0.3">
      <c r="A40" s="1">
        <v>4533</v>
      </c>
      <c r="B40" s="1">
        <v>9</v>
      </c>
      <c r="C40" s="1">
        <v>361</v>
      </c>
      <c r="D40" s="1">
        <v>2.4899999999999999E-2</v>
      </c>
    </row>
    <row r="41" spans="1:4" x14ac:dyDescent="0.3">
      <c r="A41" s="1">
        <v>4514</v>
      </c>
      <c r="B41" s="1">
        <v>1</v>
      </c>
      <c r="C41" s="1">
        <v>50</v>
      </c>
      <c r="D41" s="1">
        <v>0.02</v>
      </c>
    </row>
    <row r="42" spans="1:4" x14ac:dyDescent="0.3">
      <c r="B42">
        <f>SUM(B2:B41)</f>
        <v>1876</v>
      </c>
      <c r="C42">
        <f>SUM(C2:C41)</f>
        <v>31513</v>
      </c>
      <c r="D42" s="2">
        <f>B42/C42</f>
        <v>5.9530987211626946E-2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8" sqref="H8"/>
    </sheetView>
  </sheetViews>
  <sheetFormatPr defaultRowHeight="14" x14ac:dyDescent="0.3"/>
  <cols>
    <col min="1" max="1" width="8.33203125" bestFit="1" customWidth="1"/>
    <col min="2" max="2" width="12.08203125" bestFit="1" customWidth="1"/>
    <col min="3" max="3" width="14.33203125" bestFit="1" customWidth="1"/>
    <col min="4" max="4" width="12.75" bestFit="1" customWidth="1"/>
    <col min="7" max="7" width="26.33203125" customWidth="1"/>
  </cols>
  <sheetData>
    <row r="1" spans="1:8" x14ac:dyDescent="0.3">
      <c r="A1" s="5" t="s">
        <v>0</v>
      </c>
      <c r="B1" s="5" t="s">
        <v>5</v>
      </c>
      <c r="C1" s="5" t="s">
        <v>1</v>
      </c>
      <c r="D1" s="5" t="s">
        <v>2</v>
      </c>
    </row>
    <row r="2" spans="1:8" x14ac:dyDescent="0.3">
      <c r="A2" s="1">
        <v>5551</v>
      </c>
      <c r="B2" s="1">
        <v>143</v>
      </c>
      <c r="C2" s="1">
        <v>1371</v>
      </c>
      <c r="D2" s="1">
        <v>0.1043</v>
      </c>
      <c r="G2" s="4" t="s">
        <v>9</v>
      </c>
    </row>
    <row r="3" spans="1:8" x14ac:dyDescent="0.3">
      <c r="A3" s="1">
        <v>4514</v>
      </c>
      <c r="B3" s="1">
        <v>3</v>
      </c>
      <c r="C3" s="1">
        <v>30</v>
      </c>
      <c r="D3" s="1">
        <v>0.1</v>
      </c>
      <c r="G3" s="3" t="s">
        <v>21</v>
      </c>
      <c r="H3">
        <f>B42</f>
        <v>2265</v>
      </c>
    </row>
    <row r="4" spans="1:8" x14ac:dyDescent="0.3">
      <c r="A4" s="1">
        <v>5522</v>
      </c>
      <c r="B4" s="1">
        <v>110</v>
      </c>
      <c r="C4" s="1">
        <v>1248</v>
      </c>
      <c r="D4" s="1">
        <v>8.8099999999999998E-2</v>
      </c>
      <c r="G4" s="3" t="s">
        <v>23</v>
      </c>
      <c r="H4">
        <f>C42</f>
        <v>37489</v>
      </c>
    </row>
    <row r="5" spans="1:8" x14ac:dyDescent="0.3">
      <c r="A5" s="1">
        <v>5531</v>
      </c>
      <c r="B5" s="1">
        <v>148</v>
      </c>
      <c r="C5" s="1">
        <v>1763</v>
      </c>
      <c r="D5" s="1">
        <v>8.3900000000000002E-2</v>
      </c>
      <c r="G5" s="3" t="s">
        <v>19</v>
      </c>
      <c r="H5">
        <f>H3*30</f>
        <v>67950</v>
      </c>
    </row>
    <row r="6" spans="1:8" x14ac:dyDescent="0.3">
      <c r="A6" s="1">
        <v>5521</v>
      </c>
      <c r="B6" s="1">
        <v>99</v>
      </c>
      <c r="C6" s="1">
        <v>1247</v>
      </c>
      <c r="D6" s="1">
        <v>7.9399999999999998E-2</v>
      </c>
      <c r="G6" s="3" t="s">
        <v>20</v>
      </c>
      <c r="H6">
        <f>H4*1</f>
        <v>37489</v>
      </c>
    </row>
    <row r="7" spans="1:8" x14ac:dyDescent="0.3">
      <c r="A7" s="1">
        <v>5541</v>
      </c>
      <c r="B7" s="1">
        <v>160</v>
      </c>
      <c r="C7" s="1">
        <v>2058</v>
      </c>
      <c r="D7" s="1">
        <v>7.7700000000000005E-2</v>
      </c>
      <c r="G7" s="3" t="s">
        <v>3</v>
      </c>
      <c r="H7" s="2">
        <f>ROUND(H5/H6,3)</f>
        <v>1.8129999999999999</v>
      </c>
    </row>
    <row r="8" spans="1:8" x14ac:dyDescent="0.3">
      <c r="A8" s="1">
        <v>5511</v>
      </c>
      <c r="B8" s="1">
        <v>70</v>
      </c>
      <c r="C8" s="1">
        <v>901</v>
      </c>
      <c r="D8" s="1">
        <v>7.7700000000000005E-2</v>
      </c>
    </row>
    <row r="9" spans="1:8" x14ac:dyDescent="0.3">
      <c r="A9" s="1">
        <v>5512</v>
      </c>
      <c r="B9" s="1">
        <v>33</v>
      </c>
      <c r="C9" s="1">
        <v>457</v>
      </c>
      <c r="D9" s="1">
        <v>7.22E-2</v>
      </c>
      <c r="G9" s="4" t="s">
        <v>10</v>
      </c>
    </row>
    <row r="10" spans="1:8" x14ac:dyDescent="0.3">
      <c r="A10" s="1">
        <v>5533</v>
      </c>
      <c r="B10" s="1">
        <v>96</v>
      </c>
      <c r="C10" s="1">
        <v>1419</v>
      </c>
      <c r="D10" s="1">
        <v>6.7699999999999996E-2</v>
      </c>
      <c r="G10" s="3" t="s">
        <v>8</v>
      </c>
      <c r="H10" s="2">
        <f>'RFM  - 3d'!H7</f>
        <v>1.6279999999999999</v>
      </c>
    </row>
    <row r="11" spans="1:8" x14ac:dyDescent="0.3">
      <c r="A11" s="1">
        <v>5554</v>
      </c>
      <c r="B11" s="1">
        <v>78</v>
      </c>
      <c r="C11" s="1">
        <v>1193</v>
      </c>
      <c r="D11" s="1">
        <v>6.54E-2</v>
      </c>
    </row>
    <row r="12" spans="1:8" x14ac:dyDescent="0.3">
      <c r="A12" s="1">
        <v>4551</v>
      </c>
      <c r="B12" s="1">
        <v>83</v>
      </c>
      <c r="C12" s="1">
        <v>1331</v>
      </c>
      <c r="D12" s="1">
        <v>6.2399999999999997E-2</v>
      </c>
    </row>
    <row r="13" spans="1:8" x14ac:dyDescent="0.3">
      <c r="A13" s="1">
        <v>4531</v>
      </c>
      <c r="B13" s="1">
        <v>43</v>
      </c>
      <c r="C13" s="1">
        <v>690</v>
      </c>
      <c r="D13" s="1">
        <v>6.2300000000000001E-2</v>
      </c>
    </row>
    <row r="14" spans="1:8" x14ac:dyDescent="0.3">
      <c r="A14" s="1">
        <v>4553</v>
      </c>
      <c r="B14" s="1">
        <v>90</v>
      </c>
      <c r="C14" s="1">
        <v>1455</v>
      </c>
      <c r="D14" s="1">
        <v>6.1899999999999997E-2</v>
      </c>
    </row>
    <row r="15" spans="1:8" x14ac:dyDescent="0.3">
      <c r="A15" s="1">
        <v>5523</v>
      </c>
      <c r="B15" s="1">
        <v>55</v>
      </c>
      <c r="C15" s="1">
        <v>917</v>
      </c>
      <c r="D15" s="1">
        <v>0.06</v>
      </c>
    </row>
    <row r="16" spans="1:8" x14ac:dyDescent="0.3">
      <c r="A16" s="1">
        <v>4524</v>
      </c>
      <c r="B16" s="1">
        <v>20</v>
      </c>
      <c r="C16" s="1">
        <v>335</v>
      </c>
      <c r="D16" s="1">
        <v>5.9700000000000003E-2</v>
      </c>
    </row>
    <row r="17" spans="1:4" x14ac:dyDescent="0.3">
      <c r="A17" s="1">
        <v>5555</v>
      </c>
      <c r="B17" s="1">
        <v>69</v>
      </c>
      <c r="C17" s="1">
        <v>1169</v>
      </c>
      <c r="D17" s="1">
        <v>5.8999999999999997E-2</v>
      </c>
    </row>
    <row r="18" spans="1:4" x14ac:dyDescent="0.3">
      <c r="A18" s="1">
        <v>5552</v>
      </c>
      <c r="B18" s="1">
        <v>84</v>
      </c>
      <c r="C18" s="1">
        <v>1427</v>
      </c>
      <c r="D18" s="1">
        <v>5.8900000000000001E-2</v>
      </c>
    </row>
    <row r="19" spans="1:4" x14ac:dyDescent="0.3">
      <c r="A19" s="1">
        <v>5532</v>
      </c>
      <c r="B19" s="1">
        <v>79</v>
      </c>
      <c r="C19" s="1">
        <v>1345</v>
      </c>
      <c r="D19" s="1">
        <v>5.8700000000000002E-2</v>
      </c>
    </row>
    <row r="20" spans="1:4" x14ac:dyDescent="0.3">
      <c r="A20" s="1">
        <v>4552</v>
      </c>
      <c r="B20" s="1">
        <v>79</v>
      </c>
      <c r="C20" s="1">
        <v>1374</v>
      </c>
      <c r="D20" s="1">
        <v>5.7500000000000002E-2</v>
      </c>
    </row>
    <row r="21" spans="1:4" x14ac:dyDescent="0.3">
      <c r="A21" s="1">
        <v>4542</v>
      </c>
      <c r="B21" s="1">
        <v>55</v>
      </c>
      <c r="C21" s="1">
        <v>960</v>
      </c>
      <c r="D21" s="1">
        <v>5.7299999999999997E-2</v>
      </c>
    </row>
    <row r="22" spans="1:4" x14ac:dyDescent="0.3">
      <c r="A22" s="1">
        <v>4525</v>
      </c>
      <c r="B22" s="1">
        <v>13</v>
      </c>
      <c r="C22" s="1">
        <v>245</v>
      </c>
      <c r="D22" s="1">
        <v>5.3100000000000001E-2</v>
      </c>
    </row>
    <row r="23" spans="1:4" x14ac:dyDescent="0.3">
      <c r="A23" s="1">
        <v>5553</v>
      </c>
      <c r="B23" s="1">
        <v>55</v>
      </c>
      <c r="C23" s="1">
        <v>1052</v>
      </c>
      <c r="D23" s="1">
        <v>5.2299999999999999E-2</v>
      </c>
    </row>
    <row r="24" spans="1:4" x14ac:dyDescent="0.3">
      <c r="A24" s="1">
        <v>5544</v>
      </c>
      <c r="B24" s="1">
        <v>76</v>
      </c>
      <c r="C24" s="1">
        <v>1467</v>
      </c>
      <c r="D24" s="1">
        <v>5.1799999999999999E-2</v>
      </c>
    </row>
    <row r="25" spans="1:4" x14ac:dyDescent="0.3">
      <c r="A25" s="1">
        <v>5542</v>
      </c>
      <c r="B25" s="1">
        <v>86</v>
      </c>
      <c r="C25" s="1">
        <v>1733</v>
      </c>
      <c r="D25" s="1">
        <v>4.9599999999999998E-2</v>
      </c>
    </row>
    <row r="26" spans="1:4" x14ac:dyDescent="0.3">
      <c r="A26" s="1">
        <v>5534</v>
      </c>
      <c r="B26" s="1">
        <v>67</v>
      </c>
      <c r="C26" s="1">
        <v>1368</v>
      </c>
      <c r="D26" s="1">
        <v>4.9000000000000002E-2</v>
      </c>
    </row>
    <row r="27" spans="1:4" x14ac:dyDescent="0.3">
      <c r="A27" s="1">
        <v>5543</v>
      </c>
      <c r="B27" s="1">
        <v>74</v>
      </c>
      <c r="C27" s="1">
        <v>1554</v>
      </c>
      <c r="D27" s="1">
        <v>4.7600000000000003E-2</v>
      </c>
    </row>
    <row r="28" spans="1:4" x14ac:dyDescent="0.3">
      <c r="A28" s="1">
        <v>4535</v>
      </c>
      <c r="B28" s="1">
        <v>15</v>
      </c>
      <c r="C28" s="1">
        <v>318</v>
      </c>
      <c r="D28" s="1">
        <v>4.7199999999999999E-2</v>
      </c>
    </row>
    <row r="29" spans="1:4" x14ac:dyDescent="0.3">
      <c r="A29" s="1">
        <v>4534</v>
      </c>
      <c r="B29" s="1">
        <v>20</v>
      </c>
      <c r="C29" s="1">
        <v>427</v>
      </c>
      <c r="D29" s="1">
        <v>4.6800000000000001E-2</v>
      </c>
    </row>
    <row r="30" spans="1:4" x14ac:dyDescent="0.3">
      <c r="A30" s="1">
        <v>4435</v>
      </c>
      <c r="B30" s="1">
        <v>26</v>
      </c>
      <c r="C30" s="1">
        <v>558</v>
      </c>
      <c r="D30" s="1">
        <v>4.6600000000000003E-2</v>
      </c>
    </row>
    <row r="31" spans="1:4" x14ac:dyDescent="0.3">
      <c r="A31" s="1">
        <v>4544</v>
      </c>
      <c r="B31" s="1">
        <v>38</v>
      </c>
      <c r="C31" s="1">
        <v>817</v>
      </c>
      <c r="D31" s="1">
        <v>4.65E-2</v>
      </c>
    </row>
    <row r="32" spans="1:4" x14ac:dyDescent="0.3">
      <c r="A32" s="1">
        <v>4533</v>
      </c>
      <c r="B32" s="1">
        <v>25</v>
      </c>
      <c r="C32" s="1">
        <v>595</v>
      </c>
      <c r="D32" s="1">
        <v>4.2000000000000003E-2</v>
      </c>
    </row>
    <row r="33" spans="1:4" x14ac:dyDescent="0.3">
      <c r="A33" s="1">
        <v>4545</v>
      </c>
      <c r="B33" s="1">
        <v>32</v>
      </c>
      <c r="C33" s="1">
        <v>814</v>
      </c>
      <c r="D33" s="1">
        <v>3.9300000000000002E-2</v>
      </c>
    </row>
    <row r="34" spans="1:4" x14ac:dyDescent="0.3">
      <c r="A34" s="1">
        <v>4532</v>
      </c>
      <c r="B34" s="1">
        <v>21</v>
      </c>
      <c r="C34" s="1">
        <v>537</v>
      </c>
      <c r="D34" s="1">
        <v>3.9100000000000003E-2</v>
      </c>
    </row>
    <row r="35" spans="1:4" x14ac:dyDescent="0.3">
      <c r="A35" s="1">
        <v>4521</v>
      </c>
      <c r="B35" s="1">
        <v>14</v>
      </c>
      <c r="C35" s="1">
        <v>364</v>
      </c>
      <c r="D35" s="1">
        <v>3.85E-2</v>
      </c>
    </row>
    <row r="36" spans="1:4" x14ac:dyDescent="0.3">
      <c r="A36" s="1">
        <v>4541</v>
      </c>
      <c r="B36" s="1">
        <v>34</v>
      </c>
      <c r="C36" s="1">
        <v>886</v>
      </c>
      <c r="D36" s="1">
        <v>3.8399999999999997E-2</v>
      </c>
    </row>
    <row r="37" spans="1:4" x14ac:dyDescent="0.3">
      <c r="A37" s="1">
        <v>5525</v>
      </c>
      <c r="B37" s="1">
        <v>21</v>
      </c>
      <c r="C37" s="1">
        <v>548</v>
      </c>
      <c r="D37" s="1">
        <v>3.8300000000000001E-2</v>
      </c>
    </row>
    <row r="38" spans="1:4" x14ac:dyDescent="0.3">
      <c r="A38" s="1">
        <v>4554</v>
      </c>
      <c r="B38" s="1">
        <v>40</v>
      </c>
      <c r="C38" s="1">
        <v>1106</v>
      </c>
      <c r="D38" s="1">
        <v>3.6200000000000003E-2</v>
      </c>
    </row>
    <row r="39" spans="1:4" x14ac:dyDescent="0.3">
      <c r="A39" s="1">
        <v>4522</v>
      </c>
      <c r="B39" s="1">
        <v>11</v>
      </c>
      <c r="C39" s="1">
        <v>342</v>
      </c>
      <c r="D39" s="1">
        <v>3.2199999999999999E-2</v>
      </c>
    </row>
    <row r="40" spans="1:4" x14ac:dyDescent="0.3">
      <c r="A40" s="1">
        <v>4324</v>
      </c>
      <c r="B40" s="1">
        <v>0</v>
      </c>
      <c r="C40" s="1">
        <v>40</v>
      </c>
      <c r="D40" s="1">
        <v>0</v>
      </c>
    </row>
    <row r="41" spans="1:4" x14ac:dyDescent="0.3">
      <c r="A41" s="1">
        <v>4344</v>
      </c>
      <c r="B41" s="1">
        <v>0</v>
      </c>
      <c r="C41" s="1">
        <v>28</v>
      </c>
      <c r="D41" s="1">
        <v>0</v>
      </c>
    </row>
    <row r="42" spans="1:4" x14ac:dyDescent="0.3">
      <c r="B42">
        <f>SUM(B2:B41)</f>
        <v>2265</v>
      </c>
      <c r="C42">
        <f>SUM(C2:C41)</f>
        <v>37489</v>
      </c>
      <c r="D42" s="2">
        <f>B42/C42</f>
        <v>6.0417722531942705E-2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8" sqref="H8"/>
    </sheetView>
  </sheetViews>
  <sheetFormatPr defaultRowHeight="14" x14ac:dyDescent="0.3"/>
  <cols>
    <col min="1" max="1" width="8" customWidth="1"/>
    <col min="2" max="2" width="11.5" customWidth="1"/>
    <col min="3" max="3" width="13.83203125" customWidth="1"/>
    <col min="4" max="4" width="12.75" bestFit="1" customWidth="1"/>
    <col min="7" max="7" width="26.33203125" customWidth="1"/>
  </cols>
  <sheetData>
    <row r="1" spans="1:8" x14ac:dyDescent="0.3">
      <c r="A1" s="5" t="s">
        <v>0</v>
      </c>
      <c r="B1" s="5" t="s">
        <v>5</v>
      </c>
      <c r="C1" s="5" t="s">
        <v>1</v>
      </c>
      <c r="D1" s="5" t="s">
        <v>2</v>
      </c>
    </row>
    <row r="2" spans="1:8" x14ac:dyDescent="0.3">
      <c r="A2" s="1">
        <v>5522</v>
      </c>
      <c r="B2" s="1">
        <v>117</v>
      </c>
      <c r="C2" s="1">
        <v>1404</v>
      </c>
      <c r="D2" s="1">
        <v>8.3299999999999999E-2</v>
      </c>
      <c r="G2" s="4" t="s">
        <v>9</v>
      </c>
    </row>
    <row r="3" spans="1:8" x14ac:dyDescent="0.3">
      <c r="A3" s="1">
        <v>5521</v>
      </c>
      <c r="B3" s="1">
        <v>108</v>
      </c>
      <c r="C3" s="1">
        <v>1311</v>
      </c>
      <c r="D3" s="1">
        <v>8.2400000000000001E-2</v>
      </c>
      <c r="G3" s="3" t="s">
        <v>21</v>
      </c>
      <c r="H3">
        <f>B42</f>
        <v>2375</v>
      </c>
    </row>
    <row r="4" spans="1:8" x14ac:dyDescent="0.3">
      <c r="A4" s="1">
        <v>5552</v>
      </c>
      <c r="B4" s="1">
        <v>100</v>
      </c>
      <c r="C4" s="1">
        <v>1234</v>
      </c>
      <c r="D4" s="1">
        <v>8.1000000000000003E-2</v>
      </c>
      <c r="G4" s="3" t="s">
        <v>23</v>
      </c>
      <c r="H4">
        <f>C42</f>
        <v>38462</v>
      </c>
    </row>
    <row r="5" spans="1:8" x14ac:dyDescent="0.3">
      <c r="A5" s="1">
        <v>5555</v>
      </c>
      <c r="B5" s="1">
        <v>62</v>
      </c>
      <c r="C5" s="1">
        <v>800</v>
      </c>
      <c r="D5" s="1">
        <v>7.7499999999999999E-2</v>
      </c>
      <c r="G5" s="3" t="s">
        <v>19</v>
      </c>
      <c r="H5">
        <f>H3*30</f>
        <v>71250</v>
      </c>
    </row>
    <row r="6" spans="1:8" x14ac:dyDescent="0.3">
      <c r="A6" s="1">
        <v>5512</v>
      </c>
      <c r="B6" s="1">
        <v>65</v>
      </c>
      <c r="C6" s="1">
        <v>846</v>
      </c>
      <c r="D6" s="1">
        <v>7.6799999999999993E-2</v>
      </c>
      <c r="G6" s="3" t="s">
        <v>20</v>
      </c>
      <c r="H6">
        <f>H4*1</f>
        <v>38462</v>
      </c>
    </row>
    <row r="7" spans="1:8" x14ac:dyDescent="0.3">
      <c r="A7" s="1">
        <v>5541</v>
      </c>
      <c r="B7" s="1">
        <v>187</v>
      </c>
      <c r="C7" s="1">
        <v>2562</v>
      </c>
      <c r="D7" s="1">
        <v>7.2999999999999995E-2</v>
      </c>
      <c r="G7" s="3" t="s">
        <v>3</v>
      </c>
      <c r="H7" s="2">
        <f>ROUND(H5/H6,3)</f>
        <v>1.8520000000000001</v>
      </c>
    </row>
    <row r="8" spans="1:8" x14ac:dyDescent="0.3">
      <c r="A8" s="1">
        <v>5551</v>
      </c>
      <c r="B8" s="1">
        <v>195</v>
      </c>
      <c r="C8" s="1">
        <v>2709</v>
      </c>
      <c r="D8" s="1">
        <v>7.1999999999999995E-2</v>
      </c>
    </row>
    <row r="9" spans="1:8" x14ac:dyDescent="0.3">
      <c r="A9" s="1">
        <v>5531</v>
      </c>
      <c r="B9" s="1">
        <v>160</v>
      </c>
      <c r="C9" s="1">
        <v>2349</v>
      </c>
      <c r="D9" s="1">
        <v>6.8099999999999994E-2</v>
      </c>
      <c r="G9" s="4" t="s">
        <v>10</v>
      </c>
    </row>
    <row r="10" spans="1:8" x14ac:dyDescent="0.3">
      <c r="A10" s="1">
        <v>5532</v>
      </c>
      <c r="B10" s="1">
        <v>119</v>
      </c>
      <c r="C10" s="1">
        <v>1784</v>
      </c>
      <c r="D10" s="1">
        <v>6.6699999999999995E-2</v>
      </c>
      <c r="G10" s="3" t="s">
        <v>8</v>
      </c>
      <c r="H10" s="2">
        <f>'RFM  - 3d'!H7</f>
        <v>1.6279999999999999</v>
      </c>
    </row>
    <row r="11" spans="1:8" x14ac:dyDescent="0.3">
      <c r="A11" s="1">
        <v>5525</v>
      </c>
      <c r="B11" s="1">
        <v>43</v>
      </c>
      <c r="C11" s="1">
        <v>668</v>
      </c>
      <c r="D11" s="1">
        <v>6.4399999999999999E-2</v>
      </c>
    </row>
    <row r="12" spans="1:8" x14ac:dyDescent="0.3">
      <c r="A12" s="1">
        <v>5534</v>
      </c>
      <c r="B12" s="1">
        <v>57</v>
      </c>
      <c r="C12" s="1">
        <v>911</v>
      </c>
      <c r="D12" s="1">
        <v>6.2600000000000003E-2</v>
      </c>
    </row>
    <row r="13" spans="1:8" x14ac:dyDescent="0.3">
      <c r="A13" s="1">
        <v>4551</v>
      </c>
      <c r="B13" s="1">
        <v>178</v>
      </c>
      <c r="C13" s="1">
        <v>3007</v>
      </c>
      <c r="D13" s="1">
        <v>5.9200000000000003E-2</v>
      </c>
    </row>
    <row r="14" spans="1:8" x14ac:dyDescent="0.3">
      <c r="A14" s="1">
        <v>5545</v>
      </c>
      <c r="B14" s="1">
        <v>61</v>
      </c>
      <c r="C14" s="1">
        <v>1039</v>
      </c>
      <c r="D14" s="1">
        <v>5.8700000000000002E-2</v>
      </c>
    </row>
    <row r="15" spans="1:8" x14ac:dyDescent="0.3">
      <c r="A15" s="1">
        <v>5542</v>
      </c>
      <c r="B15" s="1">
        <v>109</v>
      </c>
      <c r="C15" s="1">
        <v>1913</v>
      </c>
      <c r="D15" s="1">
        <v>5.7000000000000002E-2</v>
      </c>
    </row>
    <row r="16" spans="1:8" x14ac:dyDescent="0.3">
      <c r="A16" s="1">
        <v>4531</v>
      </c>
      <c r="B16" s="1">
        <v>54</v>
      </c>
      <c r="C16" s="1">
        <v>951</v>
      </c>
      <c r="D16" s="1">
        <v>5.6800000000000003E-2</v>
      </c>
    </row>
    <row r="17" spans="1:4" x14ac:dyDescent="0.3">
      <c r="A17" s="1">
        <v>4541</v>
      </c>
      <c r="B17" s="1">
        <v>104</v>
      </c>
      <c r="C17" s="1">
        <v>1835</v>
      </c>
      <c r="D17" s="1">
        <v>5.67E-2</v>
      </c>
    </row>
    <row r="18" spans="1:4" x14ac:dyDescent="0.3">
      <c r="A18" s="1">
        <v>4413</v>
      </c>
      <c r="B18" s="1">
        <v>4</v>
      </c>
      <c r="C18" s="1">
        <v>71</v>
      </c>
      <c r="D18" s="1">
        <v>5.6300000000000003E-2</v>
      </c>
    </row>
    <row r="19" spans="1:4" x14ac:dyDescent="0.3">
      <c r="A19" s="1">
        <v>5511</v>
      </c>
      <c r="B19" s="1">
        <v>24</v>
      </c>
      <c r="C19" s="1">
        <v>427</v>
      </c>
      <c r="D19" s="1">
        <v>5.62E-2</v>
      </c>
    </row>
    <row r="20" spans="1:4" x14ac:dyDescent="0.3">
      <c r="A20" s="1">
        <v>4524</v>
      </c>
      <c r="B20" s="1">
        <v>11</v>
      </c>
      <c r="C20" s="1">
        <v>196</v>
      </c>
      <c r="D20" s="1">
        <v>5.6099999999999997E-2</v>
      </c>
    </row>
    <row r="21" spans="1:4" x14ac:dyDescent="0.3">
      <c r="A21" s="1">
        <v>4341</v>
      </c>
      <c r="B21" s="1">
        <v>2</v>
      </c>
      <c r="C21" s="1">
        <v>36</v>
      </c>
      <c r="D21" s="1">
        <v>5.5599999999999997E-2</v>
      </c>
    </row>
    <row r="22" spans="1:4" x14ac:dyDescent="0.3">
      <c r="A22" s="1">
        <v>5535</v>
      </c>
      <c r="B22" s="1">
        <v>51</v>
      </c>
      <c r="C22" s="1">
        <v>923</v>
      </c>
      <c r="D22" s="1">
        <v>5.5300000000000002E-2</v>
      </c>
    </row>
    <row r="23" spans="1:4" x14ac:dyDescent="0.3">
      <c r="A23" s="1">
        <v>4431</v>
      </c>
      <c r="B23" s="1">
        <v>65</v>
      </c>
      <c r="C23" s="1">
        <v>1176</v>
      </c>
      <c r="D23" s="1">
        <v>5.5300000000000002E-2</v>
      </c>
    </row>
    <row r="24" spans="1:4" x14ac:dyDescent="0.3">
      <c r="A24" s="1">
        <v>4552</v>
      </c>
      <c r="B24" s="1">
        <v>81</v>
      </c>
      <c r="C24" s="1">
        <v>1481</v>
      </c>
      <c r="D24" s="1">
        <v>5.4699999999999999E-2</v>
      </c>
    </row>
    <row r="25" spans="1:4" x14ac:dyDescent="0.3">
      <c r="A25" s="1">
        <v>5543</v>
      </c>
      <c r="B25" s="1">
        <v>62</v>
      </c>
      <c r="C25" s="1">
        <v>1135</v>
      </c>
      <c r="D25" s="1">
        <v>5.4600000000000003E-2</v>
      </c>
    </row>
    <row r="26" spans="1:4" x14ac:dyDescent="0.3">
      <c r="A26" s="1">
        <v>5514</v>
      </c>
      <c r="B26" s="1">
        <v>23</v>
      </c>
      <c r="C26" s="1">
        <v>425</v>
      </c>
      <c r="D26" s="1">
        <v>5.4100000000000002E-2</v>
      </c>
    </row>
    <row r="27" spans="1:4" x14ac:dyDescent="0.3">
      <c r="A27" s="1">
        <v>4521</v>
      </c>
      <c r="B27" s="1">
        <v>31</v>
      </c>
      <c r="C27" s="1">
        <v>588</v>
      </c>
      <c r="D27" s="1">
        <v>5.2699999999999997E-2</v>
      </c>
    </row>
    <row r="28" spans="1:4" x14ac:dyDescent="0.3">
      <c r="A28" s="1">
        <v>4432</v>
      </c>
      <c r="B28" s="1">
        <v>24</v>
      </c>
      <c r="C28" s="1">
        <v>460</v>
      </c>
      <c r="D28" s="1">
        <v>5.2200000000000003E-2</v>
      </c>
    </row>
    <row r="29" spans="1:4" x14ac:dyDescent="0.3">
      <c r="A29" s="1">
        <v>5553</v>
      </c>
      <c r="B29" s="1">
        <v>41</v>
      </c>
      <c r="C29" s="1">
        <v>818</v>
      </c>
      <c r="D29" s="1">
        <v>5.0099999999999999E-2</v>
      </c>
    </row>
    <row r="30" spans="1:4" x14ac:dyDescent="0.3">
      <c r="A30" s="1">
        <v>4532</v>
      </c>
      <c r="B30" s="1">
        <v>33</v>
      </c>
      <c r="C30" s="1">
        <v>659</v>
      </c>
      <c r="D30" s="1">
        <v>5.0099999999999999E-2</v>
      </c>
    </row>
    <row r="31" spans="1:4" x14ac:dyDescent="0.3">
      <c r="A31" s="1">
        <v>5533</v>
      </c>
      <c r="B31" s="1">
        <v>45</v>
      </c>
      <c r="C31" s="1">
        <v>923</v>
      </c>
      <c r="D31" s="1">
        <v>4.8800000000000003E-2</v>
      </c>
    </row>
    <row r="32" spans="1:4" x14ac:dyDescent="0.3">
      <c r="A32" s="1">
        <v>4523</v>
      </c>
      <c r="B32" s="1">
        <v>11</v>
      </c>
      <c r="C32" s="1">
        <v>243</v>
      </c>
      <c r="D32" s="1">
        <v>4.53E-2</v>
      </c>
    </row>
    <row r="33" spans="1:4" x14ac:dyDescent="0.3">
      <c r="A33" s="1">
        <v>4542</v>
      </c>
      <c r="B33" s="1">
        <v>54</v>
      </c>
      <c r="C33" s="1">
        <v>1206</v>
      </c>
      <c r="D33" s="1">
        <v>4.48E-2</v>
      </c>
    </row>
    <row r="34" spans="1:4" x14ac:dyDescent="0.3">
      <c r="A34" s="1">
        <v>5523</v>
      </c>
      <c r="B34" s="1">
        <v>27</v>
      </c>
      <c r="C34" s="1">
        <v>609</v>
      </c>
      <c r="D34" s="1">
        <v>4.4299999999999999E-2</v>
      </c>
    </row>
    <row r="35" spans="1:4" x14ac:dyDescent="0.3">
      <c r="A35" s="1">
        <v>4421</v>
      </c>
      <c r="B35" s="1">
        <v>28</v>
      </c>
      <c r="C35" s="1">
        <v>659</v>
      </c>
      <c r="D35" s="1">
        <v>4.2500000000000003E-2</v>
      </c>
    </row>
    <row r="36" spans="1:4" x14ac:dyDescent="0.3">
      <c r="A36" s="1">
        <v>4512</v>
      </c>
      <c r="B36" s="1">
        <v>5</v>
      </c>
      <c r="C36" s="1">
        <v>128</v>
      </c>
      <c r="D36" s="1">
        <v>3.9100000000000003E-2</v>
      </c>
    </row>
    <row r="37" spans="1:4" x14ac:dyDescent="0.3">
      <c r="A37" s="1">
        <v>4533</v>
      </c>
      <c r="B37" s="1">
        <v>15</v>
      </c>
      <c r="C37" s="1">
        <v>388</v>
      </c>
      <c r="D37" s="1">
        <v>3.8699999999999998E-2</v>
      </c>
    </row>
    <row r="38" spans="1:4" x14ac:dyDescent="0.3">
      <c r="A38" s="1">
        <v>4332</v>
      </c>
      <c r="B38" s="1">
        <v>1</v>
      </c>
      <c r="C38" s="1">
        <v>26</v>
      </c>
      <c r="D38" s="1">
        <v>3.85E-2</v>
      </c>
    </row>
    <row r="39" spans="1:4" x14ac:dyDescent="0.3">
      <c r="A39" s="1">
        <v>4522</v>
      </c>
      <c r="B39" s="1">
        <v>16</v>
      </c>
      <c r="C39" s="1">
        <v>470</v>
      </c>
      <c r="D39" s="1">
        <v>3.4000000000000002E-2</v>
      </c>
    </row>
    <row r="40" spans="1:4" x14ac:dyDescent="0.3">
      <c r="A40" s="1">
        <v>3525</v>
      </c>
      <c r="B40" s="1">
        <v>1</v>
      </c>
      <c r="C40" s="1">
        <v>43</v>
      </c>
      <c r="D40" s="1">
        <v>2.3300000000000001E-2</v>
      </c>
    </row>
    <row r="41" spans="1:4" x14ac:dyDescent="0.3">
      <c r="A41" s="1">
        <v>4511</v>
      </c>
      <c r="B41" s="1">
        <v>1</v>
      </c>
      <c r="C41" s="1">
        <v>49</v>
      </c>
      <c r="D41" s="1">
        <v>2.0400000000000001E-2</v>
      </c>
    </row>
    <row r="42" spans="1:4" x14ac:dyDescent="0.3">
      <c r="B42">
        <f>SUM(B2:B41)</f>
        <v>2375</v>
      </c>
      <c r="C42">
        <f>SUM(C2:C41)</f>
        <v>38462</v>
      </c>
      <c r="D42" s="2">
        <f>B42/C42</f>
        <v>6.1749259008891895E-2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K20" sqref="K20"/>
    </sheetView>
  </sheetViews>
  <sheetFormatPr defaultRowHeight="14" x14ac:dyDescent="0.3"/>
  <cols>
    <col min="1" max="1" width="14.58203125" bestFit="1" customWidth="1"/>
  </cols>
  <sheetData>
    <row r="1" spans="1:2" x14ac:dyDescent="0.3">
      <c r="A1" s="4" t="s">
        <v>11</v>
      </c>
      <c r="B1" s="4" t="s">
        <v>3</v>
      </c>
    </row>
    <row r="2" spans="1:2" x14ac:dyDescent="0.3">
      <c r="A2" s="3" t="s">
        <v>12</v>
      </c>
      <c r="B2">
        <f>'RFM  - 3d'!H10</f>
        <v>0.872</v>
      </c>
    </row>
    <row r="3" spans="1:2" x14ac:dyDescent="0.3">
      <c r="A3" s="3" t="s">
        <v>13</v>
      </c>
      <c r="B3">
        <f>'RFM + income'!H10</f>
        <v>1.6279999999999999</v>
      </c>
    </row>
    <row r="4" spans="1:2" x14ac:dyDescent="0.3">
      <c r="A4" s="3" t="s">
        <v>14</v>
      </c>
      <c r="B4">
        <f>'RFM + income'!H7</f>
        <v>1.786</v>
      </c>
    </row>
    <row r="5" spans="1:2" x14ac:dyDescent="0.3">
      <c r="A5" s="3" t="s">
        <v>15</v>
      </c>
      <c r="B5">
        <f>'RFM + distance'!H7</f>
        <v>1.8129999999999999</v>
      </c>
    </row>
    <row r="6" spans="1:2" x14ac:dyDescent="0.3">
      <c r="A6" s="3" t="s">
        <v>16</v>
      </c>
      <c r="B6">
        <f>'RFM + acqdate'!H7</f>
        <v>1.8520000000000001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Benchmark</vt:lpstr>
      <vt:lpstr>RFM  - 3d</vt:lpstr>
      <vt:lpstr>RFM + income</vt:lpstr>
      <vt:lpstr>RFM + distance</vt:lpstr>
      <vt:lpstr>RFM + acqdate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2018-05-05T19:28:05Z</dcterms:modified>
</cp:coreProperties>
</file>