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4" i="2" l="1"/>
  <c r="S11" i="2"/>
  <c r="S12" i="2"/>
  <c r="S13" i="2"/>
  <c r="S10" i="2"/>
  <c r="M18" i="2"/>
  <c r="L19" i="2"/>
  <c r="L20" i="2"/>
  <c r="L21" i="2"/>
  <c r="L22" i="2"/>
  <c r="L18" i="2"/>
  <c r="J23" i="2"/>
  <c r="F6" i="2"/>
  <c r="F34" i="2"/>
  <c r="F27" i="2"/>
  <c r="F20" i="2"/>
  <c r="F13" i="2"/>
  <c r="E34" i="2"/>
  <c r="D34" i="2"/>
  <c r="C34" i="2"/>
  <c r="B34" i="2"/>
  <c r="E27" i="2"/>
  <c r="D27" i="2"/>
  <c r="C27" i="2"/>
  <c r="B27" i="2"/>
  <c r="E20" i="2"/>
  <c r="D20" i="2"/>
  <c r="C20" i="2"/>
  <c r="B20" i="2"/>
  <c r="E13" i="2"/>
  <c r="D13" i="2"/>
  <c r="C13" i="2"/>
  <c r="B13" i="2"/>
  <c r="C6" i="2"/>
  <c r="D6" i="2"/>
  <c r="E6" i="2"/>
  <c r="B6" i="2"/>
  <c r="O14" i="2"/>
  <c r="O13" i="2"/>
  <c r="O12" i="2"/>
  <c r="O11" i="2"/>
  <c r="O10" i="2"/>
  <c r="E32" i="2"/>
  <c r="D32" i="2"/>
  <c r="C32" i="2"/>
  <c r="B32" i="2"/>
  <c r="F32" i="2" s="1"/>
  <c r="E25" i="2"/>
  <c r="D25" i="2"/>
  <c r="C25" i="2"/>
  <c r="B25" i="2"/>
  <c r="E18" i="2"/>
  <c r="D18" i="2"/>
  <c r="C18" i="2"/>
  <c r="B18" i="2"/>
  <c r="F18" i="2" s="1"/>
  <c r="F11" i="2"/>
  <c r="E11" i="2"/>
  <c r="D11" i="2"/>
  <c r="C11" i="2"/>
  <c r="B11" i="2"/>
  <c r="E4" i="2"/>
  <c r="D4" i="2"/>
  <c r="C4" i="2"/>
  <c r="F4" i="2" s="1"/>
  <c r="B4" i="2"/>
  <c r="G33" i="1"/>
  <c r="G34" i="1"/>
  <c r="G35" i="1"/>
  <c r="G36" i="1"/>
  <c r="G32" i="1"/>
  <c r="S29" i="1" l="1"/>
  <c r="T29" i="1"/>
  <c r="U29" i="1"/>
  <c r="R29" i="1"/>
  <c r="V29" i="1" s="1"/>
  <c r="S24" i="1"/>
  <c r="T24" i="1"/>
  <c r="U24" i="1"/>
  <c r="S19" i="1"/>
  <c r="T19" i="1"/>
  <c r="U19" i="1"/>
  <c r="R19" i="1"/>
  <c r="S14" i="1"/>
  <c r="T14" i="1"/>
  <c r="U14" i="1"/>
  <c r="R24" i="1"/>
  <c r="V24" i="1" s="1"/>
  <c r="T9" i="1"/>
  <c r="U9" i="1"/>
  <c r="R14" i="1"/>
  <c r="S9" i="1"/>
  <c r="R9" i="1"/>
  <c r="D26" i="1"/>
  <c r="E26" i="1"/>
  <c r="F26" i="1"/>
  <c r="C26" i="1"/>
  <c r="G26" i="1" s="1"/>
  <c r="D21" i="1"/>
  <c r="E21" i="1"/>
  <c r="F21" i="1"/>
  <c r="C21" i="1"/>
  <c r="G21" i="1" s="1"/>
  <c r="D16" i="1"/>
  <c r="E16" i="1"/>
  <c r="F16" i="1"/>
  <c r="C16" i="1"/>
  <c r="G16" i="1" s="1"/>
  <c r="D11" i="1"/>
  <c r="E11" i="1"/>
  <c r="F11" i="1"/>
  <c r="C11" i="1"/>
  <c r="G11" i="1" s="1"/>
  <c r="D6" i="1"/>
  <c r="E6" i="1"/>
  <c r="F6" i="1"/>
  <c r="C6" i="1"/>
  <c r="V19" i="1" l="1"/>
  <c r="V9" i="1"/>
  <c r="G6" i="1"/>
  <c r="V14" i="1"/>
</calcChain>
</file>

<file path=xl/sharedStrings.xml><?xml version="1.0" encoding="utf-8"?>
<sst xmlns="http://schemas.openxmlformats.org/spreadsheetml/2006/main" count="135" uniqueCount="19">
  <si>
    <t>磁场</t>
  </si>
  <si>
    <t>B_max</t>
  </si>
  <si>
    <t>B_min</t>
  </si>
  <si>
    <t>B_∥</t>
  </si>
  <si>
    <t>周期1</t>
  </si>
  <si>
    <t>周期2</t>
  </si>
  <si>
    <t>周期3</t>
  </si>
  <si>
    <t>周期4</t>
  </si>
  <si>
    <t>B_max (μT)</t>
  </si>
  <si>
    <t>B_min  (μT)</t>
  </si>
  <si>
    <t>B⊥     (μT)</t>
    <phoneticPr fontId="1" type="noConversion"/>
  </si>
  <si>
    <t>序号</t>
    <phoneticPr fontId="1" type="noConversion"/>
  </si>
  <si>
    <t>Bi(μT)</t>
    <phoneticPr fontId="1" type="noConversion"/>
  </si>
  <si>
    <t>B(⊥i)平均值(μT)</t>
    <phoneticPr fontId="1" type="noConversion"/>
  </si>
  <si>
    <t>B(∥i)平均值(μT)</t>
    <phoneticPr fontId="1" type="noConversion"/>
  </si>
  <si>
    <t>磁倾角α_i(°)</t>
  </si>
  <si>
    <t>δ</t>
  </si>
  <si>
    <t>B</t>
    <phoneticPr fontId="1" type="noConversion"/>
  </si>
  <si>
    <t>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</si>
</sst>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36"/>
  <sheetViews>
    <sheetView topLeftCell="A22" workbookViewId="0">
      <selection activeCell="I36" sqref="D31:I36"/>
    </sheetView>
  </sheetViews>
  <sheetFormatPr defaultRowHeight="13.8" x14ac:dyDescent="0.25"/>
  <cols>
    <col min="5" max="5" width="17.6640625" customWidth="1"/>
    <col min="6" max="6" width="18.33203125" customWidth="1"/>
    <col min="7" max="7" width="19.77734375" customWidth="1"/>
    <col min="8" max="8" width="12.44140625" customWidth="1"/>
    <col min="12" max="12" width="11.88671875" customWidth="1"/>
  </cols>
  <sheetData>
    <row r="3" spans="2:22" x14ac:dyDescent="0.25">
      <c r="B3" t="s">
        <v>0</v>
      </c>
      <c r="C3" t="s">
        <v>4</v>
      </c>
      <c r="D3" t="s">
        <v>5</v>
      </c>
      <c r="E3" t="s">
        <v>6</v>
      </c>
      <c r="F3" t="s">
        <v>7</v>
      </c>
    </row>
    <row r="4" spans="2:22" x14ac:dyDescent="0.25">
      <c r="B4" t="s">
        <v>1</v>
      </c>
      <c r="C4">
        <v>48.63</v>
      </c>
      <c r="D4">
        <v>49.94</v>
      </c>
      <c r="E4">
        <v>53.44</v>
      </c>
      <c r="F4">
        <v>53.25</v>
      </c>
    </row>
    <row r="5" spans="2:22" x14ac:dyDescent="0.25">
      <c r="B5" t="s">
        <v>2</v>
      </c>
      <c r="C5">
        <v>-38.06</v>
      </c>
      <c r="D5">
        <v>-38.380000000000003</v>
      </c>
      <c r="E5">
        <v>-38.880000000000003</v>
      </c>
      <c r="F5">
        <v>-38.94</v>
      </c>
    </row>
    <row r="6" spans="2:22" x14ac:dyDescent="0.25">
      <c r="B6" t="s">
        <v>3</v>
      </c>
      <c r="C6">
        <f>(C4-C5)/2</f>
        <v>43.344999999999999</v>
      </c>
      <c r="D6">
        <f t="shared" ref="D6:F6" si="0">(D4-D5)/2</f>
        <v>44.16</v>
      </c>
      <c r="E6">
        <f t="shared" si="0"/>
        <v>46.16</v>
      </c>
      <c r="F6">
        <f t="shared" si="0"/>
        <v>46.094999999999999</v>
      </c>
      <c r="G6">
        <f>AVERAGE(C6:F6)</f>
        <v>44.94</v>
      </c>
      <c r="Q6" t="s">
        <v>0</v>
      </c>
      <c r="R6" t="s">
        <v>4</v>
      </c>
      <c r="S6" t="s">
        <v>5</v>
      </c>
      <c r="T6" t="s">
        <v>6</v>
      </c>
      <c r="U6" t="s">
        <v>7</v>
      </c>
    </row>
    <row r="7" spans="2:22" x14ac:dyDescent="0.25">
      <c r="Q7" t="s">
        <v>8</v>
      </c>
      <c r="R7">
        <v>30.51</v>
      </c>
      <c r="S7">
        <v>35.25</v>
      </c>
      <c r="T7">
        <v>36.25</v>
      </c>
      <c r="U7">
        <v>37.630000000000003</v>
      </c>
    </row>
    <row r="8" spans="2:22" x14ac:dyDescent="0.25">
      <c r="B8" t="s">
        <v>0</v>
      </c>
      <c r="C8" t="s">
        <v>4</v>
      </c>
      <c r="D8" t="s">
        <v>5</v>
      </c>
      <c r="E8" t="s">
        <v>6</v>
      </c>
      <c r="F8" t="s">
        <v>7</v>
      </c>
      <c r="Q8" t="s">
        <v>9</v>
      </c>
      <c r="R8">
        <v>26.31</v>
      </c>
      <c r="S8">
        <v>28.51</v>
      </c>
      <c r="T8">
        <v>22.25</v>
      </c>
      <c r="U8">
        <v>20.86</v>
      </c>
    </row>
    <row r="9" spans="2:22" x14ac:dyDescent="0.25">
      <c r="B9" t="s">
        <v>1</v>
      </c>
      <c r="C9">
        <v>46.06</v>
      </c>
      <c r="D9">
        <v>46</v>
      </c>
      <c r="E9">
        <v>46.12</v>
      </c>
      <c r="F9">
        <v>46.06</v>
      </c>
      <c r="Q9" t="s">
        <v>10</v>
      </c>
      <c r="R9">
        <f>(R7-R8)/2</f>
        <v>2.1000000000000014</v>
      </c>
      <c r="S9">
        <f>(S7-S8)/2</f>
        <v>3.3699999999999992</v>
      </c>
      <c r="T9">
        <f>(T7-T8)/2</f>
        <v>7</v>
      </c>
      <c r="U9">
        <f>(U7-U8)/2</f>
        <v>8.3850000000000016</v>
      </c>
      <c r="V9">
        <f>AVERAGE(R9:U9)</f>
        <v>5.213750000000001</v>
      </c>
    </row>
    <row r="10" spans="2:22" x14ac:dyDescent="0.25">
      <c r="B10" t="s">
        <v>2</v>
      </c>
      <c r="C10">
        <v>-38.06</v>
      </c>
      <c r="D10">
        <v>-37.9</v>
      </c>
      <c r="E10">
        <v>-38.299999999999997</v>
      </c>
      <c r="F10">
        <v>-38</v>
      </c>
    </row>
    <row r="11" spans="2:22" x14ac:dyDescent="0.25">
      <c r="B11" t="s">
        <v>3</v>
      </c>
      <c r="C11">
        <f>(C9-C10)/2</f>
        <v>42.06</v>
      </c>
      <c r="D11">
        <f t="shared" ref="D11:F11" si="1">(D9-D10)/2</f>
        <v>41.95</v>
      </c>
      <c r="E11">
        <f t="shared" si="1"/>
        <v>42.209999999999994</v>
      </c>
      <c r="F11">
        <f t="shared" si="1"/>
        <v>42.03</v>
      </c>
      <c r="G11">
        <f>AVERAGE(C11:F11)</f>
        <v>42.0625</v>
      </c>
      <c r="Q11" t="s">
        <v>0</v>
      </c>
      <c r="R11" t="s">
        <v>4</v>
      </c>
      <c r="S11" t="s">
        <v>5</v>
      </c>
      <c r="T11" t="s">
        <v>6</v>
      </c>
      <c r="U11" t="s">
        <v>7</v>
      </c>
    </row>
    <row r="12" spans="2:22" x14ac:dyDescent="0.25">
      <c r="Q12" t="s">
        <v>8</v>
      </c>
      <c r="R12">
        <v>38.25</v>
      </c>
      <c r="S12">
        <v>35.75</v>
      </c>
      <c r="T12">
        <v>34.75</v>
      </c>
      <c r="U12">
        <v>36.18</v>
      </c>
    </row>
    <row r="13" spans="2:22" x14ac:dyDescent="0.25">
      <c r="B13" t="s">
        <v>0</v>
      </c>
      <c r="C13" t="s">
        <v>4</v>
      </c>
      <c r="D13" t="s">
        <v>5</v>
      </c>
      <c r="E13" t="s">
        <v>6</v>
      </c>
      <c r="F13" t="s">
        <v>7</v>
      </c>
      <c r="Q13" t="s">
        <v>9</v>
      </c>
      <c r="R13">
        <v>29.87</v>
      </c>
      <c r="S13">
        <v>26.51</v>
      </c>
      <c r="T13">
        <v>24.56</v>
      </c>
      <c r="U13">
        <v>27.38</v>
      </c>
    </row>
    <row r="14" spans="2:22" x14ac:dyDescent="0.25">
      <c r="B14" t="s">
        <v>1</v>
      </c>
      <c r="C14">
        <v>46.43</v>
      </c>
      <c r="D14">
        <v>46.13</v>
      </c>
      <c r="E14">
        <v>47.93</v>
      </c>
      <c r="F14">
        <v>48.31</v>
      </c>
      <c r="Q14" t="s">
        <v>10</v>
      </c>
      <c r="R14">
        <f>(R12-R13)/2</f>
        <v>4.1899999999999995</v>
      </c>
      <c r="S14">
        <f t="shared" ref="S14:U14" si="2">(S12-S13)/2</f>
        <v>4.6199999999999992</v>
      </c>
      <c r="T14">
        <f t="shared" si="2"/>
        <v>5.0950000000000006</v>
      </c>
      <c r="U14">
        <f t="shared" si="2"/>
        <v>4.4000000000000004</v>
      </c>
      <c r="V14">
        <f>AVERAGE(R14:U14)</f>
        <v>4.5762499999999999</v>
      </c>
    </row>
    <row r="15" spans="2:22" x14ac:dyDescent="0.25">
      <c r="B15" t="s">
        <v>2</v>
      </c>
      <c r="C15">
        <v>-38.25</v>
      </c>
      <c r="D15">
        <v>-38.25</v>
      </c>
      <c r="E15">
        <v>-38.94</v>
      </c>
      <c r="F15">
        <v>-39.19</v>
      </c>
    </row>
    <row r="16" spans="2:22" x14ac:dyDescent="0.25">
      <c r="B16" t="s">
        <v>3</v>
      </c>
      <c r="C16">
        <f>(C14-C15)/2</f>
        <v>42.34</v>
      </c>
      <c r="D16">
        <f t="shared" ref="D16:F16" si="3">(D14-D15)/2</f>
        <v>42.19</v>
      </c>
      <c r="E16">
        <f t="shared" si="3"/>
        <v>43.435000000000002</v>
      </c>
      <c r="F16">
        <f t="shared" si="3"/>
        <v>43.75</v>
      </c>
      <c r="G16">
        <f>AVERAGE(C16:F16)</f>
        <v>42.928750000000001</v>
      </c>
      <c r="Q16" t="s">
        <v>0</v>
      </c>
      <c r="R16" t="s">
        <v>4</v>
      </c>
      <c r="S16" t="s">
        <v>5</v>
      </c>
      <c r="T16" t="s">
        <v>6</v>
      </c>
      <c r="U16" t="s">
        <v>7</v>
      </c>
    </row>
    <row r="17" spans="2:22" x14ac:dyDescent="0.25">
      <c r="Q17" t="s">
        <v>8</v>
      </c>
      <c r="R17">
        <v>36.68</v>
      </c>
      <c r="S17">
        <v>37.18</v>
      </c>
      <c r="T17">
        <v>36.869999999999997</v>
      </c>
      <c r="U17">
        <v>36.869999999999997</v>
      </c>
    </row>
    <row r="18" spans="2:22" x14ac:dyDescent="0.25">
      <c r="B18" t="s">
        <v>0</v>
      </c>
      <c r="C18" t="s">
        <v>4</v>
      </c>
      <c r="D18" t="s">
        <v>5</v>
      </c>
      <c r="E18" t="s">
        <v>6</v>
      </c>
      <c r="F18" t="s">
        <v>7</v>
      </c>
      <c r="Q18" t="s">
        <v>9</v>
      </c>
      <c r="R18">
        <v>29.87</v>
      </c>
      <c r="S18">
        <v>31.82</v>
      </c>
      <c r="T18">
        <v>32.43</v>
      </c>
      <c r="U18">
        <v>30.51</v>
      </c>
    </row>
    <row r="19" spans="2:22" x14ac:dyDescent="0.25">
      <c r="B19" t="s">
        <v>1</v>
      </c>
      <c r="C19">
        <v>48.68</v>
      </c>
      <c r="D19">
        <v>47.87</v>
      </c>
      <c r="E19">
        <v>45.68</v>
      </c>
      <c r="F19">
        <v>48.32</v>
      </c>
      <c r="Q19" t="s">
        <v>10</v>
      </c>
      <c r="R19">
        <f>(R17-R18)/2</f>
        <v>3.4049999999999994</v>
      </c>
      <c r="S19">
        <f t="shared" ref="S19:U19" si="4">(S17-S18)/2</f>
        <v>2.6799999999999997</v>
      </c>
      <c r="T19">
        <f t="shared" si="4"/>
        <v>2.2199999999999989</v>
      </c>
      <c r="U19">
        <f t="shared" si="4"/>
        <v>3.1799999999999979</v>
      </c>
      <c r="V19">
        <f>AVERAGE(R19:U19)</f>
        <v>2.871249999999999</v>
      </c>
    </row>
    <row r="20" spans="2:22" x14ac:dyDescent="0.25">
      <c r="B20" t="s">
        <v>2</v>
      </c>
      <c r="C20">
        <v>-38.94</v>
      </c>
      <c r="D20">
        <v>-39.130000000000003</v>
      </c>
      <c r="E20">
        <v>-39.56</v>
      </c>
      <c r="F20">
        <v>-39.5</v>
      </c>
    </row>
    <row r="21" spans="2:22" x14ac:dyDescent="0.25">
      <c r="B21" t="s">
        <v>3</v>
      </c>
      <c r="C21">
        <f>(C19-C20)/2</f>
        <v>43.81</v>
      </c>
      <c r="D21">
        <f t="shared" ref="D21:F21" si="5">(D19-D20)/2</f>
        <v>43.5</v>
      </c>
      <c r="E21">
        <f t="shared" si="5"/>
        <v>42.620000000000005</v>
      </c>
      <c r="F21">
        <f t="shared" si="5"/>
        <v>43.91</v>
      </c>
      <c r="G21">
        <f>AVERAGE(C21:F21)</f>
        <v>43.46</v>
      </c>
      <c r="Q21" t="s">
        <v>0</v>
      </c>
      <c r="R21" t="s">
        <v>4</v>
      </c>
      <c r="S21" t="s">
        <v>5</v>
      </c>
      <c r="T21" t="s">
        <v>6</v>
      </c>
      <c r="U21" t="s">
        <v>7</v>
      </c>
    </row>
    <row r="22" spans="2:22" x14ac:dyDescent="0.25">
      <c r="Q22" t="s">
        <v>8</v>
      </c>
      <c r="R22">
        <v>36.25</v>
      </c>
      <c r="S22">
        <v>34.81</v>
      </c>
      <c r="T22">
        <v>35.75</v>
      </c>
      <c r="U22">
        <v>35.56</v>
      </c>
    </row>
    <row r="23" spans="2:22" x14ac:dyDescent="0.25">
      <c r="B23" t="s">
        <v>0</v>
      </c>
      <c r="C23" t="s">
        <v>4</v>
      </c>
      <c r="D23" t="s">
        <v>5</v>
      </c>
      <c r="E23" t="s">
        <v>6</v>
      </c>
      <c r="F23" t="s">
        <v>7</v>
      </c>
      <c r="Q23" t="s">
        <v>9</v>
      </c>
      <c r="R23">
        <v>31.31</v>
      </c>
      <c r="S23">
        <v>30.06</v>
      </c>
      <c r="T23">
        <v>31.12</v>
      </c>
      <c r="U23">
        <v>29.31</v>
      </c>
    </row>
    <row r="24" spans="2:22" x14ac:dyDescent="0.25">
      <c r="B24" t="s">
        <v>1</v>
      </c>
      <c r="C24">
        <v>46.31</v>
      </c>
      <c r="D24">
        <v>46.68</v>
      </c>
      <c r="E24">
        <v>49.25</v>
      </c>
      <c r="F24">
        <v>48.87</v>
      </c>
      <c r="Q24" t="s">
        <v>10</v>
      </c>
      <c r="R24">
        <f>(R22-R23)/2</f>
        <v>2.4700000000000006</v>
      </c>
      <c r="S24">
        <f t="shared" ref="S24:U24" si="6">(S22-S23)/2</f>
        <v>2.3750000000000018</v>
      </c>
      <c r="T24">
        <f t="shared" si="6"/>
        <v>2.3149999999999995</v>
      </c>
      <c r="U24">
        <f t="shared" si="6"/>
        <v>3.1250000000000018</v>
      </c>
      <c r="V24">
        <f>AVERAGE(R24:U24)</f>
        <v>2.5712500000000009</v>
      </c>
    </row>
    <row r="25" spans="2:22" x14ac:dyDescent="0.25">
      <c r="B25" t="s">
        <v>2</v>
      </c>
      <c r="C25">
        <v>-38.68</v>
      </c>
      <c r="D25">
        <v>-38.81</v>
      </c>
      <c r="E25">
        <v>-38.56</v>
      </c>
      <c r="F25">
        <v>-39.25</v>
      </c>
    </row>
    <row r="26" spans="2:22" x14ac:dyDescent="0.25">
      <c r="B26" t="s">
        <v>3</v>
      </c>
      <c r="C26">
        <f>(C24-C25)/2</f>
        <v>42.495000000000005</v>
      </c>
      <c r="D26">
        <f t="shared" ref="D26:F26" si="7">(D24-D25)/2</f>
        <v>42.745000000000005</v>
      </c>
      <c r="E26">
        <f t="shared" si="7"/>
        <v>43.905000000000001</v>
      </c>
      <c r="F26">
        <f t="shared" si="7"/>
        <v>44.06</v>
      </c>
      <c r="G26">
        <f>AVERAGE(C26:F26)</f>
        <v>43.301250000000003</v>
      </c>
      <c r="Q26" t="s">
        <v>0</v>
      </c>
      <c r="R26" t="s">
        <v>4</v>
      </c>
      <c r="S26" t="s">
        <v>5</v>
      </c>
      <c r="T26" t="s">
        <v>6</v>
      </c>
      <c r="U26" t="s">
        <v>7</v>
      </c>
    </row>
    <row r="27" spans="2:22" x14ac:dyDescent="0.25">
      <c r="Q27" t="s">
        <v>8</v>
      </c>
      <c r="R27">
        <v>35.369999999999997</v>
      </c>
      <c r="S27">
        <v>34.68</v>
      </c>
      <c r="T27">
        <v>34.31</v>
      </c>
      <c r="U27">
        <v>39.75</v>
      </c>
    </row>
    <row r="28" spans="2:22" x14ac:dyDescent="0.25">
      <c r="Q28" t="s">
        <v>9</v>
      </c>
      <c r="R28">
        <v>21.06</v>
      </c>
      <c r="S28">
        <v>27.06</v>
      </c>
      <c r="T28">
        <v>25.51</v>
      </c>
      <c r="U28">
        <v>25.32</v>
      </c>
    </row>
    <row r="29" spans="2:22" x14ac:dyDescent="0.25">
      <c r="Q29" t="s">
        <v>10</v>
      </c>
      <c r="R29">
        <f>(R27-R28)/2</f>
        <v>7.1549999999999994</v>
      </c>
      <c r="S29">
        <f t="shared" ref="S29:U29" si="8">(S27-S28)/2</f>
        <v>3.8100000000000005</v>
      </c>
      <c r="T29">
        <f t="shared" si="8"/>
        <v>4.4000000000000004</v>
      </c>
      <c r="U29">
        <f t="shared" si="8"/>
        <v>7.2149999999999999</v>
      </c>
      <c r="V29">
        <f>AVERAGE(R29:U29)</f>
        <v>5.6449999999999996</v>
      </c>
    </row>
    <row r="31" spans="2:22" x14ac:dyDescent="0.25">
      <c r="D31" t="s">
        <v>11</v>
      </c>
      <c r="E31" t="s">
        <v>14</v>
      </c>
      <c r="F31" t="s">
        <v>13</v>
      </c>
      <c r="G31" t="s">
        <v>12</v>
      </c>
      <c r="H31" t="s">
        <v>15</v>
      </c>
      <c r="I31" t="s">
        <v>16</v>
      </c>
    </row>
    <row r="32" spans="2:22" x14ac:dyDescent="0.25">
      <c r="D32">
        <v>1</v>
      </c>
      <c r="E32">
        <v>44.94</v>
      </c>
      <c r="F32">
        <v>5.21</v>
      </c>
      <c r="G32">
        <f>SQRT(E32*E32+F32*F32)</f>
        <v>45.240995789217543</v>
      </c>
    </row>
    <row r="33" spans="4:7" x14ac:dyDescent="0.25">
      <c r="D33">
        <v>2</v>
      </c>
      <c r="E33">
        <v>42.06</v>
      </c>
      <c r="F33">
        <v>4.57</v>
      </c>
      <c r="G33">
        <f t="shared" ref="G33:G36" si="9">SQRT(E33*E33+F33*F33)</f>
        <v>42.307546608140733</v>
      </c>
    </row>
    <row r="34" spans="4:7" x14ac:dyDescent="0.25">
      <c r="D34">
        <v>3</v>
      </c>
      <c r="E34">
        <v>42.93</v>
      </c>
      <c r="F34">
        <v>2.87</v>
      </c>
      <c r="G34">
        <f t="shared" si="9"/>
        <v>43.02582712743591</v>
      </c>
    </row>
    <row r="35" spans="4:7" x14ac:dyDescent="0.25">
      <c r="D35">
        <v>4</v>
      </c>
      <c r="E35">
        <v>43.46</v>
      </c>
      <c r="F35">
        <v>2.57</v>
      </c>
      <c r="G35">
        <f t="shared" si="9"/>
        <v>43.535921949580903</v>
      </c>
    </row>
    <row r="36" spans="4:7" x14ac:dyDescent="0.25">
      <c r="D36">
        <v>5</v>
      </c>
      <c r="E36">
        <v>43.31</v>
      </c>
      <c r="F36">
        <v>5.65</v>
      </c>
      <c r="G36">
        <f t="shared" si="9"/>
        <v>43.676980206969439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Q14" sqref="Q14"/>
    </sheetView>
  </sheetViews>
  <sheetFormatPr defaultRowHeight="13.8" x14ac:dyDescent="0.25"/>
  <cols>
    <col min="16" max="16" width="14.109375" customWidth="1"/>
  </cols>
  <sheetData>
    <row r="1" spans="1:19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19" x14ac:dyDescent="0.25">
      <c r="A2" t="s">
        <v>1</v>
      </c>
      <c r="B2">
        <v>48.63</v>
      </c>
      <c r="C2">
        <v>49.94</v>
      </c>
      <c r="D2">
        <v>53.44</v>
      </c>
      <c r="E2">
        <v>53.25</v>
      </c>
    </row>
    <row r="3" spans="1:19" x14ac:dyDescent="0.25">
      <c r="A3" t="s">
        <v>2</v>
      </c>
      <c r="B3">
        <v>-38.06</v>
      </c>
      <c r="C3">
        <v>-38.380000000000003</v>
      </c>
      <c r="D3">
        <v>-38.880000000000003</v>
      </c>
      <c r="E3">
        <v>-38.94</v>
      </c>
    </row>
    <row r="4" spans="1:19" x14ac:dyDescent="0.25">
      <c r="A4" t="s">
        <v>3</v>
      </c>
      <c r="B4">
        <f>(B2-B3)/2</f>
        <v>43.344999999999999</v>
      </c>
      <c r="C4">
        <f t="shared" ref="C4:E4" si="0">(C2-C3)/2</f>
        <v>44.16</v>
      </c>
      <c r="D4">
        <f t="shared" si="0"/>
        <v>46.16</v>
      </c>
      <c r="E4">
        <f t="shared" si="0"/>
        <v>46.094999999999999</v>
      </c>
      <c r="F4">
        <f>AVERAGE(B4:E4)</f>
        <v>44.94</v>
      </c>
    </row>
    <row r="5" spans="1:19" x14ac:dyDescent="0.25">
      <c r="B5">
        <v>44.94</v>
      </c>
      <c r="C5">
        <v>44.94</v>
      </c>
      <c r="D5">
        <v>44.94</v>
      </c>
      <c r="E5">
        <v>44.94</v>
      </c>
    </row>
    <row r="6" spans="1:19" x14ac:dyDescent="0.25">
      <c r="B6">
        <f>ABS(B5-B4)</f>
        <v>1.5949999999999989</v>
      </c>
      <c r="C6">
        <f t="shared" ref="C6:E6" si="1">ABS(C5-C4)</f>
        <v>0.78000000000000114</v>
      </c>
      <c r="D6">
        <f t="shared" si="1"/>
        <v>1.2199999999999989</v>
      </c>
      <c r="E6">
        <f t="shared" si="1"/>
        <v>1.1550000000000011</v>
      </c>
      <c r="F6">
        <f>SUM(B6:E6)/F4/4</f>
        <v>2.6424121050289275E-2</v>
      </c>
    </row>
    <row r="8" spans="1:19" x14ac:dyDescent="0.25">
      <c r="A8" t="s">
        <v>0</v>
      </c>
      <c r="B8" t="s">
        <v>4</v>
      </c>
      <c r="C8" t="s">
        <v>5</v>
      </c>
      <c r="D8" t="s">
        <v>6</v>
      </c>
      <c r="E8" t="s">
        <v>7</v>
      </c>
    </row>
    <row r="9" spans="1:19" x14ac:dyDescent="0.25">
      <c r="A9" t="s">
        <v>1</v>
      </c>
      <c r="B9">
        <v>46.06</v>
      </c>
      <c r="C9">
        <v>46</v>
      </c>
      <c r="D9">
        <v>46.12</v>
      </c>
      <c r="E9">
        <v>46.06</v>
      </c>
      <c r="L9" t="s">
        <v>11</v>
      </c>
      <c r="M9" t="s">
        <v>14</v>
      </c>
      <c r="N9" t="s">
        <v>13</v>
      </c>
      <c r="O9" t="s">
        <v>12</v>
      </c>
      <c r="P9" t="s">
        <v>15</v>
      </c>
      <c r="Q9" t="s">
        <v>16</v>
      </c>
      <c r="R9" t="s">
        <v>17</v>
      </c>
    </row>
    <row r="10" spans="1:19" x14ac:dyDescent="0.25">
      <c r="A10" t="s">
        <v>2</v>
      </c>
      <c r="B10">
        <v>-38.06</v>
      </c>
      <c r="C10">
        <v>-37.9</v>
      </c>
      <c r="D10">
        <v>-38.299999999999997</v>
      </c>
      <c r="E10">
        <v>-38</v>
      </c>
      <c r="L10">
        <v>1</v>
      </c>
      <c r="M10">
        <v>44.94</v>
      </c>
      <c r="N10">
        <v>5.21</v>
      </c>
      <c r="O10">
        <f>SQRT(M10*M10+N10*N10)</f>
        <v>45.240995789217543</v>
      </c>
      <c r="P10">
        <v>0.1154</v>
      </c>
      <c r="Q10">
        <v>1.655805970412564E-2</v>
      </c>
      <c r="S10">
        <f>N10/M10</f>
        <v>0.11593235425011127</v>
      </c>
    </row>
    <row r="11" spans="1:19" x14ac:dyDescent="0.25">
      <c r="A11" t="s">
        <v>3</v>
      </c>
      <c r="B11">
        <f>(B9-B10)/2</f>
        <v>42.06</v>
      </c>
      <c r="C11">
        <f t="shared" ref="C11:E11" si="2">(C9-C10)/2</f>
        <v>41.95</v>
      </c>
      <c r="D11">
        <f t="shared" si="2"/>
        <v>42.209999999999994</v>
      </c>
      <c r="E11">
        <f t="shared" si="2"/>
        <v>42.03</v>
      </c>
      <c r="F11">
        <f>AVERAGE(B11:E11)</f>
        <v>42.0625</v>
      </c>
      <c r="L11">
        <v>2</v>
      </c>
      <c r="M11">
        <v>42.06</v>
      </c>
      <c r="N11">
        <v>4.57</v>
      </c>
      <c r="O11">
        <f t="shared" ref="O11:O16" si="3">SQRT(M11*M11+N11*N11)</f>
        <v>42.307546608140733</v>
      </c>
      <c r="P11">
        <v>0.1082</v>
      </c>
      <c r="S11">
        <f t="shared" ref="S11:S14" si="4">N11/M11</f>
        <v>0.10865430337612934</v>
      </c>
    </row>
    <row r="12" spans="1:19" x14ac:dyDescent="0.25">
      <c r="B12">
        <v>42.0625</v>
      </c>
      <c r="C12">
        <v>42.0625</v>
      </c>
      <c r="D12">
        <v>42.0625</v>
      </c>
      <c r="E12">
        <v>42.0625</v>
      </c>
      <c r="L12">
        <v>3</v>
      </c>
      <c r="M12">
        <v>42.93</v>
      </c>
      <c r="N12">
        <v>2.87</v>
      </c>
      <c r="O12">
        <f>SQRT(M12*M12+N12*N12)</f>
        <v>43.02582712743591</v>
      </c>
      <c r="P12">
        <v>6.6799999999999998E-2</v>
      </c>
      <c r="S12">
        <f t="shared" si="4"/>
        <v>6.6853016538551135E-2</v>
      </c>
    </row>
    <row r="13" spans="1:19" x14ac:dyDescent="0.25">
      <c r="B13">
        <f>ABS(B12-B11)</f>
        <v>2.4999999999977263E-3</v>
      </c>
      <c r="C13">
        <f t="shared" ref="C13" si="5">ABS(C12-C11)</f>
        <v>0.11249999999999716</v>
      </c>
      <c r="D13">
        <f t="shared" ref="D13" si="6">ABS(D12-D11)</f>
        <v>0.14749999999999375</v>
      </c>
      <c r="E13">
        <f t="shared" ref="E13" si="7">ABS(E12-E11)</f>
        <v>3.2499999999998863E-2</v>
      </c>
      <c r="F13">
        <f>SUM(B13:E13)/F11/4</f>
        <v>1.7533432392272659E-3</v>
      </c>
      <c r="L13">
        <v>4</v>
      </c>
      <c r="M13">
        <v>43.46</v>
      </c>
      <c r="N13">
        <v>2.57</v>
      </c>
      <c r="O13">
        <f>SQRT(M13*M13+N13*N13)</f>
        <v>43.535921949580903</v>
      </c>
      <c r="P13">
        <v>5.91E-2</v>
      </c>
      <c r="Q13" t="s">
        <v>16</v>
      </c>
      <c r="R13" t="s">
        <v>18</v>
      </c>
      <c r="S13">
        <f t="shared" si="4"/>
        <v>5.9134836631385176E-2</v>
      </c>
    </row>
    <row r="14" spans="1:19" x14ac:dyDescent="0.25">
      <c r="L14">
        <v>5</v>
      </c>
      <c r="M14">
        <v>43.31</v>
      </c>
      <c r="N14">
        <v>5.65</v>
      </c>
      <c r="O14">
        <f>SQRT(M14*M14+N14*N14)</f>
        <v>43.676980206969439</v>
      </c>
      <c r="P14">
        <v>0.12970000000000001</v>
      </c>
      <c r="Q14">
        <v>0.27450000000000002</v>
      </c>
      <c r="S14" t="b">
        <f>P12=N14/M14</f>
        <v>0</v>
      </c>
    </row>
    <row r="15" spans="1:19" x14ac:dyDescent="0.25">
      <c r="A15" t="s">
        <v>0</v>
      </c>
      <c r="B15" t="s">
        <v>4</v>
      </c>
      <c r="C15" t="s">
        <v>5</v>
      </c>
      <c r="D15" t="s">
        <v>6</v>
      </c>
      <c r="E15" t="s">
        <v>7</v>
      </c>
    </row>
    <row r="16" spans="1:19" x14ac:dyDescent="0.25">
      <c r="A16" t="s">
        <v>1</v>
      </c>
      <c r="B16">
        <v>46.43</v>
      </c>
      <c r="C16">
        <v>46.13</v>
      </c>
      <c r="D16">
        <v>47.93</v>
      </c>
      <c r="E16">
        <v>48.31</v>
      </c>
    </row>
    <row r="17" spans="1:13" x14ac:dyDescent="0.25">
      <c r="A17" t="s">
        <v>2</v>
      </c>
      <c r="B17">
        <v>-38.25</v>
      </c>
      <c r="C17">
        <v>-38.25</v>
      </c>
      <c r="D17">
        <v>-38.94</v>
      </c>
      <c r="E17">
        <v>-39.19</v>
      </c>
    </row>
    <row r="18" spans="1:13" x14ac:dyDescent="0.25">
      <c r="A18" t="s">
        <v>3</v>
      </c>
      <c r="B18">
        <f>(B16-B17)/2</f>
        <v>42.34</v>
      </c>
      <c r="C18">
        <f t="shared" ref="C18:E18" si="8">(C16-C17)/2</f>
        <v>42.19</v>
      </c>
      <c r="D18">
        <f t="shared" si="8"/>
        <v>43.435000000000002</v>
      </c>
      <c r="E18">
        <f t="shared" si="8"/>
        <v>43.75</v>
      </c>
      <c r="F18">
        <f>AVERAGE(B18:E18)</f>
        <v>42.928750000000001</v>
      </c>
      <c r="J18">
        <v>45.240995789217543</v>
      </c>
      <c r="K18">
        <v>43.557454336268897</v>
      </c>
      <c r="L18">
        <f>ABS(J18-K18)</f>
        <v>1.6835414529486457</v>
      </c>
      <c r="M18">
        <f>SUM(L18:L22)/5/K20</f>
        <v>1.655805970412564E-2</v>
      </c>
    </row>
    <row r="19" spans="1:13" x14ac:dyDescent="0.25">
      <c r="B19">
        <v>42.928750000000001</v>
      </c>
      <c r="C19">
        <v>42.928750000000001</v>
      </c>
      <c r="D19">
        <v>42.928750000000001</v>
      </c>
      <c r="E19">
        <v>42.928750000000001</v>
      </c>
      <c r="J19">
        <v>42.307546608140733</v>
      </c>
      <c r="K19">
        <v>43.557454336268897</v>
      </c>
      <c r="L19">
        <f t="shared" ref="L19:L22" si="9">ABS(J19-K19)</f>
        <v>1.2499077281281643</v>
      </c>
    </row>
    <row r="20" spans="1:13" x14ac:dyDescent="0.25">
      <c r="B20">
        <f>ABS(B19-B18)</f>
        <v>0.58874999999999744</v>
      </c>
      <c r="C20">
        <f t="shared" ref="C20" si="10">ABS(C19-C18)</f>
        <v>0.73875000000000313</v>
      </c>
      <c r="D20">
        <f t="shared" ref="D20" si="11">ABS(D19-D18)</f>
        <v>0.50625000000000142</v>
      </c>
      <c r="E20">
        <f t="shared" ref="E20" si="12">ABS(E19-E18)</f>
        <v>0.82124999999999915</v>
      </c>
      <c r="F20">
        <f>SUM(B20:E20)/F18/4</f>
        <v>1.5461666132836392E-2</v>
      </c>
      <c r="J20">
        <v>43.02582712743591</v>
      </c>
      <c r="K20">
        <v>43.557454336268897</v>
      </c>
      <c r="L20">
        <f t="shared" si="9"/>
        <v>0.53162720883298675</v>
      </c>
    </row>
    <row r="21" spans="1:13" x14ac:dyDescent="0.25">
      <c r="J21">
        <v>43.535921949580903</v>
      </c>
      <c r="K21">
        <v>43.557454336268897</v>
      </c>
      <c r="L21">
        <f t="shared" si="9"/>
        <v>2.1532386687994176E-2</v>
      </c>
    </row>
    <row r="22" spans="1:13" x14ac:dyDescent="0.25">
      <c r="A22" t="s">
        <v>0</v>
      </c>
      <c r="B22" t="s">
        <v>4</v>
      </c>
      <c r="C22" t="s">
        <v>5</v>
      </c>
      <c r="D22" t="s">
        <v>6</v>
      </c>
      <c r="E22" t="s">
        <v>7</v>
      </c>
      <c r="J22">
        <v>43.676980206969439</v>
      </c>
      <c r="K22">
        <v>43.557454336268897</v>
      </c>
      <c r="L22">
        <f t="shared" si="9"/>
        <v>0.11952587070054221</v>
      </c>
    </row>
    <row r="23" spans="1:13" x14ac:dyDescent="0.25">
      <c r="A23" t="s">
        <v>1</v>
      </c>
      <c r="B23">
        <v>48.68</v>
      </c>
      <c r="C23">
        <v>47.87</v>
      </c>
      <c r="D23">
        <v>45.68</v>
      </c>
      <c r="E23">
        <v>48.32</v>
      </c>
      <c r="J23">
        <f>SUM(J18:J22)</f>
        <v>217.78727168134452</v>
      </c>
    </row>
    <row r="24" spans="1:13" x14ac:dyDescent="0.25">
      <c r="A24" t="s">
        <v>2</v>
      </c>
      <c r="B24">
        <v>-38.94</v>
      </c>
      <c r="C24">
        <v>-39.130000000000003</v>
      </c>
      <c r="D24">
        <v>-39.56</v>
      </c>
      <c r="E24">
        <v>-39.5</v>
      </c>
    </row>
    <row r="25" spans="1:13" x14ac:dyDescent="0.25">
      <c r="A25" t="s">
        <v>3</v>
      </c>
      <c r="B25">
        <f>(B23-B24)/2</f>
        <v>43.81</v>
      </c>
      <c r="C25">
        <f t="shared" ref="C25:E25" si="13">(C23-C24)/2</f>
        <v>43.5</v>
      </c>
      <c r="D25">
        <f t="shared" si="13"/>
        <v>42.620000000000005</v>
      </c>
      <c r="E25">
        <f t="shared" si="13"/>
        <v>43.91</v>
      </c>
      <c r="F25">
        <v>43.46</v>
      </c>
    </row>
    <row r="26" spans="1:13" x14ac:dyDescent="0.25">
      <c r="B26">
        <v>43.46</v>
      </c>
      <c r="C26">
        <v>43.46</v>
      </c>
      <c r="D26">
        <v>43.46</v>
      </c>
      <c r="E26">
        <v>43.46</v>
      </c>
    </row>
    <row r="27" spans="1:13" x14ac:dyDescent="0.25">
      <c r="B27">
        <f>ABS(B26-B25)</f>
        <v>0.35000000000000142</v>
      </c>
      <c r="C27">
        <f t="shared" ref="C27" si="14">ABS(C26-C25)</f>
        <v>3.9999999999999147E-2</v>
      </c>
      <c r="D27">
        <f t="shared" ref="D27" si="15">ABS(D26-D25)</f>
        <v>0.83999999999999631</v>
      </c>
      <c r="E27">
        <f t="shared" ref="E27" si="16">ABS(E26-E25)</f>
        <v>0.44999999999999574</v>
      </c>
      <c r="F27">
        <f>SUM(B27:E27)/F25/4</f>
        <v>9.6640589047399476E-3</v>
      </c>
    </row>
    <row r="29" spans="1:13" x14ac:dyDescent="0.25">
      <c r="A29" t="s">
        <v>0</v>
      </c>
      <c r="B29" t="s">
        <v>4</v>
      </c>
      <c r="C29" t="s">
        <v>5</v>
      </c>
      <c r="D29" t="s">
        <v>6</v>
      </c>
      <c r="E29" t="s">
        <v>7</v>
      </c>
    </row>
    <row r="30" spans="1:13" x14ac:dyDescent="0.25">
      <c r="A30" t="s">
        <v>1</v>
      </c>
      <c r="B30">
        <v>46.31</v>
      </c>
      <c r="C30">
        <v>46.68</v>
      </c>
      <c r="D30">
        <v>49.25</v>
      </c>
      <c r="E30">
        <v>48.87</v>
      </c>
    </row>
    <row r="31" spans="1:13" x14ac:dyDescent="0.25">
      <c r="A31" t="s">
        <v>2</v>
      </c>
      <c r="B31">
        <v>-38.68</v>
      </c>
      <c r="C31">
        <v>-38.81</v>
      </c>
      <c r="D31">
        <v>-38.56</v>
      </c>
      <c r="E31">
        <v>-39.25</v>
      </c>
    </row>
    <row r="32" spans="1:13" x14ac:dyDescent="0.25">
      <c r="A32" t="s">
        <v>3</v>
      </c>
      <c r="B32">
        <f>(B30-B31)/2</f>
        <v>42.495000000000005</v>
      </c>
      <c r="C32">
        <f t="shared" ref="C32:E32" si="17">(C30-C31)/2</f>
        <v>42.745000000000005</v>
      </c>
      <c r="D32">
        <f t="shared" si="17"/>
        <v>43.905000000000001</v>
      </c>
      <c r="E32">
        <f t="shared" si="17"/>
        <v>44.06</v>
      </c>
      <c r="F32">
        <f>AVERAGE(B32:E32)</f>
        <v>43.301250000000003</v>
      </c>
    </row>
    <row r="33" spans="2:6" x14ac:dyDescent="0.25">
      <c r="B33">
        <v>43.301250000000003</v>
      </c>
      <c r="C33">
        <v>43.301250000000003</v>
      </c>
      <c r="D33">
        <v>43.301250000000003</v>
      </c>
      <c r="E33">
        <v>43.301250000000003</v>
      </c>
    </row>
    <row r="34" spans="2:6" x14ac:dyDescent="0.25">
      <c r="B34">
        <f>ABS(B33-B32)</f>
        <v>0.80624999999999858</v>
      </c>
      <c r="C34">
        <f t="shared" ref="C34" si="18">ABS(C33-C32)</f>
        <v>0.55624999999999858</v>
      </c>
      <c r="D34">
        <f t="shared" ref="D34" si="19">ABS(D33-D32)</f>
        <v>0.60374999999999801</v>
      </c>
      <c r="E34">
        <f t="shared" ref="E34" si="20">ABS(E33-E32)</f>
        <v>0.75874999999999915</v>
      </c>
      <c r="F34">
        <f>SUM(B34:E34)/F32/4</f>
        <v>1.573280217083799E-2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2022-04-03T16:03:19Z</dcterms:modified>
</cp:coreProperties>
</file>