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ropbox\Arduino\Generatori Segnale\AD9833\Fiu-FunctionGenerator\FiuDDS-Platformio\AD9833-SCU-VFO-r00\docs\"/>
    </mc:Choice>
  </mc:AlternateContent>
  <xr:revisionPtr revIDLastSave="0" documentId="13_ncr:1_{20F0FD21-D723-46D4-9254-3411EDC3BB8A}" xr6:coauthVersionLast="45" xr6:coauthVersionMax="45" xr10:uidLastSave="{00000000-0000-0000-0000-000000000000}"/>
  <bookViews>
    <workbookView xWindow="9132" yWindow="3420" windowWidth="21648" windowHeight="12204" xr2:uid="{2EB7B49F-4AD1-41D4-A81E-7814048ED8B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L9" i="1" s="1"/>
  <c r="M8" i="1"/>
  <c r="L8" i="1"/>
  <c r="H6" i="1"/>
  <c r="G6" i="1"/>
  <c r="K8" i="1"/>
  <c r="J8" i="1"/>
  <c r="H5" i="1"/>
  <c r="I5" i="1" s="1"/>
  <c r="J5" i="1" s="1"/>
  <c r="J9" i="1" s="1"/>
  <c r="G5" i="1"/>
  <c r="L10" i="1" l="1"/>
  <c r="M9" i="1"/>
  <c r="J10" i="1"/>
  <c r="K9" i="1"/>
  <c r="I8" i="1"/>
  <c r="G8" i="1"/>
  <c r="H8" i="1"/>
  <c r="F8" i="1"/>
  <c r="I4" i="1"/>
  <c r="J4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8" i="1"/>
  <c r="M10" i="1" l="1"/>
  <c r="L11" i="1"/>
  <c r="F9" i="1"/>
  <c r="J11" i="1"/>
  <c r="K10" i="1"/>
  <c r="L12" i="1" l="1"/>
  <c r="M11" i="1"/>
  <c r="F10" i="1"/>
  <c r="G9" i="1"/>
  <c r="J12" i="1"/>
  <c r="K11" i="1"/>
  <c r="L13" i="1" l="1"/>
  <c r="M12" i="1"/>
  <c r="G10" i="1"/>
  <c r="F11" i="1"/>
  <c r="J13" i="1"/>
  <c r="K12" i="1"/>
  <c r="L14" i="1" l="1"/>
  <c r="M13" i="1"/>
  <c r="J14" i="1"/>
  <c r="K13" i="1"/>
  <c r="G11" i="1"/>
  <c r="F12" i="1"/>
  <c r="L15" i="1" l="1"/>
  <c r="M14" i="1"/>
  <c r="G12" i="1"/>
  <c r="F13" i="1"/>
  <c r="J15" i="1"/>
  <c r="K14" i="1"/>
  <c r="L16" i="1" l="1"/>
  <c r="M15" i="1"/>
  <c r="J16" i="1"/>
  <c r="K15" i="1"/>
  <c r="G13" i="1"/>
  <c r="F14" i="1"/>
  <c r="L17" i="1" l="1"/>
  <c r="M16" i="1"/>
  <c r="F15" i="1"/>
  <c r="G14" i="1"/>
  <c r="J17" i="1"/>
  <c r="K16" i="1"/>
  <c r="L18" i="1" l="1"/>
  <c r="M17" i="1"/>
  <c r="J18" i="1"/>
  <c r="K17" i="1"/>
  <c r="F16" i="1"/>
  <c r="G15" i="1"/>
  <c r="L19" i="1" l="1"/>
  <c r="M18" i="1"/>
  <c r="J19" i="1"/>
  <c r="K18" i="1"/>
  <c r="F17" i="1"/>
  <c r="G16" i="1"/>
  <c r="L20" i="1" l="1"/>
  <c r="M19" i="1"/>
  <c r="F18" i="1"/>
  <c r="G17" i="1"/>
  <c r="J20" i="1"/>
  <c r="K19" i="1"/>
  <c r="L21" i="1" l="1"/>
  <c r="M20" i="1"/>
  <c r="J21" i="1"/>
  <c r="K20" i="1"/>
  <c r="G18" i="1"/>
  <c r="F19" i="1"/>
  <c r="L22" i="1" l="1"/>
  <c r="M21" i="1"/>
  <c r="G19" i="1"/>
  <c r="F20" i="1"/>
  <c r="J22" i="1"/>
  <c r="K21" i="1"/>
  <c r="L23" i="1" l="1"/>
  <c r="M22" i="1"/>
  <c r="J23" i="1"/>
  <c r="K22" i="1"/>
  <c r="G20" i="1"/>
  <c r="F21" i="1"/>
  <c r="L24" i="1" l="1"/>
  <c r="M23" i="1"/>
  <c r="F22" i="1"/>
  <c r="G21" i="1"/>
  <c r="J24" i="1"/>
  <c r="K23" i="1"/>
  <c r="L25" i="1" l="1"/>
  <c r="M24" i="1"/>
  <c r="J25" i="1"/>
  <c r="K24" i="1"/>
  <c r="G22" i="1"/>
  <c r="F23" i="1"/>
  <c r="L26" i="1" l="1"/>
  <c r="M25" i="1"/>
  <c r="F24" i="1"/>
  <c r="G23" i="1"/>
  <c r="J26" i="1"/>
  <c r="K25" i="1"/>
  <c r="L27" i="1" l="1"/>
  <c r="M26" i="1"/>
  <c r="J27" i="1"/>
  <c r="K26" i="1"/>
  <c r="F25" i="1"/>
  <c r="G24" i="1"/>
  <c r="L28" i="1" l="1"/>
  <c r="M27" i="1"/>
  <c r="J28" i="1"/>
  <c r="K27" i="1"/>
  <c r="F26" i="1"/>
  <c r="G25" i="1"/>
  <c r="L29" i="1" l="1"/>
  <c r="M28" i="1"/>
  <c r="J29" i="1"/>
  <c r="K28" i="1"/>
  <c r="G26" i="1"/>
  <c r="F27" i="1"/>
  <c r="L30" i="1" l="1"/>
  <c r="M29" i="1"/>
  <c r="G27" i="1"/>
  <c r="F28" i="1"/>
  <c r="J30" i="1"/>
  <c r="K29" i="1"/>
  <c r="L31" i="1" l="1"/>
  <c r="M30" i="1"/>
  <c r="J31" i="1"/>
  <c r="K30" i="1"/>
  <c r="F29" i="1"/>
  <c r="G28" i="1"/>
  <c r="L32" i="1" l="1"/>
  <c r="M31" i="1"/>
  <c r="J32" i="1"/>
  <c r="K31" i="1"/>
  <c r="F30" i="1"/>
  <c r="G29" i="1"/>
  <c r="L33" i="1" l="1"/>
  <c r="M32" i="1"/>
  <c r="J33" i="1"/>
  <c r="K32" i="1"/>
  <c r="G30" i="1"/>
  <c r="F31" i="1"/>
  <c r="L34" i="1" l="1"/>
  <c r="M33" i="1"/>
  <c r="J34" i="1"/>
  <c r="K33" i="1"/>
  <c r="G31" i="1"/>
  <c r="F32" i="1"/>
  <c r="L35" i="1" l="1"/>
  <c r="M34" i="1"/>
  <c r="J35" i="1"/>
  <c r="K34" i="1"/>
  <c r="F33" i="1"/>
  <c r="G32" i="1"/>
  <c r="L36" i="1" l="1"/>
  <c r="M35" i="1"/>
  <c r="J36" i="1"/>
  <c r="K35" i="1"/>
  <c r="G33" i="1"/>
  <c r="F34" i="1"/>
  <c r="L37" i="1" l="1"/>
  <c r="M36" i="1"/>
  <c r="G34" i="1"/>
  <c r="F35" i="1"/>
  <c r="J37" i="1"/>
  <c r="K36" i="1"/>
  <c r="L38" i="1" l="1"/>
  <c r="M38" i="1" s="1"/>
  <c r="M37" i="1"/>
  <c r="J38" i="1"/>
  <c r="K38" i="1" s="1"/>
  <c r="K37" i="1"/>
  <c r="G35" i="1"/>
  <c r="F36" i="1"/>
  <c r="G36" i="1" l="1"/>
  <c r="F37" i="1"/>
  <c r="F38" i="1" l="1"/>
  <c r="G38" i="1" s="1"/>
  <c r="G37" i="1"/>
</calcChain>
</file>

<file path=xl/sharedStrings.xml><?xml version="1.0" encoding="utf-8"?>
<sst xmlns="http://schemas.openxmlformats.org/spreadsheetml/2006/main" count="7" uniqueCount="7">
  <si>
    <t>FL</t>
  </si>
  <si>
    <t>FH</t>
  </si>
  <si>
    <t>Delta</t>
  </si>
  <si>
    <t>F Step</t>
  </si>
  <si>
    <t>Lineare</t>
  </si>
  <si>
    <t>Log</t>
  </si>
  <si>
    <t>curva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</si>
</sst>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166977483077773"/>
          <c:y val="0.11405289052890528"/>
          <c:w val="0.81817671639729239"/>
          <c:h val="0.750415734472305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Foglio1!$J$8:$J$38</c:f>
              <c:numCache>
                <c:formatCode>General</c:formatCode>
                <c:ptCount val="31"/>
                <c:pt idx="0">
                  <c:v>3</c:v>
                </c:pt>
                <c:pt idx="1">
                  <c:v>3.1359727082015874</c:v>
                </c:pt>
                <c:pt idx="2">
                  <c:v>3.2719454164031747</c:v>
                </c:pt>
                <c:pt idx="3">
                  <c:v>3.4079181246047621</c:v>
                </c:pt>
                <c:pt idx="4">
                  <c:v>3.5438908328063494</c:v>
                </c:pt>
                <c:pt idx="5">
                  <c:v>3.6798635410079368</c:v>
                </c:pt>
                <c:pt idx="6">
                  <c:v>3.8158362492095241</c:v>
                </c:pt>
                <c:pt idx="7">
                  <c:v>3.9518089574111115</c:v>
                </c:pt>
                <c:pt idx="8">
                  <c:v>4.0877816656126988</c:v>
                </c:pt>
                <c:pt idx="9">
                  <c:v>4.2237543738142866</c:v>
                </c:pt>
                <c:pt idx="10">
                  <c:v>4.3597270820158744</c:v>
                </c:pt>
                <c:pt idx="11">
                  <c:v>4.4956997902174622</c:v>
                </c:pt>
                <c:pt idx="12">
                  <c:v>4.63167249841905</c:v>
                </c:pt>
                <c:pt idx="13">
                  <c:v>4.7676452066206378</c:v>
                </c:pt>
                <c:pt idx="14">
                  <c:v>4.9036179148222256</c:v>
                </c:pt>
                <c:pt idx="15">
                  <c:v>5.0395906230238134</c:v>
                </c:pt>
                <c:pt idx="16">
                  <c:v>5.1755633312254012</c:v>
                </c:pt>
                <c:pt idx="17">
                  <c:v>5.311536039426989</c:v>
                </c:pt>
                <c:pt idx="18">
                  <c:v>5.4475087476285768</c:v>
                </c:pt>
                <c:pt idx="19">
                  <c:v>5.5834814558301646</c:v>
                </c:pt>
                <c:pt idx="20">
                  <c:v>5.7194541640317524</c:v>
                </c:pt>
                <c:pt idx="21">
                  <c:v>5.8554268722333402</c:v>
                </c:pt>
                <c:pt idx="22">
                  <c:v>5.991399580434928</c:v>
                </c:pt>
                <c:pt idx="23">
                  <c:v>6.1273722886365158</c:v>
                </c:pt>
                <c:pt idx="24">
                  <c:v>6.2633449968381036</c:v>
                </c:pt>
                <c:pt idx="25">
                  <c:v>6.3993177050396914</c:v>
                </c:pt>
                <c:pt idx="26">
                  <c:v>6.5352904132412792</c:v>
                </c:pt>
                <c:pt idx="27">
                  <c:v>6.671263121442867</c:v>
                </c:pt>
                <c:pt idx="28">
                  <c:v>6.8072358296444548</c:v>
                </c:pt>
                <c:pt idx="29">
                  <c:v>6.9432085378460426</c:v>
                </c:pt>
                <c:pt idx="30">
                  <c:v>7.0791812460476304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A-4BB9-B85F-AB88F8B9D2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Foglio1!$K$8:$K$38</c:f>
              <c:numCache>
                <c:formatCode>General</c:formatCode>
                <c:ptCount val="31"/>
                <c:pt idx="0">
                  <c:v>1000</c:v>
                </c:pt>
                <c:pt idx="1">
                  <c:v>1367.6428779080459</c:v>
                </c:pt>
                <c:pt idx="2">
                  <c:v>1870.4470414926022</c:v>
                </c:pt>
                <c:pt idx="3">
                  <c:v>2558.1035748015311</c:v>
                </c:pt>
                <c:pt idx="4">
                  <c:v>3498.5721350284234</c:v>
                </c:pt>
                <c:pt idx="5">
                  <c:v>4784.7972633191657</c:v>
                </c:pt>
                <c:pt idx="6">
                  <c:v>6543.8938994123619</c:v>
                </c:pt>
                <c:pt idx="7">
                  <c:v>8949.7098853172356</c:v>
                </c:pt>
                <c:pt idx="8">
                  <c:v>12240.006983997344</c:v>
                </c:pt>
                <c:pt idx="9">
                  <c:v>16739.958377208695</c:v>
                </c:pt>
                <c:pt idx="10">
                  <c:v>22894.284851066626</c:v>
                </c:pt>
                <c:pt idx="11">
                  <c:v>31311.205621359371</c:v>
                </c:pt>
                <c:pt idx="12">
                  <c:v>42822.547366766565</c:v>
                </c:pt>
                <c:pt idx="13">
                  <c:v>58565.951920038191</c:v>
                </c:pt>
                <c:pt idx="14">
                  <c:v>80097.307031345365</c:v>
                </c:pt>
                <c:pt idx="15">
                  <c:v>109544.51150103364</c:v>
                </c:pt>
                <c:pt idx="16">
                  <c:v>149817.7709683046</c:v>
                </c:pt>
                <c:pt idx="17">
                  <c:v>204897.20744886078</c:v>
                </c:pt>
                <c:pt idx="18">
                  <c:v>280226.20647068217</c:v>
                </c:pt>
                <c:pt idx="19">
                  <c:v>383249.3754828184</c:v>
                </c:pt>
                <c:pt idx="20">
                  <c:v>524148.27884178271</c:v>
                </c:pt>
                <c:pt idx="21">
                  <c:v>716847.66052572534</c:v>
                </c:pt>
                <c:pt idx="22">
                  <c:v>980391.597463054</c:v>
                </c:pt>
                <c:pt idx="23">
                  <c:v>1340825.5858312391</c:v>
                </c:pt>
                <c:pt idx="24">
                  <c:v>1833770.5629789759</c:v>
                </c:pt>
                <c:pt idx="25">
                  <c:v>2507943.2501756269</c:v>
                </c:pt>
                <c:pt idx="26">
                  <c:v>3429970.7243002565</c:v>
                </c:pt>
                <c:pt idx="27">
                  <c:v>4690975.032522344</c:v>
                </c:pt>
                <c:pt idx="28">
                  <c:v>6415578.5936736548</c:v>
                </c:pt>
                <c:pt idx="29">
                  <c:v>8774220.3712971006</c:v>
                </c:pt>
                <c:pt idx="30">
                  <c:v>12000000.000000181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A-4BB9-B85F-AB88F8B9D2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Foglio1!$M$8:$M$38</c:f>
              <c:numCache>
                <c:formatCode>General</c:formatCode>
                <c:ptCount val="31"/>
                <c:pt idx="0">
                  <c:v>1000.0004359235832</c:v>
                </c:pt>
                <c:pt idx="1">
                  <c:v>1367.6435011175922</c:v>
                </c:pt>
                <c:pt idx="2">
                  <c:v>1870.4479307768215</c:v>
                </c:pt>
                <c:pt idx="3">
                  <c:v>2558.1048415675396</c:v>
                </c:pt>
                <c:pt idx="4">
                  <c:v>3498.5739366364041</c:v>
                </c:pt>
                <c:pt idx="5">
                  <c:v>4784.7998218130861</c:v>
                </c:pt>
                <c:pt idx="6">
                  <c:v>6543.8975278120106</c:v>
                </c:pt>
                <c:pt idx="7">
                  <c:v>8949.7150244997174</c:v>
                </c:pt>
                <c:pt idx="8">
                  <c:v>12240.014254400639</c:v>
                </c:pt>
                <c:pt idx="9">
                  <c:v>16739.968651270581</c:v>
                </c:pt>
                <c:pt idx="10">
                  <c:v>22894.299354657385</c:v>
                </c:pt>
                <c:pt idx="11">
                  <c:v>31311.226075735998</c:v>
                </c:pt>
                <c:pt idx="12">
                  <c:v>42822.576187133105</c:v>
                </c:pt>
                <c:pt idx="13">
                  <c:v>58565.992493148253</c:v>
                </c:pt>
                <c:pt idx="14">
                  <c:v>80097.364103425803</c:v>
                </c:pt>
                <c:pt idx="15">
                  <c:v>109544.59171962868</c:v>
                </c:pt>
                <c:pt idx="16">
                  <c:v>149817.88363878152</c:v>
                </c:pt>
                <c:pt idx="17">
                  <c:v>204897.36559017704</c:v>
                </c:pt>
                <c:pt idx="18">
                  <c:v>280226.42828821234</c:v>
                </c:pt>
                <c:pt idx="19">
                  <c:v>383249.68642219133</c:v>
                </c:pt>
                <c:pt idx="20">
                  <c:v>524148.71445187851</c:v>
                </c:pt>
                <c:pt idx="21">
                  <c:v>716848.27044818562</c:v>
                </c:pt>
                <c:pt idx="22">
                  <c:v>980392.45098965534</c:v>
                </c:pt>
                <c:pt idx="23">
                  <c:v>1340826.7796427333</c:v>
                </c:pt>
                <c:pt idx="24">
                  <c:v>1833772.2319182521</c:v>
                </c:pt>
                <c:pt idx="25">
                  <c:v>2507945.5822402705</c:v>
                </c:pt>
                <c:pt idx="26">
                  <c:v>3429973.9815009339</c:v>
                </c:pt>
                <c:pt idx="27">
                  <c:v>4690979.5798935499</c:v>
                </c:pt>
                <c:pt idx="28">
                  <c:v>6415584.9396119602</c:v>
                </c:pt>
                <c:pt idx="29">
                  <c:v>8774229.2236347552</c:v>
                </c:pt>
                <c:pt idx="30">
                  <c:v>12000012.343931751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CA-4BB9-B85F-AB88F8B9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624624"/>
        <c:axId val="508623312"/>
      </c:lineChart>
      <c:catAx>
        <c:axId val="50862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8623312"/>
        <c:crosses val="autoZero"/>
        <c:auto val="1"/>
        <c:lblAlgn val="ctr"/>
        <c:lblOffset val="100"/>
        <c:noMultiLvlLbl val="0"/>
      </c:catAx>
      <c:valAx>
        <c:axId val="5086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86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4</xdr:row>
      <xdr:rowOff>30480</xdr:rowOff>
    </xdr:from>
    <xdr:to>
      <xdr:col>20</xdr:col>
      <xdr:colOff>563880</xdr:colOff>
      <xdr:row>26</xdr:row>
      <xdr:rowOff>137160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8875E54-7667-48AD-931B-48C373648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1A6B-EB6B-45A2-B0D9-3F73908371A5}">
  <dimension ref="C3:M38"/>
  <sheetViews>
    <sheetView tabSelected="1" topLeftCell="A4" workbookViewId="0">
      <selection activeCell="I7" sqref="I7"/>
    </sheetView>
  </sheetViews>
  <sheetFormatPr defaultRowHeight="14.4" x14ac:dyDescent="0.3"/>
  <cols>
    <col min="13" max="13" width="12.44140625" customWidth="1"/>
  </cols>
  <sheetData>
    <row r="3" spans="3:13" x14ac:dyDescent="0.3">
      <c r="G3" t="s">
        <v>0</v>
      </c>
      <c r="H3" t="s">
        <v>1</v>
      </c>
      <c r="I3" t="s">
        <v>2</v>
      </c>
      <c r="J3" t="s">
        <v>3</v>
      </c>
    </row>
    <row r="4" spans="3:13" x14ac:dyDescent="0.3">
      <c r="C4">
        <v>0</v>
      </c>
      <c r="E4">
        <v>1</v>
      </c>
      <c r="F4">
        <v>30</v>
      </c>
      <c r="G4">
        <v>1000</v>
      </c>
      <c r="H4">
        <v>12000000</v>
      </c>
      <c r="I4">
        <f>H4-G4</f>
        <v>11999000</v>
      </c>
      <c r="J4">
        <f>I4/F4</f>
        <v>399966.66666666669</v>
      </c>
    </row>
    <row r="5" spans="3:13" x14ac:dyDescent="0.3">
      <c r="G5">
        <f>LOG(G4)</f>
        <v>3</v>
      </c>
      <c r="H5">
        <f>LOG(H4)</f>
        <v>7.0791812460476251</v>
      </c>
      <c r="I5">
        <f>H5-G5</f>
        <v>4.0791812460476251</v>
      </c>
      <c r="J5">
        <f>I5/F4</f>
        <v>0.13597270820158749</v>
      </c>
    </row>
    <row r="6" spans="3:13" x14ac:dyDescent="0.3">
      <c r="G6">
        <f>LN(G4)</f>
        <v>6.9077552789821368</v>
      </c>
      <c r="H6">
        <f t="shared" ref="H6:I6" si="0">LN(H4)</f>
        <v>16.300417207752275</v>
      </c>
      <c r="I6">
        <f>H6-G6</f>
        <v>9.3926619287701385</v>
      </c>
      <c r="J6">
        <f>I6/F4</f>
        <v>0.31308873095900464</v>
      </c>
    </row>
    <row r="7" spans="3:13" x14ac:dyDescent="0.3">
      <c r="F7" t="s">
        <v>4</v>
      </c>
      <c r="G7" t="s">
        <v>6</v>
      </c>
      <c r="H7" t="s">
        <v>5</v>
      </c>
    </row>
    <row r="8" spans="3:13" x14ac:dyDescent="0.3">
      <c r="E8">
        <f>C4</f>
        <v>0</v>
      </c>
      <c r="F8">
        <f>G4</f>
        <v>1000</v>
      </c>
      <c r="G8">
        <f>LOG(F8)-$I$8</f>
        <v>0</v>
      </c>
      <c r="H8">
        <f>G4</f>
        <v>1000</v>
      </c>
      <c r="I8">
        <f>LOG(F8)</f>
        <v>3</v>
      </c>
      <c r="J8">
        <f>G5</f>
        <v>3</v>
      </c>
      <c r="K8">
        <f>POWER(10,J8)</f>
        <v>1000</v>
      </c>
      <c r="L8">
        <f>G6</f>
        <v>6.9077552789821368</v>
      </c>
      <c r="M8">
        <f>POWER(2.718282,L8)</f>
        <v>1000.0004359235832</v>
      </c>
    </row>
    <row r="9" spans="3:13" x14ac:dyDescent="0.3">
      <c r="E9">
        <f>E8+$E$4</f>
        <v>1</v>
      </c>
      <c r="F9">
        <f>F8+$J$4</f>
        <v>400966.66666666669</v>
      </c>
      <c r="G9">
        <f t="shared" ref="G9:G38" si="1">LOG(F9)-$I$8</f>
        <v>2.6031082701652046</v>
      </c>
      <c r="H9">
        <f>H8+($J$4*LOG(E9))</f>
        <v>1000</v>
      </c>
      <c r="J9">
        <f>J8+$J$5</f>
        <v>3.1359727082015874</v>
      </c>
      <c r="K9">
        <f t="shared" ref="K9:K38" si="2">POWER(10,J9)</f>
        <v>1367.6428779080459</v>
      </c>
      <c r="L9">
        <f>L8+$J$6</f>
        <v>7.2208440099411417</v>
      </c>
      <c r="M9">
        <f t="shared" ref="M9:M38" si="3">POWER(2.718282,L9)</f>
        <v>1367.6435011175922</v>
      </c>
    </row>
    <row r="10" spans="3:13" x14ac:dyDescent="0.3">
      <c r="E10">
        <f t="shared" ref="E10:E38" si="4">E9+$E$4</f>
        <v>2</v>
      </c>
      <c r="F10">
        <f t="shared" ref="F10:F38" si="5">F9+$J$4</f>
        <v>800933.33333333337</v>
      </c>
      <c r="G10">
        <f t="shared" si="1"/>
        <v>2.9035963685556556</v>
      </c>
      <c r="H10">
        <f t="shared" ref="H10:H38" si="6">H9+($J$4*LOG(E10))</f>
        <v>121401.96393240368</v>
      </c>
      <c r="J10">
        <f t="shared" ref="J10:J38" si="7">J9+$J$5</f>
        <v>3.2719454164031747</v>
      </c>
      <c r="K10">
        <f t="shared" si="2"/>
        <v>1870.4470414926022</v>
      </c>
      <c r="L10">
        <f t="shared" ref="L10:L38" si="8">L9+$J$6</f>
        <v>7.5339327409001466</v>
      </c>
      <c r="M10">
        <f t="shared" si="3"/>
        <v>1870.4479307768215</v>
      </c>
    </row>
    <row r="11" spans="3:13" x14ac:dyDescent="0.3">
      <c r="E11">
        <f t="shared" si="4"/>
        <v>3</v>
      </c>
      <c r="F11">
        <f t="shared" si="5"/>
        <v>1200900</v>
      </c>
      <c r="G11">
        <f t="shared" si="1"/>
        <v>3.0795068448247678</v>
      </c>
      <c r="H11">
        <f t="shared" si="6"/>
        <v>312234.56177844468</v>
      </c>
      <c r="J11">
        <f t="shared" si="7"/>
        <v>3.4079181246047621</v>
      </c>
      <c r="K11">
        <f t="shared" si="2"/>
        <v>2558.1035748015311</v>
      </c>
      <c r="L11">
        <f t="shared" si="8"/>
        <v>7.8470214718591516</v>
      </c>
      <c r="M11">
        <f t="shared" si="3"/>
        <v>2558.1048415675396</v>
      </c>
    </row>
    <row r="12" spans="3:13" x14ac:dyDescent="0.3">
      <c r="E12">
        <f t="shared" si="4"/>
        <v>4</v>
      </c>
      <c r="F12">
        <f t="shared" si="5"/>
        <v>1600866.6666666667</v>
      </c>
      <c r="G12">
        <f t="shared" si="1"/>
        <v>3.2043551618116828</v>
      </c>
      <c r="H12">
        <f t="shared" si="6"/>
        <v>553038.48964325199</v>
      </c>
      <c r="J12">
        <f t="shared" si="7"/>
        <v>3.5438908328063494</v>
      </c>
      <c r="K12">
        <f t="shared" si="2"/>
        <v>3498.5721350284234</v>
      </c>
      <c r="L12">
        <f t="shared" si="8"/>
        <v>8.1601102028181565</v>
      </c>
      <c r="M12">
        <f t="shared" si="3"/>
        <v>3498.5739366364041</v>
      </c>
    </row>
    <row r="13" spans="3:13" x14ac:dyDescent="0.3">
      <c r="E13">
        <f t="shared" si="4"/>
        <v>5</v>
      </c>
      <c r="F13">
        <f t="shared" si="5"/>
        <v>2000833.3333333335</v>
      </c>
      <c r="G13">
        <f t="shared" si="1"/>
        <v>3.3012109140094026</v>
      </c>
      <c r="H13">
        <f t="shared" si="6"/>
        <v>832603.19237751502</v>
      </c>
      <c r="J13">
        <f t="shared" si="7"/>
        <v>3.6798635410079368</v>
      </c>
      <c r="K13">
        <f t="shared" si="2"/>
        <v>4784.7972633191657</v>
      </c>
      <c r="L13">
        <f t="shared" si="8"/>
        <v>8.4731989337771605</v>
      </c>
      <c r="M13">
        <f t="shared" si="3"/>
        <v>4784.7998218130861</v>
      </c>
    </row>
    <row r="14" spans="3:13" x14ac:dyDescent="0.3">
      <c r="E14">
        <f t="shared" si="4"/>
        <v>6</v>
      </c>
      <c r="F14">
        <f t="shared" si="5"/>
        <v>2400800</v>
      </c>
      <c r="G14">
        <f t="shared" si="1"/>
        <v>3.3803559824167966</v>
      </c>
      <c r="H14">
        <f t="shared" si="6"/>
        <v>1143837.7541559597</v>
      </c>
      <c r="J14">
        <f t="shared" si="7"/>
        <v>3.8158362492095241</v>
      </c>
      <c r="K14">
        <f t="shared" si="2"/>
        <v>6543.8938994123619</v>
      </c>
      <c r="L14">
        <f t="shared" si="8"/>
        <v>8.7862876647361645</v>
      </c>
      <c r="M14">
        <f t="shared" si="3"/>
        <v>6543.8975278120106</v>
      </c>
    </row>
    <row r="15" spans="3:13" x14ac:dyDescent="0.3">
      <c r="E15">
        <f t="shared" si="4"/>
        <v>7</v>
      </c>
      <c r="F15">
        <f t="shared" si="5"/>
        <v>2800766.6666666665</v>
      </c>
      <c r="G15">
        <f t="shared" si="1"/>
        <v>3.4472769290305854</v>
      </c>
      <c r="H15">
        <f t="shared" si="6"/>
        <v>1481848.8002269953</v>
      </c>
      <c r="J15">
        <f t="shared" si="7"/>
        <v>3.9518089574111115</v>
      </c>
      <c r="K15">
        <f t="shared" si="2"/>
        <v>8949.7098853172356</v>
      </c>
      <c r="L15">
        <f t="shared" si="8"/>
        <v>9.0993763956951685</v>
      </c>
      <c r="M15">
        <f t="shared" si="3"/>
        <v>8949.7150244997174</v>
      </c>
    </row>
    <row r="16" spans="3:13" x14ac:dyDescent="0.3">
      <c r="E16">
        <f t="shared" si="4"/>
        <v>8</v>
      </c>
      <c r="F16">
        <f t="shared" si="5"/>
        <v>3200733.333333333</v>
      </c>
      <c r="G16">
        <f t="shared" si="1"/>
        <v>3.5052494927364171</v>
      </c>
      <c r="H16">
        <f t="shared" si="6"/>
        <v>1843054.6920242063</v>
      </c>
      <c r="J16">
        <f t="shared" si="7"/>
        <v>4.0877816656126988</v>
      </c>
      <c r="K16">
        <f t="shared" si="2"/>
        <v>12240.006983997344</v>
      </c>
      <c r="L16">
        <f t="shared" si="8"/>
        <v>9.4124651266541726</v>
      </c>
      <c r="M16">
        <f t="shared" si="3"/>
        <v>12240.014254400639</v>
      </c>
    </row>
    <row r="17" spans="5:13" x14ac:dyDescent="0.3">
      <c r="E17">
        <f t="shared" si="4"/>
        <v>9</v>
      </c>
      <c r="F17">
        <f t="shared" si="5"/>
        <v>3600699.9999999995</v>
      </c>
      <c r="G17">
        <f t="shared" si="1"/>
        <v>3.5563869387075684</v>
      </c>
      <c r="H17">
        <f t="shared" si="6"/>
        <v>2224719.8877162882</v>
      </c>
      <c r="J17">
        <f t="shared" si="7"/>
        <v>4.2237543738142866</v>
      </c>
      <c r="K17">
        <f t="shared" si="2"/>
        <v>16739.958377208695</v>
      </c>
      <c r="L17">
        <f t="shared" si="8"/>
        <v>9.7255538576131766</v>
      </c>
      <c r="M17">
        <f t="shared" si="3"/>
        <v>16739.968651270581</v>
      </c>
    </row>
    <row r="18" spans="5:13" x14ac:dyDescent="0.3">
      <c r="E18">
        <f t="shared" si="4"/>
        <v>10</v>
      </c>
      <c r="F18">
        <f t="shared" si="5"/>
        <v>4000666.666666666</v>
      </c>
      <c r="G18">
        <f t="shared" si="1"/>
        <v>3.6021323677104151</v>
      </c>
      <c r="H18">
        <f t="shared" si="6"/>
        <v>2624686.5543829547</v>
      </c>
      <c r="J18">
        <f t="shared" si="7"/>
        <v>4.3597270820158744</v>
      </c>
      <c r="K18">
        <f t="shared" si="2"/>
        <v>22894.284851066626</v>
      </c>
      <c r="L18">
        <f t="shared" si="8"/>
        <v>10.038642588572181</v>
      </c>
      <c r="M18">
        <f t="shared" si="3"/>
        <v>22894.299354657385</v>
      </c>
    </row>
    <row r="19" spans="5:13" x14ac:dyDescent="0.3">
      <c r="E19">
        <f t="shared" si="4"/>
        <v>11</v>
      </c>
      <c r="F19">
        <f t="shared" si="5"/>
        <v>4400633.333333333</v>
      </c>
      <c r="G19">
        <f t="shared" si="1"/>
        <v>3.64351518407216</v>
      </c>
      <c r="H19">
        <f t="shared" si="6"/>
        <v>3041208.9153567394</v>
      </c>
      <c r="J19">
        <f t="shared" si="7"/>
        <v>4.4956997902174622</v>
      </c>
      <c r="K19">
        <f t="shared" si="2"/>
        <v>31311.205621359371</v>
      </c>
      <c r="L19">
        <f t="shared" si="8"/>
        <v>10.351731319531185</v>
      </c>
      <c r="M19">
        <f t="shared" si="3"/>
        <v>31311.226075735998</v>
      </c>
    </row>
    <row r="20" spans="5:13" x14ac:dyDescent="0.3">
      <c r="E20">
        <f t="shared" si="4"/>
        <v>12</v>
      </c>
      <c r="F20">
        <f t="shared" si="5"/>
        <v>4800600</v>
      </c>
      <c r="G20">
        <f t="shared" si="1"/>
        <v>3.6812955207931823</v>
      </c>
      <c r="H20">
        <f t="shared" si="6"/>
        <v>3472845.4410675876</v>
      </c>
      <c r="J20">
        <f t="shared" si="7"/>
        <v>4.63167249841905</v>
      </c>
      <c r="K20">
        <f t="shared" si="2"/>
        <v>42822.547366766565</v>
      </c>
      <c r="L20">
        <f t="shared" si="8"/>
        <v>10.664820050490189</v>
      </c>
      <c r="M20">
        <f t="shared" si="3"/>
        <v>42822.576187133105</v>
      </c>
    </row>
    <row r="21" spans="5:13" x14ac:dyDescent="0.3">
      <c r="E21">
        <f t="shared" si="4"/>
        <v>13</v>
      </c>
      <c r="F21">
        <f t="shared" si="5"/>
        <v>5200566.666666667</v>
      </c>
      <c r="G21">
        <f t="shared" si="1"/>
        <v>3.7160506680190455</v>
      </c>
      <c r="H21">
        <f t="shared" si="6"/>
        <v>3918385.6505452455</v>
      </c>
      <c r="J21">
        <f t="shared" si="7"/>
        <v>4.7676452066206378</v>
      </c>
      <c r="K21">
        <f t="shared" si="2"/>
        <v>58565.951920038191</v>
      </c>
      <c r="L21">
        <f t="shared" si="8"/>
        <v>10.977908781449193</v>
      </c>
      <c r="M21">
        <f t="shared" si="3"/>
        <v>58565.992493148253</v>
      </c>
    </row>
    <row r="22" spans="5:13" x14ac:dyDescent="0.3">
      <c r="E22">
        <f t="shared" si="4"/>
        <v>14</v>
      </c>
      <c r="F22">
        <f t="shared" si="5"/>
        <v>5600533.333333334</v>
      </c>
      <c r="G22">
        <f t="shared" si="1"/>
        <v>3.7482293864159653</v>
      </c>
      <c r="H22">
        <f t="shared" si="6"/>
        <v>4376798.6605486851</v>
      </c>
      <c r="J22">
        <f t="shared" si="7"/>
        <v>4.9036179148222256</v>
      </c>
      <c r="K22">
        <f t="shared" si="2"/>
        <v>80097.307031345365</v>
      </c>
      <c r="L22">
        <f t="shared" si="8"/>
        <v>11.290997512408197</v>
      </c>
      <c r="M22">
        <f t="shared" si="3"/>
        <v>80097.364103425803</v>
      </c>
    </row>
    <row r="23" spans="5:13" x14ac:dyDescent="0.3">
      <c r="E23">
        <f t="shared" si="4"/>
        <v>15</v>
      </c>
      <c r="F23">
        <f t="shared" si="5"/>
        <v>6000500.0000000009</v>
      </c>
      <c r="G23">
        <f t="shared" si="1"/>
        <v>3.7781874400825854</v>
      </c>
      <c r="H23">
        <f t="shared" si="6"/>
        <v>4847195.9611289892</v>
      </c>
      <c r="J23">
        <f t="shared" si="7"/>
        <v>5.0395906230238134</v>
      </c>
      <c r="K23">
        <f t="shared" si="2"/>
        <v>109544.51150103364</v>
      </c>
      <c r="L23">
        <f t="shared" si="8"/>
        <v>11.604086243367201</v>
      </c>
      <c r="M23">
        <f t="shared" si="3"/>
        <v>109544.59171962868</v>
      </c>
    </row>
    <row r="24" spans="5:13" x14ac:dyDescent="0.3">
      <c r="E24">
        <f t="shared" si="4"/>
        <v>16</v>
      </c>
      <c r="F24">
        <f t="shared" si="5"/>
        <v>6400466.6666666679</v>
      </c>
      <c r="G24">
        <f t="shared" si="1"/>
        <v>3.8062116401353787</v>
      </c>
      <c r="H24">
        <f t="shared" si="6"/>
        <v>5328803.8168586036</v>
      </c>
      <c r="J24">
        <f t="shared" si="7"/>
        <v>5.1755633312254012</v>
      </c>
      <c r="K24">
        <f t="shared" si="2"/>
        <v>149817.7709683046</v>
      </c>
      <c r="L24">
        <f t="shared" si="8"/>
        <v>11.917174974326205</v>
      </c>
      <c r="M24">
        <f t="shared" si="3"/>
        <v>149817.88363878152</v>
      </c>
    </row>
    <row r="25" spans="5:13" x14ac:dyDescent="0.3">
      <c r="E25">
        <f t="shared" si="4"/>
        <v>17</v>
      </c>
      <c r="F25">
        <f t="shared" si="5"/>
        <v>6800433.3333333349</v>
      </c>
      <c r="G25">
        <f t="shared" si="1"/>
        <v>3.8325365874532009</v>
      </c>
      <c r="H25">
        <f t="shared" si="6"/>
        <v>5820942.3704458671</v>
      </c>
      <c r="J25">
        <f t="shared" si="7"/>
        <v>5.311536039426989</v>
      </c>
      <c r="K25">
        <f t="shared" si="2"/>
        <v>204897.20744886078</v>
      </c>
      <c r="L25">
        <f t="shared" si="8"/>
        <v>12.230263705285209</v>
      </c>
      <c r="M25">
        <f t="shared" si="3"/>
        <v>204897.36559017704</v>
      </c>
    </row>
    <row r="26" spans="5:13" x14ac:dyDescent="0.3">
      <c r="E26">
        <f t="shared" si="4"/>
        <v>18</v>
      </c>
      <c r="F26">
        <f t="shared" si="5"/>
        <v>7200400.0000000019</v>
      </c>
      <c r="G26">
        <f t="shared" si="1"/>
        <v>3.8573566232323024</v>
      </c>
      <c r="H26">
        <f t="shared" si="6"/>
        <v>6323009.5300703524</v>
      </c>
      <c r="J26">
        <f t="shared" si="7"/>
        <v>5.4475087476285768</v>
      </c>
      <c r="K26">
        <f t="shared" si="2"/>
        <v>280226.20647068217</v>
      </c>
      <c r="L26">
        <f t="shared" si="8"/>
        <v>12.543352436244213</v>
      </c>
      <c r="M26">
        <f t="shared" si="3"/>
        <v>280226.42828821234</v>
      </c>
    </row>
    <row r="27" spans="5:13" x14ac:dyDescent="0.3">
      <c r="E27">
        <f t="shared" si="4"/>
        <v>19</v>
      </c>
      <c r="F27">
        <f t="shared" si="5"/>
        <v>7600366.6666666688</v>
      </c>
      <c r="G27">
        <f t="shared" si="1"/>
        <v>3.8808345445793186</v>
      </c>
      <c r="H27">
        <f t="shared" si="6"/>
        <v>6834468.3453314519</v>
      </c>
      <c r="J27">
        <f t="shared" si="7"/>
        <v>5.5834814558301646</v>
      </c>
      <c r="K27">
        <f t="shared" si="2"/>
        <v>383249.3754828184</v>
      </c>
      <c r="L27">
        <f t="shared" si="8"/>
        <v>12.856441167203217</v>
      </c>
      <c r="M27">
        <f t="shared" si="3"/>
        <v>383249.68642219133</v>
      </c>
    </row>
    <row r="28" spans="5:13" x14ac:dyDescent="0.3">
      <c r="E28">
        <f t="shared" si="4"/>
        <v>20</v>
      </c>
      <c r="F28">
        <f t="shared" si="5"/>
        <v>8000333.3333333358</v>
      </c>
      <c r="G28">
        <f t="shared" si="1"/>
        <v>3.9031080822183748</v>
      </c>
      <c r="H28">
        <f t="shared" si="6"/>
        <v>7354836.9759305222</v>
      </c>
      <c r="J28">
        <f t="shared" si="7"/>
        <v>5.7194541640317524</v>
      </c>
      <c r="K28">
        <f t="shared" si="2"/>
        <v>524148.27884178271</v>
      </c>
      <c r="L28">
        <f t="shared" si="8"/>
        <v>13.169529898162221</v>
      </c>
      <c r="M28">
        <f t="shared" si="3"/>
        <v>524148.71445187851</v>
      </c>
    </row>
    <row r="29" spans="5:13" x14ac:dyDescent="0.3">
      <c r="E29">
        <f t="shared" si="4"/>
        <v>21</v>
      </c>
      <c r="F29">
        <f t="shared" si="5"/>
        <v>8400300.0000000019</v>
      </c>
      <c r="G29">
        <f t="shared" si="1"/>
        <v>3.9242947963021253</v>
      </c>
      <c r="H29">
        <f t="shared" si="6"/>
        <v>7883680.6198475985</v>
      </c>
      <c r="J29">
        <f t="shared" si="7"/>
        <v>5.8554268722333402</v>
      </c>
      <c r="K29">
        <f t="shared" si="2"/>
        <v>716847.66052572534</v>
      </c>
      <c r="L29">
        <f t="shared" si="8"/>
        <v>13.482618629121225</v>
      </c>
      <c r="M29">
        <f t="shared" si="3"/>
        <v>716848.27044818562</v>
      </c>
    </row>
    <row r="30" spans="5:13" x14ac:dyDescent="0.3">
      <c r="E30">
        <f t="shared" si="4"/>
        <v>22</v>
      </c>
      <c r="F30">
        <f t="shared" si="5"/>
        <v>8800266.6666666679</v>
      </c>
      <c r="G30">
        <f t="shared" si="1"/>
        <v>3.9444958323896175</v>
      </c>
      <c r="H30">
        <f t="shared" si="6"/>
        <v>8420604.9447537865</v>
      </c>
      <c r="J30">
        <f t="shared" si="7"/>
        <v>5.991399580434928</v>
      </c>
      <c r="K30">
        <f t="shared" si="2"/>
        <v>980391.597463054</v>
      </c>
      <c r="L30">
        <f t="shared" si="8"/>
        <v>13.795707360080229</v>
      </c>
      <c r="M30">
        <f t="shared" si="3"/>
        <v>980392.45098965534</v>
      </c>
    </row>
    <row r="31" spans="5:13" x14ac:dyDescent="0.3">
      <c r="E31">
        <f t="shared" si="4"/>
        <v>23</v>
      </c>
      <c r="F31">
        <f t="shared" si="5"/>
        <v>9200233.333333334</v>
      </c>
      <c r="G31">
        <f t="shared" si="1"/>
        <v>3.9637988419209993</v>
      </c>
      <c r="H31">
        <f t="shared" si="6"/>
        <v>8965250.6882329565</v>
      </c>
      <c r="J31">
        <f t="shared" si="7"/>
        <v>6.1273722886365158</v>
      </c>
      <c r="K31">
        <f t="shared" si="2"/>
        <v>1340825.5858312391</v>
      </c>
      <c r="L31">
        <f t="shared" si="8"/>
        <v>14.108796091039233</v>
      </c>
      <c r="M31">
        <f t="shared" si="3"/>
        <v>1340826.7796427333</v>
      </c>
    </row>
    <row r="32" spans="5:13" x14ac:dyDescent="0.3">
      <c r="E32">
        <f t="shared" si="4"/>
        <v>24</v>
      </c>
      <c r="F32">
        <f t="shared" si="5"/>
        <v>9600200</v>
      </c>
      <c r="G32">
        <f t="shared" si="1"/>
        <v>3.9822802807470277</v>
      </c>
      <c r="H32">
        <f t="shared" si="6"/>
        <v>9517289.177876208</v>
      </c>
      <c r="J32">
        <f t="shared" si="7"/>
        <v>6.2633449968381036</v>
      </c>
      <c r="K32">
        <f t="shared" si="2"/>
        <v>1833770.5629789759</v>
      </c>
      <c r="L32">
        <f t="shared" si="8"/>
        <v>14.421884821998237</v>
      </c>
      <c r="M32">
        <f t="shared" si="3"/>
        <v>1833772.2319182521</v>
      </c>
    </row>
    <row r="33" spans="5:13" x14ac:dyDescent="0.3">
      <c r="E33">
        <f t="shared" si="4"/>
        <v>25</v>
      </c>
      <c r="F33">
        <f t="shared" si="5"/>
        <v>10000166.666666666</v>
      </c>
      <c r="G33">
        <f t="shared" si="1"/>
        <v>4.0000072381810474</v>
      </c>
      <c r="H33">
        <f t="shared" si="6"/>
        <v>10076418.583344733</v>
      </c>
      <c r="J33">
        <f t="shared" si="7"/>
        <v>6.3993177050396914</v>
      </c>
      <c r="K33">
        <f t="shared" si="2"/>
        <v>2507943.2501756269</v>
      </c>
      <c r="L33">
        <f t="shared" si="8"/>
        <v>14.734973552957241</v>
      </c>
      <c r="M33">
        <f t="shared" si="3"/>
        <v>2507945.5822402705</v>
      </c>
    </row>
    <row r="34" spans="5:13" x14ac:dyDescent="0.3">
      <c r="E34">
        <f t="shared" si="4"/>
        <v>26</v>
      </c>
      <c r="F34">
        <f t="shared" si="5"/>
        <v>10400133.333333332</v>
      </c>
      <c r="G34">
        <f t="shared" si="1"/>
        <v>4.0170389071410622</v>
      </c>
      <c r="H34">
        <f t="shared" si="6"/>
        <v>10642360.756754795</v>
      </c>
      <c r="J34">
        <f t="shared" si="7"/>
        <v>6.5352904132412792</v>
      </c>
      <c r="K34">
        <f t="shared" si="2"/>
        <v>3429970.7243002565</v>
      </c>
      <c r="L34">
        <f t="shared" si="8"/>
        <v>15.048062283916245</v>
      </c>
      <c r="M34">
        <f t="shared" si="3"/>
        <v>3429973.9815009339</v>
      </c>
    </row>
    <row r="35" spans="5:13" x14ac:dyDescent="0.3">
      <c r="E35">
        <f t="shared" si="4"/>
        <v>27</v>
      </c>
      <c r="F35">
        <f t="shared" si="5"/>
        <v>10800099.999999998</v>
      </c>
      <c r="G35">
        <f t="shared" si="1"/>
        <v>4.0334277767135358</v>
      </c>
      <c r="H35">
        <f t="shared" si="6"/>
        <v>11214858.550292918</v>
      </c>
      <c r="J35">
        <f t="shared" si="7"/>
        <v>6.671263121442867</v>
      </c>
      <c r="K35">
        <f t="shared" si="2"/>
        <v>4690975.032522344</v>
      </c>
      <c r="L35">
        <f t="shared" si="8"/>
        <v>15.361151014875249</v>
      </c>
      <c r="M35">
        <f t="shared" si="3"/>
        <v>4690979.5798935499</v>
      </c>
    </row>
    <row r="36" spans="5:13" x14ac:dyDescent="0.3">
      <c r="E36">
        <f t="shared" si="4"/>
        <v>28</v>
      </c>
      <c r="F36">
        <f t="shared" si="5"/>
        <v>11200066.666666664</v>
      </c>
      <c r="G36">
        <f t="shared" si="1"/>
        <v>4.0492206077486896</v>
      </c>
      <c r="H36">
        <f t="shared" si="6"/>
        <v>11793673.524228761</v>
      </c>
      <c r="J36">
        <f t="shared" si="7"/>
        <v>6.8072358296444548</v>
      </c>
      <c r="K36">
        <f t="shared" si="2"/>
        <v>6415578.5936736548</v>
      </c>
      <c r="L36">
        <f t="shared" si="8"/>
        <v>15.674239745834253</v>
      </c>
      <c r="M36">
        <f t="shared" si="3"/>
        <v>6415584.9396119602</v>
      </c>
    </row>
    <row r="37" spans="5:13" x14ac:dyDescent="0.3">
      <c r="E37">
        <f t="shared" si="4"/>
        <v>29</v>
      </c>
      <c r="F37">
        <f t="shared" si="5"/>
        <v>11600033.33333333</v>
      </c>
      <c r="G37">
        <f t="shared" si="1"/>
        <v>4.0644592371977746</v>
      </c>
      <c r="H37">
        <f t="shared" si="6"/>
        <v>12378583.976788413</v>
      </c>
      <c r="J37">
        <f t="shared" si="7"/>
        <v>6.9432085378460426</v>
      </c>
      <c r="K37">
        <f t="shared" si="2"/>
        <v>8774220.3712971006</v>
      </c>
      <c r="L37">
        <f t="shared" si="8"/>
        <v>15.987328476793257</v>
      </c>
      <c r="M37">
        <f t="shared" si="3"/>
        <v>8774229.2236347552</v>
      </c>
    </row>
    <row r="38" spans="5:13" x14ac:dyDescent="0.3">
      <c r="E38">
        <f t="shared" si="4"/>
        <v>30</v>
      </c>
      <c r="F38">
        <f t="shared" si="5"/>
        <v>11999999.999999996</v>
      </c>
      <c r="G38">
        <f t="shared" si="1"/>
        <v>4.0791812460476251</v>
      </c>
      <c r="H38">
        <f t="shared" si="6"/>
        <v>12969383.241301121</v>
      </c>
      <c r="J38">
        <f t="shared" si="7"/>
        <v>7.0791812460476304</v>
      </c>
      <c r="K38">
        <f t="shared" si="2"/>
        <v>12000000.000000181</v>
      </c>
      <c r="L38">
        <f t="shared" si="8"/>
        <v>16.300417207752261</v>
      </c>
      <c r="M38">
        <f t="shared" si="3"/>
        <v>12000012.343931751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2020-10-06T17:33:58Z</dcterms:created>
  <dcterms:modified xsi:type="dcterms:W3CDTF">2020-10-07T10:15:47Z</dcterms:modified>
</cp:coreProperties>
</file>