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windowWidth="28125" windowHeight="12375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_ * #,##0_ ;_ * \-#,##0_ ;_ * &quot;-&quot;_ ;_ @_ "/>
    <numFmt numFmtId="166" formatCode="_ &quot;₹&quot;* #,##0_ ;_ &quot;₹&quot;* \-#,##0_ ;_ &quot;₹&quot;* &quot;-&quot;_ ;_ @_ "/>
    <numFmt numFmtId="167" formatCode="_ &quot;₹&quot;* #,##0.00_ ;_ &quot;₹&quot;* \-#,##0.00_ ;_ &quot;₹&quot;* &quot;-&quot;??_ ;_ @_ "/>
  </numFmts>
  <fonts count="26">
    <font>
      <name val="Calibri"/>
      <charset val="134"/>
      <color theme="1"/>
      <sz val="11"/>
      <scheme val="minor"/>
    </font>
    <font>
      <name val="Calibri"/>
      <charset val="134"/>
      <b val="1"/>
      <color theme="1"/>
      <sz val="11"/>
      <scheme val="minor"/>
    </font>
    <font>
      <name val="Calibri"/>
      <charset val="134"/>
      <color theme="1"/>
      <sz val="16"/>
      <scheme val="minor"/>
    </font>
    <font>
      <name val="Calibri"/>
      <charset val="134"/>
      <color theme="1"/>
      <sz val="14"/>
      <scheme val="minor"/>
    </font>
    <font>
      <name val="Calibri"/>
      <charset val="134"/>
      <color rgb="FF00B050"/>
      <sz val="14"/>
      <scheme val="minor"/>
    </font>
    <font>
      <name val="Calibri"/>
      <charset val="134"/>
      <color theme="1"/>
      <sz val="20"/>
      <scheme val="minor"/>
    </font>
    <font>
      <name val="Calibri"/>
      <charset val="134"/>
      <color rgb="FFC00000"/>
      <sz val="18"/>
      <scheme val="minor"/>
    </font>
    <font>
      <name val="Calibri"/>
      <charset val="0"/>
      <color theme="1"/>
      <sz val="11"/>
      <scheme val="minor"/>
    </font>
    <font>
      <name val="Calibri"/>
      <charset val="134"/>
      <b val="1"/>
      <color theme="3"/>
      <sz val="11"/>
      <scheme val="minor"/>
    </font>
    <font>
      <name val="Calibri"/>
      <charset val="0"/>
      <color rgb="FF9C0006"/>
      <sz val="11"/>
      <scheme val="minor"/>
    </font>
    <font>
      <name val="Calibri"/>
      <charset val="0"/>
      <color theme="0"/>
      <sz val="11"/>
      <scheme val="minor"/>
    </font>
    <font>
      <name val="Calibri"/>
      <charset val="0"/>
      <color rgb="FF0000FF"/>
      <sz val="11"/>
      <u val="single"/>
      <scheme val="minor"/>
    </font>
    <font>
      <name val="Calibri"/>
      <charset val="0"/>
      <b val="1"/>
      <color rgb="FFFA7D00"/>
      <sz val="11"/>
      <scheme val="minor"/>
    </font>
    <font>
      <name val="Calibri"/>
      <charset val="0"/>
      <color rgb="FF800080"/>
      <sz val="11"/>
      <u val="single"/>
      <scheme val="minor"/>
    </font>
    <font>
      <name val="Calibri"/>
      <charset val="0"/>
      <b val="1"/>
      <color rgb="FFFFFFFF"/>
      <sz val="11"/>
      <scheme val="minor"/>
    </font>
    <font>
      <name val="Calibri"/>
      <charset val="134"/>
      <b val="1"/>
      <color theme="3"/>
      <sz val="13"/>
      <scheme val="minor"/>
    </font>
    <font>
      <name val="Calibri"/>
      <charset val="0"/>
      <color rgb="FF3F3F76"/>
      <sz val="11"/>
      <scheme val="minor"/>
    </font>
    <font>
      <name val="Calibri"/>
      <charset val="0"/>
      <color rgb="FFFF0000"/>
      <sz val="11"/>
      <scheme val="minor"/>
    </font>
    <font>
      <name val="Calibri"/>
      <charset val="134"/>
      <b val="1"/>
      <color theme="3"/>
      <sz val="18"/>
      <scheme val="minor"/>
    </font>
    <font>
      <name val="Calibri"/>
      <charset val="0"/>
      <i val="1"/>
      <color rgb="FF7F7F7F"/>
      <sz val="11"/>
      <scheme val="minor"/>
    </font>
    <font>
      <name val="Calibri"/>
      <charset val="134"/>
      <b val="1"/>
      <color theme="3"/>
      <sz val="15"/>
      <scheme val="minor"/>
    </font>
    <font>
      <name val="Calibri"/>
      <charset val="0"/>
      <color rgb="FF9C6500"/>
      <sz val="11"/>
      <scheme val="minor"/>
    </font>
    <font>
      <name val="Calibri"/>
      <charset val="0"/>
      <color rgb="FF006100"/>
      <sz val="11"/>
      <scheme val="minor"/>
    </font>
    <font>
      <name val="Calibri"/>
      <charset val="0"/>
      <b val="1"/>
      <color rgb="FF3F3F3F"/>
      <sz val="11"/>
      <scheme val="minor"/>
    </font>
    <font>
      <name val="Calibri"/>
      <charset val="0"/>
      <b val="1"/>
      <color theme="1"/>
      <sz val="11"/>
      <scheme val="minor"/>
    </font>
    <font>
      <name val="Calibri"/>
      <charset val="0"/>
      <color rgb="FFFA7D00"/>
      <sz val="11"/>
      <scheme val="minor"/>
    </font>
  </fonts>
  <fills count="39">
    <fill>
      <patternFill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3" tint="0.6"/>
        <bgColor indexed="64"/>
      </patternFill>
    </fill>
    <fill>
      <patternFill patternType="solid">
        <fgColor rgb="FFF9F89C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7" fillId="8" borderId="0" applyAlignment="1">
      <alignment vertical="center"/>
    </xf>
    <xf numFmtId="164" fontId="0" fillId="0" borderId="0" applyAlignment="1">
      <alignment vertical="center"/>
    </xf>
    <xf numFmtId="165" fontId="0" fillId="0" borderId="0" applyAlignment="1">
      <alignment vertical="center"/>
    </xf>
    <xf numFmtId="166" fontId="0" fillId="0" borderId="0" applyAlignment="1">
      <alignment vertical="center"/>
    </xf>
    <xf numFmtId="167" fontId="0" fillId="0" borderId="0" applyAlignment="1">
      <alignment vertical="center"/>
    </xf>
    <xf numFmtId="9" fontId="0" fillId="0" borderId="0" applyAlignment="1">
      <alignment vertical="center"/>
    </xf>
    <xf numFmtId="0" fontId="11" fillId="0" borderId="0" applyAlignment="1">
      <alignment vertical="center"/>
    </xf>
    <xf numFmtId="0" fontId="10" fillId="19" borderId="0" applyAlignment="1">
      <alignment vertical="center"/>
    </xf>
    <xf numFmtId="0" fontId="13" fillId="0" borderId="0" applyAlignment="1">
      <alignment vertical="center"/>
    </xf>
    <xf numFmtId="0" fontId="14" fillId="20" borderId="4" applyAlignment="1">
      <alignment vertical="center"/>
    </xf>
    <xf numFmtId="0" fontId="15" fillId="0" borderId="5" applyAlignment="1">
      <alignment vertical="center"/>
    </xf>
    <xf numFmtId="0" fontId="0" fillId="21" borderId="6" applyAlignment="1">
      <alignment vertical="center"/>
    </xf>
    <xf numFmtId="0" fontId="7" fillId="11" borderId="0" applyAlignment="1">
      <alignment vertical="center"/>
    </xf>
    <xf numFmtId="0" fontId="17" fillId="0" borderId="0" applyAlignment="1">
      <alignment vertical="center"/>
    </xf>
    <xf numFmtId="0" fontId="7" fillId="14" borderId="0" applyAlignment="1">
      <alignment vertical="center"/>
    </xf>
    <xf numFmtId="0" fontId="18" fillId="0" borderId="0" applyAlignment="1">
      <alignment vertical="center"/>
    </xf>
    <xf numFmtId="0" fontId="19" fillId="0" borderId="0" applyAlignment="1">
      <alignment vertical="center"/>
    </xf>
    <xf numFmtId="0" fontId="20" fillId="0" borderId="5" applyAlignment="1">
      <alignment vertical="center"/>
    </xf>
    <xf numFmtId="0" fontId="8" fillId="0" borderId="2" applyAlignment="1">
      <alignment vertical="center"/>
    </xf>
    <xf numFmtId="0" fontId="8" fillId="0" borderId="0" applyAlignment="1">
      <alignment vertical="center"/>
    </xf>
    <xf numFmtId="0" fontId="16" fillId="22" borderId="3" applyAlignment="1">
      <alignment vertical="center"/>
    </xf>
    <xf numFmtId="0" fontId="10" fillId="18" borderId="0" applyAlignment="1">
      <alignment vertical="center"/>
    </xf>
    <xf numFmtId="0" fontId="22" fillId="24" borderId="0" applyAlignment="1">
      <alignment vertical="center"/>
    </xf>
    <xf numFmtId="0" fontId="23" fillId="15" borderId="7" applyAlignment="1">
      <alignment vertical="center"/>
    </xf>
    <xf numFmtId="0" fontId="7" fillId="25" borderId="0" applyAlignment="1">
      <alignment vertical="center"/>
    </xf>
    <xf numFmtId="0" fontId="12" fillId="15" borderId="3" applyAlignment="1">
      <alignment vertical="center"/>
    </xf>
    <xf numFmtId="0" fontId="25" fillId="0" borderId="9" applyAlignment="1">
      <alignment vertical="center"/>
    </xf>
    <xf numFmtId="0" fontId="24" fillId="0" borderId="8" applyAlignment="1">
      <alignment vertical="center"/>
    </xf>
    <xf numFmtId="0" fontId="9" fillId="9" borderId="0" applyAlignment="1">
      <alignment vertical="center"/>
    </xf>
    <xf numFmtId="0" fontId="21" fillId="23" borderId="0" applyAlignment="1">
      <alignment vertical="center"/>
    </xf>
    <xf numFmtId="0" fontId="10" fillId="26" borderId="0" applyAlignment="1">
      <alignment vertical="center"/>
    </xf>
    <xf numFmtId="0" fontId="7" fillId="29" borderId="0" applyAlignment="1">
      <alignment vertical="center"/>
    </xf>
    <xf numFmtId="0" fontId="10" fillId="31" borderId="0" applyAlignment="1">
      <alignment vertical="center"/>
    </xf>
    <xf numFmtId="0" fontId="10" fillId="28" borderId="0" applyAlignment="1">
      <alignment vertical="center"/>
    </xf>
    <xf numFmtId="0" fontId="7" fillId="34" borderId="0" applyAlignment="1">
      <alignment vertical="center"/>
    </xf>
    <xf numFmtId="0" fontId="7" fillId="38" borderId="0" applyAlignment="1">
      <alignment vertical="center"/>
    </xf>
    <xf numFmtId="0" fontId="10" fillId="37" borderId="0" applyAlignment="1">
      <alignment vertical="center"/>
    </xf>
    <xf numFmtId="0" fontId="10" fillId="33" borderId="0" applyAlignment="1">
      <alignment vertical="center"/>
    </xf>
    <xf numFmtId="0" fontId="7" fillId="10" borderId="0" applyAlignment="1">
      <alignment vertical="center"/>
    </xf>
    <xf numFmtId="0" fontId="10" fillId="36" borderId="0" applyAlignment="1">
      <alignment vertical="center"/>
    </xf>
    <xf numFmtId="0" fontId="7" fillId="27" borderId="0" applyAlignment="1">
      <alignment vertical="center"/>
    </xf>
    <xf numFmtId="0" fontId="7" fillId="32" borderId="0" applyAlignment="1">
      <alignment vertical="center"/>
    </xf>
    <xf numFmtId="0" fontId="10" fillId="13" borderId="0" applyAlignment="1">
      <alignment vertical="center"/>
    </xf>
    <xf numFmtId="0" fontId="7" fillId="30" borderId="0" applyAlignment="1">
      <alignment vertical="center"/>
    </xf>
    <xf numFmtId="0" fontId="10" fillId="12" borderId="0" applyAlignment="1">
      <alignment vertical="center"/>
    </xf>
    <xf numFmtId="0" fontId="10" fillId="35" borderId="0" applyAlignment="1">
      <alignment vertical="center"/>
    </xf>
    <xf numFmtId="0" fontId="7" fillId="17" borderId="0" applyAlignment="1">
      <alignment vertical="center"/>
    </xf>
    <xf numFmtId="0" fontId="10" fillId="16" borderId="0" applyAlignment="1">
      <alignment vertical="center"/>
    </xf>
  </cellStyleXfs>
  <cellXfs count="18"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2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2" fillId="4" borderId="1" applyAlignment="1" pivotButton="0" quotePrefix="0" xfId="0">
      <alignment horizontal="center" vertical="center"/>
    </xf>
    <xf numFmtId="0" fontId="2" fillId="5" borderId="1" applyAlignment="1" pivotButton="0" quotePrefix="0" xfId="0">
      <alignment horizontal="center" vertical="center"/>
    </xf>
    <xf numFmtId="0" fontId="3" fillId="6" borderId="0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3" fillId="4" borderId="0" applyAlignment="1" pivotButton="0" quotePrefix="0" xfId="0">
      <alignment horizontal="center" vertical="center"/>
    </xf>
    <xf numFmtId="0" fontId="2" fillId="4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2" fillId="5" borderId="0" applyAlignment="1" pivotButton="0" quotePrefix="0" xfId="0">
      <alignment horizontal="center" vertical="center"/>
    </xf>
    <xf numFmtId="0" fontId="5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 defTabSz="914400">
              <a:defRPr lang="en-US" sz="1800" b="1" i="0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 altLang="en-US"/>
              <a:t> </a:t>
            </a:r>
            <a:endParaRPr lang="en-IN" altLang="en-US"/>
          </a:p>
        </rich>
      </tx>
      <layout/>
      <overlay val="0"/>
    </title>
    <plotArea>
      <layout/>
      <scatterChart>
        <scatterStyle val="marker"/>
        <varyColors val="0"/>
        <ser>
          <idx val="0"/>
          <order val="0"/>
          <tx>
            <strRef>
              <f>"CE"</f>
              <strCache>
                <ptCount val="1"/>
                <pt idx="0">
                  <v>CE</v>
                </pt>
              </strCache>
            </strRef>
          </tx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{0.2}</f>
              <numCache>
                <formatCode>General</formatCode>
                <ptCount val="1"/>
                <pt idx="0">
                  <v>0.2</v>
                </pt>
              </numCache>
            </numRef>
          </xVal>
          <yVal>
            <numRef>
              <f>Sheet1!$I$55</f>
              <numCache>
                <formatCode>General</formatCode>
                <ptCount val="1"/>
                <pt idx="0">
                  <v>150894</v>
                </pt>
              </numCache>
            </numRef>
          </yVal>
          <smooth val="0"/>
        </ser>
        <ser>
          <idx val="1"/>
          <order val="1"/>
          <tx>
            <strRef>
              <f>"PE"</f>
              <strCache>
                <ptCount val="1"/>
                <pt idx="0">
                  <v>PE</v>
                </pt>
              </strCache>
            </strRef>
          </tx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{0.3}</f>
              <numCache>
                <formatCode>General</formatCode>
                <ptCount val="1"/>
                <pt idx="0">
                  <v>0.3</v>
                </pt>
              </numCache>
            </numRef>
          </xVal>
          <yVal>
            <numRef>
              <f>Sheet1!$J$55</f>
              <numCache>
                <formatCode>General</formatCode>
                <ptCount val="1"/>
                <pt idx="0">
                  <v>59004</v>
                </pt>
              </numCache>
            </numRef>
          </y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axId val="937520930"/>
        <axId val="351912872"/>
      </scatterChart>
      <valAx>
        <axId val="937520930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351912872"/>
        <crosses val="autoZero"/>
        <crossBetween val="midCat"/>
      </valAx>
      <valAx>
        <axId val="35191287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937520930"/>
        <crosses val="autoZero"/>
        <crossBetween val="midCat"/>
      </valAx>
    </plotArea>
    <legend>
      <legendPos val="r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0"/>
    <dispBlanksAs val="span"/>
  </chart>
  <spPr>
    <a:solidFill xmlns:a="http://schemas.openxmlformats.org/drawingml/2006/main">
      <a:schemeClr val="bg1"/>
    </a:solidFill>
    <a:ln xmlns:a="http://schemas.openxmlformats.org/drawingml/2006/main" w="28575" cap="flat" cmpd="sng" algn="ctr">
      <a:solidFill>
        <a:schemeClr val="accent1"/>
      </a:solidFill>
      <a:prstDash val="solid"/>
      <a:round/>
    </a:ln>
  </spPr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t/>
            </a:r>
          </a:p>
        </rich>
      </tx>
      <layout/>
      <overlay val="0"/>
    </title>
    <plotArea>
      <layout/>
      <scatterChart>
        <scatterStyle val="marker"/>
        <varyColors val="0"/>
        <ser>
          <idx val="0"/>
          <order val="0"/>
          <tx>
            <strRef>
              <f>"CE"</f>
              <strCache>
                <ptCount val="1"/>
                <pt idx="0">
                  <v>CE</v>
                </pt>
              </strCache>
            </strRef>
          </tx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{0.2}</f>
              <numCache>
                <formatCode>General</formatCode>
                <ptCount val="1"/>
                <pt idx="0">
                  <v>0.2</v>
                </pt>
              </numCache>
            </numRef>
          </xVal>
          <yVal>
            <numRef>
              <f>Sheet1!$L$55</f>
              <numCache>
                <formatCode>General</formatCode>
                <ptCount val="1"/>
                <pt idx="0">
                  <v>92458</v>
                </pt>
              </numCache>
            </numRef>
          </yVal>
          <smooth val="0"/>
        </ser>
        <ser>
          <idx val="1"/>
          <order val="1"/>
          <tx>
            <strRef>
              <f>"PE"</f>
              <strCache>
                <ptCount val="1"/>
                <pt idx="0">
                  <v>PE</v>
                </pt>
              </strCache>
            </strRef>
          </tx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1000" b="0" i="0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{0.3}</f>
              <numCache>
                <formatCode>General</formatCode>
                <ptCount val="1"/>
                <pt idx="0">
                  <v>0.3</v>
                </pt>
              </numCache>
            </numRef>
          </xVal>
          <yVal>
            <numRef>
              <f>Sheet1!$M$55</f>
              <numCache>
                <formatCode>General</formatCode>
                <ptCount val="1"/>
                <pt idx="0">
                  <v>138822</v>
                </pt>
              </numCache>
            </numRef>
          </y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axId val="456041239"/>
        <axId val="903034578"/>
      </scatterChart>
      <valAx>
        <axId val="456041239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903034578"/>
        <crosses val="autoZero"/>
        <crossBetween val="midCat"/>
      </valAx>
      <valAx>
        <axId val="90303457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456041239"/>
        <crosses val="autoZero"/>
        <crossBetween val="midCat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28575" cap="flat" cmpd="sng" algn="ctr">
      <a:solidFill>
        <a:schemeClr val="accent1"/>
      </a:solidFill>
      <a:prstDash val="solid"/>
      <a:round/>
    </a:ln>
  </spPr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t/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marker"/>
        <varyColors val="0"/>
        <ser>
          <idx val="0"/>
          <order val="0"/>
          <tx>
            <strRef>
              <f>"CE"</f>
              <strCache>
                <ptCount val="1"/>
                <pt idx="0">
                  <v>CE</v>
                </pt>
              </strCache>
            </strRef>
          </tx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{0.2}</f>
              <numCache>
                <formatCode>General</formatCode>
                <ptCount val="1"/>
                <pt idx="0">
                  <v>0.2</v>
                </pt>
              </numCache>
            </numRef>
          </xVal>
          <yVal>
            <numRef>
              <f>Sheet1!$I$77</f>
              <numCache>
                <formatCode>General</formatCode>
                <ptCount val="1"/>
                <pt idx="0">
                  <v>92458</v>
                </pt>
              </numCache>
            </numRef>
          </yVal>
          <smooth val="0"/>
        </ser>
        <ser>
          <idx val="1"/>
          <order val="1"/>
          <tx>
            <strRef>
              <f>"PE"</f>
              <strCache>
                <ptCount val="1"/>
                <pt idx="0">
                  <v>PE</v>
                </pt>
              </strCache>
            </strRef>
          </tx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{0.3}</f>
              <numCache>
                <formatCode>General</formatCode>
                <ptCount val="1"/>
                <pt idx="0">
                  <v>0.3</v>
                </pt>
              </numCache>
            </numRef>
          </xVal>
          <yVal>
            <numRef>
              <f>Sheet1!$J$77</f>
              <numCache>
                <formatCode>General</formatCode>
                <ptCount val="1"/>
                <pt idx="0">
                  <v>138822</v>
                </pt>
              </numCache>
            </numRef>
          </y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axId val="63558084"/>
        <axId val="878026828"/>
      </scatterChart>
      <valAx>
        <axId val="63558084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878026828"/>
        <crosses val="autoZero"/>
        <crossBetween val="midCat"/>
      </valAx>
      <valAx>
        <axId val="8780268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63558084"/>
        <crosses val="autoZero"/>
        <crossBetween val="midCat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28575" cap="flat" cmpd="sng" algn="ctr">
      <a:solidFill>
        <a:schemeClr val="accent1"/>
      </a:solidFill>
      <a:prstDash val="solid"/>
      <a:round/>
    </a:ln>
  </spPr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t/>
            </a:r>
          </a:p>
        </rich>
      </tx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</title>
    <plotArea>
      <layout/>
      <scatterChart>
        <scatterStyle val="marker"/>
        <varyColors val="0"/>
        <ser>
          <idx val="0"/>
          <order val="0"/>
          <tx>
            <strRef>
              <f>"CE"</f>
              <strCache>
                <ptCount val="1"/>
                <pt idx="0">
                  <v>CE</v>
                </pt>
              </strCache>
            </strRef>
          </tx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2"/>
              </a:solidFill>
              <a:ln xmlns:a="http://schemas.openxmlformats.org/drawingml/2006/main" w="9525" cap="flat" cmpd="sng" algn="ctr">
                <a:solidFill>
                  <a:schemeClr val="accent2"/>
                </a:solidFill>
                <a:prstDash val="solid"/>
                <a:round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{0.2}</f>
              <numCache>
                <formatCode>General</formatCode>
                <ptCount val="1"/>
                <pt idx="0">
                  <v>0.2</v>
                </pt>
              </numCache>
            </numRef>
          </xVal>
          <yVal>
            <numRef>
              <f>Sheet1!$L$77</f>
              <numCache>
                <formatCode>General</formatCode>
                <ptCount val="1"/>
                <pt idx="0">
                  <v>25206</v>
                </pt>
              </numCache>
            </numRef>
          </yVal>
          <smooth val="0"/>
        </ser>
        <ser>
          <idx val="1"/>
          <order val="1"/>
          <tx>
            <strRef>
              <f>"PE"</f>
              <strCache>
                <ptCount val="1"/>
                <pt idx="0">
                  <v>PE</v>
                </pt>
              </strCache>
            </strRef>
          </tx>
          <spPr>
            <a:ln xmlns:a="http://schemas.openxmlformats.org/drawingml/2006/main" w="19050" cap="rnd" cmpd="sng" algn="ctr">
              <a:noFill/>
              <a:prstDash val="solid"/>
              <a:round/>
            </a:ln>
          </spPr>
          <marker>
            <symbol val="circle"/>
            <size val="5"/>
            <spPr>
              <a:solidFill xmlns:a="http://schemas.openxmlformats.org/drawingml/2006/main">
                <a:schemeClr val="accent1"/>
              </a:solidFill>
              <a:ln xmlns:a="http://schemas.openxmlformats.org/drawingml/2006/main" w="9525" cap="flat" cmpd="sng" algn="ctr">
                <a:solidFill>
                  <a:schemeClr val="accent1"/>
                </a:solidFill>
                <a:prstDash val="solid"/>
                <a:round/>
              </a:ln>
            </spPr>
          </marker>
          <dLbls>
            <spPr>
              <a:noFill xmlns:a="http://schemas.openxmlformats.org/drawingml/2006/main"/>
              <a:ln xmlns:a="http://schemas.openxmlformats.org/drawingml/2006/main">
                <a:noFill/>
                <a:prstDash val="solid"/>
              </a:ln>
            </spPr>
            <txPr>
              <a:bodyPr xmlns:a="http://schemas.openxmlformats.org/drawingml/2006/main" rot="0" spcFirstLastPara="0" vertOverflow="ellipsis" vert="horz" wrap="square" lIns="38100" tIns="19050" rIns="38100" bIns="19050" anchor="ctr" anchorCtr="1"/>
              <a:lstStyle xmlns:a="http://schemas.openxmlformats.org/drawingml/2006/main"/>
              <a:p xmlns:a="http://schemas.openxmlformats.org/drawingml/2006/main">
                <a:pPr>
                  <a:defRPr lang="en-US" sz="9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</a:p>
            </txPr>
            <dLblPos val="t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xVal>
            <numRef>
              <f>{0.3}</f>
              <numCache>
                <formatCode>General</formatCode>
                <ptCount val="1"/>
                <pt idx="0">
                  <v>0.3</v>
                </pt>
              </numCache>
            </numRef>
          </xVal>
          <yVal>
            <numRef>
              <f>Sheet1!$M$77</f>
              <numCache>
                <formatCode>General</formatCode>
                <ptCount val="1"/>
                <pt idx="0">
                  <v>116747</v>
                </pt>
              </numCache>
            </numRef>
          </yVal>
          <smooth val="0"/>
        </ser>
        <dLbls>
          <showLegendKey val="0"/>
          <showVal val="1"/>
          <showCatName val="0"/>
          <showSerName val="0"/>
          <showPercent val="0"/>
          <showBubbleSize val="0"/>
        </dLbls>
        <axId val="755748366"/>
        <axId val="800128842"/>
      </scatterChart>
      <valAx>
        <axId val="755748366"/>
        <scaling>
          <orientation val="minMax"/>
        </scaling>
        <delete val="0"/>
        <axPos val="b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800128842"/>
        <crosses val="autoZero"/>
        <crossBetween val="midCat"/>
      </valAx>
      <valAx>
        <axId val="800128842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General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en-US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</a:p>
        </txPr>
        <crossAx val="755748366"/>
        <crosses val="autoZero"/>
        <crossBetween val="midCat"/>
      </valAx>
    </plotArea>
    <legend>
      <legendPos val="b"/>
      <layout/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en-US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28575" cap="flat" cmpd="sng" algn="ctr">
      <a:solidFill>
        <a:schemeClr val="accent1"/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Relationship Type="http://schemas.openxmlformats.org/officeDocument/2006/relationships/chart" Target="/xl/charts/chart3.xml" Id="rId3"/><Relationship Type="http://schemas.openxmlformats.org/officeDocument/2006/relationships/chart" Target="/xl/charts/chart4.xml" Id="rId4"/></Relationships>
</file>

<file path=xl/drawings/drawing1.xml><?xml version="1.0" encoding="utf-8"?>
<wsDr xmlns="http://schemas.openxmlformats.org/drawingml/2006/spreadsheetDrawing">
  <twoCellAnchor>
    <from>
      <col>8</col>
      <colOff>262890</colOff>
      <row>57</row>
      <rowOff>63500</rowOff>
    </from>
    <to>
      <col>10</col>
      <colOff>1149985</colOff>
      <row>70</row>
      <rowOff>25400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  <twoCellAnchor>
    <from>
      <col>11</col>
      <colOff>3175</colOff>
      <row>57</row>
      <rowOff>59690</rowOff>
    </from>
    <to>
      <col>14</col>
      <colOff>6350</colOff>
      <row>70</row>
      <rowOff>12700</rowOff>
    </to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twoCellAnchor>
  <twoCellAnchor>
    <from>
      <col>8</col>
      <colOff>288290</colOff>
      <row>78</row>
      <rowOff>117475</rowOff>
    </from>
    <to>
      <col>10</col>
      <colOff>1234440</colOff>
      <row>91</row>
      <rowOff>165100</rowOff>
    </to>
    <graphicFrame>
      <nvGraphicFramePr>
        <cNvPr id="3" name="Chart 3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graphicFrame>
    <clientData/>
  </twoCellAnchor>
  <twoCellAnchor>
    <from>
      <col>10</col>
      <colOff>1537335</colOff>
      <row>78</row>
      <rowOff>145415</rowOff>
    </from>
    <to>
      <col>14</col>
      <colOff>90805</colOff>
      <row>91</row>
      <rowOff>184150</rowOff>
    </to>
    <graphicFrame>
      <nvGraphicFramePr>
        <cNvPr id="4" name="Chart 4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04"/>
  <sheetViews>
    <sheetView tabSelected="1" zoomScale="55" zoomScaleNormal="55" workbookViewId="0">
      <selection activeCell="N23" sqref="N23"/>
    </sheetView>
  </sheetViews>
  <sheetFormatPr baseColWidth="8" defaultColWidth="9" defaultRowHeight="15"/>
  <cols>
    <col width="17.8857142857143" customWidth="1" style="1" min="1" max="1"/>
    <col width="9" customWidth="1" style="1" min="2" max="2"/>
    <col width="26.5904761904762" customWidth="1" style="1" min="3" max="3"/>
    <col width="9" customWidth="1" style="1" min="4" max="4"/>
    <col width="26.952380952381" customWidth="1" style="1" min="5" max="5"/>
    <col width="9" customWidth="1" style="1" min="6" max="6"/>
    <col width="21.8571428571429" customWidth="1" style="1" min="7" max="7"/>
    <col width="9" customWidth="1" style="2" min="8" max="8"/>
    <col width="26.2857142857143" customWidth="1" style="1" min="9" max="9"/>
    <col width="14.2857142857143" customWidth="1" style="1" min="10" max="10"/>
    <col width="23.5714285714286" customWidth="1" style="1" min="11" max="11"/>
    <col width="21.7142857142857" customWidth="1" style="1" min="12" max="12"/>
    <col width="19" customWidth="1" style="1" min="13" max="13"/>
    <col width="13.2857142857143" customWidth="1" style="1" min="14" max="14"/>
    <col width="9" customWidth="1" style="1" min="15" max="16384"/>
  </cols>
  <sheetData>
    <row r="1">
      <c r="A1" s="3" t="inlineStr">
        <is>
          <t>OI</t>
        </is>
      </c>
      <c r="B1" s="3" t="inlineStr">
        <is>
          <t>CHNG</t>
        </is>
      </c>
      <c r="C1" s="3" t="inlineStr">
        <is>
          <t>VOLUME</t>
        </is>
      </c>
      <c r="D1" s="3" t="inlineStr">
        <is>
          <t>Strike</t>
        </is>
      </c>
      <c r="E1" s="3" t="inlineStr">
        <is>
          <t xml:space="preserve">Volume </t>
        </is>
      </c>
      <c r="F1" s="3" t="inlineStr">
        <is>
          <t xml:space="preserve">CHNG </t>
        </is>
      </c>
      <c r="G1" s="3" t="inlineStr">
        <is>
          <t xml:space="preserve">OI </t>
        </is>
      </c>
    </row>
    <row r="2">
      <c r="A2" s="1" t="n">
        <v>0</v>
      </c>
      <c r="B2" s="1" t="n">
        <v>0</v>
      </c>
      <c r="C2" s="1" t="n">
        <v>0</v>
      </c>
      <c r="D2" s="1" t="n">
        <v>17150</v>
      </c>
      <c r="E2" s="1" t="n">
        <v>119385</v>
      </c>
      <c r="F2" s="1" t="n">
        <v>16994</v>
      </c>
      <c r="G2" s="1" t="n">
        <v>24061</v>
      </c>
    </row>
    <row r="3">
      <c r="A3" s="1" t="n">
        <v>8</v>
      </c>
      <c r="B3" s="1" t="n">
        <v>0</v>
      </c>
      <c r="C3" s="1" t="n">
        <v>0</v>
      </c>
      <c r="D3" s="1" t="n">
        <v>17200</v>
      </c>
      <c r="E3" s="1" t="n">
        <v>99430</v>
      </c>
      <c r="F3" s="1" t="n">
        <v>9586</v>
      </c>
      <c r="G3" s="1" t="n">
        <v>20786</v>
      </c>
    </row>
    <row r="4">
      <c r="A4" s="1" t="n">
        <v>0</v>
      </c>
      <c r="B4" s="1" t="n">
        <v>0</v>
      </c>
      <c r="C4" s="1" t="n">
        <v>0</v>
      </c>
      <c r="D4" s="1" t="n">
        <v>17250</v>
      </c>
      <c r="E4" s="1" t="n">
        <v>23998</v>
      </c>
      <c r="F4" s="1" t="n">
        <v>3425</v>
      </c>
      <c r="G4" s="1" t="n">
        <v>4357</v>
      </c>
    </row>
    <row r="5">
      <c r="A5" s="1" t="n">
        <v>3</v>
      </c>
      <c r="B5" s="1" t="n">
        <v>0</v>
      </c>
      <c r="C5" s="1" t="n">
        <v>0</v>
      </c>
      <c r="D5" s="1" t="n">
        <v>17300</v>
      </c>
      <c r="E5" s="1" t="n">
        <v>32545</v>
      </c>
      <c r="F5" s="1" t="n">
        <v>2763</v>
      </c>
      <c r="G5" s="1" t="n">
        <v>5641</v>
      </c>
    </row>
    <row r="6">
      <c r="A6" s="1" t="n">
        <v>1</v>
      </c>
      <c r="B6" s="1" t="n">
        <v>0</v>
      </c>
      <c r="C6" s="1" t="n">
        <v>0</v>
      </c>
      <c r="D6" s="1" t="n">
        <v>17350</v>
      </c>
      <c r="E6" s="1" t="n">
        <v>12910</v>
      </c>
      <c r="F6" s="1" t="n">
        <v>2622</v>
      </c>
      <c r="G6" s="1" t="n">
        <v>2985</v>
      </c>
    </row>
    <row r="7">
      <c r="A7" s="1" t="n">
        <v>0</v>
      </c>
      <c r="B7" s="1" t="n">
        <v>0</v>
      </c>
      <c r="C7" s="1" t="n">
        <v>0</v>
      </c>
      <c r="D7" s="1" t="n">
        <v>17400</v>
      </c>
      <c r="E7" s="1" t="n">
        <v>35324</v>
      </c>
      <c r="F7" s="1" t="n">
        <v>2475</v>
      </c>
      <c r="G7" s="1" t="n">
        <v>3752</v>
      </c>
    </row>
    <row r="8">
      <c r="A8" s="1" t="n">
        <v>0</v>
      </c>
      <c r="B8" s="1" t="n">
        <v>0</v>
      </c>
      <c r="C8" s="1" t="n">
        <v>0</v>
      </c>
      <c r="D8" s="1" t="n">
        <v>17450</v>
      </c>
      <c r="E8" s="1" t="n">
        <v>38738</v>
      </c>
      <c r="F8" s="1" t="n">
        <v>3492</v>
      </c>
      <c r="G8" s="1" t="n">
        <v>3773</v>
      </c>
    </row>
    <row r="9">
      <c r="A9" s="1" t="n">
        <v>242</v>
      </c>
      <c r="B9" s="1" t="n">
        <v>0</v>
      </c>
      <c r="C9" s="1" t="n">
        <v>3</v>
      </c>
      <c r="D9" s="1" t="n">
        <v>17500</v>
      </c>
      <c r="E9" s="1" t="n">
        <v>136963</v>
      </c>
      <c r="F9" s="1" t="n">
        <v>7244</v>
      </c>
      <c r="G9" s="1" t="n">
        <v>19651</v>
      </c>
    </row>
    <row r="10">
      <c r="A10" s="1" t="n">
        <v>0</v>
      </c>
      <c r="B10" s="1" t="n">
        <v>0</v>
      </c>
      <c r="C10" s="1" t="n">
        <v>0</v>
      </c>
      <c r="D10" s="1" t="n">
        <v>17550</v>
      </c>
      <c r="E10" s="1" t="n">
        <v>29577</v>
      </c>
      <c r="F10" s="1" t="n">
        <v>3537</v>
      </c>
      <c r="G10" s="1" t="n">
        <v>3712</v>
      </c>
    </row>
    <row r="11">
      <c r="A11" s="1" t="n">
        <v>3</v>
      </c>
      <c r="B11" s="1" t="n">
        <v>0</v>
      </c>
      <c r="C11" s="1" t="n">
        <v>0</v>
      </c>
      <c r="D11" s="1" t="n">
        <v>17600</v>
      </c>
      <c r="E11" s="1" t="n">
        <v>14409</v>
      </c>
      <c r="F11" s="1" t="n">
        <v>2000</v>
      </c>
      <c r="G11" s="1" t="n">
        <v>2648</v>
      </c>
    </row>
    <row r="12">
      <c r="A12" s="1" t="n">
        <v>0</v>
      </c>
      <c r="B12" s="1" t="n">
        <v>0</v>
      </c>
      <c r="C12" s="1" t="n">
        <v>0</v>
      </c>
      <c r="D12" s="1" t="n">
        <v>17650</v>
      </c>
      <c r="E12" s="1" t="n">
        <v>20878</v>
      </c>
      <c r="F12" s="1" t="n">
        <v>-1341</v>
      </c>
      <c r="G12" s="1" t="n">
        <v>1768</v>
      </c>
    </row>
    <row r="13">
      <c r="A13" s="1" t="n">
        <v>3</v>
      </c>
      <c r="B13" s="1" t="n">
        <v>0</v>
      </c>
      <c r="C13" s="1" t="n">
        <v>0</v>
      </c>
      <c r="D13" s="1" t="n">
        <v>17700</v>
      </c>
      <c r="E13" s="1" t="n">
        <v>11355</v>
      </c>
      <c r="F13" s="1" t="n">
        <v>641</v>
      </c>
      <c r="G13" s="1" t="n">
        <v>940</v>
      </c>
    </row>
    <row r="14">
      <c r="A14" s="1" t="n">
        <v>20</v>
      </c>
      <c r="B14" s="1" t="n">
        <v>0</v>
      </c>
      <c r="C14" s="1" t="n">
        <v>0</v>
      </c>
      <c r="D14" s="1" t="n">
        <v>17750</v>
      </c>
      <c r="E14" s="1" t="n">
        <v>7964</v>
      </c>
      <c r="F14" s="1" t="n">
        <v>856</v>
      </c>
      <c r="G14" s="1" t="n">
        <v>974</v>
      </c>
    </row>
    <row r="15">
      <c r="A15" s="1" t="n">
        <v>149</v>
      </c>
      <c r="B15" s="1" t="n">
        <v>-2</v>
      </c>
      <c r="C15" s="1" t="n">
        <v>2</v>
      </c>
      <c r="D15" s="1" t="n">
        <v>17800</v>
      </c>
      <c r="E15" s="1" t="n">
        <v>77315</v>
      </c>
      <c r="F15" s="1" t="n">
        <v>4437</v>
      </c>
      <c r="G15" s="1" t="n">
        <v>8637</v>
      </c>
    </row>
    <row r="16">
      <c r="A16" s="1" t="n">
        <v>8</v>
      </c>
      <c r="B16" s="1" t="n">
        <v>0</v>
      </c>
      <c r="C16" s="1" t="n">
        <v>0</v>
      </c>
      <c r="D16" s="1" t="n">
        <v>17850</v>
      </c>
      <c r="E16" s="1" t="n">
        <v>5328</v>
      </c>
      <c r="F16" s="1" t="n">
        <v>377</v>
      </c>
      <c r="G16" s="1" t="n">
        <v>583</v>
      </c>
    </row>
    <row r="17">
      <c r="A17" s="1" t="n">
        <v>20</v>
      </c>
      <c r="B17" s="1" t="n">
        <v>0</v>
      </c>
      <c r="C17" s="1" t="n">
        <v>0</v>
      </c>
      <c r="D17" s="1" t="n">
        <v>17900</v>
      </c>
      <c r="E17" s="1" t="n">
        <v>14713</v>
      </c>
      <c r="F17" s="1" t="n">
        <v>598</v>
      </c>
      <c r="G17" s="1" t="n">
        <v>1670</v>
      </c>
    </row>
    <row r="18">
      <c r="A18" s="1" t="n">
        <v>0</v>
      </c>
      <c r="B18" s="1" t="n">
        <v>0</v>
      </c>
      <c r="C18" s="1" t="n">
        <v>0</v>
      </c>
      <c r="D18" s="1" t="n">
        <v>17950</v>
      </c>
      <c r="E18" s="1" t="n">
        <v>6383</v>
      </c>
      <c r="F18" s="1" t="n">
        <v>664</v>
      </c>
      <c r="G18" s="1" t="n">
        <v>718</v>
      </c>
    </row>
    <row r="19">
      <c r="A19" s="1" t="n">
        <v>295</v>
      </c>
      <c r="B19" s="1" t="n">
        <v>3</v>
      </c>
      <c r="C19" s="1" t="n">
        <v>15</v>
      </c>
      <c r="D19" s="1" t="n">
        <v>18000</v>
      </c>
      <c r="E19" s="1" t="n">
        <v>166904</v>
      </c>
      <c r="F19" s="1" t="n">
        <v>6387</v>
      </c>
      <c r="G19" s="1" t="n">
        <v>44925</v>
      </c>
    </row>
    <row r="20">
      <c r="A20" s="1" t="n">
        <v>50</v>
      </c>
      <c r="B20" s="1" t="n">
        <v>0</v>
      </c>
      <c r="C20" s="1" t="n">
        <v>0</v>
      </c>
      <c r="D20" s="1" t="n">
        <v>18050</v>
      </c>
      <c r="E20" s="1" t="n">
        <v>13849</v>
      </c>
      <c r="F20" s="1" t="n">
        <v>1117</v>
      </c>
      <c r="G20" s="1" t="n">
        <v>1168</v>
      </c>
    </row>
    <row r="21">
      <c r="A21" s="1" t="n">
        <v>15</v>
      </c>
      <c r="B21" s="1" t="n">
        <v>0</v>
      </c>
      <c r="C21" s="1" t="n">
        <v>0</v>
      </c>
      <c r="D21" s="1" t="n">
        <v>18100</v>
      </c>
      <c r="E21" s="1" t="n">
        <v>23444</v>
      </c>
      <c r="F21" s="1" t="n">
        <v>-208</v>
      </c>
      <c r="G21" s="1" t="n">
        <v>3419</v>
      </c>
    </row>
    <row r="22">
      <c r="A22" s="1" t="n">
        <v>8</v>
      </c>
      <c r="B22" s="1" t="n">
        <v>0</v>
      </c>
      <c r="C22" s="1" t="n">
        <v>0</v>
      </c>
      <c r="D22" s="1" t="n">
        <v>18150</v>
      </c>
      <c r="E22" s="1" t="n">
        <v>14313</v>
      </c>
      <c r="F22" s="1" t="n">
        <v>1076</v>
      </c>
      <c r="G22" s="1" t="n">
        <v>1142</v>
      </c>
    </row>
    <row r="23">
      <c r="A23" s="1" t="n">
        <v>115</v>
      </c>
      <c r="B23" s="1" t="n">
        <v>0</v>
      </c>
      <c r="C23" s="1" t="n">
        <v>2</v>
      </c>
      <c r="D23" s="1" t="n">
        <v>18200</v>
      </c>
      <c r="E23" s="1" t="n">
        <v>49746</v>
      </c>
      <c r="F23" s="1" t="n">
        <v>177</v>
      </c>
      <c r="G23" s="1" t="n">
        <v>4363</v>
      </c>
    </row>
    <row r="24">
      <c r="A24" s="1" t="n">
        <v>18</v>
      </c>
      <c r="B24" s="1" t="n">
        <v>0</v>
      </c>
      <c r="C24" s="1" t="n">
        <v>0</v>
      </c>
      <c r="D24" s="1" t="n">
        <v>18250</v>
      </c>
      <c r="E24" s="1" t="n">
        <v>21786</v>
      </c>
      <c r="F24" s="1" t="n">
        <v>687</v>
      </c>
      <c r="G24" s="1" t="n">
        <v>769</v>
      </c>
    </row>
    <row r="25">
      <c r="A25" s="1" t="n">
        <v>32</v>
      </c>
      <c r="B25" s="1" t="n">
        <v>0</v>
      </c>
      <c r="C25" s="1" t="n">
        <v>0</v>
      </c>
      <c r="D25" s="1" t="n">
        <v>18300</v>
      </c>
      <c r="E25" s="1" t="n">
        <v>59348</v>
      </c>
      <c r="F25" s="1" t="n">
        <v>-170</v>
      </c>
      <c r="G25" s="1" t="n">
        <v>8179</v>
      </c>
    </row>
    <row r="26">
      <c r="A26" s="1" t="n">
        <v>27</v>
      </c>
      <c r="B26" s="1" t="n">
        <v>0</v>
      </c>
      <c r="C26" s="1" t="n">
        <v>0</v>
      </c>
      <c r="D26" s="1" t="n">
        <v>18350</v>
      </c>
      <c r="E26" s="1" t="n">
        <v>29086</v>
      </c>
      <c r="F26" s="1" t="n">
        <v>643</v>
      </c>
      <c r="G26" s="1" t="n">
        <v>766</v>
      </c>
    </row>
    <row r="27">
      <c r="A27" s="1" t="n">
        <v>234</v>
      </c>
      <c r="B27" s="1" t="n">
        <v>4</v>
      </c>
      <c r="C27" s="1" t="n">
        <v>8</v>
      </c>
      <c r="D27" s="1" t="n">
        <v>18400</v>
      </c>
      <c r="E27" s="1" t="n">
        <v>50125</v>
      </c>
      <c r="F27" s="1" t="n">
        <v>55</v>
      </c>
      <c r="G27" s="1" t="n">
        <v>4960</v>
      </c>
    </row>
    <row r="28">
      <c r="A28" s="1" t="n">
        <v>5</v>
      </c>
      <c r="B28" s="1" t="n">
        <v>4</v>
      </c>
      <c r="C28" s="1" t="n">
        <v>4</v>
      </c>
      <c r="D28" s="1" t="n">
        <v>18450</v>
      </c>
      <c r="E28" s="1" t="n">
        <v>34511</v>
      </c>
      <c r="F28" s="1" t="n">
        <v>1249</v>
      </c>
      <c r="G28" s="1" t="n">
        <v>1729</v>
      </c>
    </row>
    <row r="29">
      <c r="A29" s="1" t="n">
        <v>2362</v>
      </c>
      <c r="B29" s="1" t="n">
        <v>-14</v>
      </c>
      <c r="C29" s="1" t="n">
        <v>125</v>
      </c>
      <c r="D29" s="1" t="n">
        <v>18500</v>
      </c>
      <c r="E29" s="1" t="n">
        <v>191859</v>
      </c>
      <c r="F29" s="1" t="n">
        <v>7522</v>
      </c>
      <c r="G29" s="1" t="n">
        <v>40561</v>
      </c>
    </row>
    <row r="30">
      <c r="A30" s="1" t="n">
        <v>60</v>
      </c>
      <c r="B30" s="1" t="n">
        <v>1</v>
      </c>
      <c r="C30" s="1" t="n">
        <v>4</v>
      </c>
      <c r="D30" s="1" t="n">
        <v>18550</v>
      </c>
      <c r="E30" s="1" t="n">
        <v>32250</v>
      </c>
      <c r="F30" s="1" t="n">
        <v>1454</v>
      </c>
      <c r="G30" s="1" t="n">
        <v>1705</v>
      </c>
    </row>
    <row r="31">
      <c r="A31" s="1" t="n">
        <v>448</v>
      </c>
      <c r="B31" s="1" t="n">
        <v>-3</v>
      </c>
      <c r="C31" s="1" t="n">
        <v>182</v>
      </c>
      <c r="D31" s="1" t="n">
        <v>18600</v>
      </c>
      <c r="E31" s="1" t="n">
        <v>92726</v>
      </c>
      <c r="F31" s="1" t="n">
        <v>1975</v>
      </c>
      <c r="G31" s="1" t="n">
        <v>18788</v>
      </c>
    </row>
    <row r="32">
      <c r="A32" s="1" t="n">
        <v>12</v>
      </c>
      <c r="B32" s="1" t="n">
        <v>0</v>
      </c>
      <c r="C32" s="1" t="n">
        <v>0</v>
      </c>
      <c r="D32" s="1" t="n">
        <v>18650</v>
      </c>
      <c r="E32" s="1" t="n">
        <v>38465</v>
      </c>
      <c r="F32" s="1" t="n">
        <v>2603</v>
      </c>
      <c r="G32" s="1" t="n">
        <v>3013</v>
      </c>
    </row>
    <row r="33">
      <c r="A33" s="1" t="n">
        <v>509</v>
      </c>
      <c r="B33" s="1" t="n">
        <v>-7</v>
      </c>
      <c r="C33" s="1" t="n">
        <v>330</v>
      </c>
      <c r="D33" s="1" t="n">
        <v>18700</v>
      </c>
      <c r="E33" s="1" t="n">
        <v>118900</v>
      </c>
      <c r="F33" s="1" t="n">
        <v>8654</v>
      </c>
      <c r="G33" s="1" t="n">
        <v>17983</v>
      </c>
    </row>
    <row r="34">
      <c r="A34" s="1" t="n">
        <v>38</v>
      </c>
      <c r="B34" s="1" t="n">
        <v>2</v>
      </c>
      <c r="C34" s="1" t="n">
        <v>4</v>
      </c>
      <c r="D34" s="1" t="n">
        <v>18750</v>
      </c>
      <c r="E34" s="1" t="n">
        <v>51129</v>
      </c>
      <c r="F34" s="1" t="n">
        <v>2952</v>
      </c>
      <c r="G34" s="1" t="n">
        <v>3615</v>
      </c>
    </row>
    <row r="35">
      <c r="A35" s="1" t="n">
        <v>275</v>
      </c>
      <c r="B35" s="1" t="n">
        <v>12</v>
      </c>
      <c r="C35" s="1" t="n">
        <v>508</v>
      </c>
      <c r="D35" s="1" t="n">
        <v>18800</v>
      </c>
      <c r="E35" s="1" t="n">
        <v>235806</v>
      </c>
      <c r="F35" s="1" t="n">
        <v>33361</v>
      </c>
      <c r="G35" s="1" t="n">
        <v>57880</v>
      </c>
    </row>
    <row r="36">
      <c r="A36" s="1" t="n">
        <v>275</v>
      </c>
      <c r="B36" s="1" t="n">
        <v>20</v>
      </c>
      <c r="C36" s="1" t="n">
        <v>127</v>
      </c>
      <c r="D36" s="1" t="n">
        <v>18850</v>
      </c>
      <c r="E36" s="1" t="n">
        <v>65737</v>
      </c>
      <c r="F36" s="1" t="n">
        <v>2947</v>
      </c>
      <c r="G36" s="1" t="n">
        <v>8008</v>
      </c>
    </row>
    <row r="37">
      <c r="A37" s="1" t="n">
        <v>226</v>
      </c>
      <c r="B37" s="1" t="n">
        <v>39</v>
      </c>
      <c r="C37" s="1" t="n">
        <v>282</v>
      </c>
      <c r="D37" s="1" t="n">
        <v>18900</v>
      </c>
      <c r="E37" s="1" t="n">
        <v>222048</v>
      </c>
      <c r="F37" s="1" t="n">
        <v>13008</v>
      </c>
      <c r="G37" s="1" t="n">
        <v>28718</v>
      </c>
    </row>
    <row r="38">
      <c r="A38" s="1" t="n">
        <v>41</v>
      </c>
      <c r="B38" s="1" t="n">
        <v>15</v>
      </c>
      <c r="C38" s="1" t="n">
        <v>42</v>
      </c>
      <c r="D38" s="1" t="n">
        <v>18950</v>
      </c>
      <c r="E38" s="1" t="n">
        <v>106699</v>
      </c>
      <c r="F38" s="1" t="n">
        <v>2536</v>
      </c>
      <c r="G38" s="1" t="n">
        <v>6814</v>
      </c>
      <c r="K38" s="1" t="inlineStr">
        <is>
          <t>Resistance</t>
        </is>
      </c>
      <c r="L38" s="1" t="inlineStr">
        <is>
          <t>Support</t>
        </is>
      </c>
    </row>
    <row r="39" ht="21" customHeight="1">
      <c r="A39" s="1" t="n">
        <v>2717</v>
      </c>
      <c r="B39" s="1" t="n">
        <v>108</v>
      </c>
      <c r="C39" s="1" t="n">
        <v>4778</v>
      </c>
      <c r="D39" s="1" t="n">
        <v>19000</v>
      </c>
      <c r="E39" s="1" t="n">
        <v>507616</v>
      </c>
      <c r="F39" s="1" t="n">
        <v>28353</v>
      </c>
      <c r="G39" s="1" t="n">
        <v>97018</v>
      </c>
      <c r="K39" s="4">
        <f>IF(K44&gt;K45,"WTB","WTT")</f>
        <v/>
      </c>
      <c r="L39" s="4">
        <f>IF(L44&gt;L45,"WTB","WTT")</f>
        <v/>
      </c>
    </row>
    <row r="40">
      <c r="A40" s="1" t="n">
        <v>68</v>
      </c>
      <c r="B40" s="1" t="n">
        <v>4</v>
      </c>
      <c r="C40" s="1" t="n">
        <v>95</v>
      </c>
      <c r="D40" s="1" t="n">
        <v>19050</v>
      </c>
      <c r="E40" s="1" t="n">
        <v>171623</v>
      </c>
      <c r="F40" s="1" t="n">
        <v>5018</v>
      </c>
      <c r="G40" s="1" t="n">
        <v>13902</v>
      </c>
    </row>
    <row r="41">
      <c r="A41" s="1" t="n">
        <v>821</v>
      </c>
      <c r="B41" s="1" t="n">
        <v>-5</v>
      </c>
      <c r="C41" s="1" t="n">
        <v>541</v>
      </c>
      <c r="D41" s="1" t="n">
        <v>19100</v>
      </c>
      <c r="E41" s="1" t="n">
        <v>429934</v>
      </c>
      <c r="F41" s="1" t="n">
        <v>24426</v>
      </c>
      <c r="G41" s="1" t="n">
        <v>44053</v>
      </c>
    </row>
    <row r="42" ht="18.75" customHeight="1">
      <c r="A42" s="1" t="n">
        <v>107</v>
      </c>
      <c r="B42" s="1" t="n">
        <v>-1</v>
      </c>
      <c r="C42" s="1" t="n">
        <v>207</v>
      </c>
      <c r="D42" s="1" t="n">
        <v>19150</v>
      </c>
      <c r="E42" s="1" t="n">
        <v>399296</v>
      </c>
      <c r="F42" s="1" t="n">
        <v>22353</v>
      </c>
      <c r="G42" s="1" t="n">
        <v>27071</v>
      </c>
      <c r="K42" s="5" t="inlineStr">
        <is>
          <t>Volume</t>
        </is>
      </c>
    </row>
    <row r="43">
      <c r="A43" s="1" t="n">
        <v>1635</v>
      </c>
      <c r="B43" s="1" t="n">
        <v>152</v>
      </c>
      <c r="C43" s="1" t="n">
        <v>5971</v>
      </c>
      <c r="D43" s="1" t="n">
        <v>19200</v>
      </c>
      <c r="E43" s="1" t="n">
        <v>818301</v>
      </c>
      <c r="F43" s="1" t="n">
        <v>25196</v>
      </c>
      <c r="G43" s="1" t="n">
        <v>66109</v>
      </c>
      <c r="K43" s="1" t="inlineStr">
        <is>
          <t>Resistance</t>
        </is>
      </c>
      <c r="L43" s="1" t="inlineStr">
        <is>
          <t>Support</t>
        </is>
      </c>
    </row>
    <row r="44" ht="21" customHeight="1">
      <c r="A44" s="1" t="n">
        <v>249</v>
      </c>
      <c r="B44" s="1" t="n">
        <v>44</v>
      </c>
      <c r="C44" s="1" t="n">
        <v>1096</v>
      </c>
      <c r="D44" s="1" t="n">
        <v>19250</v>
      </c>
      <c r="E44" s="1" t="n">
        <v>583599</v>
      </c>
      <c r="F44" s="1" t="n">
        <v>29758</v>
      </c>
      <c r="G44" s="1" t="n">
        <v>43583</v>
      </c>
      <c r="I44" s="1" t="inlineStr">
        <is>
          <t>Resistance</t>
        </is>
      </c>
      <c r="J44" s="1">
        <f>MAX(C2:C100)</f>
        <v/>
      </c>
      <c r="K44" s="6">
        <f>INDEX(D2:D100,MATCH(J44,C2:C100,0))</f>
        <v/>
      </c>
      <c r="L44" s="6">
        <f>INDEX(D2:D100,MATCH(M44,E2:E100,0))</f>
        <v/>
      </c>
      <c r="M44" s="1">
        <f>MAX(E2:E100)</f>
        <v/>
      </c>
      <c r="N44" s="1" t="inlineStr">
        <is>
          <t>Support</t>
        </is>
      </c>
    </row>
    <row r="45" ht="21" customHeight="1">
      <c r="A45" s="1" t="n">
        <v>2011</v>
      </c>
      <c r="B45" s="1" t="n">
        <v>599</v>
      </c>
      <c r="C45" s="1" t="n">
        <v>21091</v>
      </c>
      <c r="D45" s="1" t="n">
        <v>19300</v>
      </c>
      <c r="E45" s="1" t="n">
        <v>1014819</v>
      </c>
      <c r="F45" s="1" t="n">
        <v>21994</v>
      </c>
      <c r="G45" s="1" t="n">
        <v>65950</v>
      </c>
      <c r="I45" s="1" t="inlineStr">
        <is>
          <t>Growing Resis</t>
        </is>
      </c>
      <c r="J45" s="1">
        <f>LARGE(C2:C100,2)</f>
        <v/>
      </c>
      <c r="K45" s="7">
        <f>INDEX(D2:D100,MATCH(J45,C2:C100,0))</f>
        <v/>
      </c>
      <c r="L45" s="7">
        <f>INDEX(D2:D100,MATCH(M45,E2:E100,0))</f>
        <v/>
      </c>
      <c r="M45" s="1">
        <f>LARGE(E2:E100,2)</f>
        <v/>
      </c>
      <c r="N45" s="1" t="inlineStr">
        <is>
          <t>Growing Supp</t>
        </is>
      </c>
    </row>
    <row r="46">
      <c r="A46" s="1" t="n">
        <v>849</v>
      </c>
      <c r="B46" s="1" t="n">
        <v>388</v>
      </c>
      <c r="C46" s="1" t="n">
        <v>5586</v>
      </c>
      <c r="D46" s="1" t="n">
        <v>19350</v>
      </c>
      <c r="E46" s="1" t="n">
        <v>737434</v>
      </c>
      <c r="F46" s="1" t="n">
        <v>21881</v>
      </c>
      <c r="G46" s="1" t="n">
        <v>34961</v>
      </c>
    </row>
    <row r="47">
      <c r="A47" s="1" t="n">
        <v>9368</v>
      </c>
      <c r="B47" s="1" t="n">
        <v>7103</v>
      </c>
      <c r="C47" s="1" t="n">
        <v>99287</v>
      </c>
      <c r="D47" s="1" t="n">
        <v>19400</v>
      </c>
      <c r="E47" s="1" t="n">
        <v>1423523</v>
      </c>
      <c r="F47" s="1" t="n">
        <v>33122</v>
      </c>
      <c r="G47" s="1" t="n">
        <v>74767</v>
      </c>
    </row>
    <row r="48" ht="18.75" customHeight="1">
      <c r="A48" s="1" t="n">
        <v>2753</v>
      </c>
      <c r="B48" s="1" t="n">
        <v>2090</v>
      </c>
      <c r="C48" s="1" t="n">
        <v>67192</v>
      </c>
      <c r="D48" s="1" t="n">
        <v>19450</v>
      </c>
      <c r="E48" s="1" t="n">
        <v>1077621</v>
      </c>
      <c r="F48" s="1" t="n">
        <v>39417</v>
      </c>
      <c r="G48" s="1" t="n">
        <v>54006</v>
      </c>
      <c r="K48" s="8" t="inlineStr">
        <is>
          <t>Open Interest</t>
        </is>
      </c>
    </row>
    <row r="49">
      <c r="A49" s="1" t="n">
        <v>25206</v>
      </c>
      <c r="B49" s="1" t="n">
        <v>15412</v>
      </c>
      <c r="C49" s="1" t="n">
        <v>633864</v>
      </c>
      <c r="D49" s="1" t="n">
        <v>19500</v>
      </c>
      <c r="E49" s="1" t="n">
        <v>2740665</v>
      </c>
      <c r="F49" s="1" t="n">
        <v>65148</v>
      </c>
      <c r="G49" s="1" t="n">
        <v>116747</v>
      </c>
      <c r="K49" s="1" t="inlineStr">
        <is>
          <t>Resistance</t>
        </is>
      </c>
      <c r="L49" s="1" t="inlineStr">
        <is>
          <t>Support</t>
        </is>
      </c>
    </row>
    <row r="50" ht="21" customHeight="1">
      <c r="A50" s="1" t="n">
        <v>9798</v>
      </c>
      <c r="B50" s="1" t="n">
        <v>6977</v>
      </c>
      <c r="C50" s="1" t="n">
        <v>636319</v>
      </c>
      <c r="D50" s="1" t="n">
        <v>19550</v>
      </c>
      <c r="E50" s="1" t="n">
        <v>1968678</v>
      </c>
      <c r="F50" s="1" t="n">
        <v>22410</v>
      </c>
      <c r="G50" s="1" t="n">
        <v>42565</v>
      </c>
      <c r="I50" s="1" t="inlineStr">
        <is>
          <t>1 Highest</t>
        </is>
      </c>
      <c r="J50" s="1">
        <f>MAX(A2:A100)</f>
        <v/>
      </c>
      <c r="K50" s="9">
        <f>INDEX(D2:D100,MATCH(J50,A2:A100,0))</f>
        <v/>
      </c>
      <c r="L50" s="9">
        <f>INDEX(D2:D100,MATCH(M50,G2:G100,0))</f>
        <v/>
      </c>
      <c r="M50" s="1">
        <f>MAX(G2:G100)</f>
        <v/>
      </c>
      <c r="N50" s="1" t="inlineStr">
        <is>
          <t>1 Highest</t>
        </is>
      </c>
    </row>
    <row r="51" ht="21" customHeight="1">
      <c r="A51" s="1" t="n">
        <v>92458</v>
      </c>
      <c r="B51" s="1" t="n">
        <v>70954</v>
      </c>
      <c r="C51" s="1" t="n">
        <v>3110876</v>
      </c>
      <c r="D51" s="1" t="n">
        <v>19600</v>
      </c>
      <c r="E51" s="1" t="n">
        <v>4958799</v>
      </c>
      <c r="F51" s="1" t="n">
        <v>76704</v>
      </c>
      <c r="G51" s="1" t="n">
        <v>138822</v>
      </c>
      <c r="I51" s="1" t="inlineStr">
        <is>
          <t>2 Highest</t>
        </is>
      </c>
      <c r="J51" s="1">
        <f>LARGE(A2:A100,2)</f>
        <v/>
      </c>
      <c r="K51" s="7">
        <f>INDEX(D2:D100,MATCH(J51,A2:A100,0))</f>
        <v/>
      </c>
      <c r="L51" s="7">
        <f>INDEX(D2:D100,MATCH(M51,G2:G100,0))</f>
        <v/>
      </c>
      <c r="M51" s="1">
        <f>LARGE(G2:G100,2)</f>
        <v/>
      </c>
      <c r="N51" s="1" t="inlineStr">
        <is>
          <t>2 Highest</t>
        </is>
      </c>
    </row>
    <row r="52">
      <c r="A52" s="1" t="n">
        <v>58420</v>
      </c>
      <c r="B52" s="1" t="n">
        <v>40292</v>
      </c>
      <c r="C52" s="1" t="n">
        <v>2460332</v>
      </c>
      <c r="D52" s="1" t="n">
        <v>19650</v>
      </c>
      <c r="E52" s="1" t="n">
        <v>2042320</v>
      </c>
      <c r="F52" s="1" t="n">
        <v>12117</v>
      </c>
      <c r="G52" s="1" t="n">
        <v>35258</v>
      </c>
    </row>
    <row r="53" ht="18.75" customHeight="1">
      <c r="A53" s="1" t="n">
        <v>150894</v>
      </c>
      <c r="B53" s="1" t="n">
        <v>69204</v>
      </c>
      <c r="C53" s="1" t="n">
        <v>3221593</v>
      </c>
      <c r="D53" s="1" t="n">
        <v>19700</v>
      </c>
      <c r="E53" s="1" t="n">
        <v>1868117</v>
      </c>
      <c r="F53" s="1" t="n">
        <v>-13208</v>
      </c>
      <c r="G53" s="1" t="n">
        <v>59004</v>
      </c>
      <c r="I53" s="10" t="inlineStr">
        <is>
          <t>Resistance OI Data</t>
        </is>
      </c>
      <c r="L53" s="10" t="inlineStr">
        <is>
          <t>Support OI Data</t>
        </is>
      </c>
    </row>
    <row r="54" ht="18.75" customHeight="1">
      <c r="A54" s="1" t="n">
        <v>111978</v>
      </c>
      <c r="B54" s="1" t="n">
        <v>73445</v>
      </c>
      <c r="C54" s="1" t="n">
        <v>1583371</v>
      </c>
      <c r="D54" s="1" t="n">
        <v>19750</v>
      </c>
      <c r="E54" s="1" t="n">
        <v>407322</v>
      </c>
      <c r="F54" s="1" t="n">
        <v>-4015</v>
      </c>
      <c r="G54" s="1" t="n">
        <v>10891</v>
      </c>
      <c r="I54" s="1" t="inlineStr">
        <is>
          <t>CALL</t>
        </is>
      </c>
      <c r="J54" s="1" t="inlineStr">
        <is>
          <t>PUT</t>
        </is>
      </c>
      <c r="K54" s="10" t="inlineStr">
        <is>
          <t>Difference</t>
        </is>
      </c>
      <c r="L54" s="1" t="inlineStr">
        <is>
          <t>CALL</t>
        </is>
      </c>
      <c r="M54" s="1" t="inlineStr">
        <is>
          <t>PUT</t>
        </is>
      </c>
      <c r="N54" s="10" t="inlineStr">
        <is>
          <t>Difference</t>
        </is>
      </c>
    </row>
    <row r="55" ht="18.75" customHeight="1">
      <c r="A55" s="1" t="n">
        <v>192183</v>
      </c>
      <c r="B55" s="1" t="n">
        <v>-10485</v>
      </c>
      <c r="C55" s="1" t="n">
        <v>2441851</v>
      </c>
      <c r="D55" s="1" t="n">
        <v>19800</v>
      </c>
      <c r="E55" s="1" t="n">
        <v>680796</v>
      </c>
      <c r="F55" s="1" t="n">
        <v>-62537</v>
      </c>
      <c r="G55" s="1" t="n">
        <v>49712</v>
      </c>
      <c r="I55" s="1">
        <f>INDEX(A2:A100,MATCH(K44,D2:D100,0))</f>
        <v/>
      </c>
      <c r="J55" s="1">
        <f>INDEX(G2:G100,MATCH(K44,D2:D100,0))</f>
        <v/>
      </c>
      <c r="K55" s="11">
        <f>J55-I55</f>
        <v/>
      </c>
      <c r="L55" s="1">
        <f>INDEX(A2:A100,MATCH(L44,D2:D100,0))</f>
        <v/>
      </c>
      <c r="M55" s="1">
        <f>INDEX(G2:G100,MATCH(L44,D2:D100,0))</f>
        <v/>
      </c>
      <c r="N55" s="11">
        <f>M55-L55</f>
        <v/>
      </c>
    </row>
    <row r="56" ht="21" customHeight="1">
      <c r="A56" s="1" t="n">
        <v>69874</v>
      </c>
      <c r="B56" s="1" t="n">
        <v>17016</v>
      </c>
      <c r="C56" s="1" t="n">
        <v>1005260</v>
      </c>
      <c r="D56" s="1" t="n">
        <v>19850</v>
      </c>
      <c r="E56" s="1" t="n">
        <v>90137</v>
      </c>
      <c r="F56" s="1" t="n">
        <v>-2226</v>
      </c>
      <c r="G56" s="1" t="n">
        <v>6924</v>
      </c>
      <c r="I56" s="12">
        <f>INDEX(D2:D100,MATCH(J44,C2:C100,0))</f>
        <v/>
      </c>
      <c r="L56" s="13">
        <f>INDEX(D2:D100,MATCH(M44,E2:E100,0))</f>
        <v/>
      </c>
    </row>
    <row r="57">
      <c r="A57" s="1" t="n">
        <v>105175</v>
      </c>
      <c r="B57" s="1" t="n">
        <v>13200</v>
      </c>
      <c r="C57" s="1" t="n">
        <v>1333817</v>
      </c>
      <c r="D57" s="1" t="n">
        <v>19900</v>
      </c>
      <c r="E57" s="1" t="n">
        <v>100778</v>
      </c>
      <c r="F57" s="1" t="n">
        <v>-9079</v>
      </c>
      <c r="G57" s="1" t="n">
        <v>9396</v>
      </c>
    </row>
    <row r="58">
      <c r="A58" s="1" t="n">
        <v>44354</v>
      </c>
      <c r="B58" s="1" t="n">
        <v>18968</v>
      </c>
      <c r="C58" s="1" t="n">
        <v>751508</v>
      </c>
      <c r="D58" s="1" t="n">
        <v>19950</v>
      </c>
      <c r="E58" s="1" t="n">
        <v>14342</v>
      </c>
      <c r="F58" s="1" t="n">
        <v>-453</v>
      </c>
      <c r="G58" s="1" t="n">
        <v>2263</v>
      </c>
    </row>
    <row r="59">
      <c r="A59" s="1" t="n">
        <v>108676</v>
      </c>
      <c r="B59" s="1" t="n">
        <v>26233</v>
      </c>
      <c r="C59" s="1" t="n">
        <v>1192818</v>
      </c>
      <c r="D59" s="1" t="n">
        <v>20000</v>
      </c>
      <c r="E59" s="1" t="n">
        <v>42587</v>
      </c>
      <c r="F59" s="1" t="n">
        <v>-1664</v>
      </c>
      <c r="G59" s="1" t="n">
        <v>7986</v>
      </c>
    </row>
    <row r="60">
      <c r="A60" s="1" t="n">
        <v>54034</v>
      </c>
      <c r="B60" s="1" t="n">
        <v>34206</v>
      </c>
      <c r="C60" s="1" t="n">
        <v>563210</v>
      </c>
      <c r="D60" s="1" t="n">
        <v>20050</v>
      </c>
      <c r="E60" s="1" t="n">
        <v>2067</v>
      </c>
      <c r="F60" s="1" t="n">
        <v>-337</v>
      </c>
      <c r="G60" s="1" t="n">
        <v>1057</v>
      </c>
    </row>
    <row r="61">
      <c r="A61" s="1" t="n">
        <v>65686</v>
      </c>
      <c r="B61" s="1" t="n">
        <v>26982</v>
      </c>
      <c r="C61" s="1" t="n">
        <v>704227</v>
      </c>
      <c r="D61" s="1" t="n">
        <v>20100</v>
      </c>
      <c r="E61" s="1" t="n">
        <v>4808</v>
      </c>
      <c r="F61" s="1" t="n">
        <v>-668</v>
      </c>
      <c r="G61" s="1" t="n">
        <v>1504</v>
      </c>
    </row>
    <row r="62">
      <c r="A62" s="1" t="n">
        <v>32826</v>
      </c>
      <c r="B62" s="1" t="n">
        <v>14155</v>
      </c>
      <c r="C62" s="1" t="n">
        <v>392564</v>
      </c>
      <c r="D62" s="1" t="n">
        <v>20150</v>
      </c>
      <c r="E62" s="1" t="n">
        <v>404</v>
      </c>
      <c r="F62" s="1" t="n">
        <v>35</v>
      </c>
      <c r="G62" s="1" t="n">
        <v>283</v>
      </c>
    </row>
    <row r="63">
      <c r="A63" s="1" t="n">
        <v>134000</v>
      </c>
      <c r="B63" s="1" t="n">
        <v>82520</v>
      </c>
      <c r="C63" s="1" t="n">
        <v>818825</v>
      </c>
      <c r="D63" s="1" t="n">
        <v>20200</v>
      </c>
      <c r="E63" s="1" t="n">
        <v>6610</v>
      </c>
      <c r="F63" s="1" t="n">
        <v>-2590</v>
      </c>
      <c r="G63" s="1" t="n">
        <v>2557</v>
      </c>
    </row>
    <row r="64">
      <c r="A64" s="1" t="n">
        <v>54697</v>
      </c>
      <c r="B64" s="1" t="n">
        <v>42179</v>
      </c>
      <c r="C64" s="1" t="n">
        <v>329967</v>
      </c>
      <c r="D64" s="1" t="n">
        <v>20250</v>
      </c>
      <c r="E64" s="1" t="n">
        <v>517</v>
      </c>
      <c r="F64" s="1" t="n">
        <v>1</v>
      </c>
      <c r="G64" s="1" t="n">
        <v>223</v>
      </c>
    </row>
    <row r="65">
      <c r="A65" s="1" t="n">
        <v>109655</v>
      </c>
      <c r="B65" s="1" t="n">
        <v>65921</v>
      </c>
      <c r="C65" s="1" t="n">
        <v>752681</v>
      </c>
      <c r="D65" s="1" t="n">
        <v>20300</v>
      </c>
      <c r="E65" s="1" t="n">
        <v>528</v>
      </c>
      <c r="F65" s="1" t="n">
        <v>-315</v>
      </c>
      <c r="G65" s="1" t="n">
        <v>456</v>
      </c>
    </row>
    <row r="66">
      <c r="A66" s="1" t="n">
        <v>31246</v>
      </c>
      <c r="B66" s="1" t="n">
        <v>18020</v>
      </c>
      <c r="C66" s="1" t="n">
        <v>220007</v>
      </c>
      <c r="D66" s="1" t="n">
        <v>20350</v>
      </c>
      <c r="E66" s="1" t="n">
        <v>17</v>
      </c>
      <c r="F66" s="1" t="n">
        <v>0</v>
      </c>
      <c r="G66" s="1" t="n">
        <v>44</v>
      </c>
    </row>
    <row r="67">
      <c r="A67" s="1" t="n">
        <v>85026</v>
      </c>
      <c r="B67" s="1" t="n">
        <v>16529</v>
      </c>
      <c r="C67" s="1" t="n">
        <v>526482</v>
      </c>
      <c r="D67" s="1" t="n">
        <v>20400</v>
      </c>
      <c r="E67" s="1" t="n">
        <v>124</v>
      </c>
      <c r="F67" s="1" t="n">
        <v>1</v>
      </c>
      <c r="G67" s="1" t="n">
        <v>207</v>
      </c>
    </row>
    <row r="68">
      <c r="A68" s="1" t="n">
        <v>33150</v>
      </c>
      <c r="B68" s="1" t="n">
        <v>12919</v>
      </c>
      <c r="C68" s="1" t="n">
        <v>191800</v>
      </c>
      <c r="D68" s="1" t="n">
        <v>20450</v>
      </c>
      <c r="E68" s="1" t="n">
        <v>10</v>
      </c>
      <c r="F68" s="1" t="n">
        <v>3</v>
      </c>
      <c r="G68" s="1" t="n">
        <v>32</v>
      </c>
    </row>
    <row r="69">
      <c r="A69" s="1" t="n">
        <v>165487</v>
      </c>
      <c r="B69" s="1" t="n">
        <v>79628</v>
      </c>
      <c r="C69" s="1" t="n">
        <v>823074</v>
      </c>
      <c r="D69" s="1" t="n">
        <v>20500</v>
      </c>
      <c r="E69" s="1" t="n">
        <v>236</v>
      </c>
      <c r="F69" s="1" t="n">
        <v>42</v>
      </c>
      <c r="G69" s="1" t="n">
        <v>520</v>
      </c>
    </row>
    <row r="70">
      <c r="A70" s="1" t="n">
        <v>15248</v>
      </c>
      <c r="B70" s="1" t="n">
        <v>6936</v>
      </c>
      <c r="C70" s="1" t="n">
        <v>89643</v>
      </c>
      <c r="D70" s="1" t="n">
        <v>20550</v>
      </c>
      <c r="E70" s="1" t="n">
        <v>0</v>
      </c>
      <c r="F70" s="1" t="n">
        <v>0</v>
      </c>
      <c r="G70" s="1" t="n">
        <v>30</v>
      </c>
    </row>
    <row r="71">
      <c r="A71" s="1" t="n">
        <v>53455</v>
      </c>
      <c r="B71" s="1" t="n">
        <v>19158</v>
      </c>
      <c r="C71" s="1" t="n">
        <v>306184</v>
      </c>
      <c r="D71" s="1" t="n">
        <v>20600</v>
      </c>
      <c r="E71" s="1" t="n">
        <v>33</v>
      </c>
      <c r="F71" s="1" t="n">
        <v>-4</v>
      </c>
      <c r="G71" s="1" t="n">
        <v>36</v>
      </c>
    </row>
    <row r="72">
      <c r="A72" s="1" t="n">
        <v>5607</v>
      </c>
      <c r="B72" s="1" t="n">
        <v>682</v>
      </c>
      <c r="C72" s="1" t="n">
        <v>48228</v>
      </c>
      <c r="D72" s="1" t="n">
        <v>20650</v>
      </c>
      <c r="E72" s="1" t="n">
        <v>0</v>
      </c>
      <c r="F72" s="1" t="n">
        <v>0</v>
      </c>
      <c r="G72" s="1" t="n">
        <v>15</v>
      </c>
    </row>
    <row r="73">
      <c r="A73" s="1" t="n">
        <v>28168</v>
      </c>
      <c r="B73" s="1" t="n">
        <v>9452</v>
      </c>
      <c r="C73" s="1" t="n">
        <v>159733</v>
      </c>
      <c r="D73" s="1" t="n">
        <v>20700</v>
      </c>
      <c r="E73" s="1" t="n">
        <v>5</v>
      </c>
      <c r="F73" s="1" t="n">
        <v>0</v>
      </c>
      <c r="G73" s="1" t="n">
        <v>21</v>
      </c>
    </row>
    <row r="74">
      <c r="A74" s="1" t="n">
        <v>7838</v>
      </c>
      <c r="B74" s="1" t="n">
        <v>1015</v>
      </c>
      <c r="C74" s="1" t="n">
        <v>54776</v>
      </c>
      <c r="D74" s="1" t="n">
        <v>20750</v>
      </c>
      <c r="E74" s="1" t="n">
        <v>2</v>
      </c>
      <c r="F74" s="1" t="n">
        <v>0</v>
      </c>
      <c r="G74" s="1" t="n">
        <v>4</v>
      </c>
    </row>
    <row r="75" ht="18.75" customHeight="1">
      <c r="A75" s="1" t="n">
        <v>72037</v>
      </c>
      <c r="B75" s="1" t="n">
        <v>-11268</v>
      </c>
      <c r="C75" s="1" t="n">
        <v>330713</v>
      </c>
      <c r="D75" s="1" t="n">
        <v>20800</v>
      </c>
      <c r="E75" s="1" t="n">
        <v>8</v>
      </c>
      <c r="F75" s="1" t="n">
        <v>0</v>
      </c>
      <c r="G75" s="1" t="n">
        <v>46</v>
      </c>
      <c r="I75" s="10" t="inlineStr">
        <is>
          <t>Growing Resistance</t>
        </is>
      </c>
      <c r="L75" s="10" t="inlineStr">
        <is>
          <t>Growing Support</t>
        </is>
      </c>
    </row>
    <row r="76" ht="18.75" customHeight="1">
      <c r="A76" s="1" t="n">
        <v>2825</v>
      </c>
      <c r="B76" s="1" t="n">
        <v>798</v>
      </c>
      <c r="C76" s="1" t="n">
        <v>53537</v>
      </c>
      <c r="D76" s="1" t="n">
        <v>20850</v>
      </c>
      <c r="E76" s="1" t="n">
        <v>0</v>
      </c>
      <c r="F76" s="1" t="n">
        <v>0</v>
      </c>
      <c r="G76" s="1" t="n">
        <v>2</v>
      </c>
      <c r="I76" s="1" t="inlineStr">
        <is>
          <t>CALL</t>
        </is>
      </c>
      <c r="J76" s="1" t="inlineStr">
        <is>
          <t>PUT</t>
        </is>
      </c>
      <c r="K76" s="10" t="inlineStr">
        <is>
          <t>Difference</t>
        </is>
      </c>
      <c r="L76" s="1" t="inlineStr">
        <is>
          <t>CALL</t>
        </is>
      </c>
      <c r="M76" s="1" t="inlineStr">
        <is>
          <t>PUT</t>
        </is>
      </c>
      <c r="N76" s="10" t="inlineStr">
        <is>
          <t>Difference</t>
        </is>
      </c>
    </row>
    <row r="77" ht="18.75" customHeight="1">
      <c r="A77" s="1" t="n">
        <v>9309</v>
      </c>
      <c r="B77" s="1" t="n">
        <v>1367</v>
      </c>
      <c r="C77" s="1" t="n">
        <v>100934</v>
      </c>
      <c r="D77" s="1" t="n">
        <v>20900</v>
      </c>
      <c r="E77" s="1" t="n">
        <v>0</v>
      </c>
      <c r="F77" s="1" t="n">
        <v>0</v>
      </c>
      <c r="G77" s="1" t="n">
        <v>41</v>
      </c>
      <c r="I77" s="1">
        <f>INDEX(A2:A100,MATCH(K45,D2:D100,0))</f>
        <v/>
      </c>
      <c r="J77" s="1">
        <f>INDEX(G2:G100,MATCH(K45,D2:D100,0))</f>
        <v/>
      </c>
      <c r="K77" s="11">
        <f>J77-I77</f>
        <v/>
      </c>
      <c r="L77" s="1">
        <f>INDEX(A2:A100,MATCH(L45,D2:D100,0))</f>
        <v/>
      </c>
      <c r="M77" s="1">
        <f>INDEX(G2:G100,MATCH(L45,D2:D100,0))</f>
        <v/>
      </c>
      <c r="N77" s="11">
        <f>M77-L77</f>
        <v/>
      </c>
    </row>
    <row r="78" ht="21" customHeight="1">
      <c r="A78" s="1" t="n">
        <v>3144</v>
      </c>
      <c r="B78" s="1" t="n">
        <v>1682</v>
      </c>
      <c r="C78" s="1" t="n">
        <v>71022</v>
      </c>
      <c r="D78" s="1" t="n">
        <v>20950</v>
      </c>
      <c r="E78" s="1" t="n">
        <v>0</v>
      </c>
      <c r="F78" s="1" t="n">
        <v>0</v>
      </c>
      <c r="G78" s="1" t="n">
        <v>0</v>
      </c>
      <c r="I78" s="15">
        <f>INDEX(D2:D100,MATCH(J45,C2:C100,0))</f>
        <v/>
      </c>
      <c r="L78" s="15">
        <f>INDEX(D2:D100,MATCH(M45,E2:E100,0))</f>
        <v/>
      </c>
    </row>
    <row r="79">
      <c r="A79" s="1" t="n">
        <v>63880</v>
      </c>
      <c r="B79" s="1" t="n">
        <v>-26606</v>
      </c>
      <c r="C79" s="1" t="n">
        <v>425615</v>
      </c>
      <c r="D79" s="1" t="n">
        <v>21000</v>
      </c>
      <c r="E79" s="1" t="n">
        <v>60</v>
      </c>
      <c r="F79" s="1" t="n">
        <v>2</v>
      </c>
      <c r="G79" s="1" t="n">
        <v>431</v>
      </c>
    </row>
    <row r="80">
      <c r="A80" s="1" t="n">
        <v>1816</v>
      </c>
      <c r="B80" s="1" t="n">
        <v>1435</v>
      </c>
      <c r="C80" s="1" t="n">
        <v>38401</v>
      </c>
      <c r="D80" s="1" t="n">
        <v>21050</v>
      </c>
      <c r="E80" s="1" t="n">
        <v>0</v>
      </c>
      <c r="F80" s="1" t="n">
        <v>0</v>
      </c>
      <c r="G80" s="1" t="n">
        <v>0</v>
      </c>
    </row>
    <row r="81">
      <c r="A81" s="1" t="n">
        <v>5137</v>
      </c>
      <c r="B81" s="1" t="n">
        <v>2978</v>
      </c>
      <c r="C81" s="1" t="n">
        <v>78034</v>
      </c>
      <c r="D81" s="1" t="n">
        <v>21100</v>
      </c>
      <c r="E81" s="1" t="n">
        <v>0</v>
      </c>
      <c r="F81" s="1" t="n">
        <v>0</v>
      </c>
      <c r="G81" s="1" t="n">
        <v>0</v>
      </c>
    </row>
    <row r="82">
      <c r="A82" s="1" t="n">
        <v>2217</v>
      </c>
      <c r="B82" s="1" t="n">
        <v>976</v>
      </c>
      <c r="C82" s="1" t="n">
        <v>19123</v>
      </c>
      <c r="D82" s="1" t="n">
        <v>21150</v>
      </c>
      <c r="E82" s="1" t="n">
        <v>0</v>
      </c>
      <c r="F82" s="1" t="n">
        <v>0</v>
      </c>
      <c r="G82" s="1" t="n">
        <v>0</v>
      </c>
    </row>
    <row r="83">
      <c r="A83" s="1" t="n">
        <v>16430</v>
      </c>
      <c r="B83" s="1" t="n">
        <v>665</v>
      </c>
      <c r="C83" s="1" t="n">
        <v>83612</v>
      </c>
      <c r="D83" s="1" t="n">
        <v>21200</v>
      </c>
      <c r="E83" s="1" t="n">
        <v>0</v>
      </c>
      <c r="F83" s="1" t="n">
        <v>0</v>
      </c>
      <c r="G83" s="1" t="n">
        <v>0</v>
      </c>
    </row>
    <row r="84">
      <c r="A84" s="1" t="n">
        <v>2190</v>
      </c>
      <c r="B84" s="1" t="n">
        <v>1139</v>
      </c>
      <c r="C84" s="1" t="n">
        <v>22060</v>
      </c>
      <c r="D84" s="1" t="n">
        <v>21250</v>
      </c>
      <c r="E84" s="1" t="n">
        <v>0</v>
      </c>
      <c r="F84" s="1" t="n">
        <v>0</v>
      </c>
      <c r="G84" s="1" t="n">
        <v>0</v>
      </c>
    </row>
    <row r="85">
      <c r="A85" s="1" t="n">
        <v>25323</v>
      </c>
      <c r="B85" s="1" t="n">
        <v>15853</v>
      </c>
      <c r="C85" s="1" t="n">
        <v>212547</v>
      </c>
      <c r="D85" s="1" t="n">
        <v>21300</v>
      </c>
      <c r="E85" s="1" t="n">
        <v>0</v>
      </c>
      <c r="F85" s="1" t="n">
        <v>0</v>
      </c>
      <c r="G85" s="1" t="n">
        <v>0</v>
      </c>
    </row>
    <row r="86">
      <c r="A86" s="1" t="n">
        <v>12099</v>
      </c>
      <c r="B86" s="1" t="n">
        <v>10243</v>
      </c>
      <c r="C86" s="1" t="n">
        <v>89761</v>
      </c>
      <c r="D86" s="1" t="n">
        <v>21350</v>
      </c>
      <c r="E86" s="1" t="n">
        <v>0</v>
      </c>
      <c r="F86" s="1" t="n">
        <v>0</v>
      </c>
      <c r="G86" s="1" t="n">
        <v>0</v>
      </c>
    </row>
    <row r="87">
      <c r="A87" s="1" t="n">
        <v>18084</v>
      </c>
      <c r="B87" s="1" t="n">
        <v>5207</v>
      </c>
      <c r="C87" s="1" t="n">
        <v>115768</v>
      </c>
      <c r="D87" s="1" t="n">
        <v>21400</v>
      </c>
      <c r="E87" s="1" t="n">
        <v>0</v>
      </c>
      <c r="F87" s="1" t="n">
        <v>0</v>
      </c>
      <c r="G87" s="1" t="n">
        <v>0</v>
      </c>
    </row>
    <row r="88">
      <c r="A88" s="1" t="n">
        <v>32921</v>
      </c>
      <c r="B88" s="1" t="n">
        <v>13213</v>
      </c>
      <c r="C88" s="1" t="n">
        <v>299229</v>
      </c>
      <c r="D88" s="1" t="n">
        <v>49500</v>
      </c>
      <c r="E88" s="1" t="n">
        <v>0</v>
      </c>
      <c r="F88" s="1" t="n">
        <v>0</v>
      </c>
      <c r="G88" s="1" t="n">
        <v>0</v>
      </c>
    </row>
    <row r="89">
      <c r="A89" s="1" t="n">
        <v>67685</v>
      </c>
      <c r="B89" s="1" t="n">
        <v>15081</v>
      </c>
      <c r="C89" s="1" t="n">
        <v>309155</v>
      </c>
      <c r="D89" s="1" t="n">
        <v>50000</v>
      </c>
      <c r="E89" s="1" t="n">
        <v>0</v>
      </c>
      <c r="F89" s="1" t="n">
        <v>0</v>
      </c>
      <c r="G89" s="1" t="n">
        <v>3</v>
      </c>
    </row>
    <row r="90">
      <c r="A90" s="14" t="n">
        <v>8405</v>
      </c>
      <c r="B90" s="14" t="n">
        <v>2818</v>
      </c>
      <c r="C90" s="14" t="n">
        <v>98873</v>
      </c>
      <c r="D90" s="14" t="n">
        <v>50500</v>
      </c>
      <c r="E90" s="14" t="n">
        <v>0</v>
      </c>
      <c r="F90" s="14" t="n">
        <v>0</v>
      </c>
      <c r="G90" s="14" t="n">
        <v>3</v>
      </c>
    </row>
    <row r="91">
      <c r="A91" s="14" t="n">
        <v>30010</v>
      </c>
      <c r="B91" s="14" t="n">
        <v>16409</v>
      </c>
      <c r="C91" s="14" t="n">
        <v>135750</v>
      </c>
      <c r="D91" s="14" t="n">
        <v>51000</v>
      </c>
      <c r="E91" s="14" t="n">
        <v>0</v>
      </c>
      <c r="F91" s="14" t="n">
        <v>0</v>
      </c>
      <c r="G91" s="14" t="n">
        <v>0</v>
      </c>
    </row>
    <row r="100" ht="26.25" customHeight="1">
      <c r="K100" s="16" t="inlineStr">
        <is>
          <t xml:space="preserve">PCR: = </t>
        </is>
      </c>
      <c r="L100" s="17">
        <f>G104/A104</f>
        <v/>
      </c>
    </row>
    <row r="103">
      <c r="A103" s="1" t="inlineStr">
        <is>
          <t>Total Call OI</t>
        </is>
      </c>
      <c r="G103" s="1" t="inlineStr">
        <is>
          <t>Total Put OI</t>
        </is>
      </c>
    </row>
    <row r="104">
      <c r="A104" s="1">
        <f>SUM(A2:A100)</f>
        <v/>
      </c>
      <c r="G104" s="1">
        <f>SUM(G2:G100)</f>
        <v/>
      </c>
    </row>
  </sheetData>
  <mergeCells count="10">
    <mergeCell ref="L78:M78"/>
    <mergeCell ref="L56:M56"/>
    <mergeCell ref="I78:J78"/>
    <mergeCell ref="K42:L42"/>
    <mergeCell ref="I75:J75"/>
    <mergeCell ref="I53:J53"/>
    <mergeCell ref="L75:M75"/>
    <mergeCell ref="L53:M53"/>
    <mergeCell ref="I56:J56"/>
    <mergeCell ref="K48:L48"/>
  </mergeCells>
  <conditionalFormatting sqref="A1:A1048576">
    <cfRule type="dataBar" priority="3">
      <dataBar>
        <cfvo type="min"/>
        <cfvo type="max"/>
        <color rgb="FF63C384"/>
      </dataBar>
    </cfRule>
  </conditionalFormatting>
  <conditionalFormatting sqref="C1:C1048576">
    <cfRule type="dataBar" priority="4">
      <dataBar>
        <cfvo type="min"/>
        <cfvo type="max"/>
        <color rgb="FFFFB628"/>
      </dataBar>
    </cfRule>
  </conditionalFormatting>
  <conditionalFormatting sqref="E1:E1048576">
    <cfRule type="dataBar" priority="1">
      <dataBar>
        <cfvo type="min"/>
        <cfvo type="max"/>
        <color rgb="FFFF555A"/>
      </dataBar>
    </cfRule>
  </conditionalFormatting>
  <conditionalFormatting sqref="G1:G1048576">
    <cfRule type="dataBar" priority="2">
      <dataBar>
        <cfvo type="min"/>
        <cfvo type="max"/>
        <color rgb="FF638EC6"/>
      </dataBar>
    </cfRule>
  </conditionalFormatting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2023-07-30T05:25:00Z</dcterms:created>
  <dcterms:modified xmlns:dcterms="http://purl.org/dc/terms/" xmlns:xsi="http://www.w3.org/2001/XMLSchema-instance" xsi:type="dcterms:W3CDTF">2023-07-30T10:40:56Z</dcterms:modified>
  <cp:lastModifiedBy>sammy</cp:lastModifiedBy>
</cp:coreProperties>
</file>

<file path=docProps/custom.xml><?xml version="1.0" encoding="utf-8"?>
<Properties xmlns="http://schemas.openxmlformats.org/officeDocument/2006/custom-properties">
  <property name="ICV" fmtid="{D5CDD505-2E9C-101B-9397-08002B2CF9AE}" pid="2">
    <vt:lpwstr xmlns:vt="http://schemas.openxmlformats.org/officeDocument/2006/docPropsVTypes">544C9AB647B546E49A61E233CB749098</vt:lpwstr>
  </property>
  <property name="KSOProductBuildVer" fmtid="{D5CDD505-2E9C-101B-9397-08002B2CF9AE}" pid="3">
    <vt:lpwstr xmlns:vt="http://schemas.openxmlformats.org/officeDocument/2006/docPropsVTypes">1033-11.2.0.11417</vt:lpwstr>
  </property>
</Properties>
</file>