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 Bin Tariq\Desktop\"/>
    </mc:Choice>
  </mc:AlternateContent>
  <xr:revisionPtr revIDLastSave="0" documentId="13_ncr:1_{95B53020-5DBB-4B3B-825C-5CB560DF71C6}" xr6:coauthVersionLast="47" xr6:coauthVersionMax="47" xr10:uidLastSave="{00000000-0000-0000-0000-000000000000}"/>
  <bookViews>
    <workbookView xWindow="-110" yWindow="-110" windowWidth="19420" windowHeight="11020" firstSheet="1" activeTab="1" xr2:uid="{0DB730B8-9300-4B8B-B697-0F23433317D1}"/>
  </bookViews>
  <sheets>
    <sheet name="Summary" sheetId="4" r:id="rId1"/>
    <sheet name="Breakdown by Districts" sheetId="2" r:id="rId2"/>
    <sheet name="Breakdown by RVs" sheetId="3" r:id="rId3"/>
    <sheet name="Breakdown by Ethnicity" sheetId="5" r:id="rId4"/>
    <sheet name="Breakdown by Age and Gen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6" l="1"/>
  <c r="D7" i="6"/>
  <c r="F7" i="6"/>
  <c r="C7" i="6" s="1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7" i="6" l="1"/>
  <c r="F6" i="6"/>
  <c r="F5" i="6"/>
  <c r="F4" i="6"/>
  <c r="F3" i="6"/>
  <c r="F2" i="6"/>
  <c r="B9" i="5" l="1"/>
  <c r="C4" i="4" l="1"/>
  <c r="C11" i="4" s="1"/>
  <c r="C2" i="6" l="1"/>
  <c r="C6" i="6"/>
  <c r="E6" i="6"/>
  <c r="E5" i="6"/>
  <c r="E4" i="6"/>
  <c r="E3" i="6"/>
  <c r="C5" i="6"/>
  <c r="C4" i="6"/>
  <c r="E2" i="6"/>
  <c r="C3" i="6"/>
  <c r="C6" i="4"/>
  <c r="C5" i="4"/>
  <c r="D9" i="4"/>
  <c r="D5" i="4"/>
  <c r="D8" i="4"/>
  <c r="D6" i="4"/>
  <c r="D7" i="4"/>
  <c r="D10" i="4"/>
  <c r="B6" i="4" l="1"/>
  <c r="B8" i="4"/>
  <c r="B10" i="4"/>
  <c r="B5" i="4"/>
  <c r="B7" i="4"/>
  <c r="B9" i="4"/>
  <c r="D4" i="4" l="1"/>
  <c r="B4" i="4" l="1"/>
  <c r="B11" i="4" s="1"/>
  <c r="D11" i="4"/>
  <c r="F4" i="4" l="1"/>
  <c r="F11" i="4"/>
  <c r="F6" i="4"/>
  <c r="F10" i="4"/>
  <c r="F7" i="4"/>
  <c r="F8" i="4"/>
  <c r="F9" i="4"/>
  <c r="F5" i="4"/>
</calcChain>
</file>

<file path=xl/sharedStrings.xml><?xml version="1.0" encoding="utf-8"?>
<sst xmlns="http://schemas.openxmlformats.org/spreadsheetml/2006/main" count="440" uniqueCount="231">
  <si>
    <t>Province</t>
  </si>
  <si>
    <t>District</t>
  </si>
  <si>
    <t>No. of Individuals</t>
  </si>
  <si>
    <t>KPK</t>
  </si>
  <si>
    <t>abbottabad</t>
  </si>
  <si>
    <t>bannu</t>
  </si>
  <si>
    <t>batagram</t>
  </si>
  <si>
    <t>buner</t>
  </si>
  <si>
    <t>charsadda</t>
  </si>
  <si>
    <t>chitral</t>
  </si>
  <si>
    <t>d. i. khan</t>
  </si>
  <si>
    <t>dir</t>
  </si>
  <si>
    <t>hangu</t>
  </si>
  <si>
    <t>haripur</t>
  </si>
  <si>
    <t>karak</t>
  </si>
  <si>
    <t>kohat</t>
  </si>
  <si>
    <t>kohistan</t>
  </si>
  <si>
    <t>lakki marwat</t>
  </si>
  <si>
    <t>lower dir</t>
  </si>
  <si>
    <t>malakand p area</t>
  </si>
  <si>
    <t>mansehra</t>
  </si>
  <si>
    <t>mardan</t>
  </si>
  <si>
    <t>nowshera</t>
  </si>
  <si>
    <t>peshawar</t>
  </si>
  <si>
    <t>shangla</t>
  </si>
  <si>
    <t>swabi</t>
  </si>
  <si>
    <t>swat</t>
  </si>
  <si>
    <t>t a adj bannu</t>
  </si>
  <si>
    <t>t a adj peshawar</t>
  </si>
  <si>
    <t>tank</t>
  </si>
  <si>
    <t>upper dir</t>
  </si>
  <si>
    <t>FATA</t>
  </si>
  <si>
    <t>bajaur agency</t>
  </si>
  <si>
    <t>khyber agency</t>
  </si>
  <si>
    <t>kurram agency</t>
  </si>
  <si>
    <t>mohmand agency</t>
  </si>
  <si>
    <t>n waziristan agency</t>
  </si>
  <si>
    <t>s waziristan agency</t>
  </si>
  <si>
    <t>Northern Areas</t>
  </si>
  <si>
    <t>diamir</t>
  </si>
  <si>
    <t>gilgit</t>
  </si>
  <si>
    <t>Sindh</t>
  </si>
  <si>
    <t>badin</t>
  </si>
  <si>
    <t>dadu</t>
  </si>
  <si>
    <t>ghotki</t>
  </si>
  <si>
    <t>hyderabad</t>
  </si>
  <si>
    <t>jacobabad</t>
  </si>
  <si>
    <t>jamshoro</t>
  </si>
  <si>
    <t>khairpur</t>
  </si>
  <si>
    <t>matiari</t>
  </si>
  <si>
    <t>mirpur khas</t>
  </si>
  <si>
    <t>nawab shah</t>
  </si>
  <si>
    <t>kambar shahdad kot</t>
  </si>
  <si>
    <t>sanghar</t>
  </si>
  <si>
    <t>shikarpur</t>
  </si>
  <si>
    <t>sukkur</t>
  </si>
  <si>
    <t>tando muhammad khan</t>
  </si>
  <si>
    <t>thatta</t>
  </si>
  <si>
    <t>karachi</t>
  </si>
  <si>
    <t>Punjab</t>
  </si>
  <si>
    <t>attock</t>
  </si>
  <si>
    <t>bahawalpur</t>
  </si>
  <si>
    <t>bhakkar</t>
  </si>
  <si>
    <t>chakwal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</si>
  <si>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</si>
  <si>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</si>
  <si>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</si>
  <si>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</si>
  <si>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</si>
  <si>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</si>
  <si>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</si>
  <si>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</si>
  <si>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</si>
  <si>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</si>
  <si>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</si>
  <si>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leiah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</si>
  <si>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</si>
  <si>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</si>
  <si>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</si>
  <si>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</si>
  <si>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</si>
  <si>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</si>
  <si>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</si>
  <si>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</si>
  <si>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</si>
  <si>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</si>
  <si>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</si>
  <si>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</si>
  <si>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</si>
  <si>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</si>
  <si>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</si>
  <si>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vehari</t>
  </si>
  <si>
    <t>Islamabad</t>
  </si>
  <si>
    <t>islamabad</t>
  </si>
  <si>
    <t>Balochistan</t>
  </si>
  <si>
    <t>barkhan</t>
  </si>
  <si>
    <t>bolan</t>
  </si>
  <si>
    <t>chagai</t>
  </si>
  <si>
    <t>dera bugti</t>
  </si>
  <si>
    <t>jaffarabad</t>
  </si>
  <si>
    <t>kalat</t>
  </si>
  <si>
    <t>kharan</t>
  </si>
  <si>
    <t>khuzdar</t>
  </si>
  <si>
    <t>killa abdullah</t>
  </si>
  <si>
    <t>killa saifullah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</si>
  <si>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</si>
  <si>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</si>
  <si>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</si>
  <si>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</si>
  <si>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</si>
  <si>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</si>
  <si>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</si>
  <si>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</si>
  <si>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</si>
  <si>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</si>
  <si>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sibbi</t>
  </si>
  <si>
    <t>washuk</t>
  </si>
  <si>
    <t>zhob</t>
  </si>
  <si>
    <t>ziarat</t>
  </si>
  <si>
    <t>Azad Kashmir</t>
  </si>
  <si>
    <t>bagh</t>
  </si>
  <si>
    <t>bhimber</t>
  </si>
  <si>
    <t>kotli</t>
  </si>
  <si>
    <t>mirpur</t>
  </si>
  <si>
    <t>muzaffarabad</t>
  </si>
  <si>
    <t>poonch</t>
  </si>
  <si>
    <t>sudhnoti</t>
  </si>
  <si>
    <t>Total</t>
  </si>
  <si>
    <t>RV Name</t>
  </si>
  <si>
    <t>Bannu</t>
  </si>
  <si>
    <t>Bizen Khel</t>
  </si>
  <si>
    <t>Buner</t>
  </si>
  <si>
    <t>Koga</t>
  </si>
  <si>
    <t>Charsadda</t>
  </si>
  <si>
    <t>Munda</t>
  </si>
  <si>
    <t>Utmanzai</t>
  </si>
  <si>
    <t>Chitral</t>
  </si>
  <si>
    <t>D. I. Khan</t>
  </si>
  <si>
    <t>Zafarabad</t>
  </si>
  <si>
    <t>Hangu</t>
  </si>
  <si>
    <t>Darsamand</t>
  </si>
  <si>
    <t>Kata Kanri</t>
  </si>
  <si>
    <t>Lakti Banda</t>
  </si>
  <si>
    <t>Thall</t>
  </si>
  <si>
    <t>Haripur</t>
  </si>
  <si>
    <t>Basu Mera</t>
  </si>
  <si>
    <t>Padhana</t>
  </si>
  <si>
    <t>Panian</t>
  </si>
  <si>
    <t>Kohat</t>
  </si>
  <si>
    <t>Chichana</t>
  </si>
  <si>
    <t>Gamkol</t>
  </si>
  <si>
    <t>Ghulam Banda</t>
  </si>
  <si>
    <t>Oblan</t>
  </si>
  <si>
    <t>Lakki Marwat</t>
  </si>
  <si>
    <t>Gandhi Khan Khel</t>
  </si>
  <si>
    <t>Lower Dir</t>
  </si>
  <si>
    <t>Chakdara</t>
  </si>
  <si>
    <t>Timer</t>
  </si>
  <si>
    <t>Toor</t>
  </si>
  <si>
    <t>Mansehra</t>
  </si>
  <si>
    <t>Ichirian</t>
  </si>
  <si>
    <t>Khaki</t>
  </si>
  <si>
    <t>Mardan</t>
  </si>
  <si>
    <t>Baghicha</t>
  </si>
  <si>
    <t>Jalala</t>
  </si>
  <si>
    <t>Zangal Patai</t>
  </si>
  <si>
    <t>Nowshera</t>
  </si>
  <si>
    <t>Peshawar</t>
  </si>
  <si>
    <t>Badaber</t>
  </si>
  <si>
    <t>Kababian</t>
  </si>
  <si>
    <t>Khazana</t>
  </si>
  <si>
    <t>Khurasan</t>
  </si>
  <si>
    <t>Mera Kachori</t>
  </si>
  <si>
    <t>Naguman</t>
  </si>
  <si>
    <t>Swabi</t>
  </si>
  <si>
    <t>Barakai</t>
  </si>
  <si>
    <t>Gandaf</t>
  </si>
  <si>
    <t>Tank</t>
  </si>
  <si>
    <t>Dabara</t>
  </si>
  <si>
    <t>Upper Dir</t>
  </si>
  <si>
    <t>Barawal</t>
  </si>
  <si>
    <t>Chagai</t>
  </si>
  <si>
    <t>Lejay Karez</t>
  </si>
  <si>
    <t>Posti</t>
  </si>
  <si>
    <t>Killa Saifullah</t>
  </si>
  <si>
    <t>Malgagai</t>
  </si>
  <si>
    <t>Loralai</t>
  </si>
  <si>
    <t>Ghazgai Minara</t>
  </si>
  <si>
    <t>Kotwai</t>
  </si>
  <si>
    <t>Zar Karez</t>
  </si>
  <si>
    <t>Pishin</t>
  </si>
  <si>
    <t>Saranan</t>
  </si>
  <si>
    <t>Surkhab</t>
  </si>
  <si>
    <t>Quetta</t>
  </si>
  <si>
    <t>Mohammad Kheil</t>
  </si>
  <si>
    <t>Mianwali</t>
  </si>
  <si>
    <t>Kot Chandna</t>
  </si>
  <si>
    <t>Shamshatoo</t>
  </si>
  <si>
    <t>Hajizai</t>
  </si>
  <si>
    <t>Akora Khattak</t>
  </si>
  <si>
    <t>Khairabad</t>
  </si>
  <si>
    <t>Turkmen</t>
  </si>
  <si>
    <t>Kahi</t>
  </si>
  <si>
    <t>Malakand</t>
  </si>
  <si>
    <t>Kalakatak</t>
  </si>
  <si>
    <t>Bareri</t>
  </si>
  <si>
    <t>Outside RVs</t>
  </si>
  <si>
    <t>RVs</t>
  </si>
  <si>
    <t>Total Individuals</t>
  </si>
  <si>
    <t>Ind %</t>
  </si>
  <si>
    <t>Source: Afghan National Registration Database (ANR)</t>
  </si>
  <si>
    <t>Remaining Registered Afghan Population in Pakistan as of 31 December 2020</t>
  </si>
  <si>
    <t>Ethnicity</t>
  </si>
  <si>
    <t>Tajik</t>
  </si>
  <si>
    <t>Hazara</t>
  </si>
  <si>
    <t>Pashtun</t>
  </si>
  <si>
    <t>Uzbek</t>
  </si>
  <si>
    <t>Baloch</t>
  </si>
  <si>
    <t>Others</t>
  </si>
  <si>
    <t>Age Group</t>
  </si>
  <si>
    <t>Male</t>
  </si>
  <si>
    <t>Female</t>
  </si>
  <si>
    <t>0 to 4 Years</t>
  </si>
  <si>
    <t>5 to 11 Years</t>
  </si>
  <si>
    <t>12 to 17 Years</t>
  </si>
  <si>
    <t>18 to 59 Years</t>
  </si>
  <si>
    <t>60 Years and Above</t>
  </si>
  <si>
    <t>Male %</t>
  </si>
  <si>
    <t>Female %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</si>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</sst>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0" fontId="3" fillId="3" borderId="2" xfId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2" fillId="4" borderId="0" xfId="1" applyFill="1"/>
    <xf numFmtId="0" fontId="1" fillId="4" borderId="0" xfId="1" applyFont="1" applyFill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2" fillId="4" borderId="1" xfId="1" applyFill="1" applyBorder="1"/>
    <xf numFmtId="3" fontId="2" fillId="4" borderId="1" xfId="1" applyNumberFormat="1" applyFill="1" applyBorder="1"/>
    <xf numFmtId="164" fontId="2" fillId="4" borderId="1" xfId="1" applyNumberFormat="1" applyFill="1" applyBorder="1"/>
    <xf numFmtId="0" fontId="1" fillId="3" borderId="1" xfId="1" applyFont="1" applyFill="1" applyBorder="1"/>
    <xf numFmtId="3" fontId="1" fillId="3" borderId="1" xfId="1" applyNumberFormat="1" applyFont="1" applyFill="1" applyBorder="1"/>
    <xf numFmtId="0" fontId="4" fillId="4" borderId="0" xfId="1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/>
    <xf numFmtId="3" fontId="2" fillId="4" borderId="1" xfId="1" applyNumberFormat="1" applyFill="1" applyBorder="1" applyAlignment="1">
      <alignment horizontal="right"/>
    </xf>
    <xf numFmtId="3" fontId="1" fillId="3" borderId="1" xfId="1" applyNumberFormat="1" applyFont="1" applyFill="1" applyBorder="1" applyAlignment="1">
      <alignment horizontal="right"/>
    </xf>
    <xf numFmtId="0" fontId="1" fillId="3" borderId="1" xfId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2">
    <cellStyle name="Normal" xfId="0" builtinId="0"/>
    <cellStyle name="Normal 2" xfId="1" xr:uid="{7438FF64-9A33-4EFE-843F-59D4BB29A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623021877965577"/>
          <c:y val="0.17100272801535732"/>
          <c:w val="0.4075395624406884"/>
          <c:h val="0.7831901415531745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99-4F89-B6AB-8D78415E1B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99-4F89-B6AB-8D78415E1B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99-4F89-B6AB-8D78415E1B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99-4F89-B6AB-8D78415E1B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499-4F89-B6AB-8D78415E1B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499-4F89-B6AB-8D78415E1B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499-4F89-B6AB-8D78415E1B4D}"/>
              </c:ext>
            </c:extLst>
          </c:dPt>
          <c:dLbls>
            <c:dLbl>
              <c:idx val="3"/>
              <c:layout>
                <c:manualLayout>
                  <c:x val="-0.12672344949720665"/>
                  <c:y val="5.26520313838269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99-4F89-B6AB-8D78415E1B4D}"/>
                </c:ext>
              </c:extLst>
            </c:dLbl>
            <c:dLbl>
              <c:idx val="5"/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D499-4F89-B6AB-8D78415E1B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Summary!$A$4:$A$10</c:f>
              <c:strCache>
                <c:ptCount val="7"/>
                <c:pt idx="0">
                  <c:v>KPK</c:v>
                </c:pt>
                <c:pt idx="1">
                  <c:v>Balochistan</c:v>
                </c:pt>
                <c:pt idx="2">
                  <c:v>Punjab</c:v>
                </c:pt>
                <c:pt idx="3">
                  <c:v>Sindh</c:v>
                </c:pt>
                <c:pt idx="4">
                  <c:v>Islamabad</c:v>
                </c:pt>
                <c:pt idx="5">
                  <c:v>Azad Kashmir</c:v>
                </c:pt>
                <c:pt idx="6">
                  <c:v>Northern Areas</c:v>
                </c:pt>
              </c:strCache>
            </c:strRef>
          </c:cat>
          <c:val>
            <c:numRef>
              <c:f>Summary!$D$4:$D$10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99-4F89-B6AB-8D78415E1B4D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99-4F89-B6AB-8D78415E1B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99-4F89-B6AB-8D78415E1B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99-4F89-B6AB-8D78415E1B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99-4F89-B6AB-8D78415E1B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99-4F89-B6AB-8D78415E1B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99-4F89-B6AB-8D78415E1B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99-4F89-B6AB-8D78415E1B4D}"/>
              </c:ext>
            </c:extLst>
          </c:dPt>
          <c:cat>
            <c:strRef>
              <c:f>Summary!$A$4:$A$10</c:f>
              <c:strCache>
                <c:ptCount val="7"/>
                <c:pt idx="0">
                  <c:v>KPK</c:v>
                </c:pt>
                <c:pt idx="1">
                  <c:v>Balochistan</c:v>
                </c:pt>
                <c:pt idx="2">
                  <c:v>Punjab</c:v>
                </c:pt>
                <c:pt idx="3">
                  <c:v>Sindh</c:v>
                </c:pt>
                <c:pt idx="4">
                  <c:v>Islamabad</c:v>
                </c:pt>
                <c:pt idx="5">
                  <c:v>Azad Kashmir</c:v>
                </c:pt>
                <c:pt idx="6">
                  <c:v>Northern Areas</c:v>
                </c:pt>
              </c:strCache>
            </c:strRef>
          </c:cat>
          <c:val>
            <c:numRef>
              <c:f>Summary!$E$4:$E$10</c:f>
              <c:numCache>
                <c:formatCode>#,##0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D-D499-4F89-B6AB-8D78415E1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4761</xdr:rowOff>
    </xdr:from>
    <xdr:to>
      <xdr:col>5</xdr:col>
      <xdr:colOff>1019174</xdr:colOff>
      <xdr:row>31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3CBF4-62D9-4F23-B693-486C9FF1C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8A5E-9520-4EEC-8E60-F18259A5F078}">
  <dimension ref="A1:G36"/>
  <sheetViews>
    <sheetView zoomScaleNormal="100" workbookViewId="0">
      <selection activeCell="C9" sqref="C9"/>
    </sheetView>
  </sheetViews>
  <sheetFormatPr defaultColWidth="0" defaultRowHeight="15" customHeight="1" zeroHeight="1" x14ac:dyDescent="0.35"/>
  <cols>
    <col min="1" max="4" width="15.26953125" style="8" customWidth="1"/>
    <col min="5" max="5" width="11.453125" style="8" customWidth="1"/>
    <col min="6" max="6" width="12.7265625" style="8" customWidth="1"/>
    <col min="7" max="7" width="2.26953125" style="8" customWidth="1"/>
    <col min="8" max="16384" width="18.26953125" style="8" hidden="1"/>
  </cols>
  <sheetData>
    <row r="1" spans="1:6" ht="16" thickBot="1" x14ac:dyDescent="0.4">
      <c r="A1" s="6" t="s">
        <v>211</v>
      </c>
      <c r="B1" s="7"/>
      <c r="C1" s="7"/>
      <c r="D1" s="7"/>
      <c r="E1" s="7"/>
      <c r="F1" s="7"/>
    </row>
    <row r="2" spans="1:6" thickTop="1" x14ac:dyDescent="0.35">
      <c r="A2" s="9"/>
      <c r="B2" s="9"/>
      <c r="C2" s="9"/>
      <c r="D2" s="9"/>
      <c r="E2" s="9"/>
    </row>
    <row r="3" spans="1:6" ht="14.5" x14ac:dyDescent="0.35">
      <c r="A3" s="10" t="s">
        <v>0</v>
      </c>
      <c r="B3" s="10" t="s">
        <v>206</v>
      </c>
      <c r="C3" s="10" t="s">
        <v>207</v>
      </c>
      <c r="D3" s="23" t="s">
        <v>208</v>
      </c>
      <c r="E3" s="23"/>
      <c r="F3" s="10" t="s">
        <v>209</v>
      </c>
    </row>
    <row r="4" spans="1:6" ht="14.5" x14ac:dyDescent="0.35">
      <c r="A4" s="11" t="s">
        <v>3</v>
      </c>
      <c r="B4" s="12" t="e">
        <f t="shared" ref="B4:B10" si="0">+D4-C4</f>
        <v>#REF!</v>
      </c>
      <c r="C4" s="12" t="e">
        <f>+'Breakdown by RVs'!#REF!</f>
        <v>#REF!</v>
      </c>
      <c r="D4" s="21" t="e">
        <f>+'Breakdown by Districts'!#REF!</f>
        <v>#REF!</v>
      </c>
      <c r="E4" s="21"/>
      <c r="F4" s="13" t="e">
        <f t="shared" ref="F4:F11" si="1">+D4*100/D$11</f>
        <v>#REF!</v>
      </c>
    </row>
    <row r="5" spans="1:6" ht="14.5" x14ac:dyDescent="0.35">
      <c r="A5" s="11" t="s">
        <v>94</v>
      </c>
      <c r="B5" s="12" t="e">
        <f t="shared" si="0"/>
        <v>#REF!</v>
      </c>
      <c r="C5" s="12" t="e">
        <f>+'Breakdown by RVs'!#REF!</f>
        <v>#REF!</v>
      </c>
      <c r="D5" s="21" t="e">
        <f>+'Breakdown by Districts'!#REF!</f>
        <v>#REF!</v>
      </c>
      <c r="E5" s="21"/>
      <c r="F5" s="13" t="e">
        <f t="shared" si="1"/>
        <v>#REF!</v>
      </c>
    </row>
    <row r="6" spans="1:6" ht="14.5" x14ac:dyDescent="0.35">
      <c r="A6" s="11" t="s">
        <v>59</v>
      </c>
      <c r="B6" s="12" t="e">
        <f t="shared" si="0"/>
        <v>#REF!</v>
      </c>
      <c r="C6" s="12" t="e">
        <f>+'Breakdown by RVs'!#REF!</f>
        <v>#REF!</v>
      </c>
      <c r="D6" s="21" t="e">
        <f>+'Breakdown by Districts'!#REF!</f>
        <v>#REF!</v>
      </c>
      <c r="E6" s="21"/>
      <c r="F6" s="13" t="e">
        <f t="shared" si="1"/>
        <v>#REF!</v>
      </c>
    </row>
    <row r="7" spans="1:6" ht="14.5" x14ac:dyDescent="0.35">
      <c r="A7" s="11" t="s">
        <v>41</v>
      </c>
      <c r="B7" s="12" t="e">
        <f t="shared" si="0"/>
        <v>#REF!</v>
      </c>
      <c r="C7" s="12">
        <v>0</v>
      </c>
      <c r="D7" s="21" t="e">
        <f>+'Breakdown by Districts'!#REF!</f>
        <v>#REF!</v>
      </c>
      <c r="E7" s="21"/>
      <c r="F7" s="13" t="e">
        <f t="shared" si="1"/>
        <v>#REF!</v>
      </c>
    </row>
    <row r="8" spans="1:6" ht="14.5" x14ac:dyDescent="0.35">
      <c r="A8" s="11" t="s">
        <v>92</v>
      </c>
      <c r="B8" s="12" t="e">
        <f t="shared" si="0"/>
        <v>#REF!</v>
      </c>
      <c r="C8" s="12">
        <v>0</v>
      </c>
      <c r="D8" s="21" t="e">
        <f>+'Breakdown by Districts'!#REF!</f>
        <v>#REF!</v>
      </c>
      <c r="E8" s="21"/>
      <c r="F8" s="13" t="e">
        <f t="shared" si="1"/>
        <v>#REF!</v>
      </c>
    </row>
    <row r="9" spans="1:6" ht="14.5" x14ac:dyDescent="0.35">
      <c r="A9" s="11" t="s">
        <v>119</v>
      </c>
      <c r="B9" s="12" t="e">
        <f t="shared" si="0"/>
        <v>#REF!</v>
      </c>
      <c r="C9" s="12">
        <v>0</v>
      </c>
      <c r="D9" s="21" t="e">
        <f>+'Breakdown by Districts'!#REF!</f>
        <v>#REF!</v>
      </c>
      <c r="E9" s="21"/>
      <c r="F9" s="13" t="e">
        <f t="shared" si="1"/>
        <v>#REF!</v>
      </c>
    </row>
    <row r="10" spans="1:6" ht="14.5" x14ac:dyDescent="0.35">
      <c r="A10" s="11" t="s">
        <v>38</v>
      </c>
      <c r="B10" s="12" t="e">
        <f t="shared" si="0"/>
        <v>#REF!</v>
      </c>
      <c r="C10" s="12">
        <v>0</v>
      </c>
      <c r="D10" s="21" t="e">
        <f>+'Breakdown by Districts'!#REF!</f>
        <v>#REF!</v>
      </c>
      <c r="E10" s="21"/>
      <c r="F10" s="13" t="e">
        <f t="shared" si="1"/>
        <v>#REF!</v>
      </c>
    </row>
    <row r="11" spans="1:6" ht="14.5" x14ac:dyDescent="0.35">
      <c r="A11" s="14" t="s">
        <v>127</v>
      </c>
      <c r="B11" s="15" t="e">
        <f>SUM(B4:B10)</f>
        <v>#REF!</v>
      </c>
      <c r="C11" s="15" t="e">
        <f>SUM(C4:C10)</f>
        <v>#REF!</v>
      </c>
      <c r="D11" s="22" t="e">
        <f>SUM(D4:E10)</f>
        <v>#REF!</v>
      </c>
      <c r="E11" s="22"/>
      <c r="F11" s="14" t="e">
        <f t="shared" si="1"/>
        <v>#REF!</v>
      </c>
    </row>
    <row r="12" spans="1:6" ht="14.5" x14ac:dyDescent="0.35"/>
    <row r="13" spans="1:6" ht="14.5" x14ac:dyDescent="0.35"/>
    <row r="14" spans="1:6" ht="14.5" x14ac:dyDescent="0.35"/>
    <row r="15" spans="1:6" ht="14.5" x14ac:dyDescent="0.35"/>
    <row r="16" spans="1:6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spans="1:1" ht="14.5" x14ac:dyDescent="0.35"/>
    <row r="34" spans="1:1" ht="14.5" x14ac:dyDescent="0.35"/>
    <row r="35" spans="1:1" ht="14.5" x14ac:dyDescent="0.35">
      <c r="A35" s="16" t="s">
        <v>210</v>
      </c>
    </row>
    <row r="36" spans="1:1" ht="14.5" x14ac:dyDescent="0.35"/>
  </sheetData>
  <mergeCells count="9">
    <mergeCell ref="D9:E9"/>
    <mergeCell ref="D10:E10"/>
    <mergeCell ref="D11:E11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4727-F18F-4877-B26D-34991AEA2781}">
  <dimension ref="A1:E117"/>
  <sheetViews>
    <sheetView tabSelected="1" topLeftCell="A71" workbookViewId="0">
      <selection activeCell="F10" sqref="F10"/>
    </sheetView>
  </sheetViews>
  <sheetFormatPr defaultRowHeight="14.5" x14ac:dyDescent="0.35"/>
  <cols>
    <col min="1" max="1" width="14.7265625" bestFit="1" customWidth="1"/>
    <col min="2" max="2" width="22.26953125" bestFit="1" customWidth="1"/>
    <col min="3" max="3" width="16.7265625" style="26" bestFit="1" customWidth="1"/>
    <col min="4" max="5" width="8.7265625" style="26"/>
  </cols>
  <sheetData>
    <row r="1" spans="1:5" x14ac:dyDescent="0.35">
      <c r="A1" s="19" t="s">
        <v>0</v>
      </c>
      <c r="B1" s="19" t="s">
        <v>1</v>
      </c>
      <c r="C1" s="24" t="s">
        <v>2</v>
      </c>
      <c r="D1" s="24" t="s">
        <v>229</v>
      </c>
      <c r="E1" s="24" t="s">
        <v>230</v>
      </c>
    </row>
    <row r="2" spans="1:5" x14ac:dyDescent="0.35">
      <c r="A2" s="1" t="s">
        <v>3</v>
      </c>
      <c r="B2" s="1" t="s">
        <v>23</v>
      </c>
      <c r="C2" s="25">
        <v>308933</v>
      </c>
      <c r="D2" s="25">
        <f>+C2-E2</f>
        <v>233649</v>
      </c>
      <c r="E2" s="25">
        <v>75284</v>
      </c>
    </row>
    <row r="3" spans="1:5" x14ac:dyDescent="0.35">
      <c r="A3" s="1" t="s">
        <v>3</v>
      </c>
      <c r="B3" s="1" t="s">
        <v>22</v>
      </c>
      <c r="C3" s="25">
        <v>86972</v>
      </c>
      <c r="D3" s="25">
        <f t="shared" ref="D3:D34" si="0">+C3-E3</f>
        <v>42344</v>
      </c>
      <c r="E3" s="25">
        <v>44628</v>
      </c>
    </row>
    <row r="4" spans="1:5" x14ac:dyDescent="0.35">
      <c r="A4" s="1" t="s">
        <v>3</v>
      </c>
      <c r="B4" s="1" t="s">
        <v>13</v>
      </c>
      <c r="C4" s="25">
        <v>82022</v>
      </c>
      <c r="D4" s="25">
        <f t="shared" si="0"/>
        <v>25661</v>
      </c>
      <c r="E4" s="25">
        <v>56361</v>
      </c>
    </row>
    <row r="5" spans="1:5" x14ac:dyDescent="0.35">
      <c r="A5" s="1" t="s">
        <v>3</v>
      </c>
      <c r="B5" s="1" t="s">
        <v>15</v>
      </c>
      <c r="C5" s="25">
        <v>69962</v>
      </c>
      <c r="D5" s="25">
        <f t="shared" si="0"/>
        <v>16272</v>
      </c>
      <c r="E5" s="25">
        <v>53690</v>
      </c>
    </row>
    <row r="6" spans="1:5" x14ac:dyDescent="0.35">
      <c r="A6" s="1" t="s">
        <v>3</v>
      </c>
      <c r="B6" s="1" t="s">
        <v>25</v>
      </c>
      <c r="C6" s="25">
        <v>49198</v>
      </c>
      <c r="D6" s="25">
        <f t="shared" si="0"/>
        <v>16707</v>
      </c>
      <c r="E6" s="25">
        <v>32491</v>
      </c>
    </row>
    <row r="7" spans="1:5" x14ac:dyDescent="0.35">
      <c r="A7" s="1" t="s">
        <v>3</v>
      </c>
      <c r="B7" s="1" t="s">
        <v>20</v>
      </c>
      <c r="C7" s="25">
        <v>41375</v>
      </c>
      <c r="D7" s="25">
        <f t="shared" si="0"/>
        <v>22247</v>
      </c>
      <c r="E7" s="25">
        <v>19128</v>
      </c>
    </row>
    <row r="8" spans="1:5" x14ac:dyDescent="0.35">
      <c r="A8" s="1" t="s">
        <v>3</v>
      </c>
      <c r="B8" s="1" t="s">
        <v>12</v>
      </c>
      <c r="C8" s="25">
        <v>39068</v>
      </c>
      <c r="D8" s="25">
        <f t="shared" si="0"/>
        <v>10862</v>
      </c>
      <c r="E8" s="25">
        <v>28206</v>
      </c>
    </row>
    <row r="9" spans="1:5" x14ac:dyDescent="0.35">
      <c r="A9" s="1" t="s">
        <v>3</v>
      </c>
      <c r="B9" s="1" t="s">
        <v>18</v>
      </c>
      <c r="C9" s="25">
        <v>34159</v>
      </c>
      <c r="D9" s="25">
        <f t="shared" si="0"/>
        <v>6653</v>
      </c>
      <c r="E9" s="25">
        <v>27506</v>
      </c>
    </row>
    <row r="10" spans="1:5" x14ac:dyDescent="0.35">
      <c r="A10" s="1" t="s">
        <v>3</v>
      </c>
      <c r="B10" s="1" t="s">
        <v>21</v>
      </c>
      <c r="C10" s="25">
        <v>21930</v>
      </c>
      <c r="D10" s="25">
        <f t="shared" si="0"/>
        <v>10215</v>
      </c>
      <c r="E10" s="25">
        <v>11715</v>
      </c>
    </row>
    <row r="11" spans="1:5" x14ac:dyDescent="0.35">
      <c r="A11" s="1" t="s">
        <v>3</v>
      </c>
      <c r="B11" s="1" t="s">
        <v>8</v>
      </c>
      <c r="C11" s="25">
        <v>17284</v>
      </c>
      <c r="D11" s="25">
        <f t="shared" si="0"/>
        <v>8689</v>
      </c>
      <c r="E11" s="25">
        <v>8595</v>
      </c>
    </row>
    <row r="12" spans="1:5" x14ac:dyDescent="0.35">
      <c r="A12" s="1" t="s">
        <v>3</v>
      </c>
      <c r="B12" s="1" t="s">
        <v>4</v>
      </c>
      <c r="C12" s="25">
        <v>14075</v>
      </c>
      <c r="D12" s="25">
        <f t="shared" si="0"/>
        <v>14075</v>
      </c>
      <c r="E12" s="25">
        <v>0</v>
      </c>
    </row>
    <row r="13" spans="1:5" x14ac:dyDescent="0.35">
      <c r="A13" s="1" t="s">
        <v>3</v>
      </c>
      <c r="B13" s="1" t="s">
        <v>7</v>
      </c>
      <c r="C13" s="25">
        <v>10100</v>
      </c>
      <c r="D13" s="25">
        <f t="shared" si="0"/>
        <v>1132</v>
      </c>
      <c r="E13" s="25">
        <v>8968</v>
      </c>
    </row>
    <row r="14" spans="1:5" x14ac:dyDescent="0.35">
      <c r="A14" s="1" t="s">
        <v>3</v>
      </c>
      <c r="B14" s="1" t="s">
        <v>17</v>
      </c>
      <c r="C14" s="25">
        <v>9085</v>
      </c>
      <c r="D14" s="25">
        <f t="shared" si="0"/>
        <v>4430</v>
      </c>
      <c r="E14" s="25">
        <v>4655</v>
      </c>
    </row>
    <row r="15" spans="1:5" x14ac:dyDescent="0.35">
      <c r="A15" s="1" t="s">
        <v>3</v>
      </c>
      <c r="B15" s="1" t="s">
        <v>10</v>
      </c>
      <c r="C15" s="25">
        <v>8261</v>
      </c>
      <c r="D15" s="25">
        <f t="shared" si="0"/>
        <v>4837</v>
      </c>
      <c r="E15" s="25">
        <v>3424</v>
      </c>
    </row>
    <row r="16" spans="1:5" x14ac:dyDescent="0.35">
      <c r="A16" s="1" t="s">
        <v>3</v>
      </c>
      <c r="B16" s="1" t="s">
        <v>19</v>
      </c>
      <c r="C16" s="25">
        <v>7561</v>
      </c>
      <c r="D16" s="25">
        <f t="shared" si="0"/>
        <v>7443</v>
      </c>
      <c r="E16" s="25">
        <v>118</v>
      </c>
    </row>
    <row r="17" spans="1:5" x14ac:dyDescent="0.35">
      <c r="A17" s="1" t="s">
        <v>3</v>
      </c>
      <c r="B17" s="1" t="s">
        <v>5</v>
      </c>
      <c r="C17" s="25">
        <v>6998</v>
      </c>
      <c r="D17" s="25">
        <f t="shared" si="0"/>
        <v>5313</v>
      </c>
      <c r="E17" s="25">
        <v>1685</v>
      </c>
    </row>
    <row r="18" spans="1:5" x14ac:dyDescent="0.35">
      <c r="A18" s="1" t="s">
        <v>3</v>
      </c>
      <c r="B18" s="1" t="s">
        <v>9</v>
      </c>
      <c r="C18" s="25">
        <v>6231</v>
      </c>
      <c r="D18" s="25">
        <f t="shared" si="0"/>
        <v>4435</v>
      </c>
      <c r="E18" s="25">
        <v>1796</v>
      </c>
    </row>
    <row r="19" spans="1:5" x14ac:dyDescent="0.35">
      <c r="A19" s="1" t="s">
        <v>3</v>
      </c>
      <c r="B19" s="1" t="s">
        <v>30</v>
      </c>
      <c r="C19" s="25">
        <v>1888</v>
      </c>
      <c r="D19" s="25">
        <f t="shared" si="0"/>
        <v>1587</v>
      </c>
      <c r="E19" s="25">
        <v>301</v>
      </c>
    </row>
    <row r="20" spans="1:5" x14ac:dyDescent="0.35">
      <c r="A20" s="1" t="s">
        <v>3</v>
      </c>
      <c r="B20" s="1" t="s">
        <v>26</v>
      </c>
      <c r="C20" s="25">
        <v>1746</v>
      </c>
      <c r="D20" s="25">
        <f t="shared" si="0"/>
        <v>1746</v>
      </c>
      <c r="E20" s="25">
        <v>0</v>
      </c>
    </row>
    <row r="21" spans="1:5" x14ac:dyDescent="0.35">
      <c r="A21" s="1" t="s">
        <v>3</v>
      </c>
      <c r="B21" s="1" t="s">
        <v>14</v>
      </c>
      <c r="C21" s="25">
        <v>1417</v>
      </c>
      <c r="D21" s="25">
        <f t="shared" si="0"/>
        <v>1417</v>
      </c>
      <c r="E21" s="25">
        <v>0</v>
      </c>
    </row>
    <row r="22" spans="1:5" x14ac:dyDescent="0.35">
      <c r="A22" s="1" t="s">
        <v>3</v>
      </c>
      <c r="B22" s="1" t="s">
        <v>29</v>
      </c>
      <c r="C22" s="25">
        <v>1079</v>
      </c>
      <c r="D22" s="25">
        <f t="shared" si="0"/>
        <v>301</v>
      </c>
      <c r="E22" s="25">
        <v>778</v>
      </c>
    </row>
    <row r="23" spans="1:5" x14ac:dyDescent="0.35">
      <c r="A23" s="1" t="s">
        <v>3</v>
      </c>
      <c r="B23" s="1" t="s">
        <v>11</v>
      </c>
      <c r="C23" s="25">
        <v>989</v>
      </c>
      <c r="D23" s="25">
        <f t="shared" si="0"/>
        <v>989</v>
      </c>
      <c r="E23" s="25">
        <v>0</v>
      </c>
    </row>
    <row r="24" spans="1:5" x14ac:dyDescent="0.35">
      <c r="A24" s="1" t="s">
        <v>3</v>
      </c>
      <c r="B24" s="1" t="s">
        <v>6</v>
      </c>
      <c r="C24" s="25">
        <v>111</v>
      </c>
      <c r="D24" s="25">
        <f t="shared" si="0"/>
        <v>111</v>
      </c>
      <c r="E24" s="25">
        <v>0</v>
      </c>
    </row>
    <row r="25" spans="1:5" x14ac:dyDescent="0.35">
      <c r="A25" s="1" t="s">
        <v>3</v>
      </c>
      <c r="B25" s="1" t="s">
        <v>27</v>
      </c>
      <c r="C25" s="25">
        <v>13</v>
      </c>
      <c r="D25" s="25">
        <f t="shared" si="0"/>
        <v>13</v>
      </c>
      <c r="E25" s="25">
        <v>0</v>
      </c>
    </row>
    <row r="26" spans="1:5" x14ac:dyDescent="0.35">
      <c r="A26" s="1" t="s">
        <v>3</v>
      </c>
      <c r="B26" s="1" t="s">
        <v>16</v>
      </c>
      <c r="C26" s="25">
        <v>11</v>
      </c>
      <c r="D26" s="25">
        <f t="shared" si="0"/>
        <v>11</v>
      </c>
      <c r="E26" s="25">
        <v>0</v>
      </c>
    </row>
    <row r="27" spans="1:5" x14ac:dyDescent="0.35">
      <c r="A27" s="1" t="s">
        <v>3</v>
      </c>
      <c r="B27" s="1" t="s">
        <v>24</v>
      </c>
      <c r="C27" s="25">
        <v>3</v>
      </c>
      <c r="D27" s="25">
        <f t="shared" si="0"/>
        <v>3</v>
      </c>
      <c r="E27" s="25">
        <v>0</v>
      </c>
    </row>
    <row r="28" spans="1:5" x14ac:dyDescent="0.35">
      <c r="A28" s="1" t="s">
        <v>3</v>
      </c>
      <c r="B28" s="1" t="s">
        <v>28</v>
      </c>
      <c r="C28" s="25">
        <v>2</v>
      </c>
      <c r="D28" s="25">
        <f t="shared" si="0"/>
        <v>2</v>
      </c>
      <c r="E28" s="25">
        <v>0</v>
      </c>
    </row>
    <row r="29" spans="1:5" x14ac:dyDescent="0.35">
      <c r="A29" s="1" t="s">
        <v>31</v>
      </c>
      <c r="B29" s="1" t="s">
        <v>33</v>
      </c>
      <c r="C29" s="25">
        <v>8185</v>
      </c>
      <c r="D29" s="25">
        <f t="shared" si="0"/>
        <v>8185</v>
      </c>
      <c r="E29" s="25">
        <v>0</v>
      </c>
    </row>
    <row r="30" spans="1:5" x14ac:dyDescent="0.35">
      <c r="A30" s="1" t="s">
        <v>31</v>
      </c>
      <c r="B30" s="1" t="s">
        <v>37</v>
      </c>
      <c r="C30" s="25">
        <v>2755</v>
      </c>
      <c r="D30" s="25">
        <f t="shared" si="0"/>
        <v>2755</v>
      </c>
      <c r="E30" s="25">
        <v>0</v>
      </c>
    </row>
    <row r="31" spans="1:5" x14ac:dyDescent="0.35">
      <c r="A31" s="1" t="s">
        <v>31</v>
      </c>
      <c r="B31" s="1" t="s">
        <v>35</v>
      </c>
      <c r="C31" s="25">
        <v>2443</v>
      </c>
      <c r="D31" s="25">
        <f t="shared" si="0"/>
        <v>2443</v>
      </c>
      <c r="E31" s="25">
        <v>0</v>
      </c>
    </row>
    <row r="32" spans="1:5" x14ac:dyDescent="0.35">
      <c r="A32" s="1" t="s">
        <v>31</v>
      </c>
      <c r="B32" s="1" t="s">
        <v>36</v>
      </c>
      <c r="C32" s="25">
        <v>300</v>
      </c>
      <c r="D32" s="25">
        <f t="shared" si="0"/>
        <v>300</v>
      </c>
      <c r="E32" s="25">
        <v>0</v>
      </c>
    </row>
    <row r="33" spans="1:5" x14ac:dyDescent="0.35">
      <c r="A33" s="1" t="s">
        <v>31</v>
      </c>
      <c r="B33" s="1" t="s">
        <v>32</v>
      </c>
      <c r="C33" s="25">
        <v>224</v>
      </c>
      <c r="D33" s="25">
        <f t="shared" si="0"/>
        <v>224</v>
      </c>
      <c r="E33" s="25">
        <v>0</v>
      </c>
    </row>
    <row r="34" spans="1:5" x14ac:dyDescent="0.35">
      <c r="A34" s="1" t="s">
        <v>31</v>
      </c>
      <c r="B34" s="1" t="s">
        <v>34</v>
      </c>
      <c r="C34" s="25">
        <v>7</v>
      </c>
      <c r="D34" s="25">
        <f t="shared" si="0"/>
        <v>7</v>
      </c>
      <c r="E34" s="25">
        <v>0</v>
      </c>
    </row>
    <row r="35" spans="1:5" x14ac:dyDescent="0.35">
      <c r="A35" s="1" t="s">
        <v>38</v>
      </c>
      <c r="B35" s="1" t="s">
        <v>40</v>
      </c>
      <c r="C35" s="25">
        <v>3</v>
      </c>
      <c r="D35" s="25">
        <f>+C35-E35</f>
        <v>3</v>
      </c>
      <c r="E35" s="25">
        <v>0</v>
      </c>
    </row>
    <row r="36" spans="1:5" x14ac:dyDescent="0.35">
      <c r="A36" s="1" t="s">
        <v>38</v>
      </c>
      <c r="B36" s="1" t="s">
        <v>39</v>
      </c>
      <c r="C36" s="25">
        <v>2</v>
      </c>
      <c r="D36" s="25">
        <f>+C36-E36</f>
        <v>2</v>
      </c>
      <c r="E36" s="25">
        <v>0</v>
      </c>
    </row>
    <row r="37" spans="1:5" x14ac:dyDescent="0.35">
      <c r="A37" s="1" t="s">
        <v>41</v>
      </c>
      <c r="B37" s="1" t="s">
        <v>58</v>
      </c>
      <c r="C37" s="25">
        <v>65745</v>
      </c>
      <c r="D37" s="25">
        <f>+C37-E37</f>
        <v>65745</v>
      </c>
      <c r="E37" s="25">
        <v>0</v>
      </c>
    </row>
    <row r="38" spans="1:5" x14ac:dyDescent="0.35">
      <c r="A38" s="1" t="s">
        <v>41</v>
      </c>
      <c r="B38" s="1" t="s">
        <v>45</v>
      </c>
      <c r="C38" s="25">
        <v>186</v>
      </c>
      <c r="D38" s="25">
        <f t="shared" ref="D38:D53" si="1">+C38-E38</f>
        <v>186</v>
      </c>
      <c r="E38" s="25">
        <v>0</v>
      </c>
    </row>
    <row r="39" spans="1:5" x14ac:dyDescent="0.35">
      <c r="A39" s="1" t="s">
        <v>41</v>
      </c>
      <c r="B39" s="1" t="s">
        <v>57</v>
      </c>
      <c r="C39" s="25">
        <v>36</v>
      </c>
      <c r="D39" s="25">
        <f t="shared" si="1"/>
        <v>36</v>
      </c>
      <c r="E39" s="25">
        <v>0</v>
      </c>
    </row>
    <row r="40" spans="1:5" x14ac:dyDescent="0.35">
      <c r="A40" s="1" t="s">
        <v>41</v>
      </c>
      <c r="B40" s="1" t="s">
        <v>53</v>
      </c>
      <c r="C40" s="25">
        <v>32</v>
      </c>
      <c r="D40" s="25">
        <f t="shared" si="1"/>
        <v>32</v>
      </c>
      <c r="E40" s="25">
        <v>0</v>
      </c>
    </row>
    <row r="41" spans="1:5" x14ac:dyDescent="0.35">
      <c r="A41" s="1" t="s">
        <v>41</v>
      </c>
      <c r="B41" s="1" t="s">
        <v>47</v>
      </c>
      <c r="C41" s="25">
        <v>19</v>
      </c>
      <c r="D41" s="25">
        <f t="shared" si="1"/>
        <v>19</v>
      </c>
      <c r="E41" s="25">
        <v>0</v>
      </c>
    </row>
    <row r="42" spans="1:5" x14ac:dyDescent="0.35">
      <c r="A42" s="1" t="s">
        <v>41</v>
      </c>
      <c r="B42" s="1" t="s">
        <v>49</v>
      </c>
      <c r="C42" s="25">
        <v>17</v>
      </c>
      <c r="D42" s="25">
        <f t="shared" si="1"/>
        <v>17</v>
      </c>
      <c r="E42" s="25">
        <v>0</v>
      </c>
    </row>
    <row r="43" spans="1:5" x14ac:dyDescent="0.35">
      <c r="A43" s="1" t="s">
        <v>41</v>
      </c>
      <c r="B43" s="1" t="s">
        <v>42</v>
      </c>
      <c r="C43" s="25">
        <v>13</v>
      </c>
      <c r="D43" s="25">
        <f t="shared" si="1"/>
        <v>13</v>
      </c>
      <c r="E43" s="25">
        <v>0</v>
      </c>
    </row>
    <row r="44" spans="1:5" x14ac:dyDescent="0.35">
      <c r="A44" s="1" t="s">
        <v>41</v>
      </c>
      <c r="B44" s="1" t="s">
        <v>52</v>
      </c>
      <c r="C44" s="25">
        <v>11</v>
      </c>
      <c r="D44" s="25">
        <f t="shared" si="1"/>
        <v>11</v>
      </c>
      <c r="E44" s="25">
        <v>0</v>
      </c>
    </row>
    <row r="45" spans="1:5" x14ac:dyDescent="0.35">
      <c r="A45" s="1" t="s">
        <v>41</v>
      </c>
      <c r="B45" s="1" t="s">
        <v>51</v>
      </c>
      <c r="C45" s="25">
        <v>11</v>
      </c>
      <c r="D45" s="25">
        <f t="shared" si="1"/>
        <v>11</v>
      </c>
      <c r="E45" s="25">
        <v>0</v>
      </c>
    </row>
    <row r="46" spans="1:5" x14ac:dyDescent="0.35">
      <c r="A46" s="1" t="s">
        <v>41</v>
      </c>
      <c r="B46" s="1" t="s">
        <v>54</v>
      </c>
      <c r="C46" s="25">
        <v>11</v>
      </c>
      <c r="D46" s="25">
        <f t="shared" si="1"/>
        <v>11</v>
      </c>
      <c r="E46" s="25">
        <v>0</v>
      </c>
    </row>
    <row r="47" spans="1:5" x14ac:dyDescent="0.35">
      <c r="A47" s="1" t="s">
        <v>41</v>
      </c>
      <c r="B47" s="1" t="s">
        <v>44</v>
      </c>
      <c r="C47" s="25">
        <v>8</v>
      </c>
      <c r="D47" s="25">
        <f t="shared" si="1"/>
        <v>8</v>
      </c>
      <c r="E47" s="25">
        <v>0</v>
      </c>
    </row>
    <row r="48" spans="1:5" x14ac:dyDescent="0.35">
      <c r="A48" s="1" t="s">
        <v>41</v>
      </c>
      <c r="B48" s="1" t="s">
        <v>43</v>
      </c>
      <c r="C48" s="25">
        <v>6</v>
      </c>
      <c r="D48" s="25">
        <f t="shared" si="1"/>
        <v>6</v>
      </c>
      <c r="E48" s="25">
        <v>0</v>
      </c>
    </row>
    <row r="49" spans="1:5" x14ac:dyDescent="0.35">
      <c r="A49" s="1" t="s">
        <v>41</v>
      </c>
      <c r="B49" s="1" t="s">
        <v>50</v>
      </c>
      <c r="C49" s="25">
        <v>4</v>
      </c>
      <c r="D49" s="25">
        <f t="shared" si="1"/>
        <v>4</v>
      </c>
      <c r="E49" s="25">
        <v>0</v>
      </c>
    </row>
    <row r="50" spans="1:5" x14ac:dyDescent="0.35">
      <c r="A50" s="1" t="s">
        <v>41</v>
      </c>
      <c r="B50" s="1" t="s">
        <v>46</v>
      </c>
      <c r="C50" s="25">
        <v>3</v>
      </c>
      <c r="D50" s="25">
        <f t="shared" si="1"/>
        <v>3</v>
      </c>
      <c r="E50" s="25">
        <v>0</v>
      </c>
    </row>
    <row r="51" spans="1:5" x14ac:dyDescent="0.35">
      <c r="A51" s="1" t="s">
        <v>41</v>
      </c>
      <c r="B51" s="1" t="s">
        <v>48</v>
      </c>
      <c r="C51" s="25">
        <v>3</v>
      </c>
      <c r="D51" s="25">
        <f t="shared" si="1"/>
        <v>3</v>
      </c>
      <c r="E51" s="25">
        <v>0</v>
      </c>
    </row>
    <row r="52" spans="1:5" x14ac:dyDescent="0.35">
      <c r="A52" s="1" t="s">
        <v>41</v>
      </c>
      <c r="B52" s="1" t="s">
        <v>55</v>
      </c>
      <c r="C52" s="25">
        <v>3</v>
      </c>
      <c r="D52" s="25">
        <f t="shared" si="1"/>
        <v>3</v>
      </c>
      <c r="E52" s="25">
        <v>0</v>
      </c>
    </row>
    <row r="53" spans="1:5" x14ac:dyDescent="0.35">
      <c r="A53" s="1" t="s">
        <v>41</v>
      </c>
      <c r="B53" s="1" t="s">
        <v>56</v>
      </c>
      <c r="C53" s="25">
        <v>3</v>
      </c>
      <c r="D53" s="25">
        <f t="shared" si="1"/>
        <v>3</v>
      </c>
      <c r="E53" s="25">
        <v>0</v>
      </c>
    </row>
    <row r="54" spans="1:5" x14ac:dyDescent="0.35">
      <c r="A54" s="1" t="s">
        <v>59</v>
      </c>
      <c r="B54" s="1" t="s">
        <v>60</v>
      </c>
      <c r="C54" s="25">
        <v>40210</v>
      </c>
      <c r="D54" s="25">
        <f>+C54-E54</f>
        <v>40210</v>
      </c>
      <c r="E54" s="25">
        <v>0</v>
      </c>
    </row>
    <row r="55" spans="1:5" x14ac:dyDescent="0.35">
      <c r="A55" s="1" t="s">
        <v>59</v>
      </c>
      <c r="B55" s="1" t="s">
        <v>86</v>
      </c>
      <c r="C55" s="25">
        <v>34781</v>
      </c>
      <c r="D55" s="25">
        <f t="shared" ref="D55:D85" si="2">+C55-E55</f>
        <v>34781</v>
      </c>
      <c r="E55" s="25">
        <v>0</v>
      </c>
    </row>
    <row r="56" spans="1:5" x14ac:dyDescent="0.35">
      <c r="A56" s="1" t="s">
        <v>59</v>
      </c>
      <c r="B56" s="1" t="s">
        <v>77</v>
      </c>
      <c r="C56" s="25">
        <v>30777</v>
      </c>
      <c r="D56" s="25">
        <f t="shared" si="2"/>
        <v>14400</v>
      </c>
      <c r="E56" s="25">
        <v>16377</v>
      </c>
    </row>
    <row r="57" spans="1:5" x14ac:dyDescent="0.35">
      <c r="A57" s="1" t="s">
        <v>59</v>
      </c>
      <c r="B57" s="1" t="s">
        <v>63</v>
      </c>
      <c r="C57" s="25">
        <v>23422</v>
      </c>
      <c r="D57" s="25">
        <f t="shared" si="2"/>
        <v>23422</v>
      </c>
      <c r="E57" s="25">
        <v>0</v>
      </c>
    </row>
    <row r="58" spans="1:5" x14ac:dyDescent="0.35">
      <c r="A58" s="1" t="s">
        <v>59</v>
      </c>
      <c r="B58" s="1" t="s">
        <v>74</v>
      </c>
      <c r="C58" s="25">
        <v>9524</v>
      </c>
      <c r="D58" s="25">
        <f t="shared" si="2"/>
        <v>9524</v>
      </c>
      <c r="E58" s="25">
        <v>0</v>
      </c>
    </row>
    <row r="59" spans="1:5" x14ac:dyDescent="0.35">
      <c r="A59" s="1" t="s">
        <v>59</v>
      </c>
      <c r="B59" s="1" t="s">
        <v>67</v>
      </c>
      <c r="C59" s="25">
        <v>7314</v>
      </c>
      <c r="D59" s="25">
        <f t="shared" si="2"/>
        <v>7314</v>
      </c>
      <c r="E59" s="25">
        <v>0</v>
      </c>
    </row>
    <row r="60" spans="1:5" x14ac:dyDescent="0.35">
      <c r="A60" s="1" t="s">
        <v>59</v>
      </c>
      <c r="B60" s="1" t="s">
        <v>90</v>
      </c>
      <c r="C60" s="25">
        <v>5529</v>
      </c>
      <c r="D60" s="25">
        <f t="shared" si="2"/>
        <v>5529</v>
      </c>
      <c r="E60" s="25">
        <v>0</v>
      </c>
    </row>
    <row r="61" spans="1:5" x14ac:dyDescent="0.35">
      <c r="A61" s="1" t="s">
        <v>59</v>
      </c>
      <c r="B61" s="1" t="s">
        <v>73</v>
      </c>
      <c r="C61" s="25">
        <v>4404</v>
      </c>
      <c r="D61" s="25">
        <f t="shared" si="2"/>
        <v>4404</v>
      </c>
      <c r="E61" s="25">
        <v>0</v>
      </c>
    </row>
    <row r="62" spans="1:5" x14ac:dyDescent="0.35">
      <c r="A62" s="1" t="s">
        <v>59</v>
      </c>
      <c r="B62" s="1" t="s">
        <v>70</v>
      </c>
      <c r="C62" s="25">
        <v>4365</v>
      </c>
      <c r="D62" s="25">
        <f t="shared" si="2"/>
        <v>4365</v>
      </c>
      <c r="E62" s="25">
        <v>0</v>
      </c>
    </row>
    <row r="63" spans="1:5" x14ac:dyDescent="0.35">
      <c r="A63" s="1" t="s">
        <v>59</v>
      </c>
      <c r="B63" s="1" t="s">
        <v>76</v>
      </c>
      <c r="C63" s="25">
        <v>2066</v>
      </c>
      <c r="D63" s="25">
        <f t="shared" si="2"/>
        <v>2066</v>
      </c>
      <c r="E63" s="25">
        <v>0</v>
      </c>
    </row>
    <row r="64" spans="1:5" x14ac:dyDescent="0.35">
      <c r="A64" s="1" t="s">
        <v>59</v>
      </c>
      <c r="B64" s="1" t="s">
        <v>66</v>
      </c>
      <c r="C64" s="25">
        <v>1632</v>
      </c>
      <c r="D64" s="25">
        <f t="shared" si="2"/>
        <v>1632</v>
      </c>
      <c r="E64" s="25">
        <v>0</v>
      </c>
    </row>
    <row r="65" spans="1:5" x14ac:dyDescent="0.35">
      <c r="A65" s="1" t="s">
        <v>59</v>
      </c>
      <c r="B65" s="1" t="s">
        <v>88</v>
      </c>
      <c r="C65" s="25">
        <v>1281</v>
      </c>
      <c r="D65" s="25">
        <f t="shared" si="2"/>
        <v>1281</v>
      </c>
      <c r="E65" s="25">
        <v>0</v>
      </c>
    </row>
    <row r="66" spans="1:5" x14ac:dyDescent="0.35">
      <c r="A66" s="1" t="s">
        <v>59</v>
      </c>
      <c r="B66" s="1" t="s">
        <v>62</v>
      </c>
      <c r="C66" s="25">
        <v>1016</v>
      </c>
      <c r="D66" s="25">
        <f t="shared" si="2"/>
        <v>1016</v>
      </c>
      <c r="E66" s="25">
        <v>0</v>
      </c>
    </row>
    <row r="67" spans="1:5" x14ac:dyDescent="0.35">
      <c r="A67" s="1" t="s">
        <v>59</v>
      </c>
      <c r="B67" s="1" t="s">
        <v>65</v>
      </c>
      <c r="C67" s="25">
        <v>612</v>
      </c>
      <c r="D67" s="25">
        <f t="shared" si="2"/>
        <v>612</v>
      </c>
      <c r="E67" s="25">
        <v>0</v>
      </c>
    </row>
    <row r="68" spans="1:5" x14ac:dyDescent="0.35">
      <c r="A68" s="1" t="s">
        <v>59</v>
      </c>
      <c r="B68" s="1" t="s">
        <v>84</v>
      </c>
      <c r="C68" s="25">
        <v>370</v>
      </c>
      <c r="D68" s="25">
        <f t="shared" si="2"/>
        <v>370</v>
      </c>
      <c r="E68" s="25">
        <v>0</v>
      </c>
    </row>
    <row r="69" spans="1:5" x14ac:dyDescent="0.35">
      <c r="A69" s="1" t="s">
        <v>59</v>
      </c>
      <c r="B69" s="1" t="s">
        <v>89</v>
      </c>
      <c r="C69" s="25">
        <v>217</v>
      </c>
      <c r="D69" s="25">
        <f t="shared" si="2"/>
        <v>217</v>
      </c>
      <c r="E69" s="25">
        <v>0</v>
      </c>
    </row>
    <row r="70" spans="1:5" x14ac:dyDescent="0.35">
      <c r="A70" s="1" t="s">
        <v>59</v>
      </c>
      <c r="B70" s="1" t="s">
        <v>68</v>
      </c>
      <c r="C70" s="25">
        <v>133</v>
      </c>
      <c r="D70" s="25">
        <f t="shared" si="2"/>
        <v>133</v>
      </c>
      <c r="E70" s="25">
        <v>0</v>
      </c>
    </row>
    <row r="71" spans="1:5" x14ac:dyDescent="0.35">
      <c r="A71" s="1" t="s">
        <v>59</v>
      </c>
      <c r="B71" s="1" t="s">
        <v>71</v>
      </c>
      <c r="C71" s="25">
        <v>120</v>
      </c>
      <c r="D71" s="25">
        <f t="shared" si="2"/>
        <v>120</v>
      </c>
      <c r="E71" s="25">
        <v>0</v>
      </c>
    </row>
    <row r="72" spans="1:5" x14ac:dyDescent="0.35">
      <c r="A72" s="1" t="s">
        <v>59</v>
      </c>
      <c r="B72" s="1" t="s">
        <v>69</v>
      </c>
      <c r="C72" s="25">
        <v>98</v>
      </c>
      <c r="D72" s="25">
        <f t="shared" si="2"/>
        <v>98</v>
      </c>
      <c r="E72" s="25">
        <v>0</v>
      </c>
    </row>
    <row r="73" spans="1:5" x14ac:dyDescent="0.35">
      <c r="A73" s="1" t="s">
        <v>59</v>
      </c>
      <c r="B73" s="1" t="s">
        <v>75</v>
      </c>
      <c r="C73" s="25">
        <v>87</v>
      </c>
      <c r="D73" s="25">
        <f t="shared" si="2"/>
        <v>87</v>
      </c>
      <c r="E73" s="25">
        <v>0</v>
      </c>
    </row>
    <row r="74" spans="1:5" x14ac:dyDescent="0.35">
      <c r="A74" s="1" t="s">
        <v>59</v>
      </c>
      <c r="B74" s="1" t="s">
        <v>85</v>
      </c>
      <c r="C74" s="25">
        <v>79</v>
      </c>
      <c r="D74" s="25">
        <f t="shared" si="2"/>
        <v>79</v>
      </c>
      <c r="E74" s="25">
        <v>0</v>
      </c>
    </row>
    <row r="75" spans="1:5" x14ac:dyDescent="0.35">
      <c r="A75" s="1" t="s">
        <v>59</v>
      </c>
      <c r="B75" s="1" t="s">
        <v>81</v>
      </c>
      <c r="C75" s="25">
        <v>70</v>
      </c>
      <c r="D75" s="25">
        <f t="shared" si="2"/>
        <v>70</v>
      </c>
      <c r="E75" s="25">
        <v>0</v>
      </c>
    </row>
    <row r="76" spans="1:5" x14ac:dyDescent="0.35">
      <c r="A76" s="1" t="s">
        <v>59</v>
      </c>
      <c r="B76" s="1" t="s">
        <v>61</v>
      </c>
      <c r="C76" s="25">
        <v>49</v>
      </c>
      <c r="D76" s="25">
        <f t="shared" si="2"/>
        <v>49</v>
      </c>
      <c r="E76" s="25">
        <v>0</v>
      </c>
    </row>
    <row r="77" spans="1:5" x14ac:dyDescent="0.35">
      <c r="A77" s="1" t="s">
        <v>59</v>
      </c>
      <c r="B77" s="1" t="s">
        <v>83</v>
      </c>
      <c r="C77" s="25">
        <v>46</v>
      </c>
      <c r="D77" s="25">
        <f t="shared" si="2"/>
        <v>46</v>
      </c>
      <c r="E77" s="25">
        <v>0</v>
      </c>
    </row>
    <row r="78" spans="1:5" x14ac:dyDescent="0.35">
      <c r="A78" s="1" t="s">
        <v>59</v>
      </c>
      <c r="B78" s="1" t="s">
        <v>78</v>
      </c>
      <c r="C78" s="25">
        <v>40</v>
      </c>
      <c r="D78" s="25">
        <f t="shared" si="2"/>
        <v>40</v>
      </c>
      <c r="E78" s="25">
        <v>0</v>
      </c>
    </row>
    <row r="79" spans="1:5" x14ac:dyDescent="0.35">
      <c r="A79" s="1" t="s">
        <v>59</v>
      </c>
      <c r="B79" s="1" t="s">
        <v>64</v>
      </c>
      <c r="C79" s="25">
        <v>37</v>
      </c>
      <c r="D79" s="25">
        <f t="shared" si="2"/>
        <v>37</v>
      </c>
      <c r="E79" s="25">
        <v>0</v>
      </c>
    </row>
    <row r="80" spans="1:5" x14ac:dyDescent="0.35">
      <c r="A80" s="1" t="s">
        <v>59</v>
      </c>
      <c r="B80" s="1" t="s">
        <v>91</v>
      </c>
      <c r="C80" s="25">
        <v>33</v>
      </c>
      <c r="D80" s="25">
        <f t="shared" si="2"/>
        <v>33</v>
      </c>
      <c r="E80" s="25">
        <v>0</v>
      </c>
    </row>
    <row r="81" spans="1:5" x14ac:dyDescent="0.35">
      <c r="A81" s="1" t="s">
        <v>59</v>
      </c>
      <c r="B81" s="1" t="s">
        <v>72</v>
      </c>
      <c r="C81" s="25">
        <v>19</v>
      </c>
      <c r="D81" s="25">
        <f t="shared" si="2"/>
        <v>19</v>
      </c>
      <c r="E81" s="25">
        <v>0</v>
      </c>
    </row>
    <row r="82" spans="1:5" x14ac:dyDescent="0.35">
      <c r="A82" s="1" t="s">
        <v>59</v>
      </c>
      <c r="B82" s="1" t="s">
        <v>79</v>
      </c>
      <c r="C82" s="25">
        <v>14</v>
      </c>
      <c r="D82" s="25">
        <f t="shared" si="2"/>
        <v>14</v>
      </c>
      <c r="E82" s="25">
        <v>0</v>
      </c>
    </row>
    <row r="83" spans="1:5" x14ac:dyDescent="0.35">
      <c r="A83" s="1" t="s">
        <v>59</v>
      </c>
      <c r="B83" s="1" t="s">
        <v>87</v>
      </c>
      <c r="C83" s="25">
        <v>3</v>
      </c>
      <c r="D83" s="25">
        <f t="shared" si="2"/>
        <v>3</v>
      </c>
      <c r="E83" s="25">
        <v>0</v>
      </c>
    </row>
    <row r="84" spans="1:5" x14ac:dyDescent="0.35">
      <c r="A84" s="1" t="s">
        <v>59</v>
      </c>
      <c r="B84" s="1" t="s">
        <v>80</v>
      </c>
      <c r="C84" s="25">
        <v>2</v>
      </c>
      <c r="D84" s="25">
        <f t="shared" si="2"/>
        <v>2</v>
      </c>
      <c r="E84" s="25">
        <v>0</v>
      </c>
    </row>
    <row r="85" spans="1:5" x14ac:dyDescent="0.35">
      <c r="A85" s="1" t="s">
        <v>59</v>
      </c>
      <c r="B85" s="1" t="s">
        <v>82</v>
      </c>
      <c r="C85" s="25">
        <v>1</v>
      </c>
      <c r="D85" s="25">
        <f t="shared" si="2"/>
        <v>1</v>
      </c>
      <c r="E85" s="25">
        <v>0</v>
      </c>
    </row>
    <row r="86" spans="1:5" x14ac:dyDescent="0.35">
      <c r="A86" s="1" t="s">
        <v>92</v>
      </c>
      <c r="B86" s="1" t="s">
        <v>93</v>
      </c>
      <c r="C86" s="25">
        <v>35003</v>
      </c>
      <c r="D86" s="25">
        <f>+C86-E86</f>
        <v>35003</v>
      </c>
      <c r="E86" s="25">
        <v>0</v>
      </c>
    </row>
    <row r="87" spans="1:5" x14ac:dyDescent="0.35">
      <c r="A87" s="1" t="s">
        <v>94</v>
      </c>
      <c r="B87" s="1" t="s">
        <v>113</v>
      </c>
      <c r="C87" s="25">
        <v>189444</v>
      </c>
      <c r="D87" s="25">
        <f>+C87-E87</f>
        <v>183424</v>
      </c>
      <c r="E87" s="25">
        <v>6020</v>
      </c>
    </row>
    <row r="88" spans="1:5" x14ac:dyDescent="0.35">
      <c r="A88" s="1" t="s">
        <v>94</v>
      </c>
      <c r="B88" s="1" t="s">
        <v>112</v>
      </c>
      <c r="C88" s="25">
        <v>54764</v>
      </c>
      <c r="D88" s="25">
        <f t="shared" ref="D88:D110" si="3">+C88-E88</f>
        <v>31090</v>
      </c>
      <c r="E88" s="25">
        <v>23674</v>
      </c>
    </row>
    <row r="89" spans="1:5" x14ac:dyDescent="0.35">
      <c r="A89" s="1" t="s">
        <v>94</v>
      </c>
      <c r="B89" s="1" t="s">
        <v>97</v>
      </c>
      <c r="C89" s="25">
        <v>28908</v>
      </c>
      <c r="D89" s="25">
        <f t="shared" si="3"/>
        <v>27898</v>
      </c>
      <c r="E89" s="25">
        <v>1010</v>
      </c>
    </row>
    <row r="90" spans="1:5" x14ac:dyDescent="0.35">
      <c r="A90" s="1" t="s">
        <v>94</v>
      </c>
      <c r="B90" s="1" t="s">
        <v>104</v>
      </c>
      <c r="C90" s="25">
        <v>18846</v>
      </c>
      <c r="D90" s="25">
        <f t="shared" si="3"/>
        <v>12475</v>
      </c>
      <c r="E90" s="25">
        <v>6371</v>
      </c>
    </row>
    <row r="91" spans="1:5" x14ac:dyDescent="0.35">
      <c r="A91" s="1" t="s">
        <v>94</v>
      </c>
      <c r="B91" s="1" t="s">
        <v>106</v>
      </c>
      <c r="C91" s="25">
        <v>18839</v>
      </c>
      <c r="D91" s="25">
        <f t="shared" si="3"/>
        <v>7149</v>
      </c>
      <c r="E91" s="25">
        <v>11690</v>
      </c>
    </row>
    <row r="92" spans="1:5" x14ac:dyDescent="0.35">
      <c r="A92" s="1" t="s">
        <v>94</v>
      </c>
      <c r="B92" s="1" t="s">
        <v>103</v>
      </c>
      <c r="C92" s="25">
        <v>10765</v>
      </c>
      <c r="D92" s="25">
        <f t="shared" si="3"/>
        <v>10765</v>
      </c>
      <c r="E92" s="25">
        <v>0</v>
      </c>
    </row>
    <row r="93" spans="1:5" x14ac:dyDescent="0.35">
      <c r="A93" s="1" t="s">
        <v>94</v>
      </c>
      <c r="B93" s="1" t="s">
        <v>107</v>
      </c>
      <c r="C93" s="25">
        <v>2072</v>
      </c>
      <c r="D93" s="25">
        <f t="shared" si="3"/>
        <v>2072</v>
      </c>
      <c r="E93" s="25">
        <v>0</v>
      </c>
    </row>
    <row r="94" spans="1:5" x14ac:dyDescent="0.35">
      <c r="A94" s="1" t="s">
        <v>94</v>
      </c>
      <c r="B94" s="1" t="s">
        <v>117</v>
      </c>
      <c r="C94" s="25">
        <v>1497</v>
      </c>
      <c r="D94" s="25">
        <f t="shared" si="3"/>
        <v>1497</v>
      </c>
      <c r="E94" s="25">
        <v>0</v>
      </c>
    </row>
    <row r="95" spans="1:5" x14ac:dyDescent="0.35">
      <c r="A95" s="1" t="s">
        <v>94</v>
      </c>
      <c r="B95" s="1" t="s">
        <v>100</v>
      </c>
      <c r="C95" s="25">
        <v>1098</v>
      </c>
      <c r="D95" s="25">
        <f t="shared" si="3"/>
        <v>1098</v>
      </c>
      <c r="E95" s="25">
        <v>0</v>
      </c>
    </row>
    <row r="96" spans="1:5" x14ac:dyDescent="0.35">
      <c r="A96" s="1" t="s">
        <v>94</v>
      </c>
      <c r="B96" s="1" t="s">
        <v>110</v>
      </c>
      <c r="C96" s="25">
        <v>376</v>
      </c>
      <c r="D96" s="25">
        <f t="shared" si="3"/>
        <v>376</v>
      </c>
      <c r="E96" s="25">
        <v>0</v>
      </c>
    </row>
    <row r="97" spans="1:5" x14ac:dyDescent="0.35">
      <c r="A97" s="1" t="s">
        <v>94</v>
      </c>
      <c r="B97" s="1" t="s">
        <v>102</v>
      </c>
      <c r="C97" s="25">
        <v>217</v>
      </c>
      <c r="D97" s="25">
        <f t="shared" si="3"/>
        <v>217</v>
      </c>
      <c r="E97" s="25">
        <v>0</v>
      </c>
    </row>
    <row r="98" spans="1:5" x14ac:dyDescent="0.35">
      <c r="A98" s="1" t="s">
        <v>94</v>
      </c>
      <c r="B98" s="1" t="s">
        <v>96</v>
      </c>
      <c r="C98" s="25">
        <v>123</v>
      </c>
      <c r="D98" s="25">
        <f t="shared" si="3"/>
        <v>123</v>
      </c>
      <c r="E98" s="25">
        <v>0</v>
      </c>
    </row>
    <row r="99" spans="1:5" x14ac:dyDescent="0.35">
      <c r="A99" s="1" t="s">
        <v>94</v>
      </c>
      <c r="B99" s="1" t="s">
        <v>111</v>
      </c>
      <c r="C99" s="25">
        <v>88</v>
      </c>
      <c r="D99" s="25">
        <f t="shared" si="3"/>
        <v>88</v>
      </c>
      <c r="E99" s="25">
        <v>0</v>
      </c>
    </row>
    <row r="100" spans="1:5" x14ac:dyDescent="0.35">
      <c r="A100" s="1" t="s">
        <v>94</v>
      </c>
      <c r="B100" s="1" t="s">
        <v>118</v>
      </c>
      <c r="C100" s="25">
        <v>54</v>
      </c>
      <c r="D100" s="25">
        <f t="shared" si="3"/>
        <v>54</v>
      </c>
      <c r="E100" s="25">
        <v>0</v>
      </c>
    </row>
    <row r="101" spans="1:5" x14ac:dyDescent="0.35">
      <c r="A101" s="1" t="s">
        <v>94</v>
      </c>
      <c r="B101" s="1" t="s">
        <v>105</v>
      </c>
      <c r="C101" s="25">
        <v>52</v>
      </c>
      <c r="D101" s="25">
        <f t="shared" si="3"/>
        <v>52</v>
      </c>
      <c r="E101" s="25">
        <v>0</v>
      </c>
    </row>
    <row r="102" spans="1:5" x14ac:dyDescent="0.35">
      <c r="A102" s="1" t="s">
        <v>94</v>
      </c>
      <c r="B102" s="1" t="s">
        <v>108</v>
      </c>
      <c r="C102" s="25">
        <v>23</v>
      </c>
      <c r="D102" s="25">
        <f t="shared" si="3"/>
        <v>23</v>
      </c>
      <c r="E102" s="25">
        <v>0</v>
      </c>
    </row>
    <row r="103" spans="1:5" x14ac:dyDescent="0.35">
      <c r="A103" s="1" t="s">
        <v>94</v>
      </c>
      <c r="B103" s="1" t="s">
        <v>115</v>
      </c>
      <c r="C103" s="25">
        <v>22</v>
      </c>
      <c r="D103" s="25">
        <f t="shared" si="3"/>
        <v>22</v>
      </c>
      <c r="E103" s="25">
        <v>0</v>
      </c>
    </row>
    <row r="104" spans="1:5" x14ac:dyDescent="0.35">
      <c r="A104" s="1" t="s">
        <v>94</v>
      </c>
      <c r="B104" s="1" t="s">
        <v>98</v>
      </c>
      <c r="C104" s="25">
        <v>17</v>
      </c>
      <c r="D104" s="25">
        <f t="shared" si="3"/>
        <v>17</v>
      </c>
      <c r="E104" s="25">
        <v>0</v>
      </c>
    </row>
    <row r="105" spans="1:5" x14ac:dyDescent="0.35">
      <c r="A105" s="1" t="s">
        <v>94</v>
      </c>
      <c r="B105" s="1" t="s">
        <v>101</v>
      </c>
      <c r="C105" s="25">
        <v>10</v>
      </c>
      <c r="D105" s="25">
        <f t="shared" si="3"/>
        <v>10</v>
      </c>
      <c r="E105" s="25">
        <v>0</v>
      </c>
    </row>
    <row r="106" spans="1:5" x14ac:dyDescent="0.35">
      <c r="A106" s="1" t="s">
        <v>94</v>
      </c>
      <c r="B106" s="1" t="s">
        <v>109</v>
      </c>
      <c r="C106" s="25">
        <v>10</v>
      </c>
      <c r="D106" s="25">
        <f t="shared" si="3"/>
        <v>10</v>
      </c>
      <c r="E106" s="25">
        <v>0</v>
      </c>
    </row>
    <row r="107" spans="1:5" x14ac:dyDescent="0.35">
      <c r="A107" s="1" t="s">
        <v>94</v>
      </c>
      <c r="B107" s="1" t="s">
        <v>95</v>
      </c>
      <c r="C107" s="25">
        <v>8</v>
      </c>
      <c r="D107" s="25">
        <f t="shared" si="3"/>
        <v>8</v>
      </c>
      <c r="E107" s="25">
        <v>0</v>
      </c>
    </row>
    <row r="108" spans="1:5" x14ac:dyDescent="0.35">
      <c r="A108" s="1" t="s">
        <v>94</v>
      </c>
      <c r="B108" s="1" t="s">
        <v>114</v>
      </c>
      <c r="C108" s="25">
        <v>7</v>
      </c>
      <c r="D108" s="25">
        <f t="shared" si="3"/>
        <v>7</v>
      </c>
      <c r="E108" s="25">
        <v>0</v>
      </c>
    </row>
    <row r="109" spans="1:5" x14ac:dyDescent="0.35">
      <c r="A109" s="1" t="s">
        <v>94</v>
      </c>
      <c r="B109" s="1" t="s">
        <v>116</v>
      </c>
      <c r="C109" s="25">
        <v>4</v>
      </c>
      <c r="D109" s="25">
        <f t="shared" si="3"/>
        <v>4</v>
      </c>
      <c r="E109" s="25">
        <v>0</v>
      </c>
    </row>
    <row r="110" spans="1:5" x14ac:dyDescent="0.35">
      <c r="A110" s="1" t="s">
        <v>94</v>
      </c>
      <c r="B110" s="1" t="s">
        <v>99</v>
      </c>
      <c r="C110" s="25">
        <v>3</v>
      </c>
      <c r="D110" s="25">
        <f t="shared" si="3"/>
        <v>3</v>
      </c>
      <c r="E110" s="25">
        <v>0</v>
      </c>
    </row>
    <row r="111" spans="1:5" x14ac:dyDescent="0.35">
      <c r="A111" s="1" t="s">
        <v>119</v>
      </c>
      <c r="B111" s="1" t="s">
        <v>123</v>
      </c>
      <c r="C111" s="25">
        <v>2132</v>
      </c>
      <c r="D111" s="25">
        <f>+C111-E111</f>
        <v>2132</v>
      </c>
      <c r="E111" s="25">
        <v>0</v>
      </c>
    </row>
    <row r="112" spans="1:5" x14ac:dyDescent="0.35">
      <c r="A112" s="1" t="s">
        <v>119</v>
      </c>
      <c r="B112" s="1" t="s">
        <v>124</v>
      </c>
      <c r="C112" s="25">
        <v>849</v>
      </c>
      <c r="D112" s="25">
        <f t="shared" ref="D112:D117" si="4">+C112-E112</f>
        <v>849</v>
      </c>
      <c r="E112" s="25">
        <v>0</v>
      </c>
    </row>
    <row r="113" spans="1:5" x14ac:dyDescent="0.35">
      <c r="A113" s="1" t="s">
        <v>119</v>
      </c>
      <c r="B113" s="1" t="s">
        <v>125</v>
      </c>
      <c r="C113" s="25">
        <v>544</v>
      </c>
      <c r="D113" s="25">
        <f t="shared" si="4"/>
        <v>544</v>
      </c>
      <c r="E113" s="25">
        <v>0</v>
      </c>
    </row>
    <row r="114" spans="1:5" x14ac:dyDescent="0.35">
      <c r="A114" s="1" t="s">
        <v>119</v>
      </c>
      <c r="B114" s="1" t="s">
        <v>122</v>
      </c>
      <c r="C114" s="25">
        <v>352</v>
      </c>
      <c r="D114" s="25">
        <f t="shared" si="4"/>
        <v>352</v>
      </c>
      <c r="E114" s="25">
        <v>0</v>
      </c>
    </row>
    <row r="115" spans="1:5" x14ac:dyDescent="0.35">
      <c r="A115" s="1" t="s">
        <v>119</v>
      </c>
      <c r="B115" s="1" t="s">
        <v>120</v>
      </c>
      <c r="C115" s="25">
        <v>291</v>
      </c>
      <c r="D115" s="25">
        <f t="shared" si="4"/>
        <v>291</v>
      </c>
      <c r="E115" s="25">
        <v>0</v>
      </c>
    </row>
    <row r="116" spans="1:5" x14ac:dyDescent="0.35">
      <c r="A116" s="1" t="s">
        <v>119</v>
      </c>
      <c r="B116" s="1" t="s">
        <v>121</v>
      </c>
      <c r="C116" s="25">
        <v>158</v>
      </c>
      <c r="D116" s="25">
        <f t="shared" si="4"/>
        <v>158</v>
      </c>
      <c r="E116" s="25">
        <v>0</v>
      </c>
    </row>
    <row r="117" spans="1:5" x14ac:dyDescent="0.35">
      <c r="A117" s="1" t="s">
        <v>119</v>
      </c>
      <c r="B117" s="1" t="s">
        <v>126</v>
      </c>
      <c r="C117" s="25">
        <v>15</v>
      </c>
      <c r="D117" s="25">
        <f t="shared" si="4"/>
        <v>15</v>
      </c>
      <c r="E117" s="25">
        <v>0</v>
      </c>
    </row>
  </sheetData>
  <sortState xmlns:xlrd2="http://schemas.microsoft.com/office/spreadsheetml/2017/richdata2" ref="A111:C117">
    <sortCondition descending="1" ref="C111:C1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7EC4-AD66-4931-82A8-779649AC321D}">
  <dimension ref="A1:D55"/>
  <sheetViews>
    <sheetView topLeftCell="A36" workbookViewId="0">
      <selection activeCell="A56" sqref="A56:XFD56"/>
    </sheetView>
  </sheetViews>
  <sheetFormatPr defaultRowHeight="14.5" x14ac:dyDescent="0.35"/>
  <cols>
    <col min="1" max="4" width="16.7265625" customWidth="1"/>
  </cols>
  <sheetData>
    <row r="1" spans="1:4" x14ac:dyDescent="0.35">
      <c r="A1" s="3" t="s">
        <v>0</v>
      </c>
      <c r="B1" s="3" t="s">
        <v>1</v>
      </c>
      <c r="C1" s="3" t="s">
        <v>128</v>
      </c>
      <c r="D1" s="3" t="s">
        <v>127</v>
      </c>
    </row>
    <row r="2" spans="1:4" x14ac:dyDescent="0.35">
      <c r="A2" s="1" t="s">
        <v>3</v>
      </c>
      <c r="B2" s="1" t="s">
        <v>167</v>
      </c>
      <c r="C2" s="1" t="s">
        <v>171</v>
      </c>
      <c r="D2" s="4">
        <v>2996</v>
      </c>
    </row>
    <row r="3" spans="1:4" x14ac:dyDescent="0.35">
      <c r="A3" s="1" t="s">
        <v>3</v>
      </c>
      <c r="B3" s="1" t="s">
        <v>167</v>
      </c>
      <c r="C3" s="1" t="s">
        <v>169</v>
      </c>
      <c r="D3" s="4">
        <v>8407</v>
      </c>
    </row>
    <row r="4" spans="1:4" x14ac:dyDescent="0.35">
      <c r="A4" s="1" t="s">
        <v>3</v>
      </c>
      <c r="B4" s="1" t="s">
        <v>167</v>
      </c>
      <c r="C4" s="1" t="s">
        <v>168</v>
      </c>
      <c r="D4" s="4">
        <v>17600</v>
      </c>
    </row>
    <row r="5" spans="1:4" x14ac:dyDescent="0.35">
      <c r="A5" s="1" t="s">
        <v>3</v>
      </c>
      <c r="B5" s="1" t="s">
        <v>167</v>
      </c>
      <c r="C5" s="1" t="s">
        <v>170</v>
      </c>
      <c r="D5" s="4">
        <v>4908</v>
      </c>
    </row>
    <row r="6" spans="1:4" x14ac:dyDescent="0.35">
      <c r="A6" s="1" t="s">
        <v>3</v>
      </c>
      <c r="B6" s="1" t="s">
        <v>167</v>
      </c>
      <c r="C6" s="1" t="s">
        <v>172</v>
      </c>
      <c r="D6" s="4">
        <v>2882</v>
      </c>
    </row>
    <row r="7" spans="1:4" x14ac:dyDescent="0.35">
      <c r="A7" s="1" t="s">
        <v>3</v>
      </c>
      <c r="B7" s="1" t="s">
        <v>167</v>
      </c>
      <c r="C7" s="1" t="s">
        <v>173</v>
      </c>
      <c r="D7" s="4">
        <v>2482</v>
      </c>
    </row>
    <row r="8" spans="1:4" x14ac:dyDescent="0.35">
      <c r="A8" s="1" t="s">
        <v>3</v>
      </c>
      <c r="B8" s="1" t="s">
        <v>167</v>
      </c>
      <c r="C8" s="1" t="s">
        <v>197</v>
      </c>
      <c r="D8" s="4">
        <v>36009</v>
      </c>
    </row>
    <row r="9" spans="1:4" x14ac:dyDescent="0.35">
      <c r="A9" s="1" t="s">
        <v>3</v>
      </c>
      <c r="B9" s="1" t="s">
        <v>133</v>
      </c>
      <c r="C9" s="1" t="s">
        <v>135</v>
      </c>
      <c r="D9" s="4">
        <v>3347</v>
      </c>
    </row>
    <row r="10" spans="1:4" x14ac:dyDescent="0.35">
      <c r="A10" s="1" t="s">
        <v>3</v>
      </c>
      <c r="B10" s="1" t="s">
        <v>133</v>
      </c>
      <c r="C10" s="1" t="s">
        <v>134</v>
      </c>
      <c r="D10" s="4">
        <v>5248</v>
      </c>
    </row>
    <row r="11" spans="1:4" x14ac:dyDescent="0.35">
      <c r="A11" s="1" t="s">
        <v>3</v>
      </c>
      <c r="B11" s="1" t="s">
        <v>133</v>
      </c>
      <c r="C11" s="1" t="s">
        <v>198</v>
      </c>
      <c r="D11" s="4">
        <v>0</v>
      </c>
    </row>
    <row r="12" spans="1:4" x14ac:dyDescent="0.35">
      <c r="A12" s="1" t="s">
        <v>3</v>
      </c>
      <c r="B12" s="1" t="s">
        <v>166</v>
      </c>
      <c r="C12" s="1" t="s">
        <v>199</v>
      </c>
      <c r="D12" s="4">
        <v>30419</v>
      </c>
    </row>
    <row r="13" spans="1:4" x14ac:dyDescent="0.35">
      <c r="A13" s="1" t="s">
        <v>3</v>
      </c>
      <c r="B13" s="1" t="s">
        <v>166</v>
      </c>
      <c r="C13" s="1" t="s">
        <v>200</v>
      </c>
      <c r="D13" s="4">
        <v>14209</v>
      </c>
    </row>
    <row r="14" spans="1:4" x14ac:dyDescent="0.35">
      <c r="A14" s="1" t="s">
        <v>3</v>
      </c>
      <c r="B14" s="1" t="s">
        <v>166</v>
      </c>
      <c r="C14" s="1" t="s">
        <v>201</v>
      </c>
      <c r="D14" s="4">
        <v>0</v>
      </c>
    </row>
    <row r="15" spans="1:4" x14ac:dyDescent="0.35">
      <c r="A15" s="1" t="s">
        <v>3</v>
      </c>
      <c r="B15" s="1" t="s">
        <v>139</v>
      </c>
      <c r="C15" s="1" t="s">
        <v>142</v>
      </c>
      <c r="D15" s="4">
        <v>4158</v>
      </c>
    </row>
    <row r="16" spans="1:4" x14ac:dyDescent="0.35">
      <c r="A16" s="1" t="s">
        <v>3</v>
      </c>
      <c r="B16" s="1" t="s">
        <v>139</v>
      </c>
      <c r="C16" s="1" t="s">
        <v>141</v>
      </c>
      <c r="D16" s="4">
        <v>6926</v>
      </c>
    </row>
    <row r="17" spans="1:4" x14ac:dyDescent="0.35">
      <c r="A17" s="1" t="s">
        <v>3</v>
      </c>
      <c r="B17" s="1" t="s">
        <v>139</v>
      </c>
      <c r="C17" s="1" t="s">
        <v>202</v>
      </c>
      <c r="D17" s="4">
        <v>4237</v>
      </c>
    </row>
    <row r="18" spans="1:4" x14ac:dyDescent="0.35">
      <c r="A18" s="1" t="s">
        <v>3</v>
      </c>
      <c r="B18" s="1" t="s">
        <v>139</v>
      </c>
      <c r="C18" s="1" t="s">
        <v>140</v>
      </c>
      <c r="D18" s="4">
        <v>3574</v>
      </c>
    </row>
    <row r="19" spans="1:4" x14ac:dyDescent="0.35">
      <c r="A19" s="1" t="s">
        <v>3</v>
      </c>
      <c r="B19" s="1" t="s">
        <v>139</v>
      </c>
      <c r="C19" s="1" t="s">
        <v>143</v>
      </c>
      <c r="D19" s="4">
        <v>9311</v>
      </c>
    </row>
    <row r="20" spans="1:4" x14ac:dyDescent="0.35">
      <c r="A20" s="1" t="s">
        <v>3</v>
      </c>
      <c r="B20" s="1" t="s">
        <v>148</v>
      </c>
      <c r="C20" s="1" t="s">
        <v>150</v>
      </c>
      <c r="D20" s="4">
        <v>31860</v>
      </c>
    </row>
    <row r="21" spans="1:4" x14ac:dyDescent="0.35">
      <c r="A21" s="1" t="s">
        <v>3</v>
      </c>
      <c r="B21" s="1" t="s">
        <v>148</v>
      </c>
      <c r="C21" s="1" t="s">
        <v>152</v>
      </c>
      <c r="D21" s="4">
        <v>9316</v>
      </c>
    </row>
    <row r="22" spans="1:4" x14ac:dyDescent="0.35">
      <c r="A22" s="1" t="s">
        <v>3</v>
      </c>
      <c r="B22" s="1" t="s">
        <v>148</v>
      </c>
      <c r="C22" s="1" t="s">
        <v>151</v>
      </c>
      <c r="D22" s="4">
        <v>8926</v>
      </c>
    </row>
    <row r="23" spans="1:4" x14ac:dyDescent="0.35">
      <c r="A23" s="1" t="s">
        <v>3</v>
      </c>
      <c r="B23" s="1" t="s">
        <v>148</v>
      </c>
      <c r="C23" s="1" t="s">
        <v>149</v>
      </c>
      <c r="D23" s="4">
        <v>3588</v>
      </c>
    </row>
    <row r="24" spans="1:4" x14ac:dyDescent="0.35">
      <c r="A24" s="1" t="s">
        <v>3</v>
      </c>
      <c r="B24" s="1" t="s">
        <v>162</v>
      </c>
      <c r="C24" s="1" t="s">
        <v>164</v>
      </c>
      <c r="D24" s="4">
        <v>9845</v>
      </c>
    </row>
    <row r="25" spans="1:4" x14ac:dyDescent="0.35">
      <c r="A25" s="1" t="s">
        <v>3</v>
      </c>
      <c r="B25" s="1" t="s">
        <v>162</v>
      </c>
      <c r="C25" s="1" t="s">
        <v>163</v>
      </c>
      <c r="D25" s="4">
        <v>1870</v>
      </c>
    </row>
    <row r="26" spans="1:4" x14ac:dyDescent="0.35">
      <c r="A26" s="1" t="s">
        <v>3</v>
      </c>
      <c r="B26" s="1" t="s">
        <v>174</v>
      </c>
      <c r="C26" s="1" t="s">
        <v>175</v>
      </c>
      <c r="D26" s="4">
        <v>21210</v>
      </c>
    </row>
    <row r="27" spans="1:4" x14ac:dyDescent="0.35">
      <c r="A27" s="1" t="s">
        <v>3</v>
      </c>
      <c r="B27" s="1" t="s">
        <v>174</v>
      </c>
      <c r="C27" s="1" t="s">
        <v>176</v>
      </c>
      <c r="D27" s="4">
        <v>11281</v>
      </c>
    </row>
    <row r="28" spans="1:4" x14ac:dyDescent="0.35">
      <c r="A28" s="1" t="s">
        <v>3</v>
      </c>
      <c r="B28" s="1" t="s">
        <v>203</v>
      </c>
      <c r="C28" s="1" t="s">
        <v>165</v>
      </c>
      <c r="D28" s="4">
        <v>118</v>
      </c>
    </row>
    <row r="29" spans="1:4" x14ac:dyDescent="0.35">
      <c r="A29" s="1" t="s">
        <v>3</v>
      </c>
      <c r="B29" s="1" t="s">
        <v>155</v>
      </c>
      <c r="C29" s="1" t="s">
        <v>156</v>
      </c>
      <c r="D29" s="4">
        <v>13267</v>
      </c>
    </row>
    <row r="30" spans="1:4" x14ac:dyDescent="0.35">
      <c r="A30" s="1" t="s">
        <v>3</v>
      </c>
      <c r="B30" s="1" t="s">
        <v>155</v>
      </c>
      <c r="C30" s="1" t="s">
        <v>157</v>
      </c>
      <c r="D30" s="4">
        <v>10850</v>
      </c>
    </row>
    <row r="31" spans="1:4" x14ac:dyDescent="0.35">
      <c r="A31" s="1" t="s">
        <v>3</v>
      </c>
      <c r="B31" s="1" t="s">
        <v>155</v>
      </c>
      <c r="C31" s="1" t="s">
        <v>158</v>
      </c>
      <c r="D31" s="4">
        <v>3389</v>
      </c>
    </row>
    <row r="32" spans="1:4" x14ac:dyDescent="0.35">
      <c r="A32" s="1" t="s">
        <v>3</v>
      </c>
      <c r="B32" s="1" t="s">
        <v>179</v>
      </c>
      <c r="C32" s="1" t="s">
        <v>180</v>
      </c>
      <c r="D32" s="4">
        <v>301</v>
      </c>
    </row>
    <row r="33" spans="1:4" x14ac:dyDescent="0.35">
      <c r="A33" s="1" t="s">
        <v>3</v>
      </c>
      <c r="B33" s="1" t="s">
        <v>136</v>
      </c>
      <c r="C33" s="1" t="s">
        <v>204</v>
      </c>
      <c r="D33" s="4">
        <v>1796</v>
      </c>
    </row>
    <row r="34" spans="1:4" x14ac:dyDescent="0.35">
      <c r="A34" s="1" t="s">
        <v>3</v>
      </c>
      <c r="B34" s="1" t="s">
        <v>159</v>
      </c>
      <c r="C34" s="1" t="s">
        <v>161</v>
      </c>
      <c r="D34" s="4">
        <v>9448</v>
      </c>
    </row>
    <row r="35" spans="1:4" x14ac:dyDescent="0.35">
      <c r="A35" s="1" t="s">
        <v>3</v>
      </c>
      <c r="B35" s="1" t="s">
        <v>159</v>
      </c>
      <c r="C35" s="1" t="s">
        <v>160</v>
      </c>
      <c r="D35" s="4">
        <v>2437</v>
      </c>
    </row>
    <row r="36" spans="1:4" x14ac:dyDescent="0.35">
      <c r="A36" s="1" t="s">
        <v>3</v>
      </c>
      <c r="B36" s="1" t="s">
        <v>159</v>
      </c>
      <c r="C36" s="1" t="s">
        <v>205</v>
      </c>
      <c r="D36" s="4">
        <v>7243</v>
      </c>
    </row>
    <row r="37" spans="1:4" x14ac:dyDescent="0.35">
      <c r="A37" s="1" t="s">
        <v>3</v>
      </c>
      <c r="B37" s="1" t="s">
        <v>129</v>
      </c>
      <c r="C37" s="1" t="s">
        <v>130</v>
      </c>
      <c r="D37" s="4">
        <v>1685</v>
      </c>
    </row>
    <row r="38" spans="1:4" x14ac:dyDescent="0.35">
      <c r="A38" s="1" t="s">
        <v>3</v>
      </c>
      <c r="B38" s="1" t="s">
        <v>153</v>
      </c>
      <c r="C38" s="1" t="s">
        <v>154</v>
      </c>
      <c r="D38" s="4">
        <v>4655</v>
      </c>
    </row>
    <row r="39" spans="1:4" x14ac:dyDescent="0.35">
      <c r="A39" s="1" t="s">
        <v>3</v>
      </c>
      <c r="B39" s="1" t="s">
        <v>144</v>
      </c>
      <c r="C39" s="1" t="s">
        <v>147</v>
      </c>
      <c r="D39" s="4">
        <v>44060</v>
      </c>
    </row>
    <row r="40" spans="1:4" x14ac:dyDescent="0.35">
      <c r="A40" s="1" t="s">
        <v>3</v>
      </c>
      <c r="B40" s="1" t="s">
        <v>144</v>
      </c>
      <c r="C40" s="1" t="s">
        <v>145</v>
      </c>
      <c r="D40" s="4">
        <v>4561</v>
      </c>
    </row>
    <row r="41" spans="1:4" x14ac:dyDescent="0.35">
      <c r="A41" s="1" t="s">
        <v>3</v>
      </c>
      <c r="B41" s="1" t="s">
        <v>144</v>
      </c>
      <c r="C41" s="1" t="s">
        <v>146</v>
      </c>
      <c r="D41" s="4">
        <v>7740</v>
      </c>
    </row>
    <row r="42" spans="1:4" x14ac:dyDescent="0.35">
      <c r="A42" s="1" t="s">
        <v>3</v>
      </c>
      <c r="B42" s="1" t="s">
        <v>177</v>
      </c>
      <c r="C42" s="1" t="s">
        <v>178</v>
      </c>
      <c r="D42" s="4">
        <v>778</v>
      </c>
    </row>
    <row r="43" spans="1:4" x14ac:dyDescent="0.35">
      <c r="A43" s="1" t="s">
        <v>3</v>
      </c>
      <c r="B43" s="1" t="s">
        <v>137</v>
      </c>
      <c r="C43" s="1" t="s">
        <v>138</v>
      </c>
      <c r="D43" s="4">
        <v>3424</v>
      </c>
    </row>
    <row r="44" spans="1:4" x14ac:dyDescent="0.35">
      <c r="A44" s="1" t="s">
        <v>3</v>
      </c>
      <c r="B44" s="1" t="s">
        <v>131</v>
      </c>
      <c r="C44" s="1" t="s">
        <v>132</v>
      </c>
      <c r="D44" s="4">
        <v>8968</v>
      </c>
    </row>
    <row r="45" spans="1:4" x14ac:dyDescent="0.35">
      <c r="A45" s="1" t="s">
        <v>94</v>
      </c>
      <c r="B45" s="1" t="s">
        <v>181</v>
      </c>
      <c r="C45" s="1" t="s">
        <v>181</v>
      </c>
      <c r="D45" s="4">
        <v>178</v>
      </c>
    </row>
    <row r="46" spans="1:4" x14ac:dyDescent="0.35">
      <c r="A46" s="1" t="s">
        <v>94</v>
      </c>
      <c r="B46" s="1" t="s">
        <v>181</v>
      </c>
      <c r="C46" s="1" t="s">
        <v>182</v>
      </c>
      <c r="D46" s="4">
        <v>649</v>
      </c>
    </row>
    <row r="47" spans="1:4" x14ac:dyDescent="0.35">
      <c r="A47" s="1" t="s">
        <v>94</v>
      </c>
      <c r="B47" s="1" t="s">
        <v>181</v>
      </c>
      <c r="C47" s="1" t="s">
        <v>183</v>
      </c>
      <c r="D47" s="4">
        <v>183</v>
      </c>
    </row>
    <row r="48" spans="1:4" x14ac:dyDescent="0.35">
      <c r="A48" s="1" t="s">
        <v>94</v>
      </c>
      <c r="B48" s="1" t="s">
        <v>184</v>
      </c>
      <c r="C48" s="1" t="s">
        <v>185</v>
      </c>
      <c r="D48" s="4">
        <v>6371</v>
      </c>
    </row>
    <row r="49" spans="1:4" x14ac:dyDescent="0.35">
      <c r="A49" s="1" t="s">
        <v>94</v>
      </c>
      <c r="B49" s="1" t="s">
        <v>186</v>
      </c>
      <c r="C49" s="1" t="s">
        <v>187</v>
      </c>
      <c r="D49" s="4">
        <v>1810</v>
      </c>
    </row>
    <row r="50" spans="1:4" x14ac:dyDescent="0.35">
      <c r="A50" s="1" t="s">
        <v>94</v>
      </c>
      <c r="B50" s="1" t="s">
        <v>186</v>
      </c>
      <c r="C50" s="1" t="s">
        <v>188</v>
      </c>
      <c r="D50" s="4">
        <v>5344</v>
      </c>
    </row>
    <row r="51" spans="1:4" x14ac:dyDescent="0.35">
      <c r="A51" s="1" t="s">
        <v>94</v>
      </c>
      <c r="B51" s="1" t="s">
        <v>186</v>
      </c>
      <c r="C51" s="1" t="s">
        <v>189</v>
      </c>
      <c r="D51" s="4">
        <v>4536</v>
      </c>
    </row>
    <row r="52" spans="1:4" x14ac:dyDescent="0.35">
      <c r="A52" s="1" t="s">
        <v>94</v>
      </c>
      <c r="B52" s="1" t="s">
        <v>190</v>
      </c>
      <c r="C52" s="1" t="s">
        <v>191</v>
      </c>
      <c r="D52" s="4">
        <v>17928</v>
      </c>
    </row>
    <row r="53" spans="1:4" x14ac:dyDescent="0.35">
      <c r="A53" s="1" t="s">
        <v>94</v>
      </c>
      <c r="B53" s="1" t="s">
        <v>190</v>
      </c>
      <c r="C53" s="1" t="s">
        <v>192</v>
      </c>
      <c r="D53" s="4">
        <v>5746</v>
      </c>
    </row>
    <row r="54" spans="1:4" x14ac:dyDescent="0.35">
      <c r="A54" s="1" t="s">
        <v>94</v>
      </c>
      <c r="B54" s="1" t="s">
        <v>193</v>
      </c>
      <c r="C54" s="1" t="s">
        <v>194</v>
      </c>
      <c r="D54" s="4">
        <v>6020</v>
      </c>
    </row>
    <row r="55" spans="1:4" x14ac:dyDescent="0.35">
      <c r="A55" s="1" t="s">
        <v>59</v>
      </c>
      <c r="B55" s="1" t="s">
        <v>195</v>
      </c>
      <c r="C55" s="1" t="s">
        <v>196</v>
      </c>
      <c r="D55" s="4">
        <v>16377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A31-F607-4643-AAA4-BABB1D1CB350}">
  <dimension ref="A1:B9"/>
  <sheetViews>
    <sheetView workbookViewId="0">
      <selection activeCell="D9" sqref="D9"/>
    </sheetView>
  </sheetViews>
  <sheetFormatPr defaultRowHeight="14.5" x14ac:dyDescent="0.35"/>
  <cols>
    <col min="1" max="1" width="13.81640625" customWidth="1"/>
    <col min="2" max="2" width="17.81640625" customWidth="1"/>
  </cols>
  <sheetData>
    <row r="1" spans="1:2" x14ac:dyDescent="0.35">
      <c r="A1" s="2" t="s">
        <v>212</v>
      </c>
      <c r="B1" s="2" t="s">
        <v>2</v>
      </c>
    </row>
    <row r="2" spans="1:2" x14ac:dyDescent="0.35">
      <c r="A2" s="1" t="s">
        <v>213</v>
      </c>
      <c r="B2" s="1">
        <v>84768</v>
      </c>
    </row>
    <row r="3" spans="1:2" x14ac:dyDescent="0.35">
      <c r="A3" s="1" t="s">
        <v>214</v>
      </c>
      <c r="B3" s="1">
        <v>21379</v>
      </c>
    </row>
    <row r="4" spans="1:2" x14ac:dyDescent="0.35">
      <c r="A4" s="1" t="s">
        <v>215</v>
      </c>
      <c r="B4" s="1">
        <v>1221102</v>
      </c>
    </row>
    <row r="5" spans="1:2" x14ac:dyDescent="0.35">
      <c r="A5" s="1" t="s">
        <v>216</v>
      </c>
      <c r="B5" s="1">
        <v>40737</v>
      </c>
    </row>
    <row r="6" spans="1:2" x14ac:dyDescent="0.35">
      <c r="A6" s="1" t="s">
        <v>201</v>
      </c>
      <c r="B6" s="1">
        <v>21196</v>
      </c>
    </row>
    <row r="7" spans="1:2" x14ac:dyDescent="0.35">
      <c r="A7" s="1" t="s">
        <v>217</v>
      </c>
      <c r="B7" s="1">
        <v>21171</v>
      </c>
    </row>
    <row r="8" spans="1:2" x14ac:dyDescent="0.35">
      <c r="A8" s="1" t="s">
        <v>218</v>
      </c>
      <c r="B8" s="1">
        <v>25092</v>
      </c>
    </row>
    <row r="9" spans="1:2" x14ac:dyDescent="0.35">
      <c r="A9" s="1" t="s">
        <v>127</v>
      </c>
      <c r="B9" s="1">
        <f>SUM(B2:B8)</f>
        <v>1435445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D20D-C028-4768-B29B-C6DAAE650324}">
  <dimension ref="A1:F7"/>
  <sheetViews>
    <sheetView workbookViewId="0">
      <selection activeCell="D15" sqref="D15"/>
    </sheetView>
  </sheetViews>
  <sheetFormatPr defaultRowHeight="14.5" x14ac:dyDescent="0.35"/>
  <cols>
    <col min="1" max="1" width="18.26953125" bestFit="1" customWidth="1"/>
    <col min="2" max="4" width="11.453125" customWidth="1"/>
  </cols>
  <sheetData>
    <row r="1" spans="1:6" x14ac:dyDescent="0.35">
      <c r="A1" s="2" t="s">
        <v>219</v>
      </c>
      <c r="B1" s="2" t="s">
        <v>220</v>
      </c>
      <c r="C1" s="18" t="s">
        <v>227</v>
      </c>
      <c r="D1" s="2" t="s">
        <v>221</v>
      </c>
      <c r="E1" s="18" t="s">
        <v>228</v>
      </c>
      <c r="F1" s="2" t="s">
        <v>127</v>
      </c>
    </row>
    <row r="2" spans="1:6" x14ac:dyDescent="0.35">
      <c r="A2" s="1" t="s">
        <v>222</v>
      </c>
      <c r="B2" s="4">
        <v>53460</v>
      </c>
      <c r="C2" s="20">
        <f>+B2/$F$7</f>
        <v>3.7242806237786891E-2</v>
      </c>
      <c r="D2" s="4">
        <v>49777</v>
      </c>
      <c r="E2" s="20">
        <f>+D2/$F$7</f>
        <v>3.4677051367346015E-2</v>
      </c>
      <c r="F2" s="4">
        <f>SUM(B2,D2)</f>
        <v>103237</v>
      </c>
    </row>
    <row r="3" spans="1:6" x14ac:dyDescent="0.35">
      <c r="A3" s="1" t="s">
        <v>223</v>
      </c>
      <c r="B3" s="4">
        <v>156417</v>
      </c>
      <c r="C3" s="20">
        <f>+B3/$F$7</f>
        <v>0.10896760238114313</v>
      </c>
      <c r="D3" s="4">
        <v>147333</v>
      </c>
      <c r="E3" s="20">
        <f>+D3/$F$7</f>
        <v>0.10263925124264602</v>
      </c>
      <c r="F3" s="4">
        <f t="shared" ref="F3:F7" si="0">SUM(B3,D3)</f>
        <v>303750</v>
      </c>
    </row>
    <row r="4" spans="1:6" x14ac:dyDescent="0.35">
      <c r="A4" s="1" t="s">
        <v>224</v>
      </c>
      <c r="B4" s="4">
        <v>117400</v>
      </c>
      <c r="C4" s="20">
        <f>+B4/$F$7</f>
        <v>8.1786484330643117E-2</v>
      </c>
      <c r="D4" s="4">
        <v>110281</v>
      </c>
      <c r="E4" s="20">
        <f>+D4/$F$7</f>
        <v>7.6827046664971491E-2</v>
      </c>
      <c r="F4" s="4">
        <f t="shared" si="0"/>
        <v>227681</v>
      </c>
    </row>
    <row r="5" spans="1:6" x14ac:dyDescent="0.35">
      <c r="A5" s="1" t="s">
        <v>225</v>
      </c>
      <c r="B5" s="4">
        <v>397280</v>
      </c>
      <c r="C5" s="20">
        <f>+B5/$F$7</f>
        <v>0.27676434833797187</v>
      </c>
      <c r="D5" s="4">
        <v>331676</v>
      </c>
      <c r="E5" s="20">
        <f>+D5/$F$7</f>
        <v>0.23106144784370003</v>
      </c>
      <c r="F5" s="4">
        <f t="shared" si="0"/>
        <v>728956</v>
      </c>
    </row>
    <row r="6" spans="1:6" x14ac:dyDescent="0.35">
      <c r="A6" s="1" t="s">
        <v>226</v>
      </c>
      <c r="B6" s="4">
        <v>45288</v>
      </c>
      <c r="C6" s="20">
        <f>+B6/$F$7</f>
        <v>3.1549798146219464E-2</v>
      </c>
      <c r="D6" s="4">
        <v>26533</v>
      </c>
      <c r="E6" s="20">
        <f>+D6/$F$7</f>
        <v>1.8484163447572009E-2</v>
      </c>
      <c r="F6" s="4">
        <f t="shared" si="0"/>
        <v>71821</v>
      </c>
    </row>
    <row r="7" spans="1:6" x14ac:dyDescent="0.35">
      <c r="A7" s="17" t="s">
        <v>127</v>
      </c>
      <c r="B7" s="5">
        <f>SUM(B2:B6)</f>
        <v>769845</v>
      </c>
      <c r="C7" s="20">
        <f t="shared" ref="C7" si="1">+B7/$F$7</f>
        <v>0.53631103943376446</v>
      </c>
      <c r="D7" s="5">
        <f>SUM(D2:D6)</f>
        <v>665600</v>
      </c>
      <c r="E7" s="20">
        <f t="shared" ref="E7" si="2">+D7/$F$7</f>
        <v>0.46368896056623554</v>
      </c>
      <c r="F7" s="5">
        <f t="shared" si="0"/>
        <v>1435445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13" ma:contentTypeDescription="Create a new document." ma:contentTypeScope="" ma:versionID="b098a2b16c5d0df20547a92d08a1de34">
  <xsd:schema xmlns:xsd="http://www.w3.org/2001/XMLSchema" xmlns:xs="http://www.w3.org/2001/XMLSchema" xmlns:p="http://schemas.microsoft.com/office/2006/metadata/properties" xmlns:ns3="6df68d03-0d94-44b1-a9a2-765e7690f201" xmlns:ns4="1d8ebf77-cd33-4f18-bb2b-d077fe339d9a" targetNamespace="http://schemas.microsoft.com/office/2006/metadata/properties" ma:root="true" ma:fieldsID="b78be5d2ae36f5de23298471375279d0" ns3:_="" ns4:_="">
    <xsd:import namespace="6df68d03-0d94-44b1-a9a2-765e7690f201"/>
    <xsd:import namespace="1d8ebf77-cd33-4f18-bb2b-d077fe339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bf77-cd33-4f18-bb2b-d077fe339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D67EE-6DE0-4816-9784-4D31207824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73E45-C3AA-44FC-8171-9597720CE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1d8ebf77-cd33-4f18-bb2b-d077fe339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BCE0BF-FA70-4324-A3F1-CF48444E9A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Breakdown by Districts</vt:lpstr>
      <vt:lpstr>Breakdown by RVs</vt:lpstr>
      <vt:lpstr>Breakdown by Ethnicity</vt:lpstr>
      <vt:lpstr>Breakdown by Age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 Zahoor</dc:creator>
  <cp:lastModifiedBy>Saad Bin Tariq</cp:lastModifiedBy>
  <dcterms:created xsi:type="dcterms:W3CDTF">2021-01-27T05:43:57Z</dcterms:created>
  <dcterms:modified xsi:type="dcterms:W3CDTF">2022-11-29T16:27:45Z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