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filterPrivacy="1" hidePivotFieldList="1" defaultThemeVersion="124226"/>
  <xr:revisionPtr revIDLastSave="0" documentId="13_ncr:1_{5A93D286-8659-4C4C-B2C4-C49E1C98F26C}" xr6:coauthVersionLast="47" xr6:coauthVersionMax="47" xr10:uidLastSave="{00000000-0000-0000-0000-000000000000}"/>
  <bookViews>
    <workbookView xWindow="-96" yWindow="-96" windowWidth="23232" windowHeight="12432" firstSheet="3" activeTab="7" xr2:uid="{00000000-000D-0000-FFFF-FFFF00000000}"/>
  </bookViews>
  <sheets>
    <sheet name="Categorical Variable" sheetId="1" r:id="rId1"/>
    <sheet name="Numerical Variables" sheetId="2" r:id="rId2"/>
    <sheet name="Cross Table Dataset" sheetId="3" r:id="rId3"/>
    <sheet name="Scatter Plot Data" sheetId="4" r:id="rId4"/>
    <sheet name="Measure of Central Tendency" sheetId="5" r:id="rId5"/>
    <sheet name="Variance" sheetId="6" r:id="rId6"/>
    <sheet name="SD &amp; CoV" sheetId="7" r:id="rId7"/>
    <sheet name="Correlation" sheetId="8" r:id="rId8"/>
  </sheets>
  <definedNames>
    <definedName name="_xlchart.v1.0" hidden="1">'Numerical Variables'!$B$5:$B$24</definedName>
    <definedName name="_xlchart.v1.1" hidden="1">'Numerical Variables'!$C$5:$C$24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F11" i="8"/>
  <c r="F12" i="3"/>
  <c r="F14" i="3"/>
  <c r="F13" i="3"/>
  <c r="I8" i="5"/>
  <c r="B25" i="6"/>
  <c r="B24" i="6"/>
  <c r="H31" i="7"/>
  <c r="I30" i="7"/>
  <c r="I31" i="7" s="1"/>
  <c r="H30" i="7"/>
  <c r="I29" i="7"/>
  <c r="H29" i="7"/>
  <c r="G8" i="7"/>
  <c r="G6" i="7"/>
  <c r="I7" i="5"/>
  <c r="I6" i="5"/>
  <c r="H8" i="5"/>
  <c r="H7" i="5"/>
  <c r="H6" i="5"/>
  <c r="G7" i="3"/>
  <c r="G8" i="3"/>
  <c r="G9" i="3"/>
  <c r="G6" i="3"/>
  <c r="D8" i="1"/>
  <c r="D9" i="1"/>
  <c r="D10" i="1"/>
  <c r="D11" i="1"/>
  <c r="C17" i="8"/>
  <c r="B17" i="8"/>
  <c r="G7" i="7" l="1"/>
  <c r="D16" i="7"/>
  <c r="D15" i="7"/>
  <c r="D14" i="7"/>
  <c r="D13" i="7"/>
  <c r="D12" i="7"/>
  <c r="D11" i="7"/>
  <c r="D10" i="7"/>
  <c r="D9" i="7"/>
  <c r="D8" i="7"/>
  <c r="D7" i="7"/>
  <c r="D6" i="7"/>
  <c r="H6" i="7" l="1"/>
  <c r="H8" i="7"/>
  <c r="H7" i="7" s="1"/>
  <c r="C11" i="1"/>
  <c r="E9" i="3" l="1"/>
  <c r="D9" i="3"/>
  <c r="C9" i="3"/>
  <c r="F8" i="3"/>
  <c r="F7" i="3"/>
  <c r="F6" i="3"/>
  <c r="F9" i="3" l="1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</calcChain>
</file>

<file path=xl/sharedStrings.xml><?xml version="1.0" encoding="utf-8"?>
<sst xmlns="http://schemas.openxmlformats.org/spreadsheetml/2006/main" count="119" uniqueCount="100">
  <si>
    <t>Frequency</t>
  </si>
  <si>
    <t>Audi</t>
  </si>
  <si>
    <t>BMW</t>
  </si>
  <si>
    <t>Mercedes</t>
  </si>
  <si>
    <t>Total</t>
  </si>
  <si>
    <t>Dataset</t>
  </si>
  <si>
    <t>Type of investment \ Investor</t>
  </si>
  <si>
    <t>Investor A</t>
  </si>
  <si>
    <t>Investor B</t>
  </si>
  <si>
    <t>Investor C</t>
  </si>
  <si>
    <t>Stocks</t>
  </si>
  <si>
    <t>Bonds</t>
  </si>
  <si>
    <t>Real Estate</t>
  </si>
  <si>
    <t>Student ID</t>
  </si>
  <si>
    <t>Reading</t>
  </si>
  <si>
    <t>Writing</t>
  </si>
  <si>
    <t>Students Test Score</t>
  </si>
  <si>
    <t>Investment Data</t>
  </si>
  <si>
    <t>Date</t>
  </si>
  <si>
    <t>Apple (AAPL)</t>
  </si>
  <si>
    <t>Alphabet (GOOGL)</t>
  </si>
  <si>
    <t>Bank of America (BAC)</t>
  </si>
  <si>
    <t>Toyota</t>
  </si>
  <si>
    <t>Honda</t>
  </si>
  <si>
    <t>Position</t>
  </si>
  <si>
    <t>Islamabad</t>
  </si>
  <si>
    <t>Peshawar</t>
  </si>
  <si>
    <t>Background</t>
  </si>
  <si>
    <t>Decide whether you have to use sample or population formula for the variance</t>
  </si>
  <si>
    <t>Calculate the variance of their income</t>
  </si>
  <si>
    <t>Generally, what does this number tell you?</t>
  </si>
  <si>
    <t>Annual income</t>
  </si>
  <si>
    <t>You have the annual personal income of 11 people from Karachi</t>
  </si>
  <si>
    <t>Pizza Prices in Pakistan</t>
  </si>
  <si>
    <t>Standard deviation and coefficient of variation</t>
  </si>
  <si>
    <t>Islamabad in PKR</t>
  </si>
  <si>
    <t>In Iranian Rial</t>
  </si>
  <si>
    <t>Decide whether you have to use sample or population formula for the standard deviation and the coefficient of variation</t>
  </si>
  <si>
    <t>Please Interpret the numbers</t>
  </si>
  <si>
    <t>Annual income Pakistan</t>
  </si>
  <si>
    <t>Annual income Canada</t>
  </si>
  <si>
    <t>You have the personal income of 10 people from the Pakistan and 11 from Canada</t>
  </si>
  <si>
    <t>Calculate the standard deviation of income in the Pakistan and in Canada</t>
  </si>
  <si>
    <t>Calculate the coefficient of variation of income</t>
  </si>
  <si>
    <t>Correlation</t>
  </si>
  <si>
    <t>Calculate the correlation coefficient of the two datasets.</t>
  </si>
  <si>
    <t>Solution:</t>
  </si>
  <si>
    <t>Mean</t>
  </si>
  <si>
    <t>Test scores</t>
  </si>
  <si>
    <t>Given is the data on the Test scores having marks of Reading &amp; writing</t>
  </si>
  <si>
    <t>What do you get from correlation value</t>
  </si>
  <si>
    <t>Sales of car companies</t>
  </si>
  <si>
    <t>Percentage</t>
  </si>
  <si>
    <t xml:space="preserve">histogram </t>
  </si>
  <si>
    <t>FDT</t>
  </si>
  <si>
    <t xml:space="preserve">Bar </t>
  </si>
  <si>
    <t>Pie</t>
  </si>
  <si>
    <t>Pareto</t>
  </si>
  <si>
    <t>Investor A total investment =</t>
  </si>
  <si>
    <t>Investor B total investment =</t>
  </si>
  <si>
    <t>Investor C total investment =</t>
  </si>
  <si>
    <t>Investments in diff types</t>
  </si>
  <si>
    <t>stock</t>
  </si>
  <si>
    <t>Scatter diagram shows relationship between two or more variables (also called correlation)</t>
  </si>
  <si>
    <t>Mode</t>
  </si>
  <si>
    <t>Median</t>
  </si>
  <si>
    <t>SD</t>
  </si>
  <si>
    <t>PKR</t>
  </si>
  <si>
    <t>Rial</t>
  </si>
  <si>
    <t xml:space="preserve">I am going to use the sample formula for the SD and CV. </t>
  </si>
  <si>
    <t>Canada A_Income</t>
  </si>
  <si>
    <t>Pak A_income</t>
  </si>
  <si>
    <t>COV</t>
  </si>
  <si>
    <t>Annual income in Pakistan is less than Canada.</t>
  </si>
  <si>
    <t>Population SD</t>
  </si>
  <si>
    <t>Sample SD</t>
  </si>
  <si>
    <t>Population Variance</t>
  </si>
  <si>
    <t>Sample Variance</t>
  </si>
  <si>
    <t xml:space="preserve">6 built in functions to do variance… </t>
  </si>
  <si>
    <t>Choice depends on:</t>
  </si>
  <si>
    <t>1) version of excel</t>
  </si>
  <si>
    <t>2) calculation of sample or population variance</t>
  </si>
  <si>
    <t>3) evaluate text, ignore text/logical values</t>
  </si>
  <si>
    <t>Mean =</t>
  </si>
  <si>
    <t xml:space="preserve">variance = </t>
  </si>
  <si>
    <t>This number shows that different values are spread upto 1.33x10^11.</t>
  </si>
  <si>
    <t>Correlation Coefficient =</t>
  </si>
  <si>
    <t>This value means that the correlation between reading</t>
  </si>
  <si>
    <t xml:space="preserve">and writing score are higher in the test. </t>
  </si>
  <si>
    <t>Most of the students are good in writing &amp; reading.</t>
  </si>
  <si>
    <t>(-1 to 1)</t>
  </si>
  <si>
    <t>Correlation Coefficient is near to 1</t>
  </si>
  <si>
    <t>COV stands for 'Co-efficient of Variation'</t>
  </si>
  <si>
    <t>Visualization techniques possibility for categorical data:</t>
  </si>
  <si>
    <t>Visualization techniques possibility for numerical data:</t>
  </si>
  <si>
    <t xml:space="preserve">I will chose sample population formula for the calculation of Variance. </t>
  </si>
  <si>
    <t>Task#02</t>
  </si>
  <si>
    <t>Task#01</t>
  </si>
  <si>
    <t>Pizza price example: (Are the prices worth the same even that having different currencies)?</t>
  </si>
  <si>
    <t>Measuring Central Tendencies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</si>
</sst>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[$Rs-420]\ * #,##0.00_-;\-[$Rs-420]\ * #,##0.00_-;_-[$Rs-420]\ * &quot;-&quot;??_-;_-@_-"/>
    <numFmt numFmtId="167" formatCode="_([$IRR]\ * #,##0.00_);_([$IRR]\ * \(#,##0.00\);_([$IRR]\ * &quot;-&quot;??_);_(@_)"/>
    <numFmt numFmtId="168" formatCode="_(* #,##0_);_(* \(#,##0\);_(* &quot;-&quot;??_);_(@_)"/>
    <numFmt numFmtId="169" formatCode="_-[$IRR]\ * #,##0.00_-;\-[$IRR]\ * #,##0.00_-;_-[$IRR]\ * &quot;-&quot;??_-;_-@_-"/>
  </numFmts>
  <fonts count="1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9"/>
      <color theme="4" tint="-0.499984740745262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b/>
      <sz val="16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b/>
      <sz val="9"/>
      <color theme="1"/>
      <name val="Arial"/>
      <family val="2"/>
    </font>
    <font>
      <b/>
      <sz val="12"/>
      <color rgb="FF002060"/>
      <name val="Arial"/>
      <family val="2"/>
      <charset val="204"/>
    </font>
    <font>
      <sz val="9"/>
      <color theme="1"/>
      <name val="Arial"/>
      <family val="2"/>
      <charset val="204"/>
    </font>
    <font>
      <b/>
      <sz val="9"/>
      <color rgb="FF002060"/>
      <name val="Arial"/>
      <family val="2"/>
      <charset val="204"/>
    </font>
    <font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/>
      <diagonal/>
    </border>
    <border>
      <left/>
      <right/>
      <top/>
      <bottom style="thin">
        <color rgb="FF002060"/>
      </bottom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 style="thin">
        <color theme="4" tint="-0.499984740745262"/>
      </right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/>
      <bottom style="medium">
        <color theme="4" tint="-0.499984740745262"/>
      </bottom>
      <diagonal/>
    </border>
    <border>
      <left/>
      <right style="thin">
        <color theme="4" tint="-0.499984740745262"/>
      </right>
      <top/>
      <bottom/>
      <diagonal/>
    </border>
    <border>
      <left style="thin">
        <color theme="4" tint="-0.499984740745262"/>
      </left>
      <right style="medium">
        <color theme="4" tint="-0.499984740745262"/>
      </right>
      <top/>
      <bottom/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/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medium">
        <color rgb="FF002060"/>
      </bottom>
      <diagonal/>
    </border>
    <border>
      <left/>
      <right/>
      <top style="thin">
        <color theme="4" tint="-0.499984740745262"/>
      </top>
      <bottom style="medium">
        <color rgb="FF002060"/>
      </bottom>
      <diagonal/>
    </border>
    <border>
      <left style="thin">
        <color theme="4" tint="-0.499984740745262"/>
      </left>
      <right style="medium">
        <color theme="4" tint="-0.499984740745262"/>
      </right>
      <top style="thin">
        <color theme="4" tint="-0.499984740745262"/>
      </top>
      <bottom style="medium">
        <color rgb="FF002060"/>
      </bottom>
      <diagonal/>
    </border>
    <border>
      <left/>
      <right/>
      <top style="thick">
        <color rgb="FF002060"/>
      </top>
      <bottom style="thick">
        <color rgb="FF002060"/>
      </bottom>
      <diagonal/>
    </border>
    <border>
      <left/>
      <right style="thin">
        <color rgb="FF002060"/>
      </right>
      <top/>
      <bottom style="medium">
        <color rgb="FF002060"/>
      </bottom>
      <diagonal/>
    </border>
    <border>
      <left/>
      <right style="thin">
        <color rgb="FF002060"/>
      </right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</cellStyleXfs>
  <cellXfs count="7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 applyAlignment="1">
      <alignment horizontal="right"/>
    </xf>
    <xf numFmtId="0" fontId="2" fillId="2" borderId="2" xfId="0" applyFont="1" applyFill="1" applyBorder="1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 applyAlignment="1">
      <alignment horizontal="right" vertical="center"/>
    </xf>
    <xf numFmtId="0" fontId="1" fillId="2" borderId="3" xfId="0" applyFont="1" applyFill="1" applyBorder="1"/>
    <xf numFmtId="0" fontId="2" fillId="2" borderId="4" xfId="0" applyFont="1" applyFill="1" applyBorder="1"/>
    <xf numFmtId="0" fontId="1" fillId="2" borderId="4" xfId="0" applyFont="1" applyFill="1" applyBorder="1"/>
    <xf numFmtId="0" fontId="2" fillId="2" borderId="5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right" vertical="center"/>
    </xf>
    <xf numFmtId="0" fontId="4" fillId="2" borderId="5" xfId="0" applyFont="1" applyFill="1" applyBorder="1" applyAlignment="1">
      <alignment horizontal="right" vertical="center"/>
    </xf>
    <xf numFmtId="0" fontId="2" fillId="2" borderId="7" xfId="0" applyFont="1" applyFill="1" applyBorder="1" applyAlignment="1">
      <alignment horizontal="right" vertical="center"/>
    </xf>
    <xf numFmtId="0" fontId="1" fillId="2" borderId="8" xfId="0" applyFont="1" applyFill="1" applyBorder="1"/>
    <xf numFmtId="0" fontId="1" fillId="2" borderId="0" xfId="0" applyFont="1" applyFill="1" applyAlignment="1">
      <alignment horizontal="right"/>
    </xf>
    <xf numFmtId="0" fontId="1" fillId="2" borderId="8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 vertical="center"/>
    </xf>
    <xf numFmtId="0" fontId="1" fillId="2" borderId="10" xfId="0" applyFont="1" applyFill="1" applyBorder="1"/>
    <xf numFmtId="0" fontId="1" fillId="2" borderId="11" xfId="0" applyFont="1" applyFill="1" applyBorder="1" applyAlignment="1">
      <alignment horizontal="right"/>
    </xf>
    <xf numFmtId="0" fontId="1" fillId="2" borderId="10" xfId="0" applyFont="1" applyFill="1" applyBorder="1" applyAlignment="1">
      <alignment horizontal="right"/>
    </xf>
    <xf numFmtId="0" fontId="1" fillId="2" borderId="12" xfId="0" applyFont="1" applyFill="1" applyBorder="1" applyAlignment="1">
      <alignment horizontal="right" vertical="center"/>
    </xf>
    <xf numFmtId="0" fontId="2" fillId="2" borderId="13" xfId="0" applyFont="1" applyFill="1" applyBorder="1"/>
    <xf numFmtId="0" fontId="1" fillId="2" borderId="14" xfId="0" applyFont="1" applyFill="1" applyBorder="1" applyAlignment="1">
      <alignment horizontal="right"/>
    </xf>
    <xf numFmtId="0" fontId="1" fillId="2" borderId="13" xfId="0" applyFont="1" applyFill="1" applyBorder="1" applyAlignment="1">
      <alignment horizontal="right"/>
    </xf>
    <xf numFmtId="0" fontId="1" fillId="2" borderId="1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0" fontId="5" fillId="2" borderId="0" xfId="0" applyFont="1" applyFill="1" applyAlignment="1">
      <alignment vertical="center"/>
    </xf>
    <xf numFmtId="0" fontId="6" fillId="0" borderId="0" xfId="0" applyFont="1"/>
    <xf numFmtId="14" fontId="1" fillId="2" borderId="0" xfId="0" applyNumberFormat="1" applyFont="1" applyFill="1"/>
    <xf numFmtId="0" fontId="2" fillId="2" borderId="16" xfId="0" applyFont="1" applyFill="1" applyBorder="1"/>
    <xf numFmtId="0" fontId="1" fillId="2" borderId="16" xfId="0" applyFont="1" applyFill="1" applyBorder="1"/>
    <xf numFmtId="0" fontId="2" fillId="2" borderId="17" xfId="0" applyFont="1" applyFill="1" applyBorder="1" applyAlignment="1">
      <alignment horizontal="right"/>
    </xf>
    <xf numFmtId="0" fontId="1" fillId="2" borderId="18" xfId="0" applyFont="1" applyFill="1" applyBorder="1"/>
    <xf numFmtId="166" fontId="1" fillId="2" borderId="0" xfId="1" applyNumberFormat="1" applyFont="1" applyFill="1"/>
    <xf numFmtId="0" fontId="1" fillId="2" borderId="17" xfId="0" applyFont="1" applyFill="1" applyBorder="1"/>
    <xf numFmtId="166" fontId="1" fillId="2" borderId="1" xfId="1" applyNumberFormat="1" applyFont="1" applyFill="1" applyBorder="1"/>
    <xf numFmtId="0" fontId="8" fillId="2" borderId="0" xfId="0" applyFont="1" applyFill="1"/>
    <xf numFmtId="0" fontId="9" fillId="0" borderId="0" xfId="0" applyFont="1"/>
    <xf numFmtId="0" fontId="10" fillId="2" borderId="0" xfId="0" applyFont="1" applyFill="1"/>
    <xf numFmtId="0" fontId="2" fillId="2" borderId="0" xfId="0" applyFont="1" applyFill="1" applyAlignment="1">
      <alignment horizontal="right"/>
    </xf>
    <xf numFmtId="167" fontId="1" fillId="2" borderId="0" xfId="0" applyNumberFormat="1" applyFont="1" applyFill="1"/>
    <xf numFmtId="167" fontId="1" fillId="2" borderId="19" xfId="0" applyNumberFormat="1" applyFont="1" applyFill="1" applyBorder="1"/>
    <xf numFmtId="164" fontId="1" fillId="2" borderId="0" xfId="1" applyFont="1" applyFill="1"/>
    <xf numFmtId="164" fontId="2" fillId="2" borderId="0" xfId="1" applyFont="1" applyFill="1" applyBorder="1"/>
    <xf numFmtId="164" fontId="1" fillId="2" borderId="0" xfId="1" applyFont="1" applyFill="1" applyBorder="1"/>
    <xf numFmtId="164" fontId="1" fillId="2" borderId="1" xfId="1" applyFont="1" applyFill="1" applyBorder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/>
    <xf numFmtId="0" fontId="14" fillId="2" borderId="1" xfId="0" applyFont="1" applyFill="1" applyBorder="1" applyAlignment="1">
      <alignment horizontal="right"/>
    </xf>
    <xf numFmtId="0" fontId="5" fillId="2" borderId="3" xfId="0" applyFont="1" applyFill="1" applyBorder="1" applyAlignment="1">
      <alignment vertical="center"/>
    </xf>
    <xf numFmtId="168" fontId="13" fillId="2" borderId="0" xfId="2" applyNumberFormat="1" applyFont="1" applyFill="1"/>
    <xf numFmtId="10" fontId="0" fillId="0" borderId="0" xfId="0" applyNumberFormat="1" applyAlignment="1">
      <alignment horizontal="center"/>
    </xf>
    <xf numFmtId="0" fontId="11" fillId="0" borderId="0" xfId="0" applyFont="1"/>
    <xf numFmtId="0" fontId="4" fillId="2" borderId="0" xfId="0" applyFont="1" applyFill="1" applyAlignment="1">
      <alignment horizontal="right" vertical="center"/>
    </xf>
    <xf numFmtId="10" fontId="0" fillId="0" borderId="0" xfId="0" applyNumberFormat="1"/>
    <xf numFmtId="166" fontId="0" fillId="0" borderId="0" xfId="0" applyNumberFormat="1"/>
    <xf numFmtId="0" fontId="0" fillId="3" borderId="0" xfId="0" applyFill="1"/>
    <xf numFmtId="166" fontId="0" fillId="3" borderId="0" xfId="0" applyNumberFormat="1" applyFill="1"/>
    <xf numFmtId="0" fontId="9" fillId="3" borderId="0" xfId="0" applyFont="1" applyFill="1"/>
    <xf numFmtId="0" fontId="16" fillId="3" borderId="0" xfId="0" applyFont="1" applyFill="1"/>
    <xf numFmtId="0" fontId="17" fillId="3" borderId="0" xfId="0" applyFont="1" applyFill="1"/>
    <xf numFmtId="167" fontId="0" fillId="0" borderId="0" xfId="0" applyNumberFormat="1"/>
    <xf numFmtId="169" fontId="0" fillId="0" borderId="0" xfId="0" applyNumberFormat="1"/>
    <xf numFmtId="0" fontId="15" fillId="0" borderId="0" xfId="0" applyFont="1"/>
    <xf numFmtId="164" fontId="0" fillId="3" borderId="0" xfId="0" applyNumberFormat="1" applyFill="1"/>
    <xf numFmtId="43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8" fillId="0" borderId="0" xfId="0" applyFont="1"/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Sales of car companies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'Categorical Variable'!$B$6:$B$10</c:f>
              <c:strCache>
                <c:ptCount val="5"/>
                <c:pt idx="0">
                  <c:v>Audi</c:v>
                </c:pt>
                <c:pt idx="1">
                  <c:v>BMW</c:v>
                </c:pt>
                <c:pt idx="2">
                  <c:v>Mercedes</c:v>
                </c:pt>
                <c:pt idx="3">
                  <c:v>Toyota</c:v>
                </c:pt>
                <c:pt idx="4">
                  <c:v>Honda</c:v>
                </c:pt>
              </c:strCache>
            </c:strRef>
          </c:cat>
          <c:val>
            <c:numRef>
              <c:f>'Categorical Variable'!$C$6:$C$10</c:f>
              <c:numCache>
                <c:formatCode>General</c:formatCode>
                <c:ptCount val="5"/>
                <c:pt idx="0">
                  <c:v>124</c:v>
                </c:pt>
                <c:pt idx="1">
                  <c:v>98</c:v>
                </c:pt>
                <c:pt idx="2">
                  <c:v>113</c:v>
                </c:pt>
                <c:pt idx="3">
                  <c:v>56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8-4C83-BB7E-88BA1C9D7A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0039440"/>
        <c:axId val="790037360"/>
      </c:barChart>
      <c:catAx>
        <c:axId val="790039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Car</a:t>
                </a:r>
                <a:r>
                  <a:rPr lang="en-GB" sz="1200" b="1" baseline="0"/>
                  <a:t> Brands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037360"/>
        <c:crosses val="autoZero"/>
        <c:auto val="1"/>
        <c:lblAlgn val="ctr"/>
        <c:lblOffset val="100"/>
        <c:noMultiLvlLbl val="0"/>
      </c:catAx>
      <c:valAx>
        <c:axId val="79003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Frequency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03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Sales of car companies in Percentage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9A6-4496-9428-F8D7227B27B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9A6-4496-9428-F8D7227B27B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9A6-4496-9428-F8D7227B27B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9A6-4496-9428-F8D7227B27B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9A6-4496-9428-F8D7227B27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'Categorical Variable'!$B$6:$B$10</c:f>
              <c:strCache>
                <c:ptCount val="5"/>
                <c:pt idx="0">
                  <c:v>Audi</c:v>
                </c:pt>
                <c:pt idx="1">
                  <c:v>BMW</c:v>
                </c:pt>
                <c:pt idx="2">
                  <c:v>Mercedes</c:v>
                </c:pt>
                <c:pt idx="3">
                  <c:v>Toyota</c:v>
                </c:pt>
                <c:pt idx="4">
                  <c:v>Honda</c:v>
                </c:pt>
              </c:strCache>
            </c:strRef>
          </c:cat>
          <c:val>
            <c:numRef>
              <c:f>'Categorical Variable'!$C$6:$C$10</c:f>
              <c:numCache>
                <c:formatCode>General</c:formatCode>
                <c:ptCount val="5"/>
                <c:pt idx="0">
                  <c:v>124</c:v>
                </c:pt>
                <c:pt idx="1">
                  <c:v>98</c:v>
                </c:pt>
                <c:pt idx="2">
                  <c:v>113</c:v>
                </c:pt>
                <c:pt idx="3">
                  <c:v>56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F6-41DA-8A37-89271F449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'Cross Table Dataset'!$C$5</c:f>
              <c:strCache>
                <c:ptCount val="1"/>
                <c:pt idx="0">
                  <c:v>Investor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'Cross Table Dataset'!$B$6:$B$8</c:f>
              <c:strCache>
                <c:ptCount val="3"/>
                <c:pt idx="0">
                  <c:v>Stocks</c:v>
                </c:pt>
                <c:pt idx="1">
                  <c:v>Bonds</c:v>
                </c:pt>
                <c:pt idx="2">
                  <c:v>Real Estate</c:v>
                </c:pt>
              </c:strCache>
            </c:strRef>
          </c:cat>
          <c:val>
            <c:numRef>
              <c:f>'Cross Table Dataset'!$C$6:$C$8</c:f>
              <c:numCache>
                <c:formatCode>General</c:formatCode>
                <c:ptCount val="3"/>
                <c:pt idx="0">
                  <c:v>110</c:v>
                </c:pt>
                <c:pt idx="1">
                  <c:v>175</c:v>
                </c:pt>
                <c:pt idx="2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B-4D1B-ACA8-45C7F1010291}"/>
            </c:ext>
          </c:extLst>
        </c:ser>
        <c:ser>
          <c:idx val="1"/>
          <c:order val="1"/>
          <c:tx>
            <c:strRef>
              <c:f>'Cross Table Dataset'!$D$5</c:f>
              <c:strCache>
                <c:ptCount val="1"/>
                <c:pt idx="0">
                  <c:v>Investor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'Cross Table Dataset'!$B$6:$B$8</c:f>
              <c:strCache>
                <c:ptCount val="3"/>
                <c:pt idx="0">
                  <c:v>Stocks</c:v>
                </c:pt>
                <c:pt idx="1">
                  <c:v>Bonds</c:v>
                </c:pt>
                <c:pt idx="2">
                  <c:v>Real Estate</c:v>
                </c:pt>
              </c:strCache>
            </c:strRef>
          </c:cat>
          <c:val>
            <c:numRef>
              <c:f>'Cross Table Dataset'!$D$6:$D$8</c:f>
              <c:numCache>
                <c:formatCode>General</c:formatCode>
                <c:ptCount val="3"/>
                <c:pt idx="0">
                  <c:v>195</c:v>
                </c:pt>
                <c:pt idx="1">
                  <c:v>2</c:v>
                </c:pt>
                <c:pt idx="2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5B-4D1B-ACA8-45C7F1010291}"/>
            </c:ext>
          </c:extLst>
        </c:ser>
        <c:ser>
          <c:idx val="2"/>
          <c:order val="2"/>
          <c:tx>
            <c:strRef>
              <c:f>'Cross Table Dataset'!$E$5</c:f>
              <c:strCache>
                <c:ptCount val="1"/>
                <c:pt idx="0">
                  <c:v>Investor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'Cross Table Dataset'!$B$6:$B$8</c:f>
              <c:strCache>
                <c:ptCount val="3"/>
                <c:pt idx="0">
                  <c:v>Stocks</c:v>
                </c:pt>
                <c:pt idx="1">
                  <c:v>Bonds</c:v>
                </c:pt>
                <c:pt idx="2">
                  <c:v>Real Estate</c:v>
                </c:pt>
              </c:strCache>
            </c:strRef>
          </c:cat>
          <c:val>
            <c:numRef>
              <c:f>'Cross Table Dataset'!$E$6:$E$8</c:f>
              <c:numCache>
                <c:formatCode>General</c:formatCode>
                <c:ptCount val="3"/>
                <c:pt idx="0">
                  <c:v>40</c:v>
                </c:pt>
                <c:pt idx="1">
                  <c:v>27</c:v>
                </c:pt>
                <c:pt idx="2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5B-4D1B-ACA8-45C7F1010291}"/>
            </c:ext>
          </c:extLst>
        </c:ser>
        <c:ser>
          <c:idx val="3"/>
          <c:order val="3"/>
          <c:tx>
            <c:strRef>
              <c:f>'Cross Table Dataset'!$F$5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'Cross Table Dataset'!$B$6:$B$8</c:f>
              <c:strCache>
                <c:ptCount val="3"/>
                <c:pt idx="0">
                  <c:v>Stocks</c:v>
                </c:pt>
                <c:pt idx="1">
                  <c:v>Bonds</c:v>
                </c:pt>
                <c:pt idx="2">
                  <c:v>Real Estate</c:v>
                </c:pt>
              </c:strCache>
            </c:strRef>
          </c:cat>
          <c:val>
            <c:numRef>
              <c:f>'Cross Table Dataset'!$F$6:$F$8</c:f>
              <c:numCache>
                <c:formatCode>General</c:formatCode>
                <c:ptCount val="3"/>
                <c:pt idx="0">
                  <c:v>345</c:v>
                </c:pt>
                <c:pt idx="1">
                  <c:v>204</c:v>
                </c:pt>
                <c:pt idx="2">
                  <c:v>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5B-4D1B-ACA8-45C7F1010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5905344"/>
        <c:axId val="1145914080"/>
      </c:barChart>
      <c:lineChart>
        <c:grouping val="standard"/>
        <c:varyColors val="0"/>
        <c:ser>
          <c:idx val="4"/>
          <c:order val="4"/>
          <c:tx>
            <c:v>Total Investment in % 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2253429131286742E-2"/>
                  <c:y val="-4.95160751793673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A5B-48B0-ACE4-2658B879595B}"/>
                </c:ext>
              </c:extLst>
            </c:dLbl>
            <c:dLbl>
              <c:idx val="1"/>
              <c:layout>
                <c:manualLayout>
                  <c:x val="-4.5721750489875895E-2"/>
                  <c:y val="-5.40175365593098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A5B-48B0-ACE4-2658B879595B}"/>
                </c:ext>
              </c:extLst>
            </c:dLbl>
            <c:dLbl>
              <c:idx val="2"/>
              <c:layout>
                <c:manualLayout>
                  <c:x val="-5.4430655345090354E-2"/>
                  <c:y val="-3.60116910395398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A5B-48B0-ACE4-2658B87959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'Cross Table Dataset'!$B$6:$B$8</c:f>
              <c:strCache>
                <c:ptCount val="3"/>
                <c:pt idx="0">
                  <c:v>Stocks</c:v>
                </c:pt>
                <c:pt idx="1">
                  <c:v>Bonds</c:v>
                </c:pt>
                <c:pt idx="2">
                  <c:v>Real Estate</c:v>
                </c:pt>
              </c:strCache>
            </c:strRef>
          </c:cat>
          <c:val>
            <c:numRef>
              <c:f>'Cross Table Dataset'!$G$6:$G$8</c:f>
              <c:numCache>
                <c:formatCode>0.00%</c:formatCode>
                <c:ptCount val="3"/>
                <c:pt idx="0">
                  <c:v>0.37297297297297299</c:v>
                </c:pt>
                <c:pt idx="1">
                  <c:v>0.22054054054054054</c:v>
                </c:pt>
                <c:pt idx="2">
                  <c:v>0.4064864864864865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5B-4D1B-ACA8-45C7F1010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909504"/>
        <c:axId val="1145907840"/>
      </c:lineChart>
      <c:catAx>
        <c:axId val="114590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914080"/>
        <c:crosses val="autoZero"/>
        <c:auto val="1"/>
        <c:lblAlgn val="ctr"/>
        <c:lblOffset val="100"/>
        <c:noMultiLvlLbl val="0"/>
      </c:catAx>
      <c:valAx>
        <c:axId val="114591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905344"/>
        <c:crosses val="autoZero"/>
        <c:crossBetween val="between"/>
      </c:valAx>
      <c:valAx>
        <c:axId val="1145907840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909504"/>
        <c:crosses val="max"/>
        <c:crossBetween val="between"/>
      </c:valAx>
      <c:catAx>
        <c:axId val="11459095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45907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Student Test</a:t>
            </a:r>
            <a:r>
              <a:rPr lang="en-GB" baseline="0"/>
              <a:t> Score</a:t>
            </a:r>
            <a:endParaRPr lang="en-GB"/>
          </a:p>
        </c:rich>
      </c:tx>
      <c:layout>
        <c:manualLayout>
          <c:xMode val="edge"/>
          <c:yMode val="edge"/>
          <c:x val="0.40949300087489071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26159230096238"/>
          <c:y val="9.7638888888888914E-2"/>
          <c:w val="0.84007174103237092"/>
          <c:h val="0.632553587051618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'Scatter Plot Data'!$C$4</c:f>
              <c:strCache>
                <c:ptCount val="1"/>
                <c:pt idx="0">
                  <c:v>Reading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 Data'!$B$5:$B$108</c:f>
              <c:numCache>
                <c:formatCode>General</c:formatCode>
                <c:ptCount val="1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</c:numCache>
            </c:numRef>
          </c:xVal>
          <c:yVal>
            <c:numRef>
              <c:f>'Scatter Plot Data'!$C$5:$C$108</c:f>
              <c:numCache>
                <c:formatCode>General</c:formatCode>
                <c:ptCount val="104"/>
                <c:pt idx="0">
                  <c:v>273</c:v>
                </c:pt>
                <c:pt idx="1">
                  <c:v>292</c:v>
                </c:pt>
                <c:pt idx="2">
                  <c:v>219</c:v>
                </c:pt>
                <c:pt idx="3">
                  <c:v>241</c:v>
                </c:pt>
                <c:pt idx="4">
                  <c:v>284</c:v>
                </c:pt>
                <c:pt idx="5">
                  <c:v>247</c:v>
                </c:pt>
                <c:pt idx="6">
                  <c:v>237</c:v>
                </c:pt>
                <c:pt idx="7">
                  <c:v>286</c:v>
                </c:pt>
                <c:pt idx="8">
                  <c:v>237</c:v>
                </c:pt>
                <c:pt idx="9">
                  <c:v>266</c:v>
                </c:pt>
                <c:pt idx="10">
                  <c:v>311</c:v>
                </c:pt>
                <c:pt idx="11">
                  <c:v>324</c:v>
                </c:pt>
                <c:pt idx="12">
                  <c:v>330</c:v>
                </c:pt>
                <c:pt idx="13">
                  <c:v>331</c:v>
                </c:pt>
                <c:pt idx="14">
                  <c:v>336</c:v>
                </c:pt>
                <c:pt idx="15">
                  <c:v>344</c:v>
                </c:pt>
                <c:pt idx="16">
                  <c:v>346</c:v>
                </c:pt>
                <c:pt idx="17">
                  <c:v>346</c:v>
                </c:pt>
                <c:pt idx="18">
                  <c:v>356</c:v>
                </c:pt>
                <c:pt idx="19">
                  <c:v>364</c:v>
                </c:pt>
                <c:pt idx="20">
                  <c:v>365</c:v>
                </c:pt>
                <c:pt idx="21">
                  <c:v>365</c:v>
                </c:pt>
                <c:pt idx="22">
                  <c:v>369</c:v>
                </c:pt>
                <c:pt idx="23">
                  <c:v>436</c:v>
                </c:pt>
                <c:pt idx="24">
                  <c:v>393</c:v>
                </c:pt>
                <c:pt idx="25">
                  <c:v>394</c:v>
                </c:pt>
                <c:pt idx="26">
                  <c:v>417</c:v>
                </c:pt>
                <c:pt idx="27">
                  <c:v>438</c:v>
                </c:pt>
                <c:pt idx="28">
                  <c:v>398</c:v>
                </c:pt>
                <c:pt idx="29">
                  <c:v>409</c:v>
                </c:pt>
                <c:pt idx="30">
                  <c:v>437</c:v>
                </c:pt>
                <c:pt idx="31">
                  <c:v>442</c:v>
                </c:pt>
                <c:pt idx="32">
                  <c:v>442</c:v>
                </c:pt>
                <c:pt idx="33">
                  <c:v>408</c:v>
                </c:pt>
                <c:pt idx="34">
                  <c:v>387</c:v>
                </c:pt>
                <c:pt idx="35">
                  <c:v>418</c:v>
                </c:pt>
                <c:pt idx="36">
                  <c:v>461</c:v>
                </c:pt>
                <c:pt idx="37">
                  <c:v>457</c:v>
                </c:pt>
                <c:pt idx="38">
                  <c:v>371</c:v>
                </c:pt>
                <c:pt idx="39">
                  <c:v>383</c:v>
                </c:pt>
                <c:pt idx="40">
                  <c:v>372</c:v>
                </c:pt>
                <c:pt idx="41">
                  <c:v>463</c:v>
                </c:pt>
                <c:pt idx="42">
                  <c:v>452</c:v>
                </c:pt>
                <c:pt idx="43">
                  <c:v>550</c:v>
                </c:pt>
                <c:pt idx="44">
                  <c:v>529</c:v>
                </c:pt>
                <c:pt idx="45">
                  <c:v>578</c:v>
                </c:pt>
                <c:pt idx="46">
                  <c:v>454</c:v>
                </c:pt>
                <c:pt idx="47">
                  <c:v>522</c:v>
                </c:pt>
                <c:pt idx="48">
                  <c:v>554</c:v>
                </c:pt>
                <c:pt idx="49">
                  <c:v>591</c:v>
                </c:pt>
                <c:pt idx="50">
                  <c:v>601</c:v>
                </c:pt>
                <c:pt idx="51">
                  <c:v>610</c:v>
                </c:pt>
                <c:pt idx="52">
                  <c:v>611</c:v>
                </c:pt>
                <c:pt idx="53">
                  <c:v>613</c:v>
                </c:pt>
                <c:pt idx="54">
                  <c:v>614</c:v>
                </c:pt>
                <c:pt idx="55">
                  <c:v>619</c:v>
                </c:pt>
                <c:pt idx="56">
                  <c:v>634</c:v>
                </c:pt>
                <c:pt idx="57">
                  <c:v>646</c:v>
                </c:pt>
                <c:pt idx="58">
                  <c:v>668</c:v>
                </c:pt>
                <c:pt idx="59">
                  <c:v>673</c:v>
                </c:pt>
                <c:pt idx="60">
                  <c:v>696</c:v>
                </c:pt>
                <c:pt idx="61">
                  <c:v>704</c:v>
                </c:pt>
                <c:pt idx="62">
                  <c:v>705</c:v>
                </c:pt>
                <c:pt idx="63">
                  <c:v>705</c:v>
                </c:pt>
                <c:pt idx="64">
                  <c:v>708</c:v>
                </c:pt>
                <c:pt idx="65">
                  <c:v>713</c:v>
                </c:pt>
                <c:pt idx="66">
                  <c:v>713</c:v>
                </c:pt>
                <c:pt idx="67">
                  <c:v>727</c:v>
                </c:pt>
                <c:pt idx="68">
                  <c:v>735</c:v>
                </c:pt>
                <c:pt idx="69">
                  <c:v>763</c:v>
                </c:pt>
                <c:pt idx="70">
                  <c:v>776</c:v>
                </c:pt>
                <c:pt idx="71">
                  <c:v>777</c:v>
                </c:pt>
                <c:pt idx="72">
                  <c:v>785</c:v>
                </c:pt>
                <c:pt idx="73">
                  <c:v>785</c:v>
                </c:pt>
                <c:pt idx="74">
                  <c:v>547</c:v>
                </c:pt>
                <c:pt idx="75">
                  <c:v>507</c:v>
                </c:pt>
                <c:pt idx="76">
                  <c:v>474</c:v>
                </c:pt>
                <c:pt idx="77">
                  <c:v>536</c:v>
                </c:pt>
                <c:pt idx="78">
                  <c:v>455</c:v>
                </c:pt>
                <c:pt idx="79">
                  <c:v>470</c:v>
                </c:pt>
                <c:pt idx="80">
                  <c:v>536</c:v>
                </c:pt>
                <c:pt idx="81">
                  <c:v>522</c:v>
                </c:pt>
                <c:pt idx="82">
                  <c:v>462</c:v>
                </c:pt>
                <c:pt idx="83">
                  <c:v>467</c:v>
                </c:pt>
                <c:pt idx="84">
                  <c:v>477</c:v>
                </c:pt>
                <c:pt idx="85">
                  <c:v>505</c:v>
                </c:pt>
                <c:pt idx="86">
                  <c:v>515</c:v>
                </c:pt>
                <c:pt idx="87">
                  <c:v>450</c:v>
                </c:pt>
                <c:pt idx="88">
                  <c:v>542</c:v>
                </c:pt>
                <c:pt idx="89">
                  <c:v>509</c:v>
                </c:pt>
                <c:pt idx="90">
                  <c:v>455</c:v>
                </c:pt>
                <c:pt idx="91">
                  <c:v>524</c:v>
                </c:pt>
                <c:pt idx="92">
                  <c:v>451</c:v>
                </c:pt>
                <c:pt idx="93">
                  <c:v>505</c:v>
                </c:pt>
                <c:pt idx="94">
                  <c:v>465</c:v>
                </c:pt>
                <c:pt idx="95">
                  <c:v>525</c:v>
                </c:pt>
                <c:pt idx="96">
                  <c:v>508</c:v>
                </c:pt>
                <c:pt idx="97">
                  <c:v>511</c:v>
                </c:pt>
                <c:pt idx="98">
                  <c:v>469</c:v>
                </c:pt>
                <c:pt idx="99">
                  <c:v>457</c:v>
                </c:pt>
                <c:pt idx="100">
                  <c:v>499</c:v>
                </c:pt>
                <c:pt idx="101">
                  <c:v>528</c:v>
                </c:pt>
                <c:pt idx="102">
                  <c:v>539</c:v>
                </c:pt>
                <c:pt idx="103">
                  <c:v>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DD-4A23-975D-0272BCAD16C6}"/>
            </c:ext>
          </c:extLst>
        </c:ser>
        <c:ser>
          <c:idx val="1"/>
          <c:order val="1"/>
          <c:tx>
            <c:strRef>
              <c:f>'Scatter Plot Data'!$D$4</c:f>
              <c:strCache>
                <c:ptCount val="1"/>
                <c:pt idx="0">
                  <c:v>Writing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'Scatter Plot Data'!$B$5:$B$108</c:f>
              <c:numCache>
                <c:formatCode>General</c:formatCode>
                <c:ptCount val="1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</c:numCache>
            </c:numRef>
          </c:xVal>
          <c:yVal>
            <c:numRef>
              <c:f>'Scatter Plot Data'!$D$5:$D$108</c:f>
              <c:numCache>
                <c:formatCode>General</c:formatCode>
                <c:ptCount val="104"/>
                <c:pt idx="0">
                  <c:v>216</c:v>
                </c:pt>
                <c:pt idx="1">
                  <c:v>282</c:v>
                </c:pt>
                <c:pt idx="2">
                  <c:v>250</c:v>
                </c:pt>
                <c:pt idx="3">
                  <c:v>217</c:v>
                </c:pt>
                <c:pt idx="4">
                  <c:v>266</c:v>
                </c:pt>
                <c:pt idx="5">
                  <c:v>294</c:v>
                </c:pt>
                <c:pt idx="6">
                  <c:v>215</c:v>
                </c:pt>
                <c:pt idx="7">
                  <c:v>203</c:v>
                </c:pt>
                <c:pt idx="8">
                  <c:v>286</c:v>
                </c:pt>
                <c:pt idx="9">
                  <c:v>263</c:v>
                </c:pt>
                <c:pt idx="10">
                  <c:v>270</c:v>
                </c:pt>
                <c:pt idx="11">
                  <c:v>211</c:v>
                </c:pt>
                <c:pt idx="12">
                  <c:v>243</c:v>
                </c:pt>
                <c:pt idx="13">
                  <c:v>275</c:v>
                </c:pt>
                <c:pt idx="14">
                  <c:v>367</c:v>
                </c:pt>
                <c:pt idx="15">
                  <c:v>378</c:v>
                </c:pt>
                <c:pt idx="16">
                  <c:v>315</c:v>
                </c:pt>
                <c:pt idx="17">
                  <c:v>208</c:v>
                </c:pt>
                <c:pt idx="18">
                  <c:v>451</c:v>
                </c:pt>
                <c:pt idx="19">
                  <c:v>346</c:v>
                </c:pt>
                <c:pt idx="20">
                  <c:v>435</c:v>
                </c:pt>
                <c:pt idx="21">
                  <c:v>579</c:v>
                </c:pt>
                <c:pt idx="22">
                  <c:v>390</c:v>
                </c:pt>
                <c:pt idx="23">
                  <c:v>589</c:v>
                </c:pt>
                <c:pt idx="24">
                  <c:v>365</c:v>
                </c:pt>
                <c:pt idx="25">
                  <c:v>480</c:v>
                </c:pt>
                <c:pt idx="26">
                  <c:v>499</c:v>
                </c:pt>
                <c:pt idx="27">
                  <c:v>414</c:v>
                </c:pt>
                <c:pt idx="28">
                  <c:v>530</c:v>
                </c:pt>
                <c:pt idx="29">
                  <c:v>366</c:v>
                </c:pt>
                <c:pt idx="30">
                  <c:v>453</c:v>
                </c:pt>
                <c:pt idx="31">
                  <c:v>396</c:v>
                </c:pt>
                <c:pt idx="32">
                  <c:v>531</c:v>
                </c:pt>
                <c:pt idx="33">
                  <c:v>453</c:v>
                </c:pt>
                <c:pt idx="34">
                  <c:v>444</c:v>
                </c:pt>
                <c:pt idx="35">
                  <c:v>597</c:v>
                </c:pt>
                <c:pt idx="36">
                  <c:v>407</c:v>
                </c:pt>
                <c:pt idx="37">
                  <c:v>589</c:v>
                </c:pt>
                <c:pt idx="38">
                  <c:v>489</c:v>
                </c:pt>
                <c:pt idx="39">
                  <c:v>349</c:v>
                </c:pt>
                <c:pt idx="40">
                  <c:v>584</c:v>
                </c:pt>
                <c:pt idx="41">
                  <c:v>446</c:v>
                </c:pt>
                <c:pt idx="42">
                  <c:v>451</c:v>
                </c:pt>
                <c:pt idx="43">
                  <c:v>300</c:v>
                </c:pt>
                <c:pt idx="44">
                  <c:v>480</c:v>
                </c:pt>
                <c:pt idx="45">
                  <c:v>580</c:v>
                </c:pt>
                <c:pt idx="46">
                  <c:v>457</c:v>
                </c:pt>
                <c:pt idx="47">
                  <c:v>525</c:v>
                </c:pt>
                <c:pt idx="48">
                  <c:v>483</c:v>
                </c:pt>
                <c:pt idx="49">
                  <c:v>470</c:v>
                </c:pt>
                <c:pt idx="50">
                  <c:v>585</c:v>
                </c:pt>
                <c:pt idx="51">
                  <c:v>406</c:v>
                </c:pt>
                <c:pt idx="52">
                  <c:v>503</c:v>
                </c:pt>
                <c:pt idx="53">
                  <c:v>516</c:v>
                </c:pt>
                <c:pt idx="54">
                  <c:v>639</c:v>
                </c:pt>
                <c:pt idx="55">
                  <c:v>546</c:v>
                </c:pt>
                <c:pt idx="56">
                  <c:v>556</c:v>
                </c:pt>
                <c:pt idx="57">
                  <c:v>599</c:v>
                </c:pt>
                <c:pt idx="58">
                  <c:v>534</c:v>
                </c:pt>
                <c:pt idx="59">
                  <c:v>526</c:v>
                </c:pt>
                <c:pt idx="60">
                  <c:v>613</c:v>
                </c:pt>
                <c:pt idx="61">
                  <c:v>536</c:v>
                </c:pt>
                <c:pt idx="62">
                  <c:v>578</c:v>
                </c:pt>
                <c:pt idx="63">
                  <c:v>608</c:v>
                </c:pt>
                <c:pt idx="64">
                  <c:v>717</c:v>
                </c:pt>
                <c:pt idx="65">
                  <c:v>718</c:v>
                </c:pt>
                <c:pt idx="66">
                  <c:v>719</c:v>
                </c:pt>
                <c:pt idx="67">
                  <c:v>720</c:v>
                </c:pt>
                <c:pt idx="68">
                  <c:v>724</c:v>
                </c:pt>
                <c:pt idx="69">
                  <c:v>734</c:v>
                </c:pt>
                <c:pt idx="70">
                  <c:v>735</c:v>
                </c:pt>
                <c:pt idx="71">
                  <c:v>736</c:v>
                </c:pt>
                <c:pt idx="72">
                  <c:v>738</c:v>
                </c:pt>
                <c:pt idx="73">
                  <c:v>740</c:v>
                </c:pt>
                <c:pt idx="74">
                  <c:v>476</c:v>
                </c:pt>
                <c:pt idx="75">
                  <c:v>452</c:v>
                </c:pt>
                <c:pt idx="76">
                  <c:v>451</c:v>
                </c:pt>
                <c:pt idx="77">
                  <c:v>503</c:v>
                </c:pt>
                <c:pt idx="78">
                  <c:v>499</c:v>
                </c:pt>
                <c:pt idx="79">
                  <c:v>509</c:v>
                </c:pt>
                <c:pt idx="80">
                  <c:v>540</c:v>
                </c:pt>
                <c:pt idx="81">
                  <c:v>496</c:v>
                </c:pt>
                <c:pt idx="82">
                  <c:v>507</c:v>
                </c:pt>
                <c:pt idx="83">
                  <c:v>457</c:v>
                </c:pt>
                <c:pt idx="84">
                  <c:v>549</c:v>
                </c:pt>
                <c:pt idx="85">
                  <c:v>519</c:v>
                </c:pt>
                <c:pt idx="86">
                  <c:v>491</c:v>
                </c:pt>
                <c:pt idx="87">
                  <c:v>487</c:v>
                </c:pt>
                <c:pt idx="88">
                  <c:v>455</c:v>
                </c:pt>
                <c:pt idx="89">
                  <c:v>546</c:v>
                </c:pt>
                <c:pt idx="90">
                  <c:v>514</c:v>
                </c:pt>
                <c:pt idx="91">
                  <c:v>533</c:v>
                </c:pt>
                <c:pt idx="92">
                  <c:v>536</c:v>
                </c:pt>
                <c:pt idx="93">
                  <c:v>503</c:v>
                </c:pt>
                <c:pt idx="94">
                  <c:v>507</c:v>
                </c:pt>
                <c:pt idx="95">
                  <c:v>489</c:v>
                </c:pt>
                <c:pt idx="96">
                  <c:v>488</c:v>
                </c:pt>
                <c:pt idx="97">
                  <c:v>520</c:v>
                </c:pt>
                <c:pt idx="98">
                  <c:v>527</c:v>
                </c:pt>
                <c:pt idx="99">
                  <c:v>521</c:v>
                </c:pt>
                <c:pt idx="100">
                  <c:v>462</c:v>
                </c:pt>
                <c:pt idx="101">
                  <c:v>536</c:v>
                </c:pt>
                <c:pt idx="102">
                  <c:v>549</c:v>
                </c:pt>
                <c:pt idx="103">
                  <c:v>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DD-4A23-975D-0272BCAD1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890576"/>
        <c:axId val="786888912"/>
      </c:scatterChart>
      <c:valAx>
        <c:axId val="78689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Students'</a:t>
                </a:r>
                <a:r>
                  <a:rPr lang="en-GB" sz="1200" b="1" baseline="0"/>
                  <a:t> ID</a:t>
                </a:r>
                <a:endParaRPr lang="en-GB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888912"/>
        <c:crosses val="autoZero"/>
        <c:crossBetween val="midCat"/>
      </c:valAx>
      <c:valAx>
        <c:axId val="78688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 i="0" baseline="0">
                    <a:effectLst/>
                  </a:rPr>
                  <a:t>Test Score</a:t>
                </a:r>
                <a:endParaRPr lang="en-GB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89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 Data'!$J$4</c:f>
              <c:strCache>
                <c:ptCount val="1"/>
                <c:pt idx="0">
                  <c:v>Apple (AAPL)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 Data'!$I$5:$I$108</c:f>
              <c:numCache>
                <c:formatCode>m/d/yyyy</c:formatCode>
                <c:ptCount val="104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</c:numCache>
            </c:numRef>
          </c:xVal>
          <c:yVal>
            <c:numRef>
              <c:f>'Scatter Plot Data'!$J$5:$J$108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143.16999999999999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9C-4795-9250-1A9D8BB54BEC}"/>
            </c:ext>
          </c:extLst>
        </c:ser>
        <c:ser>
          <c:idx val="1"/>
          <c:order val="1"/>
          <c:tx>
            <c:strRef>
              <c:f>'Scatter Plot Data'!$K$4</c:f>
              <c:strCache>
                <c:ptCount val="1"/>
                <c:pt idx="0">
                  <c:v>Alphabet (GOOGL)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'Scatter Plot Data'!$I$5:$I$108</c:f>
              <c:numCache>
                <c:formatCode>m/d/yyyy</c:formatCode>
                <c:ptCount val="104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</c:numCache>
            </c:numRef>
          </c:xVal>
          <c:yVal>
            <c:numRef>
              <c:f>'Scatter Plot Data'!$K$5:$K$108</c:f>
              <c:numCache>
                <c:formatCode>General</c:formatCode>
                <c:ptCount val="104"/>
                <c:pt idx="0">
                  <c:v>808.01</c:v>
                </c:pt>
                <c:pt idx="1">
                  <c:v>807.77</c:v>
                </c:pt>
                <c:pt idx="2">
                  <c:v>813.02</c:v>
                </c:pt>
                <c:pt idx="3">
                  <c:v>825.21</c:v>
                </c:pt>
                <c:pt idx="4">
                  <c:v>827.18</c:v>
                </c:pt>
                <c:pt idx="5">
                  <c:v>826.01</c:v>
                </c:pt>
                <c:pt idx="6">
                  <c:v>829.86</c:v>
                </c:pt>
                <c:pt idx="7">
                  <c:v>829.53</c:v>
                </c:pt>
                <c:pt idx="8">
                  <c:v>830.94</c:v>
                </c:pt>
                <c:pt idx="9">
                  <c:v>827.46</c:v>
                </c:pt>
                <c:pt idx="10">
                  <c:v>829.02</c:v>
                </c:pt>
                <c:pt idx="11">
                  <c:v>824.37</c:v>
                </c:pt>
                <c:pt idx="12">
                  <c:v>828.17</c:v>
                </c:pt>
                <c:pt idx="13">
                  <c:v>844.43</c:v>
                </c:pt>
                <c:pt idx="14">
                  <c:v>849.53</c:v>
                </c:pt>
                <c:pt idx="15">
                  <c:v>858.45</c:v>
                </c:pt>
                <c:pt idx="16">
                  <c:v>856.98</c:v>
                </c:pt>
                <c:pt idx="17">
                  <c:v>845.03</c:v>
                </c:pt>
                <c:pt idx="18">
                  <c:v>823.83</c:v>
                </c:pt>
                <c:pt idx="19">
                  <c:v>820.19</c:v>
                </c:pt>
                <c:pt idx="20">
                  <c:v>815.24</c:v>
                </c:pt>
                <c:pt idx="21">
                  <c:v>818.26</c:v>
                </c:pt>
                <c:pt idx="22">
                  <c:v>820.13</c:v>
                </c:pt>
                <c:pt idx="23">
                  <c:v>821.62</c:v>
                </c:pt>
                <c:pt idx="24">
                  <c:v>829.23</c:v>
                </c:pt>
                <c:pt idx="25">
                  <c:v>829.88</c:v>
                </c:pt>
                <c:pt idx="26">
                  <c:v>830.06</c:v>
                </c:pt>
                <c:pt idx="27">
                  <c:v>834.85</c:v>
                </c:pt>
                <c:pt idx="28">
                  <c:v>838.96</c:v>
                </c:pt>
                <c:pt idx="29">
                  <c:v>840.03</c:v>
                </c:pt>
                <c:pt idx="30">
                  <c:v>837.32</c:v>
                </c:pt>
                <c:pt idx="31">
                  <c:v>842.17</c:v>
                </c:pt>
                <c:pt idx="32">
                  <c:v>846.55</c:v>
                </c:pt>
                <c:pt idx="33">
                  <c:v>849.27</c:v>
                </c:pt>
                <c:pt idx="34">
                  <c:v>851.36</c:v>
                </c:pt>
                <c:pt idx="35">
                  <c:v>851</c:v>
                </c:pt>
                <c:pt idx="36">
                  <c:v>847.81</c:v>
                </c:pt>
                <c:pt idx="37">
                  <c:v>849.67</c:v>
                </c:pt>
                <c:pt idx="38">
                  <c:v>844.93</c:v>
                </c:pt>
                <c:pt idx="39">
                  <c:v>856.75</c:v>
                </c:pt>
                <c:pt idx="40">
                  <c:v>849.85</c:v>
                </c:pt>
                <c:pt idx="41">
                  <c:v>849.08</c:v>
                </c:pt>
                <c:pt idx="42">
                  <c:v>847.27</c:v>
                </c:pt>
                <c:pt idx="43">
                  <c:v>851.15</c:v>
                </c:pt>
                <c:pt idx="44">
                  <c:v>853.64</c:v>
                </c:pt>
                <c:pt idx="45">
                  <c:v>857.84</c:v>
                </c:pt>
                <c:pt idx="46">
                  <c:v>861.4</c:v>
                </c:pt>
                <c:pt idx="47">
                  <c:v>864.58</c:v>
                </c:pt>
                <c:pt idx="48">
                  <c:v>865.91</c:v>
                </c:pt>
                <c:pt idx="49">
                  <c:v>868.39</c:v>
                </c:pt>
                <c:pt idx="50">
                  <c:v>870</c:v>
                </c:pt>
                <c:pt idx="51">
                  <c:v>872.37</c:v>
                </c:pt>
                <c:pt idx="52">
                  <c:v>867.91</c:v>
                </c:pt>
                <c:pt idx="53">
                  <c:v>850.14</c:v>
                </c:pt>
                <c:pt idx="54">
                  <c:v>849.8</c:v>
                </c:pt>
                <c:pt idx="55">
                  <c:v>839.65</c:v>
                </c:pt>
                <c:pt idx="56">
                  <c:v>835.14</c:v>
                </c:pt>
                <c:pt idx="57">
                  <c:v>838.51</c:v>
                </c:pt>
                <c:pt idx="58">
                  <c:v>840.63</c:v>
                </c:pt>
                <c:pt idx="59">
                  <c:v>849.87</c:v>
                </c:pt>
                <c:pt idx="60">
                  <c:v>849.48</c:v>
                </c:pt>
                <c:pt idx="61">
                  <c:v>847.8</c:v>
                </c:pt>
                <c:pt idx="62">
                  <c:v>856.75</c:v>
                </c:pt>
                <c:pt idx="63">
                  <c:v>852.57</c:v>
                </c:pt>
                <c:pt idx="64">
                  <c:v>848.91</c:v>
                </c:pt>
                <c:pt idx="65">
                  <c:v>845.1</c:v>
                </c:pt>
                <c:pt idx="66">
                  <c:v>842.1</c:v>
                </c:pt>
                <c:pt idx="67">
                  <c:v>841.7</c:v>
                </c:pt>
                <c:pt idx="68">
                  <c:v>839.88</c:v>
                </c:pt>
                <c:pt idx="69">
                  <c:v>841.46</c:v>
                </c:pt>
                <c:pt idx="70">
                  <c:v>840.18</c:v>
                </c:pt>
                <c:pt idx="71">
                  <c:v>855.13</c:v>
                </c:pt>
                <c:pt idx="72">
                  <c:v>853.99</c:v>
                </c:pt>
                <c:pt idx="73">
                  <c:v>856.51</c:v>
                </c:pt>
                <c:pt idx="74">
                  <c:v>860.08</c:v>
                </c:pt>
                <c:pt idx="75">
                  <c:v>858.95</c:v>
                </c:pt>
                <c:pt idx="76">
                  <c:v>878.93</c:v>
                </c:pt>
                <c:pt idx="77">
                  <c:v>888.84</c:v>
                </c:pt>
                <c:pt idx="78">
                  <c:v>889.14</c:v>
                </c:pt>
                <c:pt idx="79">
                  <c:v>891.44</c:v>
                </c:pt>
                <c:pt idx="80">
                  <c:v>924.52</c:v>
                </c:pt>
                <c:pt idx="81">
                  <c:v>932.82</c:v>
                </c:pt>
                <c:pt idx="82">
                  <c:v>937.09</c:v>
                </c:pt>
                <c:pt idx="83">
                  <c:v>948.45</c:v>
                </c:pt>
                <c:pt idx="84">
                  <c:v>954.72</c:v>
                </c:pt>
                <c:pt idx="85">
                  <c:v>950.28</c:v>
                </c:pt>
                <c:pt idx="86">
                  <c:v>958.69</c:v>
                </c:pt>
                <c:pt idx="87">
                  <c:v>956.71</c:v>
                </c:pt>
                <c:pt idx="88">
                  <c:v>954.84</c:v>
                </c:pt>
                <c:pt idx="89">
                  <c:v>955.89</c:v>
                </c:pt>
                <c:pt idx="90">
                  <c:v>955.14</c:v>
                </c:pt>
                <c:pt idx="91">
                  <c:v>959.22</c:v>
                </c:pt>
                <c:pt idx="92">
                  <c:v>964.61</c:v>
                </c:pt>
                <c:pt idx="93">
                  <c:v>942.17</c:v>
                </c:pt>
                <c:pt idx="94">
                  <c:v>950.5</c:v>
                </c:pt>
                <c:pt idx="95">
                  <c:v>954.65</c:v>
                </c:pt>
                <c:pt idx="96">
                  <c:v>964.07</c:v>
                </c:pt>
                <c:pt idx="97">
                  <c:v>970.55</c:v>
                </c:pt>
                <c:pt idx="98">
                  <c:v>977.61</c:v>
                </c:pt>
                <c:pt idx="99">
                  <c:v>991.86</c:v>
                </c:pt>
                <c:pt idx="100">
                  <c:v>993.27</c:v>
                </c:pt>
                <c:pt idx="101">
                  <c:v>996.17</c:v>
                </c:pt>
                <c:pt idx="102">
                  <c:v>987.09</c:v>
                </c:pt>
                <c:pt idx="103">
                  <c:v>988.29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9C-4795-9250-1A9D8BB54BEC}"/>
            </c:ext>
          </c:extLst>
        </c:ser>
        <c:ser>
          <c:idx val="2"/>
          <c:order val="2"/>
          <c:tx>
            <c:strRef>
              <c:f>'Scatter Plot Data'!$L$4</c:f>
              <c:strCache>
                <c:ptCount val="1"/>
                <c:pt idx="0">
                  <c:v>Bank of America (BAC)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'Scatter Plot Data'!$I$5:$I$108</c:f>
              <c:numCache>
                <c:formatCode>m/d/yyyy</c:formatCode>
                <c:ptCount val="104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</c:numCache>
            </c:numRef>
          </c:xVal>
          <c:yVal>
            <c:numRef>
              <c:f>'Scatter Plot Data'!$L$5:$L$108</c:f>
              <c:numCache>
                <c:formatCode>General</c:formatCode>
                <c:ptCount val="104"/>
                <c:pt idx="0">
                  <c:v>22.53</c:v>
                </c:pt>
                <c:pt idx="1">
                  <c:v>22.95</c:v>
                </c:pt>
                <c:pt idx="2">
                  <c:v>22.68</c:v>
                </c:pt>
                <c:pt idx="3">
                  <c:v>22.68</c:v>
                </c:pt>
                <c:pt idx="4">
                  <c:v>22.55</c:v>
                </c:pt>
                <c:pt idx="5">
                  <c:v>22.94</c:v>
                </c:pt>
                <c:pt idx="6">
                  <c:v>23.07</c:v>
                </c:pt>
                <c:pt idx="7">
                  <c:v>22.92</c:v>
                </c:pt>
                <c:pt idx="8">
                  <c:v>23.01</c:v>
                </c:pt>
                <c:pt idx="9">
                  <c:v>22.05</c:v>
                </c:pt>
                <c:pt idx="10">
                  <c:v>22.63</c:v>
                </c:pt>
                <c:pt idx="11">
                  <c:v>22.53</c:v>
                </c:pt>
                <c:pt idx="12">
                  <c:v>22.64</c:v>
                </c:pt>
                <c:pt idx="13">
                  <c:v>22.56</c:v>
                </c:pt>
                <c:pt idx="14">
                  <c:v>22.95</c:v>
                </c:pt>
                <c:pt idx="15">
                  <c:v>23.37</c:v>
                </c:pt>
                <c:pt idx="16">
                  <c:v>23.44</c:v>
                </c:pt>
                <c:pt idx="17">
                  <c:v>23.36</c:v>
                </c:pt>
                <c:pt idx="18">
                  <c:v>22.95</c:v>
                </c:pt>
                <c:pt idx="19">
                  <c:v>22.64</c:v>
                </c:pt>
                <c:pt idx="20">
                  <c:v>22.89</c:v>
                </c:pt>
                <c:pt idx="21">
                  <c:v>22.72</c:v>
                </c:pt>
                <c:pt idx="22">
                  <c:v>23.29</c:v>
                </c:pt>
                <c:pt idx="23">
                  <c:v>23.12</c:v>
                </c:pt>
                <c:pt idx="24">
                  <c:v>22.9</c:v>
                </c:pt>
                <c:pt idx="25">
                  <c:v>22.67</c:v>
                </c:pt>
                <c:pt idx="26">
                  <c:v>23.12</c:v>
                </c:pt>
                <c:pt idx="27">
                  <c:v>23.08</c:v>
                </c:pt>
                <c:pt idx="28">
                  <c:v>23.4</c:v>
                </c:pt>
                <c:pt idx="29">
                  <c:v>24.06</c:v>
                </c:pt>
                <c:pt idx="30">
                  <c:v>24.58</c:v>
                </c:pt>
                <c:pt idx="31">
                  <c:v>24.58</c:v>
                </c:pt>
                <c:pt idx="32">
                  <c:v>24.52</c:v>
                </c:pt>
                <c:pt idx="33">
                  <c:v>24.78</c:v>
                </c:pt>
                <c:pt idx="34">
                  <c:v>24.79</c:v>
                </c:pt>
                <c:pt idx="35">
                  <c:v>24.58</c:v>
                </c:pt>
                <c:pt idx="36">
                  <c:v>24.23</c:v>
                </c:pt>
                <c:pt idx="37">
                  <c:v>24.57</c:v>
                </c:pt>
                <c:pt idx="38">
                  <c:v>24.68</c:v>
                </c:pt>
                <c:pt idx="39">
                  <c:v>25.5</c:v>
                </c:pt>
                <c:pt idx="40">
                  <c:v>25.23</c:v>
                </c:pt>
                <c:pt idx="41">
                  <c:v>25.44</c:v>
                </c:pt>
                <c:pt idx="42">
                  <c:v>25.25</c:v>
                </c:pt>
                <c:pt idx="43">
                  <c:v>25.21</c:v>
                </c:pt>
                <c:pt idx="44">
                  <c:v>25.26</c:v>
                </c:pt>
                <c:pt idx="45">
                  <c:v>25.35</c:v>
                </c:pt>
                <c:pt idx="46">
                  <c:v>25.31</c:v>
                </c:pt>
                <c:pt idx="47">
                  <c:v>25.3</c:v>
                </c:pt>
                <c:pt idx="48">
                  <c:v>25.32</c:v>
                </c:pt>
                <c:pt idx="49">
                  <c:v>25.18</c:v>
                </c:pt>
                <c:pt idx="50">
                  <c:v>25.22</c:v>
                </c:pt>
                <c:pt idx="51">
                  <c:v>24.86</c:v>
                </c:pt>
                <c:pt idx="52">
                  <c:v>24.44</c:v>
                </c:pt>
                <c:pt idx="53">
                  <c:v>23.02</c:v>
                </c:pt>
                <c:pt idx="54">
                  <c:v>22.94</c:v>
                </c:pt>
                <c:pt idx="55">
                  <c:v>23.07</c:v>
                </c:pt>
                <c:pt idx="56">
                  <c:v>23.12</c:v>
                </c:pt>
                <c:pt idx="57">
                  <c:v>23.03</c:v>
                </c:pt>
                <c:pt idx="58">
                  <c:v>23.48</c:v>
                </c:pt>
                <c:pt idx="59">
                  <c:v>23.35</c:v>
                </c:pt>
                <c:pt idx="60">
                  <c:v>23.87</c:v>
                </c:pt>
                <c:pt idx="61">
                  <c:v>23.59</c:v>
                </c:pt>
                <c:pt idx="62">
                  <c:v>23.59</c:v>
                </c:pt>
                <c:pt idx="63">
                  <c:v>23.44</c:v>
                </c:pt>
                <c:pt idx="64">
                  <c:v>23.17</c:v>
                </c:pt>
                <c:pt idx="65">
                  <c:v>23.26</c:v>
                </c:pt>
                <c:pt idx="66">
                  <c:v>23.16</c:v>
                </c:pt>
                <c:pt idx="67">
                  <c:v>23.02</c:v>
                </c:pt>
                <c:pt idx="68">
                  <c:v>22.92</c:v>
                </c:pt>
                <c:pt idx="69">
                  <c:v>22.65</c:v>
                </c:pt>
                <c:pt idx="70">
                  <c:v>22.34</c:v>
                </c:pt>
                <c:pt idx="71">
                  <c:v>22.81</c:v>
                </c:pt>
                <c:pt idx="72">
                  <c:v>22.71</c:v>
                </c:pt>
                <c:pt idx="73">
                  <c:v>22.74</c:v>
                </c:pt>
                <c:pt idx="74">
                  <c:v>23.07</c:v>
                </c:pt>
                <c:pt idx="75">
                  <c:v>22.71</c:v>
                </c:pt>
                <c:pt idx="76">
                  <c:v>23.63</c:v>
                </c:pt>
                <c:pt idx="77">
                  <c:v>23.98</c:v>
                </c:pt>
                <c:pt idx="78">
                  <c:v>23.89</c:v>
                </c:pt>
                <c:pt idx="79">
                  <c:v>23.65</c:v>
                </c:pt>
                <c:pt idx="80">
                  <c:v>23.34</c:v>
                </c:pt>
                <c:pt idx="81">
                  <c:v>23.61</c:v>
                </c:pt>
                <c:pt idx="82">
                  <c:v>23.53</c:v>
                </c:pt>
                <c:pt idx="83">
                  <c:v>23.77</c:v>
                </c:pt>
                <c:pt idx="84">
                  <c:v>23.85</c:v>
                </c:pt>
                <c:pt idx="85">
                  <c:v>23.74</c:v>
                </c:pt>
                <c:pt idx="86">
                  <c:v>23.96</c:v>
                </c:pt>
                <c:pt idx="87">
                  <c:v>23.98</c:v>
                </c:pt>
                <c:pt idx="88">
                  <c:v>24.15</c:v>
                </c:pt>
                <c:pt idx="89">
                  <c:v>24.07</c:v>
                </c:pt>
                <c:pt idx="90">
                  <c:v>24</c:v>
                </c:pt>
                <c:pt idx="91">
                  <c:v>24.06</c:v>
                </c:pt>
                <c:pt idx="92">
                  <c:v>23.99</c:v>
                </c:pt>
                <c:pt idx="93">
                  <c:v>22.57</c:v>
                </c:pt>
                <c:pt idx="94">
                  <c:v>22.74</c:v>
                </c:pt>
                <c:pt idx="95">
                  <c:v>23.05</c:v>
                </c:pt>
                <c:pt idx="96">
                  <c:v>23.04</c:v>
                </c:pt>
                <c:pt idx="97">
                  <c:v>23.39</c:v>
                </c:pt>
                <c:pt idx="98">
                  <c:v>23.36</c:v>
                </c:pt>
                <c:pt idx="99">
                  <c:v>23.25</c:v>
                </c:pt>
                <c:pt idx="100">
                  <c:v>23.24</c:v>
                </c:pt>
                <c:pt idx="101">
                  <c:v>22.91</c:v>
                </c:pt>
                <c:pt idx="102">
                  <c:v>22.41</c:v>
                </c:pt>
                <c:pt idx="103">
                  <c:v>22.63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9C-4795-9250-1A9D8BB54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334000"/>
        <c:axId val="1066357712"/>
      </c:scatterChart>
      <c:valAx>
        <c:axId val="106633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357712"/>
        <c:crosses val="autoZero"/>
        <c:crossBetween val="midCat"/>
      </c:valAx>
      <c:valAx>
        <c:axId val="106635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33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Correlation!$B$10</c:f>
              <c:strCache>
                <c:ptCount val="1"/>
                <c:pt idx="0">
                  <c:v>Writing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Correlation!$B$11:$B$15</c:f>
              <c:numCache>
                <c:formatCode>General</c:formatCode>
                <c:ptCount val="5"/>
                <c:pt idx="0">
                  <c:v>354</c:v>
                </c:pt>
                <c:pt idx="1">
                  <c:v>393</c:v>
                </c:pt>
                <c:pt idx="2">
                  <c:v>621</c:v>
                </c:pt>
                <c:pt idx="3">
                  <c:v>723</c:v>
                </c:pt>
                <c:pt idx="4">
                  <c:v>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98-4177-B8ED-11AEF23C7E97}"/>
            </c:ext>
          </c:extLst>
        </c:ser>
        <c:ser>
          <c:idx val="1"/>
          <c:order val="1"/>
          <c:tx>
            <c:strRef>
              <c:f>Correlation!$C$10</c:f>
              <c:strCache>
                <c:ptCount val="1"/>
                <c:pt idx="0">
                  <c:v>Reading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Correlation!$C$11:$C$15</c:f>
              <c:numCache>
                <c:formatCode>General</c:formatCode>
                <c:ptCount val="5"/>
                <c:pt idx="0">
                  <c:v>388</c:v>
                </c:pt>
                <c:pt idx="1">
                  <c:v>359</c:v>
                </c:pt>
                <c:pt idx="2">
                  <c:v>513</c:v>
                </c:pt>
                <c:pt idx="3">
                  <c:v>729</c:v>
                </c:pt>
                <c:pt idx="4">
                  <c:v>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98-4177-B8ED-11AEF23C7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006000"/>
        <c:axId val="788006416"/>
      </c:lineChart>
      <c:catAx>
        <c:axId val="78800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006416"/>
        <c:crosses val="autoZero"/>
        <c:auto val="1"/>
        <c:lblAlgn val="ctr"/>
        <c:lblOffset val="100"/>
        <c:noMultiLvlLbl val="0"/>
      </c:catAx>
      <c:valAx>
        <c:axId val="78800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00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title pos="t" align="ctr" overlay="0">
      <cx:tx>
        <cx:txData>
          <cx:v>Histogram for Numerical Dataset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Histogram for Numerical Dataset</a:t>
          </a:r>
        </a:p>
      </cx:txPr>
    </cx:title>
    <cx:plotArea>
      <cx:plotAreaRegion>
        <cx:series layoutId="clusteredColumn" uniqueId="{978D1F84-9123-4D2C-A3BA-907B5476A729}" formatIdx="0">
          <cx:dataLabels pos="inEnd">
            <cx:visibility seriesName="0" categoryName="0" value="1"/>
            <cx:separator>, </cx:separator>
          </cx:dataLabels>
          <cx:dataId val="0"/>
          <cx:layoutPr>
            <cx:binning intervalClosed="r"/>
          </cx:layoutPr>
        </cx:series>
        <cx:series layoutId="clusteredColumn" hidden="1" uniqueId="{D1C6C66E-89DC-4313-8D20-8E4ED4C8AAD1}" formatIdx="2">
          <cx:dataLabels pos="inEnd"/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6</xdr:row>
      <xdr:rowOff>180975</xdr:rowOff>
    </xdr:from>
    <xdr:to>
      <xdr:col>12</xdr:col>
      <xdr:colOff>529590</xdr:colOff>
      <xdr:row>21</xdr:row>
      <xdr:rowOff>165735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063576-B664-4482-B222-C4E9BC2934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220980</xdr:colOff>
      <xdr:row>7</xdr:row>
      <xdr:rowOff>5715</xdr:rowOff>
    </xdr:from>
    <xdr:to>
      <xdr:col>20</xdr:col>
      <xdr:colOff>312420</xdr:colOff>
      <xdr:row>21</xdr:row>
      <xdr:rowOff>173355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E27D60-FA43-4F65-9FA9-4F6E60936A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9</xdr:row>
      <xdr:rowOff>13334</xdr:rowOff>
    </xdr:from>
    <xdr:to>
      <xdr:col>14</xdr:col>
      <xdr:colOff>609600</xdr:colOff>
      <xdr:row>25</xdr:row>
      <xdr:rowOff>3809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76BD0F3-5911-4FEE-B963-D2660EDB8C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8220" y="1663064"/>
              <a:ext cx="4762500" cy="29203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575310</xdr:colOff>
      <xdr:row>5</xdr:row>
      <xdr:rowOff>100964</xdr:rowOff>
    </xdr:from>
    <xdr:to>
      <xdr:col>18</xdr:col>
      <xdr:colOff>7620</xdr:colOff>
      <xdr:row>20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6C927D-9C0B-4779-BE01-B0FFCF6E1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309195</xdr:colOff>
      <xdr:row>7</xdr:row>
      <xdr:rowOff>142143</xdr:rowOff>
    </xdr:from>
    <xdr:to>
      <xdr:col>6</xdr:col>
      <xdr:colOff>316523</xdr:colOff>
      <xdr:row>20</xdr:row>
      <xdr:rowOff>167055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907023-E33C-4B12-A6CC-465C3674B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331175</xdr:colOff>
      <xdr:row>7</xdr:row>
      <xdr:rowOff>175847</xdr:rowOff>
    </xdr:from>
    <xdr:to>
      <xdr:col>12</xdr:col>
      <xdr:colOff>114298</xdr:colOff>
      <xdr:row>21</xdr:row>
      <xdr:rowOff>26377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EF04FB-3FE4-459D-9CBB-C38C3F77E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68580</xdr:colOff>
      <xdr:row>6</xdr:row>
      <xdr:rowOff>1905</xdr:rowOff>
    </xdr:from>
    <xdr:to>
      <xdr:col>15</xdr:col>
      <xdr:colOff>160020</xdr:colOff>
      <xdr:row>20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6176C9-72DB-43E0-8E58-EFDD2E95D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28"/>
  <sheetViews>
    <sheetView topLeftCell="A2" workbookViewId="0">
      <selection activeCell="E17" sqref="E17"/>
    </sheetView>
  </sheetViews>
  <sheetFormatPr defaultRowHeight="14.4" x14ac:dyDescent="0.55000000000000004"/>
  <cols>
    <col min="4" max="4" width="9.578125" customWidth="1"/>
  </cols>
  <sheetData>
    <row r="2" spans="2:4" x14ac:dyDescent="0.55000000000000004">
      <c r="B2" s="38" t="s">
        <v>51</v>
      </c>
    </row>
    <row r="5" spans="2:4" ht="14.7" thickBot="1" x14ac:dyDescent="0.6">
      <c r="B5" s="1"/>
      <c r="C5" s="2" t="s">
        <v>0</v>
      </c>
      <c r="D5" s="54" t="s">
        <v>52</v>
      </c>
    </row>
    <row r="6" spans="2:4" x14ac:dyDescent="0.55000000000000004">
      <c r="B6" s="3" t="s">
        <v>1</v>
      </c>
      <c r="C6" s="4">
        <v>124</v>
      </c>
      <c r="D6" s="53">
        <f>C6/$C$11</f>
        <v>0.27494456762749447</v>
      </c>
    </row>
    <row r="7" spans="2:4" x14ac:dyDescent="0.55000000000000004">
      <c r="B7" s="5" t="s">
        <v>2</v>
      </c>
      <c r="C7" s="4">
        <v>98</v>
      </c>
      <c r="D7" s="53">
        <f t="shared" ref="D7:D11" si="0">C7/$C$11</f>
        <v>0.21729490022172948</v>
      </c>
    </row>
    <row r="8" spans="2:4" x14ac:dyDescent="0.55000000000000004">
      <c r="B8" s="5" t="s">
        <v>3</v>
      </c>
      <c r="C8" s="4">
        <v>113</v>
      </c>
      <c r="D8" s="53">
        <f t="shared" si="0"/>
        <v>0.25055432372505543</v>
      </c>
    </row>
    <row r="9" spans="2:4" x14ac:dyDescent="0.55000000000000004">
      <c r="B9" s="5" t="s">
        <v>22</v>
      </c>
      <c r="C9" s="4">
        <v>56</v>
      </c>
      <c r="D9" s="53">
        <f t="shared" si="0"/>
        <v>0.12416851441241686</v>
      </c>
    </row>
    <row r="10" spans="2:4" ht="14.7" thickBot="1" x14ac:dyDescent="0.6">
      <c r="B10" s="5" t="s">
        <v>23</v>
      </c>
      <c r="C10" s="4">
        <v>60</v>
      </c>
      <c r="D10" s="53">
        <f t="shared" si="0"/>
        <v>0.13303769401330376</v>
      </c>
    </row>
    <row r="11" spans="2:4" ht="15" thickTop="1" thickBot="1" x14ac:dyDescent="0.6">
      <c r="B11" s="30" t="s">
        <v>4</v>
      </c>
      <c r="C11" s="31">
        <f>SUM(C6:C10)</f>
        <v>451</v>
      </c>
      <c r="D11" s="53">
        <f t="shared" si="0"/>
        <v>1</v>
      </c>
    </row>
    <row r="12" spans="2:4" ht="14.7" thickTop="1" x14ac:dyDescent="0.55000000000000004"/>
    <row r="24" spans="3:4" x14ac:dyDescent="0.55000000000000004">
      <c r="C24" s="71" t="s">
        <v>93</v>
      </c>
    </row>
    <row r="25" spans="3:4" x14ac:dyDescent="0.55000000000000004">
      <c r="D25" t="s">
        <v>55</v>
      </c>
    </row>
    <row r="26" spans="3:4" x14ac:dyDescent="0.55000000000000004">
      <c r="D26" t="s">
        <v>56</v>
      </c>
    </row>
    <row r="27" spans="3:4" x14ac:dyDescent="0.55000000000000004">
      <c r="D27" t="s">
        <v>57</v>
      </c>
    </row>
    <row r="28" spans="3:4" x14ac:dyDescent="0.55000000000000004">
      <c r="D2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I30"/>
  <sheetViews>
    <sheetView workbookViewId="0">
      <selection activeCell="E33" sqref="E33"/>
    </sheetView>
  </sheetViews>
  <sheetFormatPr defaultRowHeight="14.4" x14ac:dyDescent="0.55000000000000004"/>
  <sheetData>
    <row r="4" spans="2:3" ht="14.7" thickBot="1" x14ac:dyDescent="0.6">
      <c r="B4" s="6" t="s">
        <v>5</v>
      </c>
      <c r="C4" s="6" t="s">
        <v>0</v>
      </c>
    </row>
    <row r="5" spans="2:3" x14ac:dyDescent="0.55000000000000004">
      <c r="B5" s="4">
        <v>1</v>
      </c>
      <c r="C5" s="4">
        <f>COUNTIF($B$4:$B$24,"="&amp;B5)</f>
        <v>1</v>
      </c>
    </row>
    <row r="6" spans="2:3" x14ac:dyDescent="0.55000000000000004">
      <c r="B6" s="4">
        <v>9</v>
      </c>
      <c r="C6" s="4">
        <f t="shared" ref="C6:C24" si="0">COUNTIF($B$4:$B$24,"="&amp;B6)</f>
        <v>1</v>
      </c>
    </row>
    <row r="7" spans="2:3" x14ac:dyDescent="0.55000000000000004">
      <c r="B7" s="4">
        <v>22</v>
      </c>
      <c r="C7" s="4">
        <f t="shared" si="0"/>
        <v>1</v>
      </c>
    </row>
    <row r="8" spans="2:3" x14ac:dyDescent="0.55000000000000004">
      <c r="B8" s="4">
        <v>24</v>
      </c>
      <c r="C8" s="4">
        <f t="shared" si="0"/>
        <v>1</v>
      </c>
    </row>
    <row r="9" spans="2:3" x14ac:dyDescent="0.55000000000000004">
      <c r="B9" s="4">
        <v>32</v>
      </c>
      <c r="C9" s="4">
        <f t="shared" si="0"/>
        <v>1</v>
      </c>
    </row>
    <row r="10" spans="2:3" x14ac:dyDescent="0.55000000000000004">
      <c r="B10" s="4">
        <v>41</v>
      </c>
      <c r="C10" s="4">
        <f t="shared" si="0"/>
        <v>1</v>
      </c>
    </row>
    <row r="11" spans="2:3" x14ac:dyDescent="0.55000000000000004">
      <c r="B11" s="4">
        <v>44</v>
      </c>
      <c r="C11" s="4">
        <f t="shared" si="0"/>
        <v>1</v>
      </c>
    </row>
    <row r="12" spans="2:3" x14ac:dyDescent="0.55000000000000004">
      <c r="B12" s="4">
        <v>48</v>
      </c>
      <c r="C12" s="4">
        <f t="shared" si="0"/>
        <v>1</v>
      </c>
    </row>
    <row r="13" spans="2:3" x14ac:dyDescent="0.55000000000000004">
      <c r="B13" s="4">
        <v>57</v>
      </c>
      <c r="C13" s="4">
        <f t="shared" si="0"/>
        <v>1</v>
      </c>
    </row>
    <row r="14" spans="2:3" x14ac:dyDescent="0.55000000000000004">
      <c r="B14" s="4">
        <v>66</v>
      </c>
      <c r="C14" s="4">
        <f t="shared" si="0"/>
        <v>1</v>
      </c>
    </row>
    <row r="15" spans="2:3" x14ac:dyDescent="0.55000000000000004">
      <c r="B15" s="4">
        <v>70</v>
      </c>
      <c r="C15" s="4">
        <f t="shared" si="0"/>
        <v>1</v>
      </c>
    </row>
    <row r="16" spans="2:3" x14ac:dyDescent="0.55000000000000004">
      <c r="B16" s="4">
        <v>73</v>
      </c>
      <c r="C16" s="4">
        <f t="shared" si="0"/>
        <v>1</v>
      </c>
    </row>
    <row r="17" spans="2:9" x14ac:dyDescent="0.55000000000000004">
      <c r="B17" s="4">
        <v>75</v>
      </c>
      <c r="C17" s="4">
        <f t="shared" si="0"/>
        <v>1</v>
      </c>
    </row>
    <row r="18" spans="2:9" x14ac:dyDescent="0.55000000000000004">
      <c r="B18" s="4">
        <v>76</v>
      </c>
      <c r="C18" s="4">
        <f t="shared" si="0"/>
        <v>1</v>
      </c>
    </row>
    <row r="19" spans="2:9" x14ac:dyDescent="0.55000000000000004">
      <c r="B19" s="4">
        <v>79</v>
      </c>
      <c r="C19" s="4">
        <f t="shared" si="0"/>
        <v>1</v>
      </c>
    </row>
    <row r="20" spans="2:9" x14ac:dyDescent="0.55000000000000004">
      <c r="B20" s="4">
        <v>82</v>
      </c>
      <c r="C20" s="4">
        <f t="shared" si="0"/>
        <v>1</v>
      </c>
    </row>
    <row r="21" spans="2:9" x14ac:dyDescent="0.55000000000000004">
      <c r="B21" s="4">
        <v>87</v>
      </c>
      <c r="C21" s="4">
        <f t="shared" si="0"/>
        <v>1</v>
      </c>
    </row>
    <row r="22" spans="2:9" x14ac:dyDescent="0.55000000000000004">
      <c r="B22" s="4">
        <v>89</v>
      </c>
      <c r="C22" s="4">
        <f t="shared" si="0"/>
        <v>1</v>
      </c>
    </row>
    <row r="23" spans="2:9" x14ac:dyDescent="0.55000000000000004">
      <c r="B23" s="4">
        <v>95</v>
      </c>
      <c r="C23" s="4">
        <f t="shared" si="0"/>
        <v>1</v>
      </c>
    </row>
    <row r="24" spans="2:9" x14ac:dyDescent="0.55000000000000004">
      <c r="B24" s="7">
        <v>100</v>
      </c>
      <c r="C24" s="4">
        <f t="shared" si="0"/>
        <v>1</v>
      </c>
    </row>
    <row r="25" spans="2:9" ht="14.7" thickBot="1" x14ac:dyDescent="0.6">
      <c r="B25" s="8" t="s">
        <v>4</v>
      </c>
      <c r="C25" s="9">
        <v>20</v>
      </c>
    </row>
    <row r="27" spans="2:9" x14ac:dyDescent="0.55000000000000004">
      <c r="G27" s="71" t="s">
        <v>94</v>
      </c>
    </row>
    <row r="28" spans="2:9" x14ac:dyDescent="0.55000000000000004">
      <c r="I28" t="s">
        <v>53</v>
      </c>
    </row>
    <row r="29" spans="2:9" x14ac:dyDescent="0.55000000000000004">
      <c r="I29" t="s">
        <v>54</v>
      </c>
    </row>
    <row r="30" spans="2:9" x14ac:dyDescent="0.55000000000000004">
      <c r="I30" t="s">
        <v>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14"/>
  <sheetViews>
    <sheetView workbookViewId="0">
      <selection activeCell="M24" sqref="M24"/>
    </sheetView>
  </sheetViews>
  <sheetFormatPr defaultRowHeight="14.4" x14ac:dyDescent="0.55000000000000004"/>
  <cols>
    <col min="2" max="2" width="26" customWidth="1"/>
    <col min="7" max="7" width="17.83984375" customWidth="1"/>
  </cols>
  <sheetData>
    <row r="2" spans="2:8" ht="20.399999999999999" x14ac:dyDescent="0.75">
      <c r="B2" s="28" t="s">
        <v>17</v>
      </c>
    </row>
    <row r="5" spans="2:8" ht="14.7" thickBot="1" x14ac:dyDescent="0.6">
      <c r="B5" s="10" t="s">
        <v>6</v>
      </c>
      <c r="C5" s="11" t="s">
        <v>7</v>
      </c>
      <c r="D5" s="11" t="s">
        <v>8</v>
      </c>
      <c r="E5" s="12" t="s">
        <v>9</v>
      </c>
      <c r="F5" s="13" t="s">
        <v>4</v>
      </c>
      <c r="G5" s="55" t="s">
        <v>61</v>
      </c>
    </row>
    <row r="6" spans="2:8" x14ac:dyDescent="0.55000000000000004">
      <c r="B6" s="14" t="s">
        <v>10</v>
      </c>
      <c r="C6" s="15">
        <v>110</v>
      </c>
      <c r="D6" s="15">
        <v>195</v>
      </c>
      <c r="E6" s="16">
        <v>40</v>
      </c>
      <c r="F6" s="17">
        <f>SUM(C6:E6)</f>
        <v>345</v>
      </c>
      <c r="G6" s="56">
        <f>F6/$F$9</f>
        <v>0.37297297297297299</v>
      </c>
      <c r="H6" t="s">
        <v>62</v>
      </c>
    </row>
    <row r="7" spans="2:8" x14ac:dyDescent="0.55000000000000004">
      <c r="B7" s="14" t="s">
        <v>11</v>
      </c>
      <c r="C7" s="15">
        <v>175</v>
      </c>
      <c r="D7" s="15">
        <v>2</v>
      </c>
      <c r="E7" s="16">
        <v>27</v>
      </c>
      <c r="F7" s="17">
        <f t="shared" ref="F7:F8" si="0">SUM(C7:E7)</f>
        <v>204</v>
      </c>
      <c r="G7" s="56">
        <f t="shared" ref="G7:G9" si="1">F7/$F$9</f>
        <v>0.22054054054054054</v>
      </c>
      <c r="H7" t="s">
        <v>11</v>
      </c>
    </row>
    <row r="8" spans="2:8" x14ac:dyDescent="0.55000000000000004">
      <c r="B8" s="18" t="s">
        <v>12</v>
      </c>
      <c r="C8" s="19">
        <v>86</v>
      </c>
      <c r="D8" s="19">
        <v>158</v>
      </c>
      <c r="E8" s="20">
        <v>132</v>
      </c>
      <c r="F8" s="21">
        <f t="shared" si="0"/>
        <v>376</v>
      </c>
      <c r="G8" s="56">
        <f t="shared" si="1"/>
        <v>0.4064864864864865</v>
      </c>
      <c r="H8" t="s">
        <v>12</v>
      </c>
    </row>
    <row r="9" spans="2:8" ht="14.7" thickBot="1" x14ac:dyDescent="0.6">
      <c r="B9" s="22" t="s">
        <v>4</v>
      </c>
      <c r="C9" s="23">
        <f>SUM(C6:C8)</f>
        <v>371</v>
      </c>
      <c r="D9" s="23">
        <f t="shared" ref="D9:F9" si="2">SUM(D6:D8)</f>
        <v>355</v>
      </c>
      <c r="E9" s="24">
        <f t="shared" si="2"/>
        <v>199</v>
      </c>
      <c r="F9" s="25">
        <f t="shared" si="2"/>
        <v>925</v>
      </c>
      <c r="G9" s="56">
        <f t="shared" si="1"/>
        <v>1</v>
      </c>
    </row>
    <row r="12" spans="2:8" x14ac:dyDescent="0.55000000000000004">
      <c r="C12" t="s">
        <v>58</v>
      </c>
      <c r="F12" s="56">
        <f>C9/F9</f>
        <v>0.40108108108108109</v>
      </c>
    </row>
    <row r="13" spans="2:8" x14ac:dyDescent="0.55000000000000004">
      <c r="C13" t="s">
        <v>59</v>
      </c>
      <c r="F13" s="56">
        <f>D9/F9</f>
        <v>0.38378378378378381</v>
      </c>
    </row>
    <row r="14" spans="2:8" x14ac:dyDescent="0.55000000000000004">
      <c r="C14" t="s">
        <v>60</v>
      </c>
      <c r="F14" s="56">
        <f>E9/F9</f>
        <v>0.21513513513513513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108"/>
  <sheetViews>
    <sheetView zoomScale="130" zoomScaleNormal="130" workbookViewId="0">
      <selection activeCell="N19" sqref="N19"/>
    </sheetView>
  </sheetViews>
  <sheetFormatPr defaultRowHeight="14.4" x14ac:dyDescent="0.55000000000000004"/>
  <cols>
    <col min="10" max="10" width="12.15625" customWidth="1"/>
    <col min="11" max="11" width="15.26171875" customWidth="1"/>
    <col min="12" max="12" width="19.15625" customWidth="1"/>
  </cols>
  <sheetData>
    <row r="2" spans="2:12" ht="20.399999999999999" x14ac:dyDescent="0.75">
      <c r="B2" s="28" t="s">
        <v>16</v>
      </c>
      <c r="E2" t="s">
        <v>63</v>
      </c>
    </row>
    <row r="4" spans="2:12" ht="14.7" thickBot="1" x14ac:dyDescent="0.6">
      <c r="B4" s="26" t="s">
        <v>13</v>
      </c>
      <c r="C4" s="26" t="s">
        <v>14</v>
      </c>
      <c r="D4" s="26" t="s">
        <v>15</v>
      </c>
      <c r="I4" s="26" t="s">
        <v>18</v>
      </c>
      <c r="J4" s="26" t="s">
        <v>19</v>
      </c>
      <c r="K4" s="26" t="s">
        <v>20</v>
      </c>
      <c r="L4" s="26" t="s">
        <v>21</v>
      </c>
    </row>
    <row r="5" spans="2:12" x14ac:dyDescent="0.55000000000000004">
      <c r="B5" s="4">
        <v>1</v>
      </c>
      <c r="C5" s="27">
        <v>273</v>
      </c>
      <c r="D5" s="27">
        <v>216</v>
      </c>
      <c r="I5" s="29">
        <v>42738</v>
      </c>
      <c r="J5" s="27">
        <v>116.15</v>
      </c>
      <c r="K5" s="27">
        <v>808.01</v>
      </c>
      <c r="L5" s="4">
        <v>22.53</v>
      </c>
    </row>
    <row r="6" spans="2:12" x14ac:dyDescent="0.55000000000000004">
      <c r="B6" s="4">
        <v>2</v>
      </c>
      <c r="C6" s="27">
        <v>292</v>
      </c>
      <c r="D6" s="27">
        <v>282</v>
      </c>
      <c r="I6" s="29">
        <v>42739</v>
      </c>
      <c r="J6" s="27">
        <v>116.02</v>
      </c>
      <c r="K6" s="27">
        <v>807.77</v>
      </c>
      <c r="L6" s="4">
        <v>22.95</v>
      </c>
    </row>
    <row r="7" spans="2:12" x14ac:dyDescent="0.55000000000000004">
      <c r="B7" s="4">
        <v>3</v>
      </c>
      <c r="C7" s="27">
        <v>219</v>
      </c>
      <c r="D7" s="27">
        <v>250</v>
      </c>
      <c r="I7" s="29">
        <v>42740</v>
      </c>
      <c r="J7" s="27">
        <v>116.61</v>
      </c>
      <c r="K7" s="27">
        <v>813.02</v>
      </c>
      <c r="L7" s="4">
        <v>22.68</v>
      </c>
    </row>
    <row r="8" spans="2:12" x14ac:dyDescent="0.55000000000000004">
      <c r="B8" s="4">
        <v>4</v>
      </c>
      <c r="C8" s="27">
        <v>241</v>
      </c>
      <c r="D8" s="27">
        <v>217</v>
      </c>
      <c r="I8" s="29">
        <v>42741</v>
      </c>
      <c r="J8" s="27">
        <v>117.91</v>
      </c>
      <c r="K8" s="27">
        <v>825.21</v>
      </c>
      <c r="L8" s="4">
        <v>22.68</v>
      </c>
    </row>
    <row r="9" spans="2:12" x14ac:dyDescent="0.55000000000000004">
      <c r="B9" s="4">
        <v>5</v>
      </c>
      <c r="C9" s="27">
        <v>284</v>
      </c>
      <c r="D9" s="27">
        <v>266</v>
      </c>
      <c r="I9" s="29">
        <v>42744</v>
      </c>
      <c r="J9" s="27">
        <v>118.99</v>
      </c>
      <c r="K9" s="27">
        <v>827.18</v>
      </c>
      <c r="L9" s="4">
        <v>22.55</v>
      </c>
    </row>
    <row r="10" spans="2:12" x14ac:dyDescent="0.55000000000000004">
      <c r="B10" s="4">
        <v>6</v>
      </c>
      <c r="C10" s="27">
        <v>247</v>
      </c>
      <c r="D10" s="27">
        <v>294</v>
      </c>
      <c r="I10" s="29">
        <v>42745</v>
      </c>
      <c r="J10" s="27">
        <v>119.11</v>
      </c>
      <c r="K10" s="27">
        <v>826.01</v>
      </c>
      <c r="L10" s="4">
        <v>22.94</v>
      </c>
    </row>
    <row r="11" spans="2:12" x14ac:dyDescent="0.55000000000000004">
      <c r="B11" s="4">
        <v>7</v>
      </c>
      <c r="C11" s="27">
        <v>237</v>
      </c>
      <c r="D11" s="27">
        <v>215</v>
      </c>
      <c r="I11" s="29">
        <v>42746</v>
      </c>
      <c r="J11" s="27">
        <v>119.75</v>
      </c>
      <c r="K11" s="27">
        <v>829.86</v>
      </c>
      <c r="L11" s="4">
        <v>23.07</v>
      </c>
    </row>
    <row r="12" spans="2:12" x14ac:dyDescent="0.55000000000000004">
      <c r="B12" s="4">
        <v>8</v>
      </c>
      <c r="C12" s="27">
        <v>286</v>
      </c>
      <c r="D12" s="27">
        <v>203</v>
      </c>
      <c r="I12" s="29">
        <v>42747</v>
      </c>
      <c r="J12" s="27">
        <v>119.25</v>
      </c>
      <c r="K12" s="27">
        <v>829.53</v>
      </c>
      <c r="L12" s="4">
        <v>22.92</v>
      </c>
    </row>
    <row r="13" spans="2:12" x14ac:dyDescent="0.55000000000000004">
      <c r="B13" s="4">
        <v>9</v>
      </c>
      <c r="C13" s="27">
        <v>237</v>
      </c>
      <c r="D13" s="27">
        <v>286</v>
      </c>
      <c r="I13" s="29">
        <v>42748</v>
      </c>
      <c r="J13" s="27">
        <v>119.04</v>
      </c>
      <c r="K13" s="27">
        <v>830.94</v>
      </c>
      <c r="L13" s="4">
        <v>23.01</v>
      </c>
    </row>
    <row r="14" spans="2:12" x14ac:dyDescent="0.55000000000000004">
      <c r="B14" s="4">
        <v>10</v>
      </c>
      <c r="C14" s="27">
        <v>266</v>
      </c>
      <c r="D14" s="27">
        <v>263</v>
      </c>
      <c r="I14" s="29">
        <v>42752</v>
      </c>
      <c r="J14" s="27">
        <v>120</v>
      </c>
      <c r="K14" s="27">
        <v>827.46</v>
      </c>
      <c r="L14" s="4">
        <v>22.05</v>
      </c>
    </row>
    <row r="15" spans="2:12" x14ac:dyDescent="0.55000000000000004">
      <c r="B15" s="4">
        <v>11</v>
      </c>
      <c r="C15" s="27">
        <v>311</v>
      </c>
      <c r="D15" s="27">
        <v>270</v>
      </c>
      <c r="I15" s="29">
        <v>42753</v>
      </c>
      <c r="J15" s="27">
        <v>119.99</v>
      </c>
      <c r="K15" s="27">
        <v>829.02</v>
      </c>
      <c r="L15" s="4">
        <v>22.63</v>
      </c>
    </row>
    <row r="16" spans="2:12" x14ac:dyDescent="0.55000000000000004">
      <c r="B16" s="4">
        <v>12</v>
      </c>
      <c r="C16" s="27">
        <v>324</v>
      </c>
      <c r="D16" s="27">
        <v>211</v>
      </c>
      <c r="I16" s="29">
        <v>42754</v>
      </c>
      <c r="J16" s="27">
        <v>119.78</v>
      </c>
      <c r="K16" s="27">
        <v>824.37</v>
      </c>
      <c r="L16" s="4">
        <v>22.53</v>
      </c>
    </row>
    <row r="17" spans="2:12" x14ac:dyDescent="0.55000000000000004">
      <c r="B17" s="4">
        <v>13</v>
      </c>
      <c r="C17" s="27">
        <v>330</v>
      </c>
      <c r="D17" s="27">
        <v>243</v>
      </c>
      <c r="I17" s="29">
        <v>42755</v>
      </c>
      <c r="J17" s="27">
        <v>120</v>
      </c>
      <c r="K17" s="27">
        <v>828.17</v>
      </c>
      <c r="L17" s="4">
        <v>22.64</v>
      </c>
    </row>
    <row r="18" spans="2:12" x14ac:dyDescent="0.55000000000000004">
      <c r="B18" s="4">
        <v>14</v>
      </c>
      <c r="C18" s="27">
        <v>331</v>
      </c>
      <c r="D18" s="27">
        <v>275</v>
      </c>
      <c r="I18" s="29">
        <v>42758</v>
      </c>
      <c r="J18" s="27">
        <v>120.08</v>
      </c>
      <c r="K18" s="27">
        <v>844.43</v>
      </c>
      <c r="L18" s="4">
        <v>22.56</v>
      </c>
    </row>
    <row r="19" spans="2:12" x14ac:dyDescent="0.55000000000000004">
      <c r="B19" s="4">
        <v>15</v>
      </c>
      <c r="C19" s="27">
        <v>336</v>
      </c>
      <c r="D19" s="27">
        <v>367</v>
      </c>
      <c r="I19" s="29">
        <v>42759</v>
      </c>
      <c r="J19" s="27">
        <v>119.97</v>
      </c>
      <c r="K19" s="27">
        <v>849.53</v>
      </c>
      <c r="L19" s="4">
        <v>22.95</v>
      </c>
    </row>
    <row r="20" spans="2:12" x14ac:dyDescent="0.55000000000000004">
      <c r="B20" s="4">
        <v>16</v>
      </c>
      <c r="C20" s="27">
        <v>344</v>
      </c>
      <c r="D20" s="27">
        <v>378</v>
      </c>
      <c r="I20" s="29">
        <v>42760</v>
      </c>
      <c r="J20" s="27">
        <v>121.88</v>
      </c>
      <c r="K20" s="27">
        <v>858.45</v>
      </c>
      <c r="L20" s="4">
        <v>23.37</v>
      </c>
    </row>
    <row r="21" spans="2:12" x14ac:dyDescent="0.55000000000000004">
      <c r="B21" s="4">
        <v>17</v>
      </c>
      <c r="C21" s="27">
        <v>346</v>
      </c>
      <c r="D21" s="27">
        <v>315</v>
      </c>
      <c r="I21" s="29">
        <v>42761</v>
      </c>
      <c r="J21" s="27">
        <v>121.94</v>
      </c>
      <c r="K21" s="27">
        <v>856.98</v>
      </c>
      <c r="L21" s="4">
        <v>23.44</v>
      </c>
    </row>
    <row r="22" spans="2:12" x14ac:dyDescent="0.55000000000000004">
      <c r="B22" s="4">
        <v>18</v>
      </c>
      <c r="C22" s="27">
        <v>346</v>
      </c>
      <c r="D22" s="27">
        <v>208</v>
      </c>
      <c r="I22" s="29">
        <v>42762</v>
      </c>
      <c r="J22" s="27">
        <v>121.95</v>
      </c>
      <c r="K22" s="27">
        <v>845.03</v>
      </c>
      <c r="L22" s="4">
        <v>23.36</v>
      </c>
    </row>
    <row r="23" spans="2:12" x14ac:dyDescent="0.55000000000000004">
      <c r="B23" s="4">
        <v>19</v>
      </c>
      <c r="C23" s="27">
        <v>356</v>
      </c>
      <c r="D23" s="27">
        <v>451</v>
      </c>
      <c r="I23" s="29">
        <v>42765</v>
      </c>
      <c r="J23" s="27">
        <v>121.63</v>
      </c>
      <c r="K23" s="27">
        <v>823.83</v>
      </c>
      <c r="L23" s="4">
        <v>22.95</v>
      </c>
    </row>
    <row r="24" spans="2:12" x14ac:dyDescent="0.55000000000000004">
      <c r="B24" s="4">
        <v>20</v>
      </c>
      <c r="C24" s="27">
        <v>364</v>
      </c>
      <c r="D24" s="27">
        <v>346</v>
      </c>
      <c r="I24" s="29">
        <v>42766</v>
      </c>
      <c r="J24" s="27">
        <v>121.35</v>
      </c>
      <c r="K24" s="27">
        <v>820.19</v>
      </c>
      <c r="L24" s="4">
        <v>22.64</v>
      </c>
    </row>
    <row r="25" spans="2:12" x14ac:dyDescent="0.55000000000000004">
      <c r="B25" s="4">
        <v>21</v>
      </c>
      <c r="C25" s="27">
        <v>365</v>
      </c>
      <c r="D25" s="27">
        <v>435</v>
      </c>
      <c r="I25" s="29">
        <v>42767</v>
      </c>
      <c r="J25" s="27">
        <v>128.75</v>
      </c>
      <c r="K25" s="27">
        <v>815.24</v>
      </c>
      <c r="L25" s="4">
        <v>22.89</v>
      </c>
    </row>
    <row r="26" spans="2:12" x14ac:dyDescent="0.55000000000000004">
      <c r="B26" s="4">
        <v>22</v>
      </c>
      <c r="C26" s="27">
        <v>365</v>
      </c>
      <c r="D26" s="27">
        <v>579</v>
      </c>
      <c r="I26" s="29">
        <v>42768</v>
      </c>
      <c r="J26" s="27">
        <v>128.53</v>
      </c>
      <c r="K26" s="27">
        <v>818.26</v>
      </c>
      <c r="L26" s="4">
        <v>22.72</v>
      </c>
    </row>
    <row r="27" spans="2:12" x14ac:dyDescent="0.55000000000000004">
      <c r="B27" s="4">
        <v>23</v>
      </c>
      <c r="C27" s="27">
        <v>369</v>
      </c>
      <c r="D27" s="27">
        <v>390</v>
      </c>
      <c r="I27" s="29">
        <v>42769</v>
      </c>
      <c r="J27" s="27">
        <v>129.08000000000001</v>
      </c>
      <c r="K27" s="27">
        <v>820.13</v>
      </c>
      <c r="L27" s="4">
        <v>23.29</v>
      </c>
    </row>
    <row r="28" spans="2:12" x14ac:dyDescent="0.55000000000000004">
      <c r="B28" s="4">
        <v>24</v>
      </c>
      <c r="C28" s="27">
        <v>436</v>
      </c>
      <c r="D28" s="27">
        <v>589</v>
      </c>
      <c r="I28" s="29">
        <v>42772</v>
      </c>
      <c r="J28" s="27">
        <v>130.29</v>
      </c>
      <c r="K28" s="27">
        <v>821.62</v>
      </c>
      <c r="L28" s="4">
        <v>23.12</v>
      </c>
    </row>
    <row r="29" spans="2:12" x14ac:dyDescent="0.55000000000000004">
      <c r="B29" s="4">
        <v>25</v>
      </c>
      <c r="C29" s="27">
        <v>393</v>
      </c>
      <c r="D29" s="27">
        <v>365</v>
      </c>
      <c r="I29" s="29">
        <v>42773</v>
      </c>
      <c r="J29" s="27">
        <v>131.53</v>
      </c>
      <c r="K29" s="27">
        <v>829.23</v>
      </c>
      <c r="L29" s="4">
        <v>22.9</v>
      </c>
    </row>
    <row r="30" spans="2:12" x14ac:dyDescent="0.55000000000000004">
      <c r="B30" s="4">
        <v>26</v>
      </c>
      <c r="C30" s="27">
        <v>394</v>
      </c>
      <c r="D30" s="27">
        <v>480</v>
      </c>
      <c r="I30" s="29">
        <v>42774</v>
      </c>
      <c r="J30" s="27">
        <v>132.04</v>
      </c>
      <c r="K30" s="27">
        <v>829.88</v>
      </c>
      <c r="L30" s="4">
        <v>22.67</v>
      </c>
    </row>
    <row r="31" spans="2:12" x14ac:dyDescent="0.55000000000000004">
      <c r="B31" s="4">
        <v>27</v>
      </c>
      <c r="C31" s="27">
        <v>417</v>
      </c>
      <c r="D31" s="27">
        <v>499</v>
      </c>
      <c r="I31" s="29">
        <v>42775</v>
      </c>
      <c r="J31" s="27">
        <v>132.41999999999999</v>
      </c>
      <c r="K31" s="27">
        <v>830.06</v>
      </c>
      <c r="L31" s="4">
        <v>23.12</v>
      </c>
    </row>
    <row r="32" spans="2:12" x14ac:dyDescent="0.55000000000000004">
      <c r="B32" s="4">
        <v>28</v>
      </c>
      <c r="C32" s="27">
        <v>438</v>
      </c>
      <c r="D32" s="27">
        <v>414</v>
      </c>
      <c r="I32" s="29">
        <v>42776</v>
      </c>
      <c r="J32" s="27">
        <v>132.12</v>
      </c>
      <c r="K32" s="27">
        <v>834.85</v>
      </c>
      <c r="L32" s="4">
        <v>23.08</v>
      </c>
    </row>
    <row r="33" spans="2:12" x14ac:dyDescent="0.55000000000000004">
      <c r="B33" s="4">
        <v>29</v>
      </c>
      <c r="C33" s="27">
        <v>398</v>
      </c>
      <c r="D33" s="27">
        <v>530</v>
      </c>
      <c r="I33" s="29">
        <v>42779</v>
      </c>
      <c r="J33" s="27">
        <v>133.29</v>
      </c>
      <c r="K33" s="27">
        <v>838.96</v>
      </c>
      <c r="L33" s="4">
        <v>23.4</v>
      </c>
    </row>
    <row r="34" spans="2:12" x14ac:dyDescent="0.55000000000000004">
      <c r="B34" s="4">
        <v>30</v>
      </c>
      <c r="C34" s="27">
        <v>409</v>
      </c>
      <c r="D34" s="27">
        <v>366</v>
      </c>
      <c r="I34" s="29">
        <v>42780</v>
      </c>
      <c r="J34" s="27">
        <v>135.02000000000001</v>
      </c>
      <c r="K34" s="27">
        <v>840.03</v>
      </c>
      <c r="L34" s="4">
        <v>24.06</v>
      </c>
    </row>
    <row r="35" spans="2:12" x14ac:dyDescent="0.55000000000000004">
      <c r="B35" s="4">
        <v>31</v>
      </c>
      <c r="C35" s="27">
        <v>437</v>
      </c>
      <c r="D35" s="27">
        <v>453</v>
      </c>
      <c r="I35" s="29">
        <v>42781</v>
      </c>
      <c r="J35" s="27">
        <v>135.51</v>
      </c>
      <c r="K35" s="27">
        <v>837.32</v>
      </c>
      <c r="L35" s="4">
        <v>24.58</v>
      </c>
    </row>
    <row r="36" spans="2:12" x14ac:dyDescent="0.55000000000000004">
      <c r="B36" s="4">
        <v>32</v>
      </c>
      <c r="C36" s="27">
        <v>442</v>
      </c>
      <c r="D36" s="27">
        <v>396</v>
      </c>
      <c r="I36" s="29">
        <v>42782</v>
      </c>
      <c r="J36" s="27">
        <v>135.34</v>
      </c>
      <c r="K36" s="27">
        <v>842.17</v>
      </c>
      <c r="L36" s="4">
        <v>24.58</v>
      </c>
    </row>
    <row r="37" spans="2:12" x14ac:dyDescent="0.55000000000000004">
      <c r="B37" s="4">
        <v>33</v>
      </c>
      <c r="C37" s="27">
        <v>442</v>
      </c>
      <c r="D37" s="27">
        <v>531</v>
      </c>
      <c r="I37" s="29">
        <v>42783</v>
      </c>
      <c r="J37" s="27">
        <v>135.72</v>
      </c>
      <c r="K37" s="27">
        <v>846.55</v>
      </c>
      <c r="L37" s="4">
        <v>24.52</v>
      </c>
    </row>
    <row r="38" spans="2:12" x14ac:dyDescent="0.55000000000000004">
      <c r="B38" s="4">
        <v>34</v>
      </c>
      <c r="C38" s="27">
        <v>408</v>
      </c>
      <c r="D38" s="27">
        <v>453</v>
      </c>
      <c r="I38" s="29">
        <v>42787</v>
      </c>
      <c r="J38" s="27">
        <v>136.69999999999999</v>
      </c>
      <c r="K38" s="27">
        <v>849.27</v>
      </c>
      <c r="L38" s="4">
        <v>24.78</v>
      </c>
    </row>
    <row r="39" spans="2:12" x14ac:dyDescent="0.55000000000000004">
      <c r="B39" s="4">
        <v>35</v>
      </c>
      <c r="C39" s="27">
        <v>387</v>
      </c>
      <c r="D39" s="27">
        <v>444</v>
      </c>
      <c r="I39" s="29">
        <v>42788</v>
      </c>
      <c r="J39" s="27">
        <v>137.11000000000001</v>
      </c>
      <c r="K39" s="27">
        <v>851.36</v>
      </c>
      <c r="L39" s="4">
        <v>24.79</v>
      </c>
    </row>
    <row r="40" spans="2:12" x14ac:dyDescent="0.55000000000000004">
      <c r="B40" s="4">
        <v>36</v>
      </c>
      <c r="C40" s="27">
        <v>418</v>
      </c>
      <c r="D40" s="27">
        <v>597</v>
      </c>
      <c r="I40" s="29">
        <v>42789</v>
      </c>
      <c r="J40" s="27">
        <v>136.53</v>
      </c>
      <c r="K40" s="27">
        <v>851</v>
      </c>
      <c r="L40" s="4">
        <v>24.58</v>
      </c>
    </row>
    <row r="41" spans="2:12" x14ac:dyDescent="0.55000000000000004">
      <c r="B41" s="4">
        <v>37</v>
      </c>
      <c r="C41" s="27">
        <v>461</v>
      </c>
      <c r="D41" s="27">
        <v>407</v>
      </c>
      <c r="I41" s="29">
        <v>42790</v>
      </c>
      <c r="J41" s="27">
        <v>136.66</v>
      </c>
      <c r="K41" s="27">
        <v>847.81</v>
      </c>
      <c r="L41" s="4">
        <v>24.23</v>
      </c>
    </row>
    <row r="42" spans="2:12" x14ac:dyDescent="0.55000000000000004">
      <c r="B42" s="4">
        <v>38</v>
      </c>
      <c r="C42" s="27">
        <v>457</v>
      </c>
      <c r="D42" s="27">
        <v>589</v>
      </c>
      <c r="I42" s="29">
        <v>42793</v>
      </c>
      <c r="J42" s="27">
        <v>136.93</v>
      </c>
      <c r="K42" s="27">
        <v>849.67</v>
      </c>
      <c r="L42" s="4">
        <v>24.57</v>
      </c>
    </row>
    <row r="43" spans="2:12" x14ac:dyDescent="0.55000000000000004">
      <c r="B43" s="4">
        <v>39</v>
      </c>
      <c r="C43" s="27">
        <v>371</v>
      </c>
      <c r="D43" s="27">
        <v>489</v>
      </c>
      <c r="I43" s="29">
        <v>42794</v>
      </c>
      <c r="J43" s="27">
        <v>136.99</v>
      </c>
      <c r="K43" s="27">
        <v>844.93</v>
      </c>
      <c r="L43" s="4">
        <v>24.68</v>
      </c>
    </row>
    <row r="44" spans="2:12" x14ac:dyDescent="0.55000000000000004">
      <c r="B44" s="4">
        <v>40</v>
      </c>
      <c r="C44" s="27">
        <v>383</v>
      </c>
      <c r="D44" s="27">
        <v>349</v>
      </c>
      <c r="I44" s="29">
        <v>42795</v>
      </c>
      <c r="J44" s="27">
        <v>139.79</v>
      </c>
      <c r="K44" s="27">
        <v>856.75</v>
      </c>
      <c r="L44" s="4">
        <v>25.5</v>
      </c>
    </row>
    <row r="45" spans="2:12" x14ac:dyDescent="0.55000000000000004">
      <c r="B45" s="4">
        <v>41</v>
      </c>
      <c r="C45" s="27">
        <v>372</v>
      </c>
      <c r="D45" s="27">
        <v>584</v>
      </c>
      <c r="I45" s="29">
        <v>42796</v>
      </c>
      <c r="J45" s="27">
        <v>138.96</v>
      </c>
      <c r="K45" s="27">
        <v>849.85</v>
      </c>
      <c r="L45" s="4">
        <v>25.23</v>
      </c>
    </row>
    <row r="46" spans="2:12" x14ac:dyDescent="0.55000000000000004">
      <c r="B46" s="4">
        <v>42</v>
      </c>
      <c r="C46" s="27">
        <v>463</v>
      </c>
      <c r="D46" s="27">
        <v>446</v>
      </c>
      <c r="I46" s="29">
        <v>42797</v>
      </c>
      <c r="J46" s="27">
        <v>139.78</v>
      </c>
      <c r="K46" s="27">
        <v>849.08</v>
      </c>
      <c r="L46" s="4">
        <v>25.44</v>
      </c>
    </row>
    <row r="47" spans="2:12" x14ac:dyDescent="0.55000000000000004">
      <c r="B47" s="4">
        <v>43</v>
      </c>
      <c r="C47" s="27">
        <v>452</v>
      </c>
      <c r="D47" s="27">
        <v>451</v>
      </c>
      <c r="I47" s="29">
        <v>42800</v>
      </c>
      <c r="J47" s="27">
        <v>139.34</v>
      </c>
      <c r="K47" s="27">
        <v>847.27</v>
      </c>
      <c r="L47" s="4">
        <v>25.25</v>
      </c>
    </row>
    <row r="48" spans="2:12" x14ac:dyDescent="0.55000000000000004">
      <c r="B48" s="4">
        <v>44</v>
      </c>
      <c r="C48" s="27">
        <v>550</v>
      </c>
      <c r="D48" s="27">
        <v>300</v>
      </c>
      <c r="I48" s="29">
        <v>42801</v>
      </c>
      <c r="J48" s="27">
        <v>139.52000000000001</v>
      </c>
      <c r="K48" s="27">
        <v>851.15</v>
      </c>
      <c r="L48" s="4">
        <v>25.21</v>
      </c>
    </row>
    <row r="49" spans="2:12" x14ac:dyDescent="0.55000000000000004">
      <c r="B49" s="4">
        <v>45</v>
      </c>
      <c r="C49" s="27">
        <v>529</v>
      </c>
      <c r="D49" s="27">
        <v>480</v>
      </c>
      <c r="I49" s="29">
        <v>42802</v>
      </c>
      <c r="J49" s="27">
        <v>139</v>
      </c>
      <c r="K49" s="27">
        <v>853.64</v>
      </c>
      <c r="L49" s="4">
        <v>25.26</v>
      </c>
    </row>
    <row r="50" spans="2:12" x14ac:dyDescent="0.55000000000000004">
      <c r="B50" s="4">
        <v>46</v>
      </c>
      <c r="C50" s="27">
        <v>578</v>
      </c>
      <c r="D50" s="27">
        <v>580</v>
      </c>
      <c r="I50" s="29">
        <v>42803</v>
      </c>
      <c r="J50" s="27">
        <v>138.68</v>
      </c>
      <c r="K50" s="27">
        <v>857.84</v>
      </c>
      <c r="L50" s="4">
        <v>25.35</v>
      </c>
    </row>
    <row r="51" spans="2:12" x14ac:dyDescent="0.55000000000000004">
      <c r="B51" s="4">
        <v>47</v>
      </c>
      <c r="C51" s="27">
        <v>454</v>
      </c>
      <c r="D51" s="27">
        <v>457</v>
      </c>
      <c r="I51" s="29">
        <v>42804</v>
      </c>
      <c r="J51" s="27">
        <v>139.13999999999999</v>
      </c>
      <c r="K51" s="27">
        <v>861.4</v>
      </c>
      <c r="L51" s="4">
        <v>25.31</v>
      </c>
    </row>
    <row r="52" spans="2:12" x14ac:dyDescent="0.55000000000000004">
      <c r="B52" s="4">
        <v>48</v>
      </c>
      <c r="C52" s="27">
        <v>522</v>
      </c>
      <c r="D52" s="27">
        <v>525</v>
      </c>
      <c r="I52" s="29">
        <v>42807</v>
      </c>
      <c r="J52" s="27">
        <v>139.19999999999999</v>
      </c>
      <c r="K52" s="27">
        <v>864.58</v>
      </c>
      <c r="L52" s="4">
        <v>25.3</v>
      </c>
    </row>
    <row r="53" spans="2:12" x14ac:dyDescent="0.55000000000000004">
      <c r="B53" s="4">
        <v>49</v>
      </c>
      <c r="C53" s="27">
        <v>554</v>
      </c>
      <c r="D53" s="27">
        <v>483</v>
      </c>
      <c r="I53" s="29">
        <v>42808</v>
      </c>
      <c r="J53" s="27">
        <v>138.99</v>
      </c>
      <c r="K53" s="27">
        <v>865.91</v>
      </c>
      <c r="L53" s="4">
        <v>25.32</v>
      </c>
    </row>
    <row r="54" spans="2:12" x14ac:dyDescent="0.55000000000000004">
      <c r="B54" s="4">
        <v>50</v>
      </c>
      <c r="C54" s="27">
        <v>591</v>
      </c>
      <c r="D54" s="27">
        <v>470</v>
      </c>
      <c r="I54" s="29">
        <v>42809</v>
      </c>
      <c r="J54" s="27">
        <v>140.46</v>
      </c>
      <c r="K54" s="27">
        <v>868.39</v>
      </c>
      <c r="L54" s="4">
        <v>25.18</v>
      </c>
    </row>
    <row r="55" spans="2:12" x14ac:dyDescent="0.55000000000000004">
      <c r="B55" s="4">
        <v>51</v>
      </c>
      <c r="C55" s="27">
        <v>601</v>
      </c>
      <c r="D55" s="27">
        <v>585</v>
      </c>
      <c r="I55" s="29">
        <v>42810</v>
      </c>
      <c r="J55" s="27">
        <v>140.69</v>
      </c>
      <c r="K55" s="27">
        <v>870</v>
      </c>
      <c r="L55" s="4">
        <v>25.22</v>
      </c>
    </row>
    <row r="56" spans="2:12" x14ac:dyDescent="0.55000000000000004">
      <c r="B56" s="4">
        <v>52</v>
      </c>
      <c r="C56" s="27">
        <v>610</v>
      </c>
      <c r="D56" s="27">
        <v>406</v>
      </c>
      <c r="I56" s="29">
        <v>42811</v>
      </c>
      <c r="J56" s="27">
        <v>139.99</v>
      </c>
      <c r="K56" s="27">
        <v>872.37</v>
      </c>
      <c r="L56" s="4">
        <v>24.86</v>
      </c>
    </row>
    <row r="57" spans="2:12" x14ac:dyDescent="0.55000000000000004">
      <c r="B57" s="4">
        <v>53</v>
      </c>
      <c r="C57" s="27">
        <v>611</v>
      </c>
      <c r="D57" s="27">
        <v>503</v>
      </c>
      <c r="I57" s="29">
        <v>42814</v>
      </c>
      <c r="J57" s="27">
        <v>141.46</v>
      </c>
      <c r="K57" s="27">
        <v>867.91</v>
      </c>
      <c r="L57" s="4">
        <v>24.44</v>
      </c>
    </row>
    <row r="58" spans="2:12" x14ac:dyDescent="0.55000000000000004">
      <c r="B58" s="4">
        <v>54</v>
      </c>
      <c r="C58" s="27">
        <v>613</v>
      </c>
      <c r="D58" s="27">
        <v>516</v>
      </c>
      <c r="I58" s="29">
        <v>42815</v>
      </c>
      <c r="J58" s="27">
        <v>139.84</v>
      </c>
      <c r="K58" s="27">
        <v>850.14</v>
      </c>
      <c r="L58" s="4">
        <v>23.02</v>
      </c>
    </row>
    <row r="59" spans="2:12" x14ac:dyDescent="0.55000000000000004">
      <c r="B59" s="4">
        <v>55</v>
      </c>
      <c r="C59" s="27">
        <v>614</v>
      </c>
      <c r="D59" s="27">
        <v>639</v>
      </c>
      <c r="I59" s="29">
        <v>42816</v>
      </c>
      <c r="J59" s="27">
        <v>141.41999999999999</v>
      </c>
      <c r="K59" s="27">
        <v>849.8</v>
      </c>
      <c r="L59" s="4">
        <v>22.94</v>
      </c>
    </row>
    <row r="60" spans="2:12" x14ac:dyDescent="0.55000000000000004">
      <c r="B60" s="4">
        <v>56</v>
      </c>
      <c r="C60" s="27">
        <v>619</v>
      </c>
      <c r="D60" s="27">
        <v>546</v>
      </c>
      <c r="I60" s="29">
        <v>42817</v>
      </c>
      <c r="J60" s="27">
        <v>140.91999999999999</v>
      </c>
      <c r="K60" s="27">
        <v>839.65</v>
      </c>
      <c r="L60" s="4">
        <v>23.07</v>
      </c>
    </row>
    <row r="61" spans="2:12" x14ac:dyDescent="0.55000000000000004">
      <c r="B61" s="4">
        <v>57</v>
      </c>
      <c r="C61" s="27">
        <v>634</v>
      </c>
      <c r="D61" s="27">
        <v>556</v>
      </c>
      <c r="I61" s="29">
        <v>42818</v>
      </c>
      <c r="J61" s="27">
        <v>140.63999999999999</v>
      </c>
      <c r="K61" s="27">
        <v>835.14</v>
      </c>
      <c r="L61" s="4">
        <v>23.12</v>
      </c>
    </row>
    <row r="62" spans="2:12" x14ac:dyDescent="0.55000000000000004">
      <c r="B62" s="4">
        <v>58</v>
      </c>
      <c r="C62" s="27">
        <v>646</v>
      </c>
      <c r="D62" s="27">
        <v>599</v>
      </c>
      <c r="I62" s="29">
        <v>42821</v>
      </c>
      <c r="J62" s="27">
        <v>140.88</v>
      </c>
      <c r="K62" s="27">
        <v>838.51</v>
      </c>
      <c r="L62" s="4">
        <v>23.03</v>
      </c>
    </row>
    <row r="63" spans="2:12" x14ac:dyDescent="0.55000000000000004">
      <c r="B63" s="4">
        <v>59</v>
      </c>
      <c r="C63" s="27">
        <v>668</v>
      </c>
      <c r="D63" s="27">
        <v>534</v>
      </c>
      <c r="I63" s="29">
        <v>42822</v>
      </c>
      <c r="J63" s="27">
        <v>143.80000000000001</v>
      </c>
      <c r="K63" s="27">
        <v>840.63</v>
      </c>
      <c r="L63" s="4">
        <v>23.48</v>
      </c>
    </row>
    <row r="64" spans="2:12" x14ac:dyDescent="0.55000000000000004">
      <c r="B64" s="4">
        <v>60</v>
      </c>
      <c r="C64" s="27">
        <v>673</v>
      </c>
      <c r="D64" s="27">
        <v>526</v>
      </c>
      <c r="I64" s="29">
        <v>42823</v>
      </c>
      <c r="J64" s="27">
        <v>144.12</v>
      </c>
      <c r="K64" s="27">
        <v>849.87</v>
      </c>
      <c r="L64" s="4">
        <v>23.35</v>
      </c>
    </row>
    <row r="65" spans="2:12" x14ac:dyDescent="0.55000000000000004">
      <c r="B65" s="4">
        <v>61</v>
      </c>
      <c r="C65" s="27">
        <v>696</v>
      </c>
      <c r="D65" s="27">
        <v>613</v>
      </c>
      <c r="I65" s="29">
        <v>42824</v>
      </c>
      <c r="J65" s="27">
        <v>143.93</v>
      </c>
      <c r="K65" s="27">
        <v>849.48</v>
      </c>
      <c r="L65" s="4">
        <v>23.87</v>
      </c>
    </row>
    <row r="66" spans="2:12" x14ac:dyDescent="0.55000000000000004">
      <c r="B66" s="4">
        <v>62</v>
      </c>
      <c r="C66" s="27">
        <v>704</v>
      </c>
      <c r="D66" s="27">
        <v>536</v>
      </c>
      <c r="I66" s="29">
        <v>42825</v>
      </c>
      <c r="J66" s="27">
        <v>143.66</v>
      </c>
      <c r="K66" s="27">
        <v>847.8</v>
      </c>
      <c r="L66" s="4">
        <v>23.59</v>
      </c>
    </row>
    <row r="67" spans="2:12" x14ac:dyDescent="0.55000000000000004">
      <c r="B67" s="4">
        <v>63</v>
      </c>
      <c r="C67" s="27">
        <v>705</v>
      </c>
      <c r="D67" s="27">
        <v>578</v>
      </c>
      <c r="I67" s="29">
        <v>42828</v>
      </c>
      <c r="J67" s="27">
        <v>143.69999999999999</v>
      </c>
      <c r="K67" s="27">
        <v>856.75</v>
      </c>
      <c r="L67" s="4">
        <v>23.59</v>
      </c>
    </row>
    <row r="68" spans="2:12" x14ac:dyDescent="0.55000000000000004">
      <c r="B68" s="4">
        <v>64</v>
      </c>
      <c r="C68" s="27">
        <v>705</v>
      </c>
      <c r="D68" s="27">
        <v>608</v>
      </c>
      <c r="I68" s="29">
        <v>42829</v>
      </c>
      <c r="J68" s="27">
        <v>144.77000000000001</v>
      </c>
      <c r="K68" s="27">
        <v>852.57</v>
      </c>
      <c r="L68" s="4">
        <v>23.44</v>
      </c>
    </row>
    <row r="69" spans="2:12" x14ac:dyDescent="0.55000000000000004">
      <c r="B69" s="4">
        <v>65</v>
      </c>
      <c r="C69" s="27">
        <v>708</v>
      </c>
      <c r="D69" s="27">
        <v>717</v>
      </c>
      <c r="I69" s="29">
        <v>42830</v>
      </c>
      <c r="J69" s="27">
        <v>144.02000000000001</v>
      </c>
      <c r="K69" s="27">
        <v>848.91</v>
      </c>
      <c r="L69" s="4">
        <v>23.17</v>
      </c>
    </row>
    <row r="70" spans="2:12" x14ac:dyDescent="0.55000000000000004">
      <c r="B70" s="4">
        <v>66</v>
      </c>
      <c r="C70" s="27">
        <v>713</v>
      </c>
      <c r="D70" s="27">
        <v>718</v>
      </c>
      <c r="I70" s="29">
        <v>42831</v>
      </c>
      <c r="J70" s="27">
        <v>143.66</v>
      </c>
      <c r="K70" s="27">
        <v>845.1</v>
      </c>
      <c r="L70" s="4">
        <v>23.26</v>
      </c>
    </row>
    <row r="71" spans="2:12" x14ac:dyDescent="0.55000000000000004">
      <c r="B71" s="4">
        <v>67</v>
      </c>
      <c r="C71" s="27">
        <v>713</v>
      </c>
      <c r="D71" s="27">
        <v>719</v>
      </c>
      <c r="I71" s="29">
        <v>42832</v>
      </c>
      <c r="J71" s="27">
        <v>143.34</v>
      </c>
      <c r="K71" s="27">
        <v>842.1</v>
      </c>
      <c r="L71" s="4">
        <v>23.16</v>
      </c>
    </row>
    <row r="72" spans="2:12" x14ac:dyDescent="0.55000000000000004">
      <c r="B72" s="4">
        <v>68</v>
      </c>
      <c r="C72" s="27">
        <v>727</v>
      </c>
      <c r="D72" s="27">
        <v>720</v>
      </c>
      <c r="I72" s="29">
        <v>42835</v>
      </c>
      <c r="J72" s="27">
        <v>143.16999999999999</v>
      </c>
      <c r="K72" s="27">
        <v>841.7</v>
      </c>
      <c r="L72" s="4">
        <v>23.02</v>
      </c>
    </row>
    <row r="73" spans="2:12" x14ac:dyDescent="0.55000000000000004">
      <c r="B73" s="4">
        <v>69</v>
      </c>
      <c r="C73" s="27">
        <v>735</v>
      </c>
      <c r="D73" s="27">
        <v>724</v>
      </c>
      <c r="I73" s="29">
        <v>42836</v>
      </c>
      <c r="J73" s="27">
        <v>141.63</v>
      </c>
      <c r="K73" s="27">
        <v>839.88</v>
      </c>
      <c r="L73" s="4">
        <v>22.92</v>
      </c>
    </row>
    <row r="74" spans="2:12" x14ac:dyDescent="0.55000000000000004">
      <c r="B74" s="4">
        <v>70</v>
      </c>
      <c r="C74" s="27">
        <v>763</v>
      </c>
      <c r="D74" s="27">
        <v>734</v>
      </c>
      <c r="I74" s="29">
        <v>42837</v>
      </c>
      <c r="J74" s="27">
        <v>141.80000000000001</v>
      </c>
      <c r="K74" s="27">
        <v>841.46</v>
      </c>
      <c r="L74" s="4">
        <v>22.65</v>
      </c>
    </row>
    <row r="75" spans="2:12" x14ac:dyDescent="0.55000000000000004">
      <c r="B75" s="4">
        <v>71</v>
      </c>
      <c r="C75" s="27">
        <v>776</v>
      </c>
      <c r="D75" s="27">
        <v>735</v>
      </c>
      <c r="I75" s="29">
        <v>42838</v>
      </c>
      <c r="J75" s="27">
        <v>141.05000000000001</v>
      </c>
      <c r="K75" s="27">
        <v>840.18</v>
      </c>
      <c r="L75" s="4">
        <v>22.34</v>
      </c>
    </row>
    <row r="76" spans="2:12" x14ac:dyDescent="0.55000000000000004">
      <c r="B76" s="4">
        <v>72</v>
      </c>
      <c r="C76" s="27">
        <v>777</v>
      </c>
      <c r="D76" s="27">
        <v>736</v>
      </c>
      <c r="I76" s="29">
        <v>42842</v>
      </c>
      <c r="J76" s="27">
        <v>141.83000000000001</v>
      </c>
      <c r="K76" s="27">
        <v>855.13</v>
      </c>
      <c r="L76" s="4">
        <v>22.81</v>
      </c>
    </row>
    <row r="77" spans="2:12" x14ac:dyDescent="0.55000000000000004">
      <c r="B77" s="4">
        <v>73</v>
      </c>
      <c r="C77" s="27">
        <v>785</v>
      </c>
      <c r="D77" s="27">
        <v>738</v>
      </c>
      <c r="I77" s="29">
        <v>42843</v>
      </c>
      <c r="J77" s="27">
        <v>141.19999999999999</v>
      </c>
      <c r="K77" s="27">
        <v>853.99</v>
      </c>
      <c r="L77" s="4">
        <v>22.71</v>
      </c>
    </row>
    <row r="78" spans="2:12" x14ac:dyDescent="0.55000000000000004">
      <c r="B78" s="4">
        <v>74</v>
      </c>
      <c r="C78" s="27">
        <v>785</v>
      </c>
      <c r="D78" s="27">
        <v>740</v>
      </c>
      <c r="I78" s="29">
        <v>42844</v>
      </c>
      <c r="J78" s="27">
        <v>140.68</v>
      </c>
      <c r="K78" s="27">
        <v>856.51</v>
      </c>
      <c r="L78" s="4">
        <v>22.74</v>
      </c>
    </row>
    <row r="79" spans="2:12" x14ac:dyDescent="0.55000000000000004">
      <c r="B79" s="4">
        <v>75</v>
      </c>
      <c r="C79" s="27">
        <v>547</v>
      </c>
      <c r="D79" s="27">
        <v>476</v>
      </c>
      <c r="I79" s="29">
        <v>42845</v>
      </c>
      <c r="J79" s="27">
        <v>142.44</v>
      </c>
      <c r="K79" s="27">
        <v>860.08</v>
      </c>
      <c r="L79" s="4">
        <v>23.07</v>
      </c>
    </row>
    <row r="80" spans="2:12" x14ac:dyDescent="0.55000000000000004">
      <c r="B80" s="4">
        <v>76</v>
      </c>
      <c r="C80" s="27">
        <v>507</v>
      </c>
      <c r="D80" s="27">
        <v>452</v>
      </c>
      <c r="I80" s="29">
        <v>42846</v>
      </c>
      <c r="J80" s="27">
        <v>142.27000000000001</v>
      </c>
      <c r="K80" s="27">
        <v>858.95</v>
      </c>
      <c r="L80" s="4">
        <v>22.71</v>
      </c>
    </row>
    <row r="81" spans="2:12" x14ac:dyDescent="0.55000000000000004">
      <c r="B81" s="4">
        <v>77</v>
      </c>
      <c r="C81" s="27">
        <v>474</v>
      </c>
      <c r="D81" s="27">
        <v>451</v>
      </c>
      <c r="I81" s="29">
        <v>42849</v>
      </c>
      <c r="J81" s="27">
        <v>143.63999999999999</v>
      </c>
      <c r="K81" s="27">
        <v>878.93</v>
      </c>
      <c r="L81" s="4">
        <v>23.63</v>
      </c>
    </row>
    <row r="82" spans="2:12" x14ac:dyDescent="0.55000000000000004">
      <c r="B82" s="4">
        <v>78</v>
      </c>
      <c r="C82" s="27">
        <v>536</v>
      </c>
      <c r="D82" s="27">
        <v>503</v>
      </c>
      <c r="I82" s="29">
        <v>42850</v>
      </c>
      <c r="J82" s="27">
        <v>144.53</v>
      </c>
      <c r="K82" s="27">
        <v>888.84</v>
      </c>
      <c r="L82" s="4">
        <v>23.98</v>
      </c>
    </row>
    <row r="83" spans="2:12" x14ac:dyDescent="0.55000000000000004">
      <c r="B83" s="4">
        <v>79</v>
      </c>
      <c r="C83" s="27">
        <v>455</v>
      </c>
      <c r="D83" s="27">
        <v>499</v>
      </c>
      <c r="I83" s="29">
        <v>42851</v>
      </c>
      <c r="J83" s="27">
        <v>143.68</v>
      </c>
      <c r="K83" s="27">
        <v>889.14</v>
      </c>
      <c r="L83" s="4">
        <v>23.89</v>
      </c>
    </row>
    <row r="84" spans="2:12" x14ac:dyDescent="0.55000000000000004">
      <c r="B84" s="4">
        <v>80</v>
      </c>
      <c r="C84" s="27">
        <v>470</v>
      </c>
      <c r="D84" s="27">
        <v>509</v>
      </c>
      <c r="I84" s="29">
        <v>42852</v>
      </c>
      <c r="J84" s="27">
        <v>143.79</v>
      </c>
      <c r="K84" s="27">
        <v>891.44</v>
      </c>
      <c r="L84" s="4">
        <v>23.65</v>
      </c>
    </row>
    <row r="85" spans="2:12" x14ac:dyDescent="0.55000000000000004">
      <c r="B85" s="4">
        <v>81</v>
      </c>
      <c r="C85" s="27">
        <v>536</v>
      </c>
      <c r="D85" s="27">
        <v>540</v>
      </c>
      <c r="I85" s="29">
        <v>42853</v>
      </c>
      <c r="J85" s="27">
        <v>143.65</v>
      </c>
      <c r="K85" s="27">
        <v>924.52</v>
      </c>
      <c r="L85" s="4">
        <v>23.34</v>
      </c>
    </row>
    <row r="86" spans="2:12" x14ac:dyDescent="0.55000000000000004">
      <c r="B86" s="4">
        <v>82</v>
      </c>
      <c r="C86" s="27">
        <v>522</v>
      </c>
      <c r="D86" s="27">
        <v>496</v>
      </c>
      <c r="I86" s="29">
        <v>42856</v>
      </c>
      <c r="J86" s="27">
        <v>146.58000000000001</v>
      </c>
      <c r="K86" s="27">
        <v>932.82</v>
      </c>
      <c r="L86" s="4">
        <v>23.61</v>
      </c>
    </row>
    <row r="87" spans="2:12" x14ac:dyDescent="0.55000000000000004">
      <c r="B87" s="4">
        <v>83</v>
      </c>
      <c r="C87" s="27">
        <v>462</v>
      </c>
      <c r="D87" s="27">
        <v>507</v>
      </c>
      <c r="I87" s="29">
        <v>42857</v>
      </c>
      <c r="J87" s="27">
        <v>147.51</v>
      </c>
      <c r="K87" s="27">
        <v>937.09</v>
      </c>
      <c r="L87" s="4">
        <v>23.53</v>
      </c>
    </row>
    <row r="88" spans="2:12" x14ac:dyDescent="0.55000000000000004">
      <c r="B88" s="4">
        <v>84</v>
      </c>
      <c r="C88" s="27">
        <v>467</v>
      </c>
      <c r="D88" s="27">
        <v>457</v>
      </c>
      <c r="I88" s="29">
        <v>42858</v>
      </c>
      <c r="J88" s="27">
        <v>147.06</v>
      </c>
      <c r="K88" s="27">
        <v>948.45</v>
      </c>
      <c r="L88" s="4">
        <v>23.77</v>
      </c>
    </row>
    <row r="89" spans="2:12" x14ac:dyDescent="0.55000000000000004">
      <c r="B89" s="4">
        <v>85</v>
      </c>
      <c r="C89" s="27">
        <v>477</v>
      </c>
      <c r="D89" s="27">
        <v>549</v>
      </c>
      <c r="I89" s="29">
        <v>42859</v>
      </c>
      <c r="J89" s="27">
        <v>146.53</v>
      </c>
      <c r="K89" s="27">
        <v>954.72</v>
      </c>
      <c r="L89" s="4">
        <v>23.85</v>
      </c>
    </row>
    <row r="90" spans="2:12" x14ac:dyDescent="0.55000000000000004">
      <c r="B90" s="4">
        <v>86</v>
      </c>
      <c r="C90" s="27">
        <v>505</v>
      </c>
      <c r="D90" s="27">
        <v>519</v>
      </c>
      <c r="I90" s="29">
        <v>42860</v>
      </c>
      <c r="J90" s="27">
        <v>148.96</v>
      </c>
      <c r="K90" s="27">
        <v>950.28</v>
      </c>
      <c r="L90" s="4">
        <v>23.74</v>
      </c>
    </row>
    <row r="91" spans="2:12" x14ac:dyDescent="0.55000000000000004">
      <c r="B91" s="4">
        <v>87</v>
      </c>
      <c r="C91" s="27">
        <v>515</v>
      </c>
      <c r="D91" s="27">
        <v>491</v>
      </c>
      <c r="I91" s="29">
        <v>42863</v>
      </c>
      <c r="J91" s="27">
        <v>153.01</v>
      </c>
      <c r="K91" s="27">
        <v>958.69</v>
      </c>
      <c r="L91" s="4">
        <v>23.96</v>
      </c>
    </row>
    <row r="92" spans="2:12" x14ac:dyDescent="0.55000000000000004">
      <c r="B92" s="4">
        <v>88</v>
      </c>
      <c r="C92" s="27">
        <v>450</v>
      </c>
      <c r="D92" s="27">
        <v>487</v>
      </c>
      <c r="I92" s="29">
        <v>42864</v>
      </c>
      <c r="J92" s="27">
        <v>153.99</v>
      </c>
      <c r="K92" s="27">
        <v>956.71</v>
      </c>
      <c r="L92" s="4">
        <v>23.98</v>
      </c>
    </row>
    <row r="93" spans="2:12" x14ac:dyDescent="0.55000000000000004">
      <c r="B93" s="4">
        <v>89</v>
      </c>
      <c r="C93" s="27">
        <v>542</v>
      </c>
      <c r="D93" s="27">
        <v>455</v>
      </c>
      <c r="I93" s="29">
        <v>42865</v>
      </c>
      <c r="J93" s="27">
        <v>153.26</v>
      </c>
      <c r="K93" s="27">
        <v>954.84</v>
      </c>
      <c r="L93" s="4">
        <v>24.15</v>
      </c>
    </row>
    <row r="94" spans="2:12" x14ac:dyDescent="0.55000000000000004">
      <c r="B94" s="4">
        <v>90</v>
      </c>
      <c r="C94" s="27">
        <v>509</v>
      </c>
      <c r="D94" s="27">
        <v>546</v>
      </c>
      <c r="I94" s="29">
        <v>42866</v>
      </c>
      <c r="J94" s="27">
        <v>153.94999999999999</v>
      </c>
      <c r="K94" s="27">
        <v>955.89</v>
      </c>
      <c r="L94" s="4">
        <v>24.07</v>
      </c>
    </row>
    <row r="95" spans="2:12" x14ac:dyDescent="0.55000000000000004">
      <c r="B95" s="4">
        <v>91</v>
      </c>
      <c r="C95" s="27">
        <v>455</v>
      </c>
      <c r="D95" s="27">
        <v>514</v>
      </c>
      <c r="I95" s="29">
        <v>42867</v>
      </c>
      <c r="J95" s="27">
        <v>156.1</v>
      </c>
      <c r="K95" s="27">
        <v>955.14</v>
      </c>
      <c r="L95" s="4">
        <v>24</v>
      </c>
    </row>
    <row r="96" spans="2:12" x14ac:dyDescent="0.55000000000000004">
      <c r="B96" s="4">
        <v>92</v>
      </c>
      <c r="C96" s="27">
        <v>524</v>
      </c>
      <c r="D96" s="27">
        <v>533</v>
      </c>
      <c r="I96" s="29">
        <v>42870</v>
      </c>
      <c r="J96" s="27">
        <v>155.69999999999999</v>
      </c>
      <c r="K96" s="27">
        <v>959.22</v>
      </c>
      <c r="L96" s="4">
        <v>24.06</v>
      </c>
    </row>
    <row r="97" spans="2:12" x14ac:dyDescent="0.55000000000000004">
      <c r="B97" s="4">
        <v>93</v>
      </c>
      <c r="C97" s="27">
        <v>451</v>
      </c>
      <c r="D97" s="27">
        <v>536</v>
      </c>
      <c r="I97" s="29">
        <v>42871</v>
      </c>
      <c r="J97" s="27">
        <v>155.47</v>
      </c>
      <c r="K97" s="27">
        <v>964.61</v>
      </c>
      <c r="L97" s="4">
        <v>23.99</v>
      </c>
    </row>
    <row r="98" spans="2:12" x14ac:dyDescent="0.55000000000000004">
      <c r="B98" s="4">
        <v>94</v>
      </c>
      <c r="C98" s="27">
        <v>505</v>
      </c>
      <c r="D98" s="27">
        <v>503</v>
      </c>
      <c r="I98" s="29">
        <v>42872</v>
      </c>
      <c r="J98" s="27">
        <v>150.25</v>
      </c>
      <c r="K98" s="27">
        <v>942.17</v>
      </c>
      <c r="L98" s="4">
        <v>22.57</v>
      </c>
    </row>
    <row r="99" spans="2:12" x14ac:dyDescent="0.55000000000000004">
      <c r="B99" s="4">
        <v>95</v>
      </c>
      <c r="C99" s="27">
        <v>465</v>
      </c>
      <c r="D99" s="27">
        <v>507</v>
      </c>
      <c r="I99" s="29">
        <v>42873</v>
      </c>
      <c r="J99" s="27">
        <v>152.54</v>
      </c>
      <c r="K99" s="27">
        <v>950.5</v>
      </c>
      <c r="L99" s="4">
        <v>22.74</v>
      </c>
    </row>
    <row r="100" spans="2:12" x14ac:dyDescent="0.55000000000000004">
      <c r="B100" s="4">
        <v>96</v>
      </c>
      <c r="C100" s="27">
        <v>525</v>
      </c>
      <c r="D100" s="27">
        <v>489</v>
      </c>
      <c r="I100" s="29">
        <v>42874</v>
      </c>
      <c r="J100" s="27">
        <v>153.06</v>
      </c>
      <c r="K100" s="27">
        <v>954.65</v>
      </c>
      <c r="L100" s="4">
        <v>23.05</v>
      </c>
    </row>
    <row r="101" spans="2:12" x14ac:dyDescent="0.55000000000000004">
      <c r="B101" s="4">
        <v>97</v>
      </c>
      <c r="C101" s="27">
        <v>508</v>
      </c>
      <c r="D101" s="27">
        <v>488</v>
      </c>
      <c r="I101" s="29">
        <v>42877</v>
      </c>
      <c r="J101" s="27">
        <v>153.99</v>
      </c>
      <c r="K101" s="27">
        <v>964.07</v>
      </c>
      <c r="L101" s="4">
        <v>23.04</v>
      </c>
    </row>
    <row r="102" spans="2:12" x14ac:dyDescent="0.55000000000000004">
      <c r="B102" s="4">
        <v>98</v>
      </c>
      <c r="C102" s="27">
        <v>511</v>
      </c>
      <c r="D102" s="27">
        <v>520</v>
      </c>
      <c r="I102" s="29">
        <v>42878</v>
      </c>
      <c r="J102" s="27">
        <v>153.80000000000001</v>
      </c>
      <c r="K102" s="27">
        <v>970.55</v>
      </c>
      <c r="L102" s="4">
        <v>23.39</v>
      </c>
    </row>
    <row r="103" spans="2:12" x14ac:dyDescent="0.55000000000000004">
      <c r="B103" s="4">
        <v>99</v>
      </c>
      <c r="C103" s="27">
        <v>469</v>
      </c>
      <c r="D103" s="27">
        <v>527</v>
      </c>
      <c r="I103" s="29">
        <v>42879</v>
      </c>
      <c r="J103" s="27">
        <v>153.34</v>
      </c>
      <c r="K103" s="27">
        <v>977.61</v>
      </c>
      <c r="L103" s="4">
        <v>23.36</v>
      </c>
    </row>
    <row r="104" spans="2:12" x14ac:dyDescent="0.55000000000000004">
      <c r="B104" s="4">
        <v>100</v>
      </c>
      <c r="C104" s="27">
        <v>457</v>
      </c>
      <c r="D104" s="27">
        <v>521</v>
      </c>
      <c r="I104" s="29">
        <v>42880</v>
      </c>
      <c r="J104" s="27">
        <v>153.87</v>
      </c>
      <c r="K104" s="27">
        <v>991.86</v>
      </c>
      <c r="L104" s="4">
        <v>23.25</v>
      </c>
    </row>
    <row r="105" spans="2:12" x14ac:dyDescent="0.55000000000000004">
      <c r="B105" s="4">
        <v>101</v>
      </c>
      <c r="C105" s="27">
        <v>499</v>
      </c>
      <c r="D105" s="27">
        <v>462</v>
      </c>
      <c r="I105" s="29">
        <v>42881</v>
      </c>
      <c r="J105" s="27">
        <v>153.61000000000001</v>
      </c>
      <c r="K105" s="27">
        <v>993.27</v>
      </c>
      <c r="L105" s="4">
        <v>23.24</v>
      </c>
    </row>
    <row r="106" spans="2:12" x14ac:dyDescent="0.55000000000000004">
      <c r="B106" s="4">
        <v>102</v>
      </c>
      <c r="C106" s="27">
        <v>528</v>
      </c>
      <c r="D106" s="27">
        <v>536</v>
      </c>
      <c r="I106" s="29">
        <v>42885</v>
      </c>
      <c r="J106" s="27">
        <v>153.66999999999999</v>
      </c>
      <c r="K106" s="27">
        <v>996.17</v>
      </c>
      <c r="L106" s="4">
        <v>22.91</v>
      </c>
    </row>
    <row r="107" spans="2:12" x14ac:dyDescent="0.55000000000000004">
      <c r="B107" s="4">
        <v>103</v>
      </c>
      <c r="C107" s="27">
        <v>539</v>
      </c>
      <c r="D107" s="27">
        <v>549</v>
      </c>
      <c r="I107" s="29">
        <v>42886</v>
      </c>
      <c r="J107" s="27">
        <v>152.76</v>
      </c>
      <c r="K107" s="27">
        <v>987.09</v>
      </c>
      <c r="L107" s="4">
        <v>22.41</v>
      </c>
    </row>
    <row r="108" spans="2:12" x14ac:dyDescent="0.55000000000000004">
      <c r="B108" s="4">
        <v>104</v>
      </c>
      <c r="C108" s="27">
        <v>549</v>
      </c>
      <c r="D108" s="27">
        <v>521</v>
      </c>
      <c r="I108" s="29">
        <v>42887</v>
      </c>
      <c r="J108" s="27">
        <v>153.18</v>
      </c>
      <c r="K108" s="27">
        <v>988.29</v>
      </c>
      <c r="L108" s="4">
        <v>22.63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16"/>
  <sheetViews>
    <sheetView zoomScale="120" zoomScaleNormal="120" workbookViewId="0">
      <selection activeCell="F18" sqref="F18"/>
    </sheetView>
  </sheetViews>
  <sheetFormatPr defaultRowHeight="14.4" x14ac:dyDescent="0.55000000000000004"/>
  <cols>
    <col min="3" max="3" width="15.26171875" customWidth="1"/>
    <col min="4" max="4" width="17.15625" customWidth="1"/>
    <col min="8" max="8" width="11" bestFit="1" customWidth="1"/>
    <col min="9" max="9" width="9.5234375" bestFit="1" customWidth="1"/>
  </cols>
  <sheetData>
    <row r="2" spans="2:9" x14ac:dyDescent="0.55000000000000004">
      <c r="B2" s="38" t="s">
        <v>33</v>
      </c>
      <c r="E2" s="65" t="s">
        <v>99</v>
      </c>
    </row>
    <row r="5" spans="2:9" ht="14.7" thickBot="1" x14ac:dyDescent="0.6">
      <c r="B5" s="32" t="s">
        <v>24</v>
      </c>
      <c r="C5" s="2" t="s">
        <v>25</v>
      </c>
      <c r="D5" s="2" t="s">
        <v>26</v>
      </c>
      <c r="E5" s="4"/>
      <c r="G5" s="58"/>
      <c r="H5" s="62" t="s">
        <v>25</v>
      </c>
      <c r="I5" s="62" t="s">
        <v>26</v>
      </c>
    </row>
    <row r="6" spans="2:9" x14ac:dyDescent="0.55000000000000004">
      <c r="B6" s="33">
        <v>1</v>
      </c>
      <c r="C6" s="34">
        <v>100</v>
      </c>
      <c r="D6" s="34">
        <v>100</v>
      </c>
      <c r="E6" s="4"/>
      <c r="G6" s="61" t="s">
        <v>47</v>
      </c>
      <c r="H6" s="59">
        <f>AVERAGE(C6:C16)</f>
        <v>1100</v>
      </c>
      <c r="I6" s="59">
        <f>AVERAGE(D6:D15)</f>
        <v>550</v>
      </c>
    </row>
    <row r="7" spans="2:9" x14ac:dyDescent="0.55000000000000004">
      <c r="B7" s="33">
        <v>2</v>
      </c>
      <c r="C7" s="34">
        <v>200</v>
      </c>
      <c r="D7" s="34">
        <v>200</v>
      </c>
      <c r="E7" s="4"/>
      <c r="G7" s="61" t="s">
        <v>65</v>
      </c>
      <c r="H7" s="59">
        <f>MEDIAN(C6:C16)</f>
        <v>600</v>
      </c>
      <c r="I7" s="59">
        <f>MEDIAN(D6:D15)</f>
        <v>550</v>
      </c>
    </row>
    <row r="8" spans="2:9" x14ac:dyDescent="0.55000000000000004">
      <c r="B8" s="33">
        <v>3</v>
      </c>
      <c r="C8" s="34">
        <v>300</v>
      </c>
      <c r="D8" s="34">
        <v>300</v>
      </c>
      <c r="E8" s="4"/>
      <c r="G8" s="61" t="s">
        <v>64</v>
      </c>
      <c r="H8" s="58">
        <f>MODE(C6:C16)</f>
        <v>300</v>
      </c>
      <c r="I8" s="58">
        <f>MODE(D6:D16)</f>
        <v>500</v>
      </c>
    </row>
    <row r="9" spans="2:9" x14ac:dyDescent="0.55000000000000004">
      <c r="B9" s="33">
        <v>4</v>
      </c>
      <c r="C9" s="34">
        <v>300</v>
      </c>
      <c r="D9" s="34">
        <v>400</v>
      </c>
      <c r="E9" s="4"/>
    </row>
    <row r="10" spans="2:9" x14ac:dyDescent="0.55000000000000004">
      <c r="B10" s="33">
        <v>5</v>
      </c>
      <c r="C10" s="34">
        <v>500</v>
      </c>
      <c r="D10" s="34">
        <v>500</v>
      </c>
      <c r="E10" s="4"/>
    </row>
    <row r="11" spans="2:9" x14ac:dyDescent="0.55000000000000004">
      <c r="B11" s="33">
        <v>6</v>
      </c>
      <c r="C11" s="34">
        <v>600</v>
      </c>
      <c r="D11" s="34">
        <v>600</v>
      </c>
      <c r="E11" s="4"/>
    </row>
    <row r="12" spans="2:9" x14ac:dyDescent="0.55000000000000004">
      <c r="B12" s="33">
        <v>7</v>
      </c>
      <c r="C12" s="34">
        <v>700</v>
      </c>
      <c r="D12" s="34">
        <v>700</v>
      </c>
      <c r="E12" s="4"/>
    </row>
    <row r="13" spans="2:9" x14ac:dyDescent="0.55000000000000004">
      <c r="B13" s="33">
        <v>8</v>
      </c>
      <c r="C13" s="34">
        <v>800</v>
      </c>
      <c r="D13" s="34">
        <v>800</v>
      </c>
      <c r="E13" s="4"/>
    </row>
    <row r="14" spans="2:9" x14ac:dyDescent="0.55000000000000004">
      <c r="B14" s="33">
        <v>9</v>
      </c>
      <c r="C14" s="34">
        <v>900</v>
      </c>
      <c r="D14" s="34">
        <v>900</v>
      </c>
      <c r="E14" s="4"/>
    </row>
    <row r="15" spans="2:9" x14ac:dyDescent="0.55000000000000004">
      <c r="B15" s="33">
        <v>10</v>
      </c>
      <c r="C15" s="34">
        <v>1100</v>
      </c>
      <c r="D15" s="34">
        <v>1000</v>
      </c>
      <c r="E15" s="4"/>
    </row>
    <row r="16" spans="2:9" ht="14.7" thickBot="1" x14ac:dyDescent="0.6">
      <c r="B16" s="35">
        <v>11</v>
      </c>
      <c r="C16" s="36">
        <v>6600</v>
      </c>
      <c r="D16" s="36">
        <v>500</v>
      </c>
      <c r="E16" s="4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K25"/>
  <sheetViews>
    <sheetView topLeftCell="A14" zoomScale="140" zoomScaleNormal="140" workbookViewId="0">
      <selection activeCell="I16" sqref="I16"/>
    </sheetView>
  </sheetViews>
  <sheetFormatPr defaultRowHeight="14.4" x14ac:dyDescent="0.55000000000000004"/>
  <cols>
    <col min="2" max="2" width="15.15625" customWidth="1"/>
  </cols>
  <sheetData>
    <row r="3" spans="2:11" x14ac:dyDescent="0.55000000000000004">
      <c r="B3" s="5" t="s">
        <v>27</v>
      </c>
      <c r="C3" s="4" t="s">
        <v>32</v>
      </c>
      <c r="D3" s="4"/>
      <c r="E3" s="4"/>
      <c r="F3" s="4"/>
      <c r="G3" s="4"/>
      <c r="H3" s="4"/>
      <c r="I3" s="4"/>
      <c r="J3" s="4"/>
      <c r="K3" s="4"/>
    </row>
    <row r="5" spans="2:11" x14ac:dyDescent="0.55000000000000004">
      <c r="B5" s="37" t="s">
        <v>28</v>
      </c>
      <c r="C5" s="4"/>
      <c r="D5" s="4"/>
      <c r="E5" s="4"/>
      <c r="F5" s="4"/>
      <c r="G5" s="4"/>
    </row>
    <row r="6" spans="2:11" x14ac:dyDescent="0.55000000000000004">
      <c r="I6" t="s">
        <v>78</v>
      </c>
    </row>
    <row r="7" spans="2:11" x14ac:dyDescent="0.55000000000000004">
      <c r="B7" s="4" t="s">
        <v>29</v>
      </c>
      <c r="C7" s="4"/>
      <c r="D7" s="4"/>
      <c r="K7" t="s">
        <v>79</v>
      </c>
    </row>
    <row r="8" spans="2:11" x14ac:dyDescent="0.55000000000000004">
      <c r="K8" t="s">
        <v>80</v>
      </c>
    </row>
    <row r="9" spans="2:11" x14ac:dyDescent="0.55000000000000004">
      <c r="B9" s="4" t="s">
        <v>30</v>
      </c>
      <c r="C9" s="4"/>
      <c r="D9" s="4"/>
      <c r="H9" s="68" t="s">
        <v>76</v>
      </c>
      <c r="I9" s="68"/>
      <c r="K9" t="s">
        <v>81</v>
      </c>
    </row>
    <row r="10" spans="2:11" x14ac:dyDescent="0.55000000000000004">
      <c r="H10" s="68" t="s">
        <v>77</v>
      </c>
      <c r="I10" s="68"/>
      <c r="K10" t="s">
        <v>82</v>
      </c>
    </row>
    <row r="11" spans="2:11" ht="14.7" thickBot="1" x14ac:dyDescent="0.6">
      <c r="B11" s="2" t="s">
        <v>31</v>
      </c>
    </row>
    <row r="12" spans="2:11" x14ac:dyDescent="0.55000000000000004">
      <c r="B12" s="34">
        <v>62000</v>
      </c>
    </row>
    <row r="13" spans="2:11" x14ac:dyDescent="0.55000000000000004">
      <c r="B13" s="34">
        <v>64000</v>
      </c>
      <c r="F13" s="69" t="s">
        <v>95</v>
      </c>
      <c r="G13" s="69"/>
      <c r="H13" s="69"/>
      <c r="I13" s="69"/>
      <c r="J13" s="69"/>
      <c r="K13" s="69"/>
    </row>
    <row r="14" spans="2:11" x14ac:dyDescent="0.55000000000000004">
      <c r="B14" s="34">
        <v>49000</v>
      </c>
    </row>
    <row r="15" spans="2:11" x14ac:dyDescent="0.55000000000000004">
      <c r="B15" s="34">
        <v>324000</v>
      </c>
    </row>
    <row r="16" spans="2:11" x14ac:dyDescent="0.55000000000000004">
      <c r="B16" s="34">
        <v>1264000</v>
      </c>
    </row>
    <row r="17" spans="1:3" x14ac:dyDescent="0.55000000000000004">
      <c r="B17" s="34">
        <v>54330</v>
      </c>
    </row>
    <row r="18" spans="1:3" x14ac:dyDescent="0.55000000000000004">
      <c r="B18" s="34">
        <v>64000</v>
      </c>
    </row>
    <row r="19" spans="1:3" x14ac:dyDescent="0.55000000000000004">
      <c r="B19" s="34">
        <v>51000</v>
      </c>
    </row>
    <row r="20" spans="1:3" x14ac:dyDescent="0.55000000000000004">
      <c r="B20" s="34">
        <v>55000</v>
      </c>
    </row>
    <row r="21" spans="1:3" x14ac:dyDescent="0.55000000000000004">
      <c r="B21" s="34">
        <v>48000</v>
      </c>
    </row>
    <row r="22" spans="1:3" x14ac:dyDescent="0.55000000000000004">
      <c r="B22" s="34">
        <v>53000</v>
      </c>
    </row>
    <row r="24" spans="1:3" x14ac:dyDescent="0.55000000000000004">
      <c r="A24" t="s">
        <v>84</v>
      </c>
      <c r="B24">
        <f>VAR(B12:B22)</f>
        <v>133433409536.36362</v>
      </c>
      <c r="C24" t="s">
        <v>85</v>
      </c>
    </row>
    <row r="25" spans="1:3" x14ac:dyDescent="0.55000000000000004">
      <c r="A25" t="s">
        <v>83</v>
      </c>
      <c r="B25" s="57">
        <f>AVERAGE(B12:B22)</f>
        <v>189848.18181818182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K39"/>
  <sheetViews>
    <sheetView zoomScale="140" zoomScaleNormal="140" workbookViewId="0">
      <selection activeCell="H14" sqref="H14"/>
    </sheetView>
  </sheetViews>
  <sheetFormatPr defaultRowHeight="14.4" x14ac:dyDescent="0.55000000000000004"/>
  <cols>
    <col min="1" max="1" width="9.15625" customWidth="1"/>
    <col min="2" max="2" width="10.41796875" customWidth="1"/>
    <col min="3" max="3" width="19.15625" customWidth="1"/>
    <col min="4" max="4" width="21.15625" customWidth="1"/>
    <col min="6" max="6" width="10.26171875" customWidth="1"/>
    <col min="7" max="7" width="11" bestFit="1" customWidth="1"/>
    <col min="8" max="8" width="13.83984375" bestFit="1" customWidth="1"/>
    <col min="9" max="9" width="13.05078125" bestFit="1" customWidth="1"/>
  </cols>
  <sheetData>
    <row r="2" spans="2:11" ht="15.3" x14ac:dyDescent="0.55000000000000004">
      <c r="B2" s="39" t="s">
        <v>34</v>
      </c>
      <c r="C2" s="4"/>
      <c r="D2" s="4"/>
      <c r="E2" s="4"/>
      <c r="F2" s="65" t="s">
        <v>97</v>
      </c>
    </row>
    <row r="3" spans="2:11" x14ac:dyDescent="0.55000000000000004">
      <c r="B3" s="5" t="s">
        <v>98</v>
      </c>
      <c r="C3" s="4"/>
      <c r="D3" s="4"/>
      <c r="E3" s="4"/>
    </row>
    <row r="4" spans="2:11" x14ac:dyDescent="0.55000000000000004">
      <c r="B4" s="4"/>
      <c r="C4" s="4"/>
      <c r="D4" s="4"/>
      <c r="E4" s="4"/>
    </row>
    <row r="5" spans="2:11" ht="14.7" thickBot="1" x14ac:dyDescent="0.6">
      <c r="B5" s="40"/>
      <c r="C5" s="2" t="s">
        <v>35</v>
      </c>
      <c r="D5" s="2" t="s">
        <v>36</v>
      </c>
      <c r="E5" s="4"/>
      <c r="G5" t="s">
        <v>67</v>
      </c>
      <c r="H5" t="s">
        <v>68</v>
      </c>
      <c r="J5" s="68" t="s">
        <v>74</v>
      </c>
      <c r="K5" s="68"/>
    </row>
    <row r="6" spans="2:11" x14ac:dyDescent="0.55000000000000004">
      <c r="B6" s="4"/>
      <c r="C6" s="34">
        <v>100</v>
      </c>
      <c r="D6" s="41">
        <f>C6*269</f>
        <v>26900</v>
      </c>
      <c r="E6" s="4"/>
      <c r="F6" t="s">
        <v>66</v>
      </c>
      <c r="G6">
        <f>STDEV(C6:C16)</f>
        <v>1850.4053609952605</v>
      </c>
      <c r="H6">
        <f>STDEV(D6:D16)</f>
        <v>497759.04210772505</v>
      </c>
      <c r="J6" s="68" t="s">
        <v>75</v>
      </c>
      <c r="K6" s="68"/>
    </row>
    <row r="7" spans="2:11" x14ac:dyDescent="0.55000000000000004">
      <c r="B7" s="4"/>
      <c r="C7" s="34">
        <v>200</v>
      </c>
      <c r="D7" s="41">
        <f t="shared" ref="D7:D16" si="0">C7*269</f>
        <v>53800</v>
      </c>
      <c r="E7" s="4"/>
      <c r="F7" t="s">
        <v>72</v>
      </c>
      <c r="G7" s="57">
        <f>G6/G8</f>
        <v>1.6821866918138733</v>
      </c>
      <c r="H7" s="64">
        <f>H6/H8</f>
        <v>1.682186691813873</v>
      </c>
    </row>
    <row r="8" spans="2:11" x14ac:dyDescent="0.55000000000000004">
      <c r="B8" s="4"/>
      <c r="C8" s="34">
        <v>300</v>
      </c>
      <c r="D8" s="41">
        <f t="shared" si="0"/>
        <v>80700</v>
      </c>
      <c r="E8" s="4"/>
      <c r="F8" t="s">
        <v>47</v>
      </c>
      <c r="G8" s="57">
        <f>AVERAGE(C6:C16)</f>
        <v>1100</v>
      </c>
      <c r="H8" s="63">
        <f>AVERAGE(D6:D16)</f>
        <v>295900</v>
      </c>
    </row>
    <row r="9" spans="2:11" x14ac:dyDescent="0.55000000000000004">
      <c r="B9" s="4"/>
      <c r="C9" s="34">
        <v>300</v>
      </c>
      <c r="D9" s="41">
        <f t="shared" si="0"/>
        <v>80700</v>
      </c>
      <c r="E9" s="4"/>
    </row>
    <row r="10" spans="2:11" x14ac:dyDescent="0.55000000000000004">
      <c r="B10" s="4"/>
      <c r="C10" s="34">
        <v>500</v>
      </c>
      <c r="D10" s="41">
        <f t="shared" si="0"/>
        <v>134500</v>
      </c>
      <c r="E10" s="4"/>
    </row>
    <row r="11" spans="2:11" x14ac:dyDescent="0.55000000000000004">
      <c r="B11" s="4"/>
      <c r="C11" s="34">
        <v>600</v>
      </c>
      <c r="D11" s="41">
        <f t="shared" si="0"/>
        <v>161400</v>
      </c>
      <c r="E11" s="4"/>
      <c r="F11" s="70" t="s">
        <v>92</v>
      </c>
      <c r="G11" s="70"/>
      <c r="H11" s="70"/>
    </row>
    <row r="12" spans="2:11" x14ac:dyDescent="0.55000000000000004">
      <c r="B12" s="4"/>
      <c r="C12" s="34">
        <v>700</v>
      </c>
      <c r="D12" s="41">
        <f t="shared" si="0"/>
        <v>188300</v>
      </c>
      <c r="E12" s="4"/>
    </row>
    <row r="13" spans="2:11" x14ac:dyDescent="0.55000000000000004">
      <c r="B13" s="4"/>
      <c r="C13" s="34">
        <v>800</v>
      </c>
      <c r="D13" s="41">
        <f t="shared" si="0"/>
        <v>215200</v>
      </c>
      <c r="E13" s="4"/>
    </row>
    <row r="14" spans="2:11" x14ac:dyDescent="0.55000000000000004">
      <c r="B14" s="4"/>
      <c r="C14" s="34">
        <v>900</v>
      </c>
      <c r="D14" s="41">
        <f t="shared" si="0"/>
        <v>242100</v>
      </c>
      <c r="E14" s="4"/>
    </row>
    <row r="15" spans="2:11" x14ac:dyDescent="0.55000000000000004">
      <c r="B15" s="4"/>
      <c r="C15" s="34">
        <v>1100</v>
      </c>
      <c r="D15" s="41">
        <f t="shared" si="0"/>
        <v>295900</v>
      </c>
      <c r="E15" s="4"/>
    </row>
    <row r="16" spans="2:11" ht="14.7" thickBot="1" x14ac:dyDescent="0.6">
      <c r="B16" s="4"/>
      <c r="C16" s="36">
        <v>6600</v>
      </c>
      <c r="D16" s="42">
        <f t="shared" si="0"/>
        <v>1775400</v>
      </c>
      <c r="E16" s="4"/>
    </row>
    <row r="18" spans="3:9" x14ac:dyDescent="0.55000000000000004">
      <c r="E18" s="65" t="s">
        <v>96</v>
      </c>
    </row>
    <row r="19" spans="3:9" x14ac:dyDescent="0.55000000000000004">
      <c r="C19" s="5" t="s">
        <v>27</v>
      </c>
      <c r="D19" s="4" t="s">
        <v>41</v>
      </c>
      <c r="E19" s="4"/>
      <c r="F19" s="4"/>
    </row>
    <row r="20" spans="3:9" x14ac:dyDescent="0.55000000000000004">
      <c r="C20" s="47" t="s">
        <v>37</v>
      </c>
      <c r="E20" s="4"/>
      <c r="F20" s="4"/>
    </row>
    <row r="21" spans="3:9" x14ac:dyDescent="0.55000000000000004">
      <c r="C21" s="4" t="s">
        <v>42</v>
      </c>
      <c r="E21" s="4"/>
      <c r="F21" s="4"/>
    </row>
    <row r="22" spans="3:9" x14ac:dyDescent="0.55000000000000004">
      <c r="C22" s="4" t="s">
        <v>43</v>
      </c>
      <c r="D22" s="4"/>
      <c r="E22" s="4"/>
      <c r="F22" s="4"/>
      <c r="G22" t="s">
        <v>69</v>
      </c>
    </row>
    <row r="23" spans="3:9" x14ac:dyDescent="0.55000000000000004">
      <c r="C23" s="4" t="s">
        <v>38</v>
      </c>
      <c r="E23" s="4"/>
      <c r="F23" s="4"/>
    </row>
    <row r="24" spans="3:9" x14ac:dyDescent="0.55000000000000004">
      <c r="C24" s="5"/>
      <c r="E24" s="4"/>
      <c r="F24" s="4"/>
    </row>
    <row r="25" spans="3:9" x14ac:dyDescent="0.55000000000000004">
      <c r="C25" s="5"/>
      <c r="D25" s="4"/>
      <c r="E25" s="4"/>
      <c r="F25" s="4"/>
    </row>
    <row r="26" spans="3:9" x14ac:dyDescent="0.55000000000000004">
      <c r="C26" s="5"/>
      <c r="D26" s="4"/>
      <c r="E26" s="4"/>
      <c r="F26" s="4"/>
    </row>
    <row r="27" spans="3:9" x14ac:dyDescent="0.55000000000000004">
      <c r="C27" s="4"/>
      <c r="D27" s="4"/>
      <c r="E27" s="4"/>
      <c r="F27" s="4"/>
    </row>
    <row r="28" spans="3:9" ht="14.7" thickBot="1" x14ac:dyDescent="0.6">
      <c r="C28" s="2" t="s">
        <v>40</v>
      </c>
      <c r="D28" s="2" t="s">
        <v>39</v>
      </c>
      <c r="E28" s="4"/>
      <c r="G28" s="58"/>
      <c r="H28" s="60" t="s">
        <v>70</v>
      </c>
      <c r="I28" s="60" t="s">
        <v>71</v>
      </c>
    </row>
    <row r="29" spans="3:9" x14ac:dyDescent="0.55000000000000004">
      <c r="C29" s="43">
        <v>62000</v>
      </c>
      <c r="D29" s="34">
        <v>620000</v>
      </c>
      <c r="E29" s="4"/>
      <c r="G29" s="60" t="s">
        <v>47</v>
      </c>
      <c r="H29" s="66">
        <f>AVERAGE(C29:C39)</f>
        <v>189848.18181818182</v>
      </c>
      <c r="I29" s="59">
        <f>AVERAGE(D29:D39)</f>
        <v>676363.63636363635</v>
      </c>
    </row>
    <row r="30" spans="3:9" x14ac:dyDescent="0.55000000000000004">
      <c r="C30" s="43">
        <v>64000</v>
      </c>
      <c r="D30" s="34">
        <v>630000</v>
      </c>
      <c r="E30" s="4"/>
      <c r="G30" s="60" t="s">
        <v>66</v>
      </c>
      <c r="H30" s="58">
        <f>STDEV(C29:C39)</f>
        <v>365285.38095078978</v>
      </c>
      <c r="I30" s="58">
        <f>STDEV(D29:D39)</f>
        <v>61363.299662375925</v>
      </c>
    </row>
    <row r="31" spans="3:9" x14ac:dyDescent="0.55000000000000004">
      <c r="C31" s="43">
        <v>49000</v>
      </c>
      <c r="D31" s="34">
        <v>760000</v>
      </c>
      <c r="E31" s="4"/>
      <c r="G31" s="60" t="s">
        <v>72</v>
      </c>
      <c r="H31" s="67">
        <f>H30/H29</f>
        <v>1.9240920690018759</v>
      </c>
      <c r="I31" s="59">
        <f>I30/I29</f>
        <v>9.072530864060957E-2</v>
      </c>
    </row>
    <row r="32" spans="3:9" x14ac:dyDescent="0.55000000000000004">
      <c r="C32" s="43">
        <v>324000</v>
      </c>
      <c r="D32" s="34">
        <v>790000</v>
      </c>
      <c r="E32" s="4"/>
    </row>
    <row r="33" spans="3:9" x14ac:dyDescent="0.55000000000000004">
      <c r="C33" s="43">
        <v>1264000</v>
      </c>
      <c r="D33" s="34">
        <v>670000</v>
      </c>
      <c r="E33" s="4"/>
      <c r="G33" s="65" t="s">
        <v>73</v>
      </c>
      <c r="H33" s="65"/>
      <c r="I33" s="65"/>
    </row>
    <row r="34" spans="3:9" x14ac:dyDescent="0.55000000000000004">
      <c r="C34" s="43">
        <v>54330</v>
      </c>
      <c r="D34" s="34">
        <v>660000</v>
      </c>
      <c r="E34" s="44"/>
    </row>
    <row r="35" spans="3:9" x14ac:dyDescent="0.55000000000000004">
      <c r="C35" s="43">
        <v>64000</v>
      </c>
      <c r="D35" s="34">
        <v>690000</v>
      </c>
      <c r="E35" s="45"/>
    </row>
    <row r="36" spans="3:9" x14ac:dyDescent="0.55000000000000004">
      <c r="C36" s="43">
        <v>51000</v>
      </c>
      <c r="D36" s="34">
        <v>680000</v>
      </c>
      <c r="E36" s="45"/>
    </row>
    <row r="37" spans="3:9" x14ac:dyDescent="0.55000000000000004">
      <c r="C37" s="43">
        <v>55000</v>
      </c>
      <c r="D37" s="34">
        <v>570000</v>
      </c>
      <c r="E37" s="45"/>
    </row>
    <row r="38" spans="3:9" x14ac:dyDescent="0.55000000000000004">
      <c r="C38" s="43">
        <v>48000</v>
      </c>
      <c r="D38" s="34">
        <v>700000</v>
      </c>
      <c r="E38" s="45"/>
    </row>
    <row r="39" spans="3:9" ht="14.7" thickBot="1" x14ac:dyDescent="0.6">
      <c r="C39" s="46">
        <v>53000</v>
      </c>
      <c r="D39" s="36">
        <v>670000</v>
      </c>
      <c r="E39" s="4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7"/>
  <sheetViews>
    <sheetView tabSelected="1" workbookViewId="0">
      <selection activeCell="H23" sqref="H23"/>
    </sheetView>
  </sheetViews>
  <sheetFormatPr defaultRowHeight="14.4" x14ac:dyDescent="0.55000000000000004"/>
  <cols>
    <col min="5" max="5" width="21.20703125" customWidth="1"/>
  </cols>
  <sheetData>
    <row r="1" spans="1:7" ht="15.3" x14ac:dyDescent="0.55000000000000004">
      <c r="A1" s="48" t="s">
        <v>44</v>
      </c>
      <c r="B1" s="49"/>
      <c r="C1" s="49"/>
    </row>
    <row r="2" spans="1:7" x14ac:dyDescent="0.55000000000000004">
      <c r="A2" s="5" t="s">
        <v>48</v>
      </c>
      <c r="B2" s="49"/>
      <c r="C2" s="49"/>
    </row>
    <row r="3" spans="1:7" x14ac:dyDescent="0.55000000000000004">
      <c r="A3" s="5"/>
      <c r="B3" s="49"/>
      <c r="C3" s="49"/>
    </row>
    <row r="4" spans="1:7" x14ac:dyDescent="0.55000000000000004">
      <c r="A4" s="5" t="s">
        <v>27</v>
      </c>
      <c r="B4" s="49"/>
      <c r="C4" s="49" t="s">
        <v>49</v>
      </c>
    </row>
    <row r="5" spans="1:7" x14ac:dyDescent="0.55000000000000004">
      <c r="A5" s="49" t="s">
        <v>45</v>
      </c>
      <c r="B5" s="49"/>
    </row>
    <row r="6" spans="1:7" x14ac:dyDescent="0.55000000000000004">
      <c r="A6" s="49" t="s">
        <v>50</v>
      </c>
      <c r="B6" s="49"/>
    </row>
    <row r="7" spans="1:7" x14ac:dyDescent="0.55000000000000004">
      <c r="A7" s="5"/>
      <c r="B7" s="49"/>
      <c r="C7" s="49"/>
    </row>
    <row r="8" spans="1:7" x14ac:dyDescent="0.55000000000000004">
      <c r="A8" s="5" t="s">
        <v>46</v>
      </c>
      <c r="B8" s="49"/>
      <c r="C8" s="49"/>
    </row>
    <row r="9" spans="1:7" x14ac:dyDescent="0.55000000000000004">
      <c r="A9" s="5"/>
      <c r="B9" s="49"/>
      <c r="C9" s="49"/>
    </row>
    <row r="10" spans="1:7" ht="14.7" thickBot="1" x14ac:dyDescent="0.6">
      <c r="A10" s="49"/>
      <c r="B10" s="50" t="s">
        <v>15</v>
      </c>
      <c r="C10" s="50" t="s">
        <v>14</v>
      </c>
    </row>
    <row r="11" spans="1:7" x14ac:dyDescent="0.55000000000000004">
      <c r="A11" s="49"/>
      <c r="B11" s="27">
        <v>354</v>
      </c>
      <c r="C11" s="27">
        <v>388</v>
      </c>
      <c r="E11" t="s">
        <v>86</v>
      </c>
      <c r="F11">
        <f>CORREL(B11:B15,C11:C15)</f>
        <v>0.93700995897425865</v>
      </c>
      <c r="G11" t="s">
        <v>90</v>
      </c>
    </row>
    <row r="12" spans="1:7" x14ac:dyDescent="0.55000000000000004">
      <c r="A12" s="49"/>
      <c r="B12" s="27">
        <v>393</v>
      </c>
      <c r="C12" s="27">
        <v>359</v>
      </c>
      <c r="E12" t="s">
        <v>87</v>
      </c>
    </row>
    <row r="13" spans="1:7" x14ac:dyDescent="0.55000000000000004">
      <c r="A13" s="49"/>
      <c r="B13" s="27">
        <v>621</v>
      </c>
      <c r="C13" s="27">
        <v>513</v>
      </c>
      <c r="E13" t="s">
        <v>88</v>
      </c>
    </row>
    <row r="14" spans="1:7" x14ac:dyDescent="0.55000000000000004">
      <c r="A14" s="49"/>
      <c r="B14" s="27">
        <v>723</v>
      </c>
      <c r="C14" s="27">
        <v>729</v>
      </c>
      <c r="E14" t="s">
        <v>89</v>
      </c>
    </row>
    <row r="15" spans="1:7" x14ac:dyDescent="0.55000000000000004">
      <c r="A15" s="49"/>
      <c r="B15" s="51">
        <v>546</v>
      </c>
      <c r="C15" s="51">
        <v>503</v>
      </c>
      <c r="E15" t="s">
        <v>91</v>
      </c>
    </row>
    <row r="16" spans="1:7" x14ac:dyDescent="0.55000000000000004">
      <c r="A16" s="49"/>
      <c r="B16" s="49"/>
      <c r="C16" s="49"/>
    </row>
    <row r="17" spans="1:3" x14ac:dyDescent="0.55000000000000004">
      <c r="A17" s="40" t="s">
        <v>47</v>
      </c>
      <c r="B17" s="52">
        <f>AVERAGE(B11:B15)</f>
        <v>527.4</v>
      </c>
      <c r="C17" s="52">
        <f>AVERAGE(C11:C15)</f>
        <v>498.4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Categorical Variable</vt:lpstr>
      <vt:lpstr>Numerical Variables</vt:lpstr>
      <vt:lpstr>Cross Table Dataset</vt:lpstr>
      <vt:lpstr>Scatter Plot Data</vt:lpstr>
      <vt:lpstr>Measure of Central Tendency</vt:lpstr>
      <vt:lpstr>Variance</vt:lpstr>
      <vt:lpstr>SD &amp; CoV</vt:lpstr>
      <vt:lpstr>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2023-08-04T06:44:29Z</dcterms:modified>
</cp:coreProperties>
</file>