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Atelier Excel - Sol/"/>
    </mc:Choice>
  </mc:AlternateContent>
  <xr:revisionPtr revIDLastSave="4" documentId="8_{95C34CBA-0468-4853-847A-F1B5DABF57B5}" xr6:coauthVersionLast="47" xr6:coauthVersionMax="47" xr10:uidLastSave="{F88DD3D5-2A90-4513-B220-DE3BDF53705F}"/>
  <bookViews>
    <workbookView xWindow="-108" yWindow="-108" windowWidth="23256" windowHeight="12456" xr2:uid="{71A232A2-AB9C-4400-9141-E678133EC9E7}"/>
  </bookViews>
  <sheets>
    <sheet name="Ex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" l="1"/>
  <c r="K4" i="2"/>
  <c r="K5" i="2"/>
  <c r="K6" i="2"/>
  <c r="K7" i="2"/>
  <c r="K8" i="2"/>
  <c r="K9" i="2"/>
  <c r="K10" i="2"/>
  <c r="K11" i="2"/>
  <c r="K12" i="2"/>
  <c r="K14" i="2"/>
  <c r="K15" i="2"/>
</calcChain>
</file>

<file path=xl/sharedStrings.xml><?xml version="1.0" encoding="utf-8"?>
<sst xmlns="http://schemas.openxmlformats.org/spreadsheetml/2006/main" count="64" uniqueCount="36">
  <si>
    <t>Numéro
d'ordre</t>
  </si>
  <si>
    <t>Date de la
commande</t>
  </si>
  <si>
    <t>Numéro de
commande</t>
  </si>
  <si>
    <t>Livrée en
totalité</t>
  </si>
  <si>
    <t>Livrée
partiellement</t>
  </si>
  <si>
    <t>Montant des
Livraisons</t>
  </si>
  <si>
    <t>Co1</t>
  </si>
  <si>
    <t>N</t>
  </si>
  <si>
    <t>Co2</t>
  </si>
  <si>
    <t>OK</t>
  </si>
  <si>
    <t>Co3</t>
  </si>
  <si>
    <t>Co4</t>
  </si>
  <si>
    <t>Co5</t>
  </si>
  <si>
    <t>EN ATTENTE</t>
  </si>
  <si>
    <t>Co6</t>
  </si>
  <si>
    <t>Co7</t>
  </si>
  <si>
    <t>Co8</t>
  </si>
  <si>
    <t>Co9</t>
  </si>
  <si>
    <t>Co10</t>
  </si>
  <si>
    <t>Co11</t>
  </si>
  <si>
    <t>Co12</t>
  </si>
  <si>
    <t>Co13</t>
  </si>
  <si>
    <t>Co14</t>
  </si>
  <si>
    <t>Co15</t>
  </si>
  <si>
    <t>Nombre total de commande</t>
  </si>
  <si>
    <t>Nombre de commande avec montant</t>
  </si>
  <si>
    <t>Nombre de commandes sans montant</t>
  </si>
  <si>
    <t>Moyenne des montants de livraison</t>
  </si>
  <si>
    <t>Valeur maxi</t>
  </si>
  <si>
    <t>Valeur Mini</t>
  </si>
  <si>
    <t>Nombre de commande supérieure à 10000€</t>
  </si>
  <si>
    <t>Total des commandes livrées en totalité</t>
  </si>
  <si>
    <t>Nombre de commandes non livrées</t>
  </si>
  <si>
    <t>Somme des montants non livrées</t>
  </si>
  <si>
    <t>Moyenne des montants commandes livrées en totalité</t>
  </si>
  <si>
    <t>Moyenne des montants commandes non livrées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</si>
</sst>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DH&quot;_-;\-* #,##0.00\ &quot;DH&quot;_-;_-* &quot;-&quot;??\ &quot;DH&quot;_-;_-@_-"/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Font="1" applyBorder="1"/>
    <xf numFmtId="0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554354</xdr:colOff>
      <xdr:row>3</xdr:row>
      <xdr:rowOff>139237</xdr:rowOff>
    </xdr:from>
    <xdr:to>
      <xdr:col>17</xdr:col>
      <xdr:colOff>41564</xdr:colOff>
      <xdr:row>16</xdr:row>
      <xdr:rowOff>83126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F740172C-C019-4667-9C46-5D2B416D6AA2}"/>
            </a:ext>
          </a:extLst>
        </xdr:cNvPr>
        <xdr:cNvSpPr txBox="1"/>
      </xdr:nvSpPr>
      <xdr:spPr>
        <a:xfrm>
          <a:off x="11416318" y="866601"/>
          <a:ext cx="4225464" cy="2534689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Vous utilisez dans cette ordre les fonctions suivantes:</a:t>
          </a:r>
        </a:p>
        <a:p>
          <a:r>
            <a:rPr lang="fr-FR" sz="1100"/>
            <a:t>NBVAL</a:t>
          </a:r>
        </a:p>
        <a:p>
          <a:r>
            <a:rPr lang="fr-FR" sz="1100"/>
            <a:t>NB.VIDE</a:t>
          </a:r>
        </a:p>
        <a:p>
          <a:r>
            <a:rPr lang="fr-FR" sz="1100"/>
            <a:t>MOYENNE</a:t>
          </a:r>
        </a:p>
        <a:p>
          <a:r>
            <a:rPr lang="fr-FR" sz="1100"/>
            <a:t>MAX</a:t>
          </a:r>
        </a:p>
        <a:p>
          <a:r>
            <a:rPr lang="fr-FR" sz="1100"/>
            <a:t>MIN</a:t>
          </a:r>
        </a:p>
        <a:p>
          <a:r>
            <a:rPr lang="fr-FR" sz="1100"/>
            <a:t>NB.SI</a:t>
          </a:r>
        </a:p>
        <a:p>
          <a:r>
            <a:rPr lang="fr-FR" sz="1100"/>
            <a:t>SOMME.SI</a:t>
          </a:r>
        </a:p>
        <a:p>
          <a:r>
            <a:rPr lang="fr-FR" sz="1100"/>
            <a:t>NB.SI.ENS</a:t>
          </a:r>
        </a:p>
        <a:p>
          <a:r>
            <a:rPr lang="fr-FR" sz="1100"/>
            <a:t>SOMME.SI.ENS</a:t>
          </a:r>
        </a:p>
        <a:p>
          <a:r>
            <a:rPr lang="fr-FR" sz="1100"/>
            <a:t>MOYENNE.SI</a:t>
          </a:r>
        </a:p>
        <a:p>
          <a:r>
            <a:rPr lang="fr-FR" sz="1100"/>
            <a:t>MOYENNE.SI.ENS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8124-E960-4E90-AFAC-FC849FFFB313}">
  <dimension ref="A2:K17"/>
  <sheetViews>
    <sheetView tabSelected="1" zoomScale="110" zoomScaleNormal="110" workbookViewId="0">
      <selection activeCell="K15" sqref="K15"/>
    </sheetView>
  </sheetViews>
  <sheetFormatPr baseColWidth="10" defaultRowHeight="14.4" x14ac:dyDescent="0.3"/>
  <cols>
    <col min="1" max="1" width="11.6640625" style="6" customWidth="1"/>
    <col min="2" max="2" width="22.109375" style="6" customWidth="1"/>
    <col min="3" max="3" width="17.6640625" style="6" customWidth="1"/>
    <col min="4" max="4" width="13.21875" style="6" bestFit="1" customWidth="1"/>
    <col min="5" max="5" width="13.33203125" style="6" bestFit="1" customWidth="1"/>
    <col min="6" max="6" width="15.44140625" customWidth="1"/>
    <col min="11" max="11" width="18.77734375" customWidth="1"/>
  </cols>
  <sheetData>
    <row r="2" spans="1:11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1" x14ac:dyDescent="0.3">
      <c r="A3" s="2">
        <v>1</v>
      </c>
      <c r="B3" s="3">
        <v>44337</v>
      </c>
      <c r="C3" s="2" t="s">
        <v>6</v>
      </c>
      <c r="D3" s="2" t="s">
        <v>7</v>
      </c>
      <c r="E3" s="2" t="s">
        <v>7</v>
      </c>
      <c r="F3" s="4">
        <v>12000</v>
      </c>
    </row>
    <row r="4" spans="1:11" ht="15.6" x14ac:dyDescent="0.3">
      <c r="A4" s="2">
        <v>2</v>
      </c>
      <c r="B4" s="3">
        <v>44344</v>
      </c>
      <c r="C4" s="2" t="s">
        <v>8</v>
      </c>
      <c r="D4" s="2" t="s">
        <v>9</v>
      </c>
      <c r="E4" s="2" t="s">
        <v>7</v>
      </c>
      <c r="F4" s="4">
        <v>5000</v>
      </c>
      <c r="H4" s="7" t="s">
        <v>24</v>
      </c>
      <c r="I4" s="7"/>
      <c r="J4" s="7"/>
      <c r="K4" s="8">
        <f>COUNTA(D3:D17)</f>
        <v>15</v>
      </c>
    </row>
    <row r="5" spans="1:11" ht="15.6" x14ac:dyDescent="0.3">
      <c r="A5" s="2">
        <v>3</v>
      </c>
      <c r="B5" s="3">
        <v>44351</v>
      </c>
      <c r="C5" s="2" t="s">
        <v>10</v>
      </c>
      <c r="D5" s="2" t="s">
        <v>7</v>
      </c>
      <c r="E5" s="2" t="s">
        <v>9</v>
      </c>
      <c r="F5" s="4">
        <v>4000</v>
      </c>
      <c r="H5" s="7" t="s">
        <v>25</v>
      </c>
      <c r="I5" s="7"/>
      <c r="J5" s="7"/>
      <c r="K5" s="8">
        <f>COUNT(F3:F17)</f>
        <v>13</v>
      </c>
    </row>
    <row r="6" spans="1:11" ht="15.6" x14ac:dyDescent="0.3">
      <c r="A6" s="2">
        <v>4</v>
      </c>
      <c r="B6" s="3">
        <v>44358</v>
      </c>
      <c r="C6" s="2" t="s">
        <v>11</v>
      </c>
      <c r="D6" s="2" t="s">
        <v>9</v>
      </c>
      <c r="E6" s="2" t="s">
        <v>7</v>
      </c>
      <c r="F6" s="4">
        <v>10000</v>
      </c>
      <c r="H6" s="7" t="s">
        <v>26</v>
      </c>
      <c r="I6" s="7"/>
      <c r="J6" s="7"/>
      <c r="K6" s="8">
        <f>COUNTBLANK(F3:F17)</f>
        <v>1</v>
      </c>
    </row>
    <row r="7" spans="1:11" ht="15.6" x14ac:dyDescent="0.3">
      <c r="A7" s="2">
        <v>5</v>
      </c>
      <c r="B7" s="3">
        <v>44365</v>
      </c>
      <c r="C7" s="2" t="s">
        <v>12</v>
      </c>
      <c r="D7" s="2" t="s">
        <v>9</v>
      </c>
      <c r="E7" s="2" t="s">
        <v>7</v>
      </c>
      <c r="F7" s="5" t="s">
        <v>13</v>
      </c>
      <c r="H7" s="7" t="s">
        <v>27</v>
      </c>
      <c r="I7" s="7"/>
      <c r="J7" s="7"/>
      <c r="K7" s="9">
        <f>AVERAGE(F3:F17)</f>
        <v>13100</v>
      </c>
    </row>
    <row r="8" spans="1:11" ht="15.6" x14ac:dyDescent="0.3">
      <c r="A8" s="2">
        <v>6</v>
      </c>
      <c r="B8" s="3">
        <v>44372</v>
      </c>
      <c r="C8" s="2" t="s">
        <v>14</v>
      </c>
      <c r="D8" s="2" t="s">
        <v>7</v>
      </c>
      <c r="E8" s="2" t="s">
        <v>9</v>
      </c>
      <c r="F8" s="4">
        <v>7000</v>
      </c>
      <c r="H8" s="7" t="s">
        <v>28</v>
      </c>
      <c r="I8" s="7"/>
      <c r="J8" s="7"/>
      <c r="K8" s="9">
        <f>MAX(F3:F17)</f>
        <v>50000</v>
      </c>
    </row>
    <row r="9" spans="1:11" ht="15.6" x14ac:dyDescent="0.3">
      <c r="A9" s="2">
        <v>7</v>
      </c>
      <c r="B9" s="3">
        <v>44379</v>
      </c>
      <c r="C9" s="2" t="s">
        <v>15</v>
      </c>
      <c r="D9" s="2" t="s">
        <v>9</v>
      </c>
      <c r="E9" s="2" t="s">
        <v>7</v>
      </c>
      <c r="F9" s="4">
        <v>8000</v>
      </c>
      <c r="H9" s="7" t="s">
        <v>29</v>
      </c>
      <c r="I9" s="7"/>
      <c r="J9" s="7"/>
      <c r="K9" s="9">
        <f>MIN(F3:F17)</f>
        <v>2300</v>
      </c>
    </row>
    <row r="10" spans="1:11" ht="15.6" x14ac:dyDescent="0.3">
      <c r="A10" s="2">
        <v>8</v>
      </c>
      <c r="B10" s="3">
        <v>44386</v>
      </c>
      <c r="C10" s="2" t="s">
        <v>16</v>
      </c>
      <c r="D10" s="2" t="s">
        <v>7</v>
      </c>
      <c r="E10" s="2" t="s">
        <v>7</v>
      </c>
      <c r="F10" s="4">
        <v>3000</v>
      </c>
      <c r="H10" s="7" t="s">
        <v>30</v>
      </c>
      <c r="I10" s="7"/>
      <c r="J10" s="7"/>
      <c r="K10" s="8">
        <f>COUNTIF(F3:F17,"&gt;10000")</f>
        <v>4</v>
      </c>
    </row>
    <row r="11" spans="1:11" ht="15.6" x14ac:dyDescent="0.3">
      <c r="A11" s="2">
        <v>9</v>
      </c>
      <c r="B11" s="3">
        <v>44393</v>
      </c>
      <c r="C11" s="2" t="s">
        <v>17</v>
      </c>
      <c r="D11" s="2" t="s">
        <v>9</v>
      </c>
      <c r="E11" s="2" t="s">
        <v>7</v>
      </c>
      <c r="F11" s="4">
        <v>42000</v>
      </c>
      <c r="H11" s="7" t="s">
        <v>31</v>
      </c>
      <c r="I11" s="7"/>
      <c r="J11" s="7"/>
      <c r="K11" s="10">
        <f>SUMIF(D3:D17,"OK",F3:F17)</f>
        <v>77000</v>
      </c>
    </row>
    <row r="12" spans="1:11" ht="15.6" x14ac:dyDescent="0.3">
      <c r="A12" s="2">
        <v>10</v>
      </c>
      <c r="B12" s="3">
        <v>44400</v>
      </c>
      <c r="C12" s="2" t="s">
        <v>18</v>
      </c>
      <c r="D12" s="2" t="s">
        <v>7</v>
      </c>
      <c r="E12" s="2" t="s">
        <v>9</v>
      </c>
      <c r="F12" s="4">
        <v>50000</v>
      </c>
      <c r="H12" s="7" t="s">
        <v>32</v>
      </c>
      <c r="I12" s="7"/>
      <c r="J12" s="7"/>
      <c r="K12" s="8">
        <f>COUNTIFS(D3:D17,"N",E3:E17,"N")</f>
        <v>4</v>
      </c>
    </row>
    <row r="13" spans="1:11" ht="15.6" x14ac:dyDescent="0.3">
      <c r="A13" s="2">
        <v>11</v>
      </c>
      <c r="B13" s="3">
        <v>44407</v>
      </c>
      <c r="C13" s="2" t="s">
        <v>19</v>
      </c>
      <c r="D13" s="2" t="s">
        <v>9</v>
      </c>
      <c r="E13" s="2" t="s">
        <v>7</v>
      </c>
      <c r="F13" s="4">
        <v>12000</v>
      </c>
      <c r="H13" s="7" t="s">
        <v>33</v>
      </c>
      <c r="I13" s="7"/>
      <c r="J13" s="7"/>
      <c r="K13" s="10">
        <f>SUMIFS(F3:F17,D3:D17,"N")</f>
        <v>93300</v>
      </c>
    </row>
    <row r="14" spans="1:11" ht="15.6" x14ac:dyDescent="0.3">
      <c r="A14" s="2">
        <v>12</v>
      </c>
      <c r="B14" s="3">
        <v>44414</v>
      </c>
      <c r="C14" s="2" t="s">
        <v>20</v>
      </c>
      <c r="D14" s="2" t="s">
        <v>7</v>
      </c>
      <c r="E14" s="2" t="s">
        <v>9</v>
      </c>
      <c r="F14" s="4">
        <v>6000</v>
      </c>
      <c r="H14" s="7" t="s">
        <v>34</v>
      </c>
      <c r="I14" s="7"/>
      <c r="J14" s="7"/>
      <c r="K14" s="10">
        <f>AVERAGEIF(D3:D17,"OK",F3:F17)</f>
        <v>15400</v>
      </c>
    </row>
    <row r="15" spans="1:11" ht="15.6" x14ac:dyDescent="0.3">
      <c r="A15" s="2">
        <v>13</v>
      </c>
      <c r="B15" s="3">
        <v>44421</v>
      </c>
      <c r="C15" s="2" t="s">
        <v>21</v>
      </c>
      <c r="D15" s="2" t="s">
        <v>7</v>
      </c>
      <c r="E15" s="2" t="s">
        <v>7</v>
      </c>
      <c r="F15" s="4"/>
      <c r="H15" s="7" t="s">
        <v>35</v>
      </c>
      <c r="I15" s="7"/>
      <c r="J15" s="7"/>
      <c r="K15" s="10">
        <f>AVERAGEIFS(F3:F17,D3:D17,"N",E3:E17,"N")</f>
        <v>5766.666666666667</v>
      </c>
    </row>
    <row r="16" spans="1:11" x14ac:dyDescent="0.3">
      <c r="A16" s="2">
        <v>14</v>
      </c>
      <c r="B16" s="3">
        <v>44428</v>
      </c>
      <c r="C16" s="2" t="s">
        <v>22</v>
      </c>
      <c r="D16" s="2" t="s">
        <v>7</v>
      </c>
      <c r="E16" s="2" t="s">
        <v>9</v>
      </c>
      <c r="F16" s="4">
        <v>9000</v>
      </c>
    </row>
    <row r="17" spans="1:6" x14ac:dyDescent="0.3">
      <c r="A17" s="2">
        <v>15</v>
      </c>
      <c r="B17" s="3">
        <v>44435</v>
      </c>
      <c r="C17" s="2" t="s">
        <v>23</v>
      </c>
      <c r="D17" s="2" t="s">
        <v>7</v>
      </c>
      <c r="E17" s="2" t="s">
        <v>7</v>
      </c>
      <c r="F17" s="4">
        <v>2300</v>
      </c>
    </row>
  </sheetData>
  <mergeCells count="12">
    <mergeCell ref="H15:J15"/>
    <mergeCell ref="H4:J4"/>
    <mergeCell ref="H5:J5"/>
    <mergeCell ref="H6:J6"/>
    <mergeCell ref="H7:J7"/>
    <mergeCell ref="H8:J8"/>
    <mergeCell ref="H9:J9"/>
    <mergeCell ref="H10:J10"/>
    <mergeCell ref="H11:J11"/>
    <mergeCell ref="H12:J12"/>
    <mergeCell ref="H13:J13"/>
    <mergeCell ref="H14:J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4BB97C5AC544AF7E3162D9E25204" ma:contentTypeVersion="13" ma:contentTypeDescription="Crée un document." ma:contentTypeScope="" ma:versionID="dbbf63ba8c8667a41f653503786a68f9">
  <xsd:schema xmlns:xsd="http://www.w3.org/2001/XMLSchema" xmlns:xs="http://www.w3.org/2001/XMLSchema" xmlns:p="http://schemas.microsoft.com/office/2006/metadata/properties" xmlns:ns3="0cd9fe02-a127-466d-bf9a-5418e78962fc" xmlns:ns4="da8d0d18-0cea-482c-b4ce-488f864be39b" targetNamespace="http://schemas.microsoft.com/office/2006/metadata/properties" ma:root="true" ma:fieldsID="e37a994fccbf78e2d8662107a8a2fd0f" ns3:_="" ns4:_="">
    <xsd:import namespace="0cd9fe02-a127-466d-bf9a-5418e78962fc"/>
    <xsd:import namespace="da8d0d18-0cea-482c-b4ce-488f864be3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_activity" minOccurs="0"/>
                <xsd:element ref="ns3:MediaServiceAutoTags" minOccurs="0"/>
                <xsd:element ref="ns3:MediaLengthInSeconds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9fe02-a127-466d-bf9a-5418e78962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8d0d18-0cea-482c-b4ce-488f864be3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cd9fe02-a127-466d-bf9a-5418e78962fc" xsi:nil="true"/>
  </documentManagement>
</p:properties>
</file>

<file path=customXml/itemProps1.xml><?xml version="1.0" encoding="utf-8"?>
<ds:datastoreItem xmlns:ds="http://schemas.openxmlformats.org/officeDocument/2006/customXml" ds:itemID="{16D080BB-DF43-4447-B661-2CC65E89EE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9fe02-a127-466d-bf9a-5418e78962fc"/>
    <ds:schemaRef ds:uri="da8d0d18-0cea-482c-b4ce-488f864be3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B4A043-4154-4034-B7DF-30B5972C7A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05BED-3499-4B6F-BD6B-574E8D7EB5CA}">
  <ds:schemaRefs>
    <ds:schemaRef ds:uri="da8d0d18-0cea-482c-b4ce-488f864be39b"/>
    <ds:schemaRef ds:uri="http://purl.org/dc/elements/1.1/"/>
    <ds:schemaRef ds:uri="0cd9fe02-a127-466d-bf9a-5418e78962fc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ZOUAOUI</dc:creator>
  <cp:lastModifiedBy>SAAD ZOUAOUI</cp:lastModifiedBy>
  <dcterms:created xsi:type="dcterms:W3CDTF">2023-09-21T14:23:00Z</dcterms:created>
  <dcterms:modified xsi:type="dcterms:W3CDTF">2025-05-20T22:12:33Z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0x01010090134BB97C5AC544AF7E3162D9E25204</vt:lpwstr>
  </property>
</Properties>
</file>