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sith-my.sharepoint.com/personal/zouaoui_esith_ac_ma/Documents/Bureau/Excel A transmatrre/Atelier Excel - Sol/"/>
    </mc:Choice>
  </mc:AlternateContent>
  <xr:revisionPtr revIDLastSave="13" documentId="14_{D7B23E56-9D54-4A49-A224-8CAEC225E402}" xr6:coauthVersionLast="47" xr6:coauthVersionMax="47" xr10:uidLastSave="{7C192731-9501-4546-A626-6A0368AF3F57}"/>
  <bookViews>
    <workbookView xWindow="-108" yWindow="-108" windowWidth="23256" windowHeight="12456" xr2:uid="{00000000-000D-0000-FFFF-FFFF00000000}"/>
  </bookViews>
  <sheets>
    <sheet name="Données" sheetId="1" r:id="rId1"/>
    <sheet name="Exercices" sheetId="2" r:id="rId2"/>
    <sheet name="Solutions Détaillé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1" l="1"/>
  <c r="S14" i="1"/>
  <c r="R14" i="1"/>
  <c r="Q14" i="1"/>
  <c r="P14" i="1"/>
  <c r="O14" i="1"/>
  <c r="N14" i="1"/>
  <c r="M14" i="1"/>
  <c r="L14" i="1"/>
  <c r="K14" i="1"/>
</calcChain>
</file>

<file path=xl/sharedStrings.xml><?xml version="1.0" encoding="utf-8"?>
<sst xmlns="http://schemas.openxmlformats.org/spreadsheetml/2006/main" count="185" uniqueCount="56">
  <si>
    <t>Mois</t>
  </si>
  <si>
    <t>Service</t>
  </si>
  <si>
    <t>Contrats_Signes</t>
  </si>
  <si>
    <t>Chiffre_Affaires_kMAD</t>
  </si>
  <si>
    <t>Employés_Mobilisés</t>
  </si>
  <si>
    <t>Couts_Opérationnels_kMAD</t>
  </si>
  <si>
    <t>Satisfaction_Client</t>
  </si>
  <si>
    <t>Marge_kMAD</t>
  </si>
  <si>
    <t>Janvier</t>
  </si>
  <si>
    <t>Février</t>
  </si>
  <si>
    <t>Mars</t>
  </si>
  <si>
    <t>Avril</t>
  </si>
  <si>
    <t>Mai</t>
  </si>
  <si>
    <t>Juin</t>
  </si>
  <si>
    <t>Juillet</t>
  </si>
  <si>
    <t>AoÃ»t</t>
  </si>
  <si>
    <t>Septembre</t>
  </si>
  <si>
    <t>Octobre</t>
  </si>
  <si>
    <t>Novembre</t>
  </si>
  <si>
    <t>Décembre</t>
  </si>
  <si>
    <t>Nettoyage</t>
  </si>
  <si>
    <t>Gardiennage</t>
  </si>
  <si>
    <t>Espaces Verts</t>
  </si>
  <si>
    <t>Recrutement</t>
  </si>
  <si>
    <t>Location Véhicules</t>
  </si>
  <si>
    <t>Numéro</t>
  </si>
  <si>
    <t>Exercice</t>
  </si>
  <si>
    <t>Fonction à utiliser</t>
  </si>
  <si>
    <t>Formule Excel</t>
  </si>
  <si>
    <t>Résultat attendu</t>
  </si>
  <si>
    <t>Calculez le chiffre d'affaires total pour le service 'Nettoyage'.</t>
  </si>
  <si>
    <t>Calculez le chiffre d'affaires total pour le mois de 'Mars'.</t>
  </si>
  <si>
    <t>Calculez le nombre total d'employés mobilisés pour le service 'Location Véhicules'.</t>
  </si>
  <si>
    <t>Calculez la moyenne des coûts opérationnels pour le service 'Recrutement'.</t>
  </si>
  <si>
    <t>Calculez la moyenne de satisfaction client pour le service 'Espaces Verts'.</t>
  </si>
  <si>
    <t>Calculez le chiffre d'affaires total pour les services ayant une satisfaction client supérieure à 8.</t>
  </si>
  <si>
    <t>Calculez le nombre total de contrats signés pour les mois où le chiffre d'affaires total dépasse 1000 kMAD.</t>
  </si>
  <si>
    <t>Calculez la moyenne des marges pour le service 'Gardiennage' uniquement pour les mois où plus de 3 contrats ont été signés.</t>
  </si>
  <si>
    <t>Calculez le total des coûts opérationnels pour les services ayant mobilisé plus de 50 employés.</t>
  </si>
  <si>
    <t>Calculez la moyenne de satisfaction client pour les interventions ayant généré une marge supérieure à 100 kMAD.</t>
  </si>
  <si>
    <t>SOMME.SI</t>
  </si>
  <si>
    <t>MOYENNE.SI</t>
  </si>
  <si>
    <t>SOMME.SI.ENS</t>
  </si>
  <si>
    <t>MOYENNE.SI.ENS</t>
  </si>
  <si>
    <t>Explication détaillée</t>
  </si>
  <si>
    <t>Cette formule additionne les valeurs de la colonne 'Chiffre_Affaires_kMAD' uniquement pour les lignes où le service est 'Nettoyage'.</t>
  </si>
  <si>
    <t>Cette formule additionne les valeurs de la colonne 'Chiffre_Affaires_kMAD' uniquement pour les lignes où le mois est 'Mars'.</t>
  </si>
  <si>
    <t>Cette formule additionne les valeurs de la colonne 'Employés_Mobilisés' uniquement pour les lignes où le service est 'Location Véhicules'.</t>
  </si>
  <si>
    <t>Cette formule calcule la moyenne des valeurs de la colonne 'Couts_Opérationnels_kMAD' uniquement pour les lignes où le service est 'Recrutement'.</t>
  </si>
  <si>
    <t>Cette formule calcule la moyenne des valeurs de la colonne 'Satisfaction_Client' uniquement pour les lignes où le service est 'Espaces Verts'.</t>
  </si>
  <si>
    <t>Cette formule additionne les valeurs de la colonne 'Chiffre_Affaires_kMAD' uniquement pour les lignes où la satisfaction client est supérieure à 8.</t>
  </si>
  <si>
    <t>Cette formule additionne les valeurs de la colonne 'Contrats_Signes' pour les mois où le chiffre d'affaires total dépasse 1000 kMAD. Cela nécessite d'abord de calculer le CA total par mois.</t>
  </si>
  <si>
    <t>Cette formule calcule la moyenne des valeurs de la colonne 'Marge_kMAD' uniquement pour les lignes où le service est 'Gardiennage' ET où plus de 3 contrats ont été signés.</t>
  </si>
  <si>
    <t>Cette formule additionne les valeurs de la colonne 'Couts_Opérationnels_kMAD' uniquement pour les lignes où le nombre d'employés mobilisés est supérieur à 50.</t>
  </si>
  <si>
    <t>Cette formule calcule la moyenne des valeurs de la colonne 'Satisfaction_Client' uniquement pour les lignes où la marge est supérieure à 100 kMAD.</t>
  </si>
  <si>
    <t>Calculez le nombre total de contrats signés pour les mois où le chiffre d'affaires total dépasse 100 kMAD.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</si>
</sst>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1"/>
  <sheetViews>
    <sheetView tabSelected="1" workbookViewId="0">
      <selection activeCell="T17" sqref="T17"/>
    </sheetView>
  </sheetViews>
  <sheetFormatPr baseColWidth="10" defaultColWidth="8.88671875" defaultRowHeight="14.4" x14ac:dyDescent="0.3"/>
  <cols>
    <col min="2" max="2" width="16.33203125" bestFit="1" customWidth="1"/>
    <col min="9" max="9" width="5.6640625" customWidth="1"/>
    <col min="10" max="10" width="15.44140625" bestFit="1" customWidth="1"/>
    <col min="11" max="11" width="12" customWidth="1"/>
    <col min="12" max="12" width="6.3320312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1" x14ac:dyDescent="0.3">
      <c r="A2" t="s">
        <v>8</v>
      </c>
      <c r="B2" t="s">
        <v>20</v>
      </c>
      <c r="C2">
        <v>7</v>
      </c>
      <c r="D2">
        <v>581</v>
      </c>
      <c r="E2">
        <v>84</v>
      </c>
      <c r="F2">
        <v>377.74</v>
      </c>
      <c r="G2">
        <v>7.1</v>
      </c>
      <c r="H2">
        <v>203.26</v>
      </c>
      <c r="J2" t="s">
        <v>40</v>
      </c>
      <c r="K2">
        <v>1</v>
      </c>
      <c r="L2" t="s">
        <v>30</v>
      </c>
    </row>
    <row r="3" spans="1:21" x14ac:dyDescent="0.3">
      <c r="A3" t="s">
        <v>8</v>
      </c>
      <c r="B3" t="s">
        <v>21</v>
      </c>
      <c r="C3">
        <v>1</v>
      </c>
      <c r="D3">
        <v>32</v>
      </c>
      <c r="E3">
        <v>2</v>
      </c>
      <c r="F3">
        <v>23.23</v>
      </c>
      <c r="G3">
        <v>7.5</v>
      </c>
      <c r="H3">
        <v>8.77</v>
      </c>
      <c r="J3" t="s">
        <v>40</v>
      </c>
      <c r="K3">
        <v>2</v>
      </c>
      <c r="L3" t="s">
        <v>31</v>
      </c>
    </row>
    <row r="4" spans="1:21" x14ac:dyDescent="0.3">
      <c r="A4" t="s">
        <v>8</v>
      </c>
      <c r="B4" t="s">
        <v>22</v>
      </c>
      <c r="C4">
        <v>3</v>
      </c>
      <c r="D4">
        <v>132</v>
      </c>
      <c r="E4">
        <v>42</v>
      </c>
      <c r="F4">
        <v>80.22</v>
      </c>
      <c r="G4">
        <v>9.3000000000000007</v>
      </c>
      <c r="H4">
        <v>51.78</v>
      </c>
      <c r="J4" t="s">
        <v>40</v>
      </c>
      <c r="K4">
        <v>3</v>
      </c>
      <c r="L4" t="s">
        <v>32</v>
      </c>
    </row>
    <row r="5" spans="1:21" x14ac:dyDescent="0.3">
      <c r="A5" t="s">
        <v>8</v>
      </c>
      <c r="B5" t="s">
        <v>23</v>
      </c>
      <c r="C5">
        <v>8</v>
      </c>
      <c r="D5">
        <v>184</v>
      </c>
      <c r="E5">
        <v>64</v>
      </c>
      <c r="F5">
        <v>131.56</v>
      </c>
      <c r="G5">
        <v>9.3000000000000007</v>
      </c>
      <c r="H5">
        <v>52.44</v>
      </c>
      <c r="J5" t="s">
        <v>41</v>
      </c>
      <c r="K5">
        <v>4</v>
      </c>
      <c r="L5" t="s">
        <v>33</v>
      </c>
    </row>
    <row r="6" spans="1:21" x14ac:dyDescent="0.3">
      <c r="A6" t="s">
        <v>8</v>
      </c>
      <c r="B6" t="s">
        <v>24</v>
      </c>
      <c r="C6">
        <v>4</v>
      </c>
      <c r="D6">
        <v>232</v>
      </c>
      <c r="E6">
        <v>36</v>
      </c>
      <c r="F6">
        <v>147.47999999999999</v>
      </c>
      <c r="G6">
        <v>8.6999999999999993</v>
      </c>
      <c r="H6">
        <v>84.52000000000001</v>
      </c>
      <c r="J6" t="s">
        <v>41</v>
      </c>
      <c r="K6">
        <v>5</v>
      </c>
      <c r="L6" t="s">
        <v>34</v>
      </c>
    </row>
    <row r="7" spans="1:21" x14ac:dyDescent="0.3">
      <c r="A7" t="s">
        <v>9</v>
      </c>
      <c r="B7" t="s">
        <v>20</v>
      </c>
      <c r="C7">
        <v>10</v>
      </c>
      <c r="D7">
        <v>310</v>
      </c>
      <c r="E7">
        <v>40</v>
      </c>
      <c r="F7">
        <v>204.1</v>
      </c>
      <c r="G7">
        <v>7.7</v>
      </c>
      <c r="H7">
        <v>105.9</v>
      </c>
      <c r="J7" t="s">
        <v>42</v>
      </c>
      <c r="K7">
        <v>6</v>
      </c>
      <c r="L7" t="s">
        <v>35</v>
      </c>
    </row>
    <row r="8" spans="1:21" x14ac:dyDescent="0.3">
      <c r="A8" t="s">
        <v>10</v>
      </c>
      <c r="B8" t="s">
        <v>21</v>
      </c>
      <c r="C8">
        <v>2</v>
      </c>
      <c r="D8">
        <v>198</v>
      </c>
      <c r="E8">
        <v>24</v>
      </c>
      <c r="F8">
        <v>109.98</v>
      </c>
      <c r="G8">
        <v>8.6999999999999993</v>
      </c>
      <c r="H8">
        <v>88.02</v>
      </c>
      <c r="J8" t="s">
        <v>42</v>
      </c>
      <c r="K8">
        <v>7</v>
      </c>
      <c r="L8" t="s">
        <v>55</v>
      </c>
    </row>
    <row r="9" spans="1:21" x14ac:dyDescent="0.3">
      <c r="A9" t="s">
        <v>11</v>
      </c>
      <c r="B9" t="s">
        <v>22</v>
      </c>
      <c r="C9">
        <v>5</v>
      </c>
      <c r="D9">
        <v>100</v>
      </c>
      <c r="E9">
        <v>40</v>
      </c>
      <c r="F9">
        <v>57.63</v>
      </c>
      <c r="G9">
        <v>9.1999999999999993</v>
      </c>
      <c r="H9">
        <v>42.37</v>
      </c>
      <c r="J9" t="s">
        <v>43</v>
      </c>
      <c r="K9">
        <v>8</v>
      </c>
      <c r="L9" t="s">
        <v>37</v>
      </c>
    </row>
    <row r="10" spans="1:21" x14ac:dyDescent="0.3">
      <c r="A10" t="s">
        <v>12</v>
      </c>
      <c r="B10" t="s">
        <v>23</v>
      </c>
      <c r="C10">
        <v>8</v>
      </c>
      <c r="D10">
        <v>496</v>
      </c>
      <c r="E10">
        <v>24</v>
      </c>
      <c r="F10">
        <v>380.55</v>
      </c>
      <c r="G10">
        <v>7.3</v>
      </c>
      <c r="H10">
        <v>115.45</v>
      </c>
      <c r="J10" t="s">
        <v>42</v>
      </c>
      <c r="K10">
        <v>9</v>
      </c>
      <c r="L10" t="s">
        <v>38</v>
      </c>
    </row>
    <row r="11" spans="1:21" x14ac:dyDescent="0.3">
      <c r="A11" t="s">
        <v>13</v>
      </c>
      <c r="B11" t="s">
        <v>24</v>
      </c>
      <c r="C11">
        <v>10</v>
      </c>
      <c r="D11">
        <v>700</v>
      </c>
      <c r="E11">
        <v>60</v>
      </c>
      <c r="F11">
        <v>436.02</v>
      </c>
      <c r="G11">
        <v>7.9</v>
      </c>
      <c r="H11">
        <v>263.98</v>
      </c>
      <c r="J11" t="s">
        <v>43</v>
      </c>
      <c r="K11">
        <v>10</v>
      </c>
      <c r="L11" t="s">
        <v>39</v>
      </c>
    </row>
    <row r="12" spans="1:21" x14ac:dyDescent="0.3">
      <c r="A12" t="s">
        <v>10</v>
      </c>
      <c r="B12" t="s">
        <v>20</v>
      </c>
      <c r="C12">
        <v>10</v>
      </c>
      <c r="D12">
        <v>630</v>
      </c>
      <c r="E12">
        <v>60</v>
      </c>
      <c r="F12">
        <v>501.57</v>
      </c>
      <c r="G12">
        <v>9.1</v>
      </c>
      <c r="H12">
        <v>128.43</v>
      </c>
    </row>
    <row r="13" spans="1:21" x14ac:dyDescent="0.3">
      <c r="A13" t="s">
        <v>10</v>
      </c>
      <c r="B13" t="s">
        <v>21</v>
      </c>
      <c r="C13">
        <v>4</v>
      </c>
      <c r="D13">
        <v>328</v>
      </c>
      <c r="E13">
        <v>8</v>
      </c>
      <c r="F13">
        <v>242.33</v>
      </c>
      <c r="G13">
        <v>9.1999999999999993</v>
      </c>
      <c r="H13">
        <v>85.669999999999987</v>
      </c>
      <c r="K13" s="2">
        <v>1</v>
      </c>
      <c r="L13" s="2">
        <v>2</v>
      </c>
      <c r="M13" s="2">
        <v>3</v>
      </c>
      <c r="N13" s="2">
        <v>4</v>
      </c>
      <c r="O13" s="2">
        <v>5</v>
      </c>
      <c r="P13" s="2">
        <v>6</v>
      </c>
      <c r="Q13" s="2">
        <v>7</v>
      </c>
      <c r="R13" s="2">
        <v>8</v>
      </c>
      <c r="S13" s="2">
        <v>9</v>
      </c>
      <c r="T13" s="2">
        <v>10</v>
      </c>
      <c r="U13" s="2"/>
    </row>
    <row r="14" spans="1:21" x14ac:dyDescent="0.3">
      <c r="A14" t="s">
        <v>10</v>
      </c>
      <c r="B14" t="s">
        <v>22</v>
      </c>
      <c r="C14">
        <v>1</v>
      </c>
      <c r="D14">
        <v>66</v>
      </c>
      <c r="E14">
        <v>15</v>
      </c>
      <c r="F14">
        <v>37.07</v>
      </c>
      <c r="G14">
        <v>9.6</v>
      </c>
      <c r="H14">
        <v>28.93</v>
      </c>
      <c r="K14">
        <f>SUMIF(B2:B61,"Nettoyage",D2:D61)</f>
        <v>4390</v>
      </c>
      <c r="L14">
        <f>SUMIF(A2:A61,"Mars",D2:D61)</f>
        <v>2290</v>
      </c>
      <c r="M14">
        <f>SUMIF(B2:B61,"Location Véhicules",E2:E61)</f>
        <v>584</v>
      </c>
      <c r="N14">
        <f>AVERAGEIF(B2:B61,"Recrutement",F2:F61)</f>
        <v>208.30000000000004</v>
      </c>
      <c r="O14">
        <f>AVERAGEIF(B2:B61,"Espaces Verts",G2:G61)</f>
        <v>7.9249999999999998</v>
      </c>
      <c r="P14">
        <f>SUMIFS(D2:D61,G2:G61,"&gt;8")</f>
        <v>8101</v>
      </c>
      <c r="Q14">
        <f>SUMIFS(C2:C61,D2:D61,"&gt;100")</f>
        <v>291</v>
      </c>
      <c r="R14">
        <f>AVERAGEIFS(H2:H61,B2:B61,"Gardiennage",C2:C61,"&gt;3")</f>
        <v>82.355000000000004</v>
      </c>
      <c r="S14">
        <f>SUMIFS(F2:F61,E2:E61,"&gt;50")</f>
        <v>5298.9900000000007</v>
      </c>
      <c r="T14">
        <f>AVERAGEIFS(G2:G61,H2:H61,"&gt;100")</f>
        <v>8.0541666666666654</v>
      </c>
      <c r="U14" s="2"/>
    </row>
    <row r="15" spans="1:21" x14ac:dyDescent="0.3">
      <c r="A15" t="s">
        <v>10</v>
      </c>
      <c r="B15" t="s">
        <v>23</v>
      </c>
      <c r="C15">
        <v>6</v>
      </c>
      <c r="D15">
        <v>438</v>
      </c>
      <c r="E15">
        <v>36</v>
      </c>
      <c r="F15">
        <v>222.61</v>
      </c>
      <c r="G15">
        <v>7.4</v>
      </c>
      <c r="H15">
        <v>215.39</v>
      </c>
    </row>
    <row r="16" spans="1:21" x14ac:dyDescent="0.3">
      <c r="A16" t="s">
        <v>10</v>
      </c>
      <c r="B16" t="s">
        <v>24</v>
      </c>
      <c r="C16">
        <v>9</v>
      </c>
      <c r="D16">
        <v>630</v>
      </c>
      <c r="E16">
        <v>117</v>
      </c>
      <c r="F16">
        <v>439.79</v>
      </c>
      <c r="G16">
        <v>9.5</v>
      </c>
      <c r="H16">
        <v>190.21</v>
      </c>
    </row>
    <row r="17" spans="1:8" x14ac:dyDescent="0.3">
      <c r="A17" t="s">
        <v>11</v>
      </c>
      <c r="B17" t="s">
        <v>20</v>
      </c>
      <c r="C17">
        <v>1</v>
      </c>
      <c r="D17">
        <v>96</v>
      </c>
      <c r="E17">
        <v>10</v>
      </c>
      <c r="F17">
        <v>71.64</v>
      </c>
      <c r="G17">
        <v>6.9</v>
      </c>
      <c r="H17">
        <v>24.36</v>
      </c>
    </row>
    <row r="18" spans="1:8" x14ac:dyDescent="0.3">
      <c r="A18" t="s">
        <v>11</v>
      </c>
      <c r="B18" t="s">
        <v>21</v>
      </c>
      <c r="C18">
        <v>3</v>
      </c>
      <c r="D18">
        <v>63</v>
      </c>
      <c r="E18">
        <v>39</v>
      </c>
      <c r="F18">
        <v>40.93</v>
      </c>
      <c r="G18">
        <v>9.4</v>
      </c>
      <c r="H18">
        <v>22.07</v>
      </c>
    </row>
    <row r="19" spans="1:8" x14ac:dyDescent="0.3">
      <c r="A19" t="s">
        <v>11</v>
      </c>
      <c r="B19" t="s">
        <v>22</v>
      </c>
      <c r="C19">
        <v>6</v>
      </c>
      <c r="D19">
        <v>366</v>
      </c>
      <c r="E19">
        <v>42</v>
      </c>
      <c r="F19">
        <v>199.67</v>
      </c>
      <c r="G19">
        <v>6.7</v>
      </c>
      <c r="H19">
        <v>166.33</v>
      </c>
    </row>
    <row r="20" spans="1:8" x14ac:dyDescent="0.3">
      <c r="A20" t="s">
        <v>11</v>
      </c>
      <c r="B20" t="s">
        <v>23</v>
      </c>
      <c r="C20">
        <v>2</v>
      </c>
      <c r="D20">
        <v>150</v>
      </c>
      <c r="E20">
        <v>16</v>
      </c>
      <c r="F20">
        <v>89.59</v>
      </c>
      <c r="G20">
        <v>8.5</v>
      </c>
      <c r="H20">
        <v>60.41</v>
      </c>
    </row>
    <row r="21" spans="1:8" x14ac:dyDescent="0.3">
      <c r="A21" t="s">
        <v>11</v>
      </c>
      <c r="B21" t="s">
        <v>24</v>
      </c>
      <c r="C21">
        <v>6</v>
      </c>
      <c r="D21">
        <v>438</v>
      </c>
      <c r="E21">
        <v>30</v>
      </c>
      <c r="F21">
        <v>304.47000000000003</v>
      </c>
      <c r="G21">
        <v>8.6999999999999993</v>
      </c>
      <c r="H21">
        <v>133.53</v>
      </c>
    </row>
    <row r="22" spans="1:8" x14ac:dyDescent="0.3">
      <c r="A22" t="s">
        <v>12</v>
      </c>
      <c r="B22" t="s">
        <v>20</v>
      </c>
      <c r="C22">
        <v>4</v>
      </c>
      <c r="D22">
        <v>136</v>
      </c>
      <c r="E22">
        <v>52</v>
      </c>
      <c r="F22">
        <v>78.02</v>
      </c>
      <c r="G22">
        <v>8</v>
      </c>
      <c r="H22">
        <v>57.98</v>
      </c>
    </row>
    <row r="23" spans="1:8" x14ac:dyDescent="0.3">
      <c r="A23" t="s">
        <v>12</v>
      </c>
      <c r="B23" t="s">
        <v>21</v>
      </c>
      <c r="C23">
        <v>4</v>
      </c>
      <c r="D23">
        <v>232</v>
      </c>
      <c r="E23">
        <v>12</v>
      </c>
      <c r="F23">
        <v>161.13999999999999</v>
      </c>
      <c r="G23">
        <v>9.6</v>
      </c>
      <c r="H23">
        <v>70.860000000000014</v>
      </c>
    </row>
    <row r="24" spans="1:8" x14ac:dyDescent="0.3">
      <c r="A24" t="s">
        <v>12</v>
      </c>
      <c r="B24" t="s">
        <v>22</v>
      </c>
      <c r="C24">
        <v>5</v>
      </c>
      <c r="D24">
        <v>275</v>
      </c>
      <c r="E24">
        <v>75</v>
      </c>
      <c r="F24">
        <v>177.19</v>
      </c>
      <c r="G24">
        <v>8.1</v>
      </c>
      <c r="H24">
        <v>97.81</v>
      </c>
    </row>
    <row r="25" spans="1:8" x14ac:dyDescent="0.3">
      <c r="A25" t="s">
        <v>12</v>
      </c>
      <c r="B25" t="s">
        <v>23</v>
      </c>
      <c r="C25">
        <v>2</v>
      </c>
      <c r="D25">
        <v>108</v>
      </c>
      <c r="E25">
        <v>30</v>
      </c>
      <c r="F25">
        <v>81.66</v>
      </c>
      <c r="G25">
        <v>8.4</v>
      </c>
      <c r="H25">
        <v>26.34</v>
      </c>
    </row>
    <row r="26" spans="1:8" x14ac:dyDescent="0.3">
      <c r="A26" t="s">
        <v>12</v>
      </c>
      <c r="B26" t="s">
        <v>24</v>
      </c>
      <c r="C26">
        <v>10</v>
      </c>
      <c r="D26">
        <v>410</v>
      </c>
      <c r="E26">
        <v>70</v>
      </c>
      <c r="F26">
        <v>317</v>
      </c>
      <c r="G26">
        <v>7.7</v>
      </c>
      <c r="H26">
        <v>93</v>
      </c>
    </row>
    <row r="27" spans="1:8" x14ac:dyDescent="0.3">
      <c r="A27" t="s">
        <v>13</v>
      </c>
      <c r="B27" t="s">
        <v>20</v>
      </c>
      <c r="C27">
        <v>4</v>
      </c>
      <c r="D27">
        <v>100</v>
      </c>
      <c r="E27">
        <v>56</v>
      </c>
      <c r="F27">
        <v>60.9</v>
      </c>
      <c r="G27">
        <v>8.1</v>
      </c>
      <c r="H27">
        <v>39.1</v>
      </c>
    </row>
    <row r="28" spans="1:8" x14ac:dyDescent="0.3">
      <c r="A28" t="s">
        <v>13</v>
      </c>
      <c r="B28" t="s">
        <v>21</v>
      </c>
      <c r="C28">
        <v>9</v>
      </c>
      <c r="D28">
        <v>450</v>
      </c>
      <c r="E28">
        <v>117</v>
      </c>
      <c r="F28">
        <v>351.06</v>
      </c>
      <c r="G28">
        <v>9.4</v>
      </c>
      <c r="H28">
        <v>98.94</v>
      </c>
    </row>
    <row r="29" spans="1:8" x14ac:dyDescent="0.3">
      <c r="A29" t="s">
        <v>13</v>
      </c>
      <c r="B29" t="s">
        <v>22</v>
      </c>
      <c r="C29">
        <v>2</v>
      </c>
      <c r="D29">
        <v>58</v>
      </c>
      <c r="E29">
        <v>26</v>
      </c>
      <c r="F29">
        <v>41.64</v>
      </c>
      <c r="G29">
        <v>6.7</v>
      </c>
      <c r="H29">
        <v>16.36</v>
      </c>
    </row>
    <row r="30" spans="1:8" x14ac:dyDescent="0.3">
      <c r="A30" t="s">
        <v>13</v>
      </c>
      <c r="B30" t="s">
        <v>23</v>
      </c>
      <c r="C30">
        <v>7</v>
      </c>
      <c r="D30">
        <v>511</v>
      </c>
      <c r="E30">
        <v>21</v>
      </c>
      <c r="F30">
        <v>345.05</v>
      </c>
      <c r="G30">
        <v>7.5</v>
      </c>
      <c r="H30">
        <v>165.95</v>
      </c>
    </row>
    <row r="31" spans="1:8" x14ac:dyDescent="0.3">
      <c r="A31" t="s">
        <v>13</v>
      </c>
      <c r="B31" t="s">
        <v>24</v>
      </c>
      <c r="C31">
        <v>10</v>
      </c>
      <c r="D31">
        <v>340</v>
      </c>
      <c r="E31">
        <v>20</v>
      </c>
      <c r="F31">
        <v>232.71</v>
      </c>
      <c r="G31">
        <v>9.1</v>
      </c>
      <c r="H31">
        <v>107.29</v>
      </c>
    </row>
    <row r="32" spans="1:8" x14ac:dyDescent="0.3">
      <c r="A32" t="s">
        <v>14</v>
      </c>
      <c r="B32" t="s">
        <v>20</v>
      </c>
      <c r="C32">
        <v>3</v>
      </c>
      <c r="D32">
        <v>138</v>
      </c>
      <c r="E32">
        <v>6</v>
      </c>
      <c r="F32">
        <v>102.73</v>
      </c>
      <c r="G32">
        <v>8.1999999999999993</v>
      </c>
      <c r="H32">
        <v>35.270000000000003</v>
      </c>
    </row>
    <row r="33" spans="1:8" x14ac:dyDescent="0.3">
      <c r="A33" t="s">
        <v>14</v>
      </c>
      <c r="B33" t="s">
        <v>21</v>
      </c>
      <c r="C33">
        <v>3</v>
      </c>
      <c r="D33">
        <v>201</v>
      </c>
      <c r="E33">
        <v>21</v>
      </c>
      <c r="F33">
        <v>156.43</v>
      </c>
      <c r="G33">
        <v>7.3</v>
      </c>
      <c r="H33">
        <v>44.569999999999993</v>
      </c>
    </row>
    <row r="34" spans="1:8" x14ac:dyDescent="0.3">
      <c r="A34" t="s">
        <v>14</v>
      </c>
      <c r="B34" t="s">
        <v>22</v>
      </c>
      <c r="C34">
        <v>2</v>
      </c>
      <c r="D34">
        <v>140</v>
      </c>
      <c r="E34">
        <v>8</v>
      </c>
      <c r="F34">
        <v>87.74</v>
      </c>
      <c r="G34">
        <v>7.9</v>
      </c>
      <c r="H34">
        <v>52.260000000000012</v>
      </c>
    </row>
    <row r="35" spans="1:8" x14ac:dyDescent="0.3">
      <c r="A35" t="s">
        <v>14</v>
      </c>
      <c r="B35" t="s">
        <v>23</v>
      </c>
      <c r="C35">
        <v>3</v>
      </c>
      <c r="D35">
        <v>75</v>
      </c>
      <c r="E35">
        <v>33</v>
      </c>
      <c r="F35">
        <v>40.26</v>
      </c>
      <c r="G35">
        <v>9.1999999999999993</v>
      </c>
      <c r="H35">
        <v>34.74</v>
      </c>
    </row>
    <row r="36" spans="1:8" x14ac:dyDescent="0.3">
      <c r="A36" t="s">
        <v>14</v>
      </c>
      <c r="B36" t="s">
        <v>24</v>
      </c>
      <c r="C36">
        <v>6</v>
      </c>
      <c r="D36">
        <v>180</v>
      </c>
      <c r="E36">
        <v>78</v>
      </c>
      <c r="F36">
        <v>140.49</v>
      </c>
      <c r="G36">
        <v>7</v>
      </c>
      <c r="H36">
        <v>39.509999999999991</v>
      </c>
    </row>
    <row r="37" spans="1:8" x14ac:dyDescent="0.3">
      <c r="A37" t="s">
        <v>15</v>
      </c>
      <c r="B37" t="s">
        <v>20</v>
      </c>
      <c r="C37">
        <v>9</v>
      </c>
      <c r="D37">
        <v>747</v>
      </c>
      <c r="E37">
        <v>63</v>
      </c>
      <c r="F37">
        <v>375.62</v>
      </c>
      <c r="G37">
        <v>7.8</v>
      </c>
      <c r="H37">
        <v>371.38</v>
      </c>
    </row>
    <row r="38" spans="1:8" x14ac:dyDescent="0.3">
      <c r="A38" t="s">
        <v>15</v>
      </c>
      <c r="B38" t="s">
        <v>21</v>
      </c>
      <c r="C38">
        <v>4</v>
      </c>
      <c r="D38">
        <v>392</v>
      </c>
      <c r="E38">
        <v>8</v>
      </c>
      <c r="F38">
        <v>252.73</v>
      </c>
      <c r="G38">
        <v>7.4</v>
      </c>
      <c r="H38">
        <v>139.27000000000001</v>
      </c>
    </row>
    <row r="39" spans="1:8" x14ac:dyDescent="0.3">
      <c r="A39" t="s">
        <v>15</v>
      </c>
      <c r="B39" t="s">
        <v>22</v>
      </c>
      <c r="C39">
        <v>4</v>
      </c>
      <c r="D39">
        <v>352</v>
      </c>
      <c r="E39">
        <v>56</v>
      </c>
      <c r="F39">
        <v>269.35000000000002</v>
      </c>
      <c r="G39">
        <v>7.1</v>
      </c>
      <c r="H39">
        <v>82.649999999999977</v>
      </c>
    </row>
    <row r="40" spans="1:8" x14ac:dyDescent="0.3">
      <c r="A40" t="s">
        <v>15</v>
      </c>
      <c r="B40" t="s">
        <v>23</v>
      </c>
      <c r="C40">
        <v>2</v>
      </c>
      <c r="D40">
        <v>172</v>
      </c>
      <c r="E40">
        <v>6</v>
      </c>
      <c r="F40">
        <v>114.93</v>
      </c>
      <c r="G40">
        <v>7.6</v>
      </c>
      <c r="H40">
        <v>57.069999999999993</v>
      </c>
    </row>
    <row r="41" spans="1:8" x14ac:dyDescent="0.3">
      <c r="A41" t="s">
        <v>15</v>
      </c>
      <c r="B41" t="s">
        <v>24</v>
      </c>
      <c r="C41">
        <v>9</v>
      </c>
      <c r="D41">
        <v>657</v>
      </c>
      <c r="E41">
        <v>18</v>
      </c>
      <c r="F41">
        <v>359.85</v>
      </c>
      <c r="G41">
        <v>9.1</v>
      </c>
      <c r="H41">
        <v>297.14999999999998</v>
      </c>
    </row>
    <row r="42" spans="1:8" x14ac:dyDescent="0.3">
      <c r="A42" t="s">
        <v>16</v>
      </c>
      <c r="B42" t="s">
        <v>20</v>
      </c>
      <c r="C42">
        <v>5</v>
      </c>
      <c r="D42">
        <v>400</v>
      </c>
      <c r="E42">
        <v>75</v>
      </c>
      <c r="F42">
        <v>204.63</v>
      </c>
      <c r="G42">
        <v>8</v>
      </c>
      <c r="H42">
        <v>195.37</v>
      </c>
    </row>
    <row r="43" spans="1:8" x14ac:dyDescent="0.3">
      <c r="A43" t="s">
        <v>16</v>
      </c>
      <c r="B43" t="s">
        <v>21</v>
      </c>
      <c r="C43">
        <v>2</v>
      </c>
      <c r="D43">
        <v>60</v>
      </c>
      <c r="E43">
        <v>4</v>
      </c>
      <c r="F43">
        <v>39.979999999999997</v>
      </c>
      <c r="G43">
        <v>8.3000000000000007</v>
      </c>
      <c r="H43">
        <v>20.02</v>
      </c>
    </row>
    <row r="44" spans="1:8" x14ac:dyDescent="0.3">
      <c r="A44" t="s">
        <v>16</v>
      </c>
      <c r="B44" t="s">
        <v>22</v>
      </c>
      <c r="C44">
        <v>4</v>
      </c>
      <c r="D44">
        <v>308</v>
      </c>
      <c r="E44">
        <v>20</v>
      </c>
      <c r="F44">
        <v>167.85</v>
      </c>
      <c r="G44">
        <v>7.1</v>
      </c>
      <c r="H44">
        <v>140.15</v>
      </c>
    </row>
    <row r="45" spans="1:8" x14ac:dyDescent="0.3">
      <c r="A45" t="s">
        <v>16</v>
      </c>
      <c r="B45" t="s">
        <v>23</v>
      </c>
      <c r="C45">
        <v>10</v>
      </c>
      <c r="D45">
        <v>460</v>
      </c>
      <c r="E45">
        <v>30</v>
      </c>
      <c r="F45">
        <v>309.36</v>
      </c>
      <c r="G45">
        <v>8.1999999999999993</v>
      </c>
      <c r="H45">
        <v>150.63999999999999</v>
      </c>
    </row>
    <row r="46" spans="1:8" x14ac:dyDescent="0.3">
      <c r="A46" t="s">
        <v>16</v>
      </c>
      <c r="B46" t="s">
        <v>24</v>
      </c>
      <c r="C46">
        <v>3</v>
      </c>
      <c r="D46">
        <v>225</v>
      </c>
      <c r="E46">
        <v>45</v>
      </c>
      <c r="F46">
        <v>148.79</v>
      </c>
      <c r="G46">
        <v>6.8</v>
      </c>
      <c r="H46">
        <v>76.210000000000008</v>
      </c>
    </row>
    <row r="47" spans="1:8" x14ac:dyDescent="0.3">
      <c r="A47" t="s">
        <v>17</v>
      </c>
      <c r="B47" t="s">
        <v>20</v>
      </c>
      <c r="C47">
        <v>6</v>
      </c>
      <c r="D47">
        <v>378</v>
      </c>
      <c r="E47">
        <v>90</v>
      </c>
      <c r="F47">
        <v>266.49</v>
      </c>
      <c r="G47">
        <v>9.1</v>
      </c>
      <c r="H47">
        <v>111.51</v>
      </c>
    </row>
    <row r="48" spans="1:8" x14ac:dyDescent="0.3">
      <c r="A48" t="s">
        <v>17</v>
      </c>
      <c r="B48" t="s">
        <v>21</v>
      </c>
      <c r="C48">
        <v>6</v>
      </c>
      <c r="D48">
        <v>144</v>
      </c>
      <c r="E48">
        <v>24</v>
      </c>
      <c r="F48">
        <v>102.16</v>
      </c>
      <c r="G48">
        <v>8.6999999999999993</v>
      </c>
      <c r="H48">
        <v>41.84</v>
      </c>
    </row>
    <row r="49" spans="1:8" x14ac:dyDescent="0.3">
      <c r="A49" t="s">
        <v>17</v>
      </c>
      <c r="B49" t="s">
        <v>22</v>
      </c>
      <c r="C49">
        <v>2</v>
      </c>
      <c r="D49">
        <v>106</v>
      </c>
      <c r="E49">
        <v>16</v>
      </c>
      <c r="F49">
        <v>53.07</v>
      </c>
      <c r="G49">
        <v>7.8</v>
      </c>
      <c r="H49">
        <v>52.93</v>
      </c>
    </row>
    <row r="50" spans="1:8" x14ac:dyDescent="0.3">
      <c r="A50" t="s">
        <v>17</v>
      </c>
      <c r="B50" t="s">
        <v>23</v>
      </c>
      <c r="C50">
        <v>10</v>
      </c>
      <c r="D50">
        <v>680</v>
      </c>
      <c r="E50">
        <v>20</v>
      </c>
      <c r="F50">
        <v>496.17</v>
      </c>
      <c r="G50">
        <v>8.6</v>
      </c>
      <c r="H50">
        <v>183.83</v>
      </c>
    </row>
    <row r="51" spans="1:8" x14ac:dyDescent="0.3">
      <c r="A51" t="s">
        <v>17</v>
      </c>
      <c r="B51" t="s">
        <v>24</v>
      </c>
      <c r="C51">
        <v>4</v>
      </c>
      <c r="D51">
        <v>376</v>
      </c>
      <c r="E51">
        <v>32</v>
      </c>
      <c r="F51">
        <v>282.06</v>
      </c>
      <c r="G51">
        <v>7.9</v>
      </c>
      <c r="H51">
        <v>93.94</v>
      </c>
    </row>
    <row r="52" spans="1:8" x14ac:dyDescent="0.3">
      <c r="A52" t="s">
        <v>18</v>
      </c>
      <c r="B52" t="s">
        <v>20</v>
      </c>
      <c r="C52">
        <v>8</v>
      </c>
      <c r="D52">
        <v>184</v>
      </c>
      <c r="E52">
        <v>64</v>
      </c>
      <c r="F52">
        <v>130.29</v>
      </c>
      <c r="G52">
        <v>7.4</v>
      </c>
      <c r="H52">
        <v>53.710000000000008</v>
      </c>
    </row>
    <row r="53" spans="1:8" x14ac:dyDescent="0.3">
      <c r="A53" t="s">
        <v>18</v>
      </c>
      <c r="B53" t="s">
        <v>21</v>
      </c>
      <c r="C53">
        <v>2</v>
      </c>
      <c r="D53">
        <v>48</v>
      </c>
      <c r="E53">
        <v>10</v>
      </c>
      <c r="F53">
        <v>31.76</v>
      </c>
      <c r="G53">
        <v>6.7</v>
      </c>
      <c r="H53">
        <v>16.239999999999998</v>
      </c>
    </row>
    <row r="54" spans="1:8" x14ac:dyDescent="0.3">
      <c r="A54" t="s">
        <v>18</v>
      </c>
      <c r="B54" t="s">
        <v>22</v>
      </c>
      <c r="C54">
        <v>7</v>
      </c>
      <c r="D54">
        <v>252</v>
      </c>
      <c r="E54">
        <v>105</v>
      </c>
      <c r="F54">
        <v>140.37</v>
      </c>
      <c r="G54">
        <v>9</v>
      </c>
      <c r="H54">
        <v>111.63</v>
      </c>
    </row>
    <row r="55" spans="1:8" x14ac:dyDescent="0.3">
      <c r="A55" t="s">
        <v>18</v>
      </c>
      <c r="B55" t="s">
        <v>23</v>
      </c>
      <c r="C55">
        <v>9</v>
      </c>
      <c r="D55">
        <v>441</v>
      </c>
      <c r="E55">
        <v>81</v>
      </c>
      <c r="F55">
        <v>238.52</v>
      </c>
      <c r="G55">
        <v>9.1999999999999993</v>
      </c>
      <c r="H55">
        <v>202.48</v>
      </c>
    </row>
    <row r="56" spans="1:8" x14ac:dyDescent="0.3">
      <c r="A56" t="s">
        <v>18</v>
      </c>
      <c r="B56" t="s">
        <v>24</v>
      </c>
      <c r="C56">
        <v>5</v>
      </c>
      <c r="D56">
        <v>485</v>
      </c>
      <c r="E56">
        <v>60</v>
      </c>
      <c r="F56">
        <v>296.32</v>
      </c>
      <c r="G56">
        <v>7.4</v>
      </c>
      <c r="H56">
        <v>188.68</v>
      </c>
    </row>
    <row r="57" spans="1:8" x14ac:dyDescent="0.3">
      <c r="A57" t="s">
        <v>19</v>
      </c>
      <c r="B57" t="s">
        <v>20</v>
      </c>
      <c r="C57">
        <v>10</v>
      </c>
      <c r="D57">
        <v>690</v>
      </c>
      <c r="E57">
        <v>70</v>
      </c>
      <c r="F57">
        <v>366.06</v>
      </c>
      <c r="G57">
        <v>7.6</v>
      </c>
      <c r="H57">
        <v>323.94</v>
      </c>
    </row>
    <row r="58" spans="1:8" x14ac:dyDescent="0.3">
      <c r="A58" t="s">
        <v>19</v>
      </c>
      <c r="B58" t="s">
        <v>21</v>
      </c>
      <c r="C58">
        <v>5</v>
      </c>
      <c r="D58">
        <v>160</v>
      </c>
      <c r="E58">
        <v>15</v>
      </c>
      <c r="F58">
        <v>102.45</v>
      </c>
      <c r="G58">
        <v>8.1999999999999993</v>
      </c>
      <c r="H58">
        <v>57.55</v>
      </c>
    </row>
    <row r="59" spans="1:8" x14ac:dyDescent="0.3">
      <c r="A59" t="s">
        <v>19</v>
      </c>
      <c r="B59" t="s">
        <v>22</v>
      </c>
      <c r="C59">
        <v>1</v>
      </c>
      <c r="D59">
        <v>28</v>
      </c>
      <c r="E59">
        <v>5</v>
      </c>
      <c r="F59">
        <v>21.21</v>
      </c>
      <c r="G59">
        <v>6.6</v>
      </c>
      <c r="H59">
        <v>6.7899999999999991</v>
      </c>
    </row>
    <row r="60" spans="1:8" x14ac:dyDescent="0.3">
      <c r="A60" t="s">
        <v>19</v>
      </c>
      <c r="B60" t="s">
        <v>23</v>
      </c>
      <c r="C60">
        <v>2</v>
      </c>
      <c r="D60">
        <v>98</v>
      </c>
      <c r="E60">
        <v>6</v>
      </c>
      <c r="F60">
        <v>49.34</v>
      </c>
      <c r="G60">
        <v>6.9</v>
      </c>
      <c r="H60">
        <v>48.66</v>
      </c>
    </row>
    <row r="61" spans="1:8" x14ac:dyDescent="0.3">
      <c r="A61" t="s">
        <v>19</v>
      </c>
      <c r="B61" t="s">
        <v>24</v>
      </c>
      <c r="C61">
        <v>9</v>
      </c>
      <c r="D61">
        <v>540</v>
      </c>
      <c r="E61">
        <v>18</v>
      </c>
      <c r="F61">
        <v>346.78</v>
      </c>
      <c r="G61">
        <v>6.8</v>
      </c>
      <c r="H61">
        <v>193.22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C2" sqref="C2:C11"/>
    </sheetView>
  </sheetViews>
  <sheetFormatPr baseColWidth="10" defaultColWidth="8.88671875" defaultRowHeight="14.4" x14ac:dyDescent="0.3"/>
  <cols>
    <col min="2" max="2" width="103.77734375" bestFit="1" customWidth="1"/>
    <col min="3" max="3" width="22.88671875" customWidth="1"/>
    <col min="4" max="4" width="12.5546875" bestFit="1" customWidth="1"/>
    <col min="5" max="5" width="31.6640625" customWidth="1"/>
  </cols>
  <sheetData>
    <row r="1" spans="1:5" x14ac:dyDescent="0.3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</row>
    <row r="2" spans="1:5" x14ac:dyDescent="0.3">
      <c r="A2">
        <v>1</v>
      </c>
      <c r="B2" t="s">
        <v>30</v>
      </c>
      <c r="C2" t="s">
        <v>40</v>
      </c>
      <c r="D2">
        <v>0</v>
      </c>
      <c r="E2">
        <v>4390</v>
      </c>
    </row>
    <row r="3" spans="1:5" x14ac:dyDescent="0.3">
      <c r="A3">
        <v>2</v>
      </c>
      <c r="B3" t="s">
        <v>31</v>
      </c>
      <c r="C3" t="s">
        <v>40</v>
      </c>
      <c r="D3">
        <v>0</v>
      </c>
      <c r="E3">
        <v>2290</v>
      </c>
    </row>
    <row r="4" spans="1:5" x14ac:dyDescent="0.3">
      <c r="A4">
        <v>3</v>
      </c>
      <c r="B4" t="s">
        <v>32</v>
      </c>
      <c r="C4" t="s">
        <v>40</v>
      </c>
      <c r="D4">
        <v>0</v>
      </c>
      <c r="E4">
        <v>584</v>
      </c>
    </row>
    <row r="5" spans="1:5" x14ac:dyDescent="0.3">
      <c r="A5">
        <v>4</v>
      </c>
      <c r="B5" t="s">
        <v>33</v>
      </c>
      <c r="C5" t="s">
        <v>41</v>
      </c>
      <c r="D5">
        <v>0</v>
      </c>
      <c r="E5">
        <v>208.3</v>
      </c>
    </row>
    <row r="6" spans="1:5" x14ac:dyDescent="0.3">
      <c r="A6">
        <v>5</v>
      </c>
      <c r="B6" t="s">
        <v>34</v>
      </c>
      <c r="C6" t="s">
        <v>41</v>
      </c>
      <c r="D6">
        <v>0</v>
      </c>
      <c r="E6">
        <v>7.924999999999998</v>
      </c>
    </row>
    <row r="7" spans="1:5" x14ac:dyDescent="0.3">
      <c r="A7">
        <v>6</v>
      </c>
      <c r="B7" t="s">
        <v>35</v>
      </c>
      <c r="C7" t="s">
        <v>42</v>
      </c>
      <c r="D7">
        <v>0</v>
      </c>
      <c r="E7">
        <v>8101</v>
      </c>
    </row>
    <row r="8" spans="1:5" x14ac:dyDescent="0.3">
      <c r="A8">
        <v>7</v>
      </c>
      <c r="B8" t="s">
        <v>36</v>
      </c>
      <c r="C8" t="s">
        <v>42</v>
      </c>
      <c r="D8">
        <v>0</v>
      </c>
      <c r="E8">
        <v>291</v>
      </c>
    </row>
    <row r="9" spans="1:5" x14ac:dyDescent="0.3">
      <c r="A9">
        <v>8</v>
      </c>
      <c r="B9" t="s">
        <v>37</v>
      </c>
      <c r="C9" t="s">
        <v>43</v>
      </c>
      <c r="D9">
        <v>0</v>
      </c>
      <c r="E9">
        <v>82.355000000000004</v>
      </c>
    </row>
    <row r="10" spans="1:5" x14ac:dyDescent="0.3">
      <c r="A10">
        <v>9</v>
      </c>
      <c r="B10" t="s">
        <v>38</v>
      </c>
      <c r="C10" t="s">
        <v>42</v>
      </c>
      <c r="D10">
        <v>0</v>
      </c>
      <c r="E10">
        <v>5298.9900000000007</v>
      </c>
    </row>
    <row r="11" spans="1:5" x14ac:dyDescent="0.3">
      <c r="A11">
        <v>10</v>
      </c>
      <c r="B11" t="s">
        <v>39</v>
      </c>
      <c r="C11" t="s">
        <v>43</v>
      </c>
      <c r="D11">
        <v>0</v>
      </c>
      <c r="E11">
        <v>8.0541666666666671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/>
  </sheetViews>
  <sheetFormatPr baseColWidth="10" defaultColWidth="8.88671875" defaultRowHeight="14.4" x14ac:dyDescent="0.3"/>
  <sheetData>
    <row r="1" spans="1:2" x14ac:dyDescent="0.3">
      <c r="A1" s="1" t="s">
        <v>25</v>
      </c>
      <c r="B1" s="1" t="s">
        <v>44</v>
      </c>
    </row>
    <row r="2" spans="1:2" x14ac:dyDescent="0.3">
      <c r="A2">
        <v>1</v>
      </c>
      <c r="B2" t="s">
        <v>45</v>
      </c>
    </row>
    <row r="3" spans="1:2" x14ac:dyDescent="0.3">
      <c r="A3">
        <v>2</v>
      </c>
      <c r="B3" t="s">
        <v>46</v>
      </c>
    </row>
    <row r="4" spans="1:2" x14ac:dyDescent="0.3">
      <c r="A4">
        <v>3</v>
      </c>
      <c r="B4" t="s">
        <v>47</v>
      </c>
    </row>
    <row r="5" spans="1:2" x14ac:dyDescent="0.3">
      <c r="A5">
        <v>4</v>
      </c>
      <c r="B5" t="s">
        <v>48</v>
      </c>
    </row>
    <row r="6" spans="1:2" x14ac:dyDescent="0.3">
      <c r="A6">
        <v>5</v>
      </c>
      <c r="B6" t="s">
        <v>49</v>
      </c>
    </row>
    <row r="7" spans="1:2" x14ac:dyDescent="0.3">
      <c r="A7">
        <v>6</v>
      </c>
      <c r="B7" t="s">
        <v>50</v>
      </c>
    </row>
    <row r="8" spans="1:2" x14ac:dyDescent="0.3">
      <c r="A8">
        <v>7</v>
      </c>
      <c r="B8" t="s">
        <v>51</v>
      </c>
    </row>
    <row r="9" spans="1:2" x14ac:dyDescent="0.3">
      <c r="A9">
        <v>8</v>
      </c>
      <c r="B9" t="s">
        <v>52</v>
      </c>
    </row>
    <row r="10" spans="1:2" x14ac:dyDescent="0.3">
      <c r="A10">
        <v>9</v>
      </c>
      <c r="B10" t="s">
        <v>53</v>
      </c>
    </row>
    <row r="11" spans="1:2" x14ac:dyDescent="0.3">
      <c r="A11">
        <v>10</v>
      </c>
      <c r="B1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Données</vt:lpstr>
      <vt:lpstr>Exercices</vt:lpstr>
      <vt:lpstr>Solutions Détaillées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zouaoui</dc:creator>
  <cp:lastModifiedBy>SAAD ZOUAOUI</cp:lastModifiedBy>
  <dcterms:created xsi:type="dcterms:W3CDTF">2025-04-25T21:29:21Z</dcterms:created>
  <dcterms:modified xsi:type="dcterms:W3CDTF">2025-05-20T22:16:18Z</dcterms:modified>
</cp:coreProperties>
</file>