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e6075aa402393/Desktop/AI2025 05 B1/AI-05-2025/"/>
    </mc:Choice>
  </mc:AlternateContent>
  <xr:revisionPtr revIDLastSave="1" documentId="13_ncr:1_{06FEA318-6E1A-4C5F-BF0C-8460D3EA4167}" xr6:coauthVersionLast="47" xr6:coauthVersionMax="47" xr10:uidLastSave="{23FD4525-CD0C-487B-A472-8B14BDFA7B48}"/>
  <bookViews>
    <workbookView xWindow="-110" yWindow="-110" windowWidth="19420" windowHeight="10300" xr2:uid="{3F41C57F-FA07-4DA4-BCCE-AEC8460A28BA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O17" i="1"/>
  <c r="O18" i="1"/>
  <c r="O19" i="1"/>
  <c r="O20" i="1"/>
  <c r="O11" i="1"/>
  <c r="S20" i="1"/>
  <c r="R20" i="1"/>
  <c r="Q20" i="1"/>
  <c r="P20" i="1"/>
  <c r="N20" i="1"/>
  <c r="K20" i="1"/>
  <c r="T20" i="1" s="1"/>
  <c r="N12" i="1"/>
  <c r="N13" i="1"/>
  <c r="N14" i="1"/>
  <c r="N15" i="1"/>
  <c r="N16" i="1"/>
  <c r="N17" i="1"/>
  <c r="N18" i="1"/>
  <c r="N19" i="1"/>
  <c r="N11" i="1"/>
  <c r="L20" i="1" l="1"/>
  <c r="N8" i="4" l="1"/>
  <c r="N9" i="4"/>
  <c r="N7" i="4"/>
  <c r="K7" i="4"/>
  <c r="H7" i="4"/>
  <c r="S11" i="1"/>
  <c r="Q11" i="1"/>
  <c r="P11" i="1"/>
  <c r="M11" i="1" a="1"/>
  <c r="M11" i="1" s="1"/>
  <c r="L11" i="1"/>
  <c r="K11" i="1"/>
  <c r="L13" i="1"/>
  <c r="S19" i="1"/>
  <c r="R19" i="1"/>
  <c r="Q19" i="1"/>
  <c r="P19" i="1"/>
  <c r="K19" i="1"/>
  <c r="T19" i="1" s="1"/>
  <c r="S18" i="1"/>
  <c r="R18" i="1"/>
  <c r="Q18" i="1"/>
  <c r="P18" i="1"/>
  <c r="K18" i="1"/>
  <c r="L18" i="1" s="1"/>
  <c r="S17" i="1"/>
  <c r="R17" i="1"/>
  <c r="Q17" i="1"/>
  <c r="P17" i="1"/>
  <c r="K17" i="1"/>
  <c r="T17" i="1" s="1"/>
  <c r="S16" i="1"/>
  <c r="R16" i="1"/>
  <c r="Q16" i="1"/>
  <c r="P16" i="1"/>
  <c r="T15" i="1"/>
  <c r="S15" i="1"/>
  <c r="R15" i="1"/>
  <c r="Q15" i="1"/>
  <c r="P15" i="1"/>
  <c r="L15" i="1"/>
  <c r="M15" i="1" s="1" a="1"/>
  <c r="M15" i="1" s="1"/>
  <c r="K15" i="1"/>
  <c r="S14" i="1"/>
  <c r="R14" i="1"/>
  <c r="Q14" i="1"/>
  <c r="P14" i="1"/>
  <c r="K14" i="1"/>
  <c r="L14" i="1" s="1"/>
  <c r="S13" i="1"/>
  <c r="R13" i="1"/>
  <c r="Q13" i="1"/>
  <c r="P13" i="1"/>
  <c r="K13" i="1"/>
  <c r="S12" i="1"/>
  <c r="R12" i="1"/>
  <c r="Q12" i="1"/>
  <c r="P12" i="1"/>
  <c r="K12" i="1"/>
  <c r="L12" i="1" s="1"/>
  <c r="R11" i="1"/>
  <c r="T11" i="1" l="1"/>
  <c r="T13" i="1"/>
  <c r="T12" i="1"/>
  <c r="M12" i="1" a="1"/>
  <c r="M12" i="1" s="1"/>
  <c r="M14" i="1" a="1"/>
  <c r="M14" i="1" s="1"/>
  <c r="M18" i="1" a="1"/>
  <c r="M18" i="1" s="1"/>
  <c r="T14" i="1"/>
  <c r="L17" i="1"/>
  <c r="T18" i="1"/>
  <c r="L19" i="1"/>
  <c r="M17" i="1" l="1" a="1"/>
  <c r="M17" i="1" s="1"/>
  <c r="M13" i="1" a="1"/>
  <c r="M13" i="1" s="1"/>
  <c r="M19" i="1" a="1"/>
  <c r="M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<sst xmlns="http://schemas.openxmlformats.org/spreadsheetml/2006/main" count="55" uniqueCount="43">
  <si>
    <t>Id</t>
  </si>
  <si>
    <t>Name</t>
  </si>
  <si>
    <t>Phy</t>
  </si>
  <si>
    <t>Chem</t>
  </si>
  <si>
    <t>Math</t>
  </si>
  <si>
    <t>Bio</t>
  </si>
  <si>
    <t>Pst</t>
  </si>
  <si>
    <t>Urdu</t>
  </si>
  <si>
    <t>Total</t>
  </si>
  <si>
    <t>Percentage</t>
  </si>
  <si>
    <t>Remark</t>
  </si>
  <si>
    <t>Result</t>
  </si>
  <si>
    <t>Rank</t>
  </si>
  <si>
    <t>hasnain</t>
  </si>
  <si>
    <t>saad</t>
  </si>
  <si>
    <t>asad</t>
  </si>
  <si>
    <t>abid</t>
  </si>
  <si>
    <t>gulzaman</t>
  </si>
  <si>
    <t>anas</t>
  </si>
  <si>
    <t>zain</t>
  </si>
  <si>
    <t xml:space="preserve">rehan </t>
  </si>
  <si>
    <t>Grade</t>
  </si>
  <si>
    <t>hunain</t>
  </si>
  <si>
    <t>Max marks</t>
  </si>
  <si>
    <t>Min marks</t>
  </si>
  <si>
    <t>count</t>
  </si>
  <si>
    <t>count blank</t>
  </si>
  <si>
    <t>Qty</t>
  </si>
  <si>
    <t>Price</t>
  </si>
  <si>
    <t>pens</t>
  </si>
  <si>
    <t>paper</t>
  </si>
  <si>
    <t>bag</t>
  </si>
  <si>
    <t>shoes</t>
  </si>
  <si>
    <t>watches</t>
  </si>
  <si>
    <t>keyboard</t>
  </si>
  <si>
    <t>mouse</t>
  </si>
  <si>
    <t>chairs</t>
  </si>
  <si>
    <t>Product</t>
  </si>
  <si>
    <t>Max</t>
  </si>
  <si>
    <t>Min</t>
  </si>
  <si>
    <t>Sumifs</t>
  </si>
  <si>
    <t>marker</t>
  </si>
  <si>
    <t>huzaif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</si>
</sst>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9797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797"/>
      <color rgb="FFFF5050"/>
      <color rgb="FFFF8989"/>
      <color rgb="FFFF7171"/>
      <color rgb="FFFF8B8B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58E1-BA1D-4B25-9334-31A423B6BB0C}">
  <sheetPr codeName="Sheet1"/>
  <dimension ref="C10:T21"/>
  <sheetViews>
    <sheetView tabSelected="1" topLeftCell="B2" zoomScale="90" zoomScaleNormal="90" workbookViewId="0">
      <selection activeCell="O22" sqref="O22"/>
    </sheetView>
  </sheetViews>
  <sheetFormatPr defaultRowHeight="14.5" x14ac:dyDescent="0.35"/>
  <cols>
    <col min="11" max="11" width="9.54296875" customWidth="1"/>
    <col min="12" max="12" width="13" customWidth="1"/>
    <col min="14" max="14" width="19.81640625" customWidth="1"/>
    <col min="15" max="15" width="15.81640625" bestFit="1" customWidth="1"/>
    <col min="16" max="16" width="10.1796875" customWidth="1"/>
    <col min="17" max="17" width="9.7265625" style="5" customWidth="1"/>
  </cols>
  <sheetData>
    <row r="10" spans="3:20" x14ac:dyDescent="0.3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21</v>
      </c>
      <c r="N10" s="1" t="s">
        <v>10</v>
      </c>
      <c r="O10" s="1" t="s">
        <v>11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12</v>
      </c>
    </row>
    <row r="11" spans="3:20" x14ac:dyDescent="0.35">
      <c r="C11" s="2">
        <v>1</v>
      </c>
      <c r="D11" s="2" t="s">
        <v>13</v>
      </c>
      <c r="E11" s="2">
        <v>55</v>
      </c>
      <c r="F11" s="2">
        <v>55</v>
      </c>
      <c r="G11" s="2">
        <v>44</v>
      </c>
      <c r="H11" s="2">
        <v>68</v>
      </c>
      <c r="I11" s="2">
        <v>44</v>
      </c>
      <c r="J11" s="2">
        <v>22</v>
      </c>
      <c r="K11" s="2">
        <f>SUM(E11:J11)</f>
        <v>288</v>
      </c>
      <c r="L11" s="2">
        <f>K11*100/500</f>
        <v>57.6</v>
      </c>
      <c r="M11" s="2" t="str" cm="1">
        <f t="array" ref="M11">_xlfn.IFS(L11&gt;=80,"A+",L11&gt;=70,"A",L11&gt;=60,"B",L11&gt;=50,"C",L11&gt;=40,"D",L11&gt;=30,"F")</f>
        <v>C</v>
      </c>
      <c r="N11" s="2" t="str">
        <f>IF(COUNTA(E11:J11)&lt;6,"Incomplete result",IF(MIN(E11:J11)&lt;40,"Fail","pass"))</f>
        <v>Fail</v>
      </c>
      <c r="O11" s="2" t="str">
        <f>IF(COUNTA(E11:J11)&lt;6,"Incomplete result",IF(MIN(E11:J11)&lt;40,"Fail","Pass"))</f>
        <v>Fail</v>
      </c>
      <c r="P11" s="2">
        <f>MAX(E11:J11)</f>
        <v>68</v>
      </c>
      <c r="Q11" s="2">
        <f>MIN(E11:J11)</f>
        <v>22</v>
      </c>
      <c r="R11" s="2">
        <f>COUNT(E11:J11)</f>
        <v>6</v>
      </c>
      <c r="S11" s="2">
        <f>COUNTBLANK(E11:J11)</f>
        <v>0</v>
      </c>
      <c r="T11" s="2">
        <f>RANK(K11,K11:K19)</f>
        <v>7</v>
      </c>
    </row>
    <row r="12" spans="3:20" x14ac:dyDescent="0.35">
      <c r="C12" s="2">
        <v>2</v>
      </c>
      <c r="D12" s="2" t="s">
        <v>14</v>
      </c>
      <c r="E12" s="2">
        <v>42</v>
      </c>
      <c r="F12" s="2">
        <v>46</v>
      </c>
      <c r="G12" s="2">
        <v>57</v>
      </c>
      <c r="H12" s="2">
        <v>57</v>
      </c>
      <c r="I12" s="2">
        <v>82</v>
      </c>
      <c r="J12" s="2">
        <v>85</v>
      </c>
      <c r="K12" s="2">
        <f t="shared" ref="K12:K15" si="0">SUM(E12:J12)</f>
        <v>369</v>
      </c>
      <c r="L12" s="2">
        <f t="shared" ref="L12:L15" si="1">K12*100/500</f>
        <v>73.8</v>
      </c>
      <c r="M12" s="2" t="str" cm="1">
        <f t="array" ref="M12">_xlfn.IFS(L12&gt;=80,"A+",L12&gt;=70,"A",L12&gt;=60,"B",L12&gt;=50,"C",L12&gt;=40,"D",L12&gt;=30,"F")</f>
        <v>A</v>
      </c>
      <c r="N12" s="2" t="str">
        <f t="shared" ref="N12:N19" si="2">IF(COUNTA(E12:J12)&lt;6,"Incomplete result",IF(MIN(E12:J12)&lt;40,"Fail","pass"))</f>
        <v>pass</v>
      </c>
      <c r="O12" s="2" t="str">
        <f t="shared" ref="O12:O20" si="3">IF(COUNTA(E12:J12)&lt;6,"Incomplete result",IF(MIN(E12:J12)&lt;40,"Fail","Pass"))</f>
        <v>Pass</v>
      </c>
      <c r="P12" s="2">
        <f t="shared" ref="P12:P19" si="4">MAX(E12:J12)</f>
        <v>85</v>
      </c>
      <c r="Q12" s="2">
        <f t="shared" ref="Q12:Q19" si="5">MIN(E12:J12)</f>
        <v>42</v>
      </c>
      <c r="R12" s="2">
        <f t="shared" ref="R12:R19" si="6">COUNT(E12:J12)</f>
        <v>6</v>
      </c>
      <c r="S12" s="2">
        <f t="shared" ref="S12:S19" si="7">COUNTBLANK(E12:J12)</f>
        <v>0</v>
      </c>
      <c r="T12" s="2">
        <f>RANK(K12,K12:K20)</f>
        <v>4</v>
      </c>
    </row>
    <row r="13" spans="3:20" x14ac:dyDescent="0.35">
      <c r="C13" s="2">
        <v>3</v>
      </c>
      <c r="D13" s="2" t="s">
        <v>17</v>
      </c>
      <c r="E13" s="2">
        <v>63</v>
      </c>
      <c r="F13" s="2">
        <v>73</v>
      </c>
      <c r="G13" s="2">
        <v>67</v>
      </c>
      <c r="H13" s="2">
        <v>88</v>
      </c>
      <c r="I13" s="2">
        <v>83</v>
      </c>
      <c r="J13" s="2">
        <v>56</v>
      </c>
      <c r="K13" s="2">
        <f t="shared" si="0"/>
        <v>430</v>
      </c>
      <c r="L13" s="2">
        <f>K13*100/500</f>
        <v>86</v>
      </c>
      <c r="M13" s="2" t="str" cm="1">
        <f t="array" ref="M13">_xlfn.IFS(L13&gt;=80,"A+",L13&gt;=70,"A",L13&gt;=60,"B",L13&gt;=50,"C",L13&gt;=40,"D",L13&gt;=30,"F")</f>
        <v>A+</v>
      </c>
      <c r="N13" s="2" t="str">
        <f t="shared" si="2"/>
        <v>pass</v>
      </c>
      <c r="O13" s="2" t="str">
        <f t="shared" si="3"/>
        <v>Pass</v>
      </c>
      <c r="P13" s="2">
        <f t="shared" si="4"/>
        <v>88</v>
      </c>
      <c r="Q13" s="2">
        <f t="shared" si="5"/>
        <v>56</v>
      </c>
      <c r="R13" s="2">
        <f t="shared" si="6"/>
        <v>6</v>
      </c>
      <c r="S13" s="2">
        <f t="shared" si="7"/>
        <v>0</v>
      </c>
      <c r="T13" s="2">
        <f>RANK(K13,K13:K21)</f>
        <v>2</v>
      </c>
    </row>
    <row r="14" spans="3:20" x14ac:dyDescent="0.35">
      <c r="C14" s="2">
        <v>4</v>
      </c>
      <c r="D14" s="2" t="s">
        <v>16</v>
      </c>
      <c r="E14" s="2">
        <v>39</v>
      </c>
      <c r="F14" s="2">
        <v>52</v>
      </c>
      <c r="G14" s="2">
        <v>85</v>
      </c>
      <c r="H14" s="2">
        <v>79</v>
      </c>
      <c r="I14" s="2">
        <v>52</v>
      </c>
      <c r="J14" s="2">
        <v>84</v>
      </c>
      <c r="K14" s="2">
        <f t="shared" si="0"/>
        <v>391</v>
      </c>
      <c r="L14" s="2">
        <f t="shared" si="1"/>
        <v>78.2</v>
      </c>
      <c r="M14" s="2" t="str" cm="1">
        <f t="array" ref="M14">_xlfn.IFS(L14&gt;=80,"A+",L14&gt;=70,"A",L14&gt;=60,"B",L14&gt;=50,"C",L14&gt;=40,"D",L14&gt;=30,"F")</f>
        <v>A</v>
      </c>
      <c r="N14" s="2" t="str">
        <f t="shared" si="2"/>
        <v>Fail</v>
      </c>
      <c r="O14" s="2" t="str">
        <f t="shared" si="3"/>
        <v>Fail</v>
      </c>
      <c r="P14" s="2">
        <f t="shared" si="4"/>
        <v>85</v>
      </c>
      <c r="Q14" s="2">
        <f t="shared" si="5"/>
        <v>39</v>
      </c>
      <c r="R14" s="2">
        <f t="shared" si="6"/>
        <v>6</v>
      </c>
      <c r="S14" s="2">
        <f t="shared" si="7"/>
        <v>0</v>
      </c>
      <c r="T14" s="2">
        <f>RANK(K14,K14:K22)</f>
        <v>2</v>
      </c>
    </row>
    <row r="15" spans="3:20" x14ac:dyDescent="0.35">
      <c r="C15" s="2">
        <v>5</v>
      </c>
      <c r="D15" s="2" t="s">
        <v>15</v>
      </c>
      <c r="E15" s="2">
        <v>2</v>
      </c>
      <c r="F15" s="2">
        <v>64</v>
      </c>
      <c r="G15" s="2">
        <v>42</v>
      </c>
      <c r="H15" s="2">
        <v>45</v>
      </c>
      <c r="I15" s="2">
        <v>41</v>
      </c>
      <c r="J15" s="2">
        <v>5</v>
      </c>
      <c r="K15" s="2">
        <f t="shared" si="0"/>
        <v>199</v>
      </c>
      <c r="L15" s="2">
        <f t="shared" si="1"/>
        <v>39.799999999999997</v>
      </c>
      <c r="M15" s="2" t="str" cm="1">
        <f t="array" ref="M15">_xlfn.IFS(L15&gt;=80,"A+",L15&gt;=70,"A",L15&gt;=60,"B",L15&gt;=50,"C",L15&gt;=40,"D",L15&gt;=30,"F")</f>
        <v>F</v>
      </c>
      <c r="N15" s="2" t="str">
        <f t="shared" si="2"/>
        <v>Fail</v>
      </c>
      <c r="O15" s="2" t="str">
        <f t="shared" si="3"/>
        <v>Fail</v>
      </c>
      <c r="P15" s="2">
        <f t="shared" si="4"/>
        <v>64</v>
      </c>
      <c r="Q15" s="2">
        <f t="shared" si="5"/>
        <v>2</v>
      </c>
      <c r="R15" s="2">
        <f t="shared" si="6"/>
        <v>6</v>
      </c>
      <c r="S15" s="2">
        <f t="shared" si="7"/>
        <v>0</v>
      </c>
      <c r="T15" s="2">
        <f>RANK(K15,K15:K23)</f>
        <v>4</v>
      </c>
    </row>
    <row r="16" spans="3:20" x14ac:dyDescent="0.35">
      <c r="C16" s="2">
        <v>6</v>
      </c>
      <c r="D16" s="2" t="s">
        <v>22</v>
      </c>
      <c r="E16" s="2"/>
      <c r="F16" s="2"/>
      <c r="G16" s="2"/>
      <c r="H16" s="2"/>
      <c r="I16" s="2"/>
      <c r="J16" s="2"/>
      <c r="K16" s="2"/>
      <c r="L16" s="2"/>
      <c r="M16" s="2"/>
      <c r="N16" s="2" t="str">
        <f t="shared" si="2"/>
        <v>Incomplete result</v>
      </c>
      <c r="O16" s="2" t="str">
        <f t="shared" si="3"/>
        <v>Incomplete result</v>
      </c>
      <c r="P16" s="2">
        <f t="shared" si="4"/>
        <v>0</v>
      </c>
      <c r="Q16" s="2">
        <f t="shared" si="5"/>
        <v>0</v>
      </c>
      <c r="R16" s="2">
        <f t="shared" si="6"/>
        <v>0</v>
      </c>
      <c r="S16" s="2">
        <f t="shared" si="7"/>
        <v>6</v>
      </c>
      <c r="T16" s="2"/>
    </row>
    <row r="17" spans="3:20" x14ac:dyDescent="0.35">
      <c r="C17" s="2">
        <v>7</v>
      </c>
      <c r="D17" s="2" t="s">
        <v>19</v>
      </c>
      <c r="E17" s="2">
        <v>65</v>
      </c>
      <c r="F17" s="2">
        <v>49</v>
      </c>
      <c r="G17" s="2">
        <v>61</v>
      </c>
      <c r="H17" s="2">
        <v>38</v>
      </c>
      <c r="I17" s="2">
        <v>52</v>
      </c>
      <c r="J17" s="2">
        <v>75</v>
      </c>
      <c r="K17" s="2">
        <f t="shared" ref="K17:K19" si="8">SUM(E17:J17)</f>
        <v>340</v>
      </c>
      <c r="L17" s="2">
        <f t="shared" ref="L17:L19" si="9">K17*100/500</f>
        <v>68</v>
      </c>
      <c r="M17" s="2" t="str" cm="1">
        <f t="array" ref="M17">_xlfn.IFS(L17&gt;=80,"A+",L17&gt;=70,"A",L17&gt;=60,"B",L17&gt;=50,"C",L17&gt;=40,"D",L17&gt;=30,"F")</f>
        <v>B</v>
      </c>
      <c r="N17" s="2" t="str">
        <f t="shared" si="2"/>
        <v>Fail</v>
      </c>
      <c r="O17" s="2" t="str">
        <f t="shared" si="3"/>
        <v>Fail</v>
      </c>
      <c r="P17" s="2">
        <f t="shared" si="4"/>
        <v>75</v>
      </c>
      <c r="Q17" s="2">
        <f t="shared" si="5"/>
        <v>38</v>
      </c>
      <c r="R17" s="2">
        <f t="shared" si="6"/>
        <v>6</v>
      </c>
      <c r="S17" s="2">
        <f t="shared" si="7"/>
        <v>0</v>
      </c>
      <c r="T17" s="2">
        <f>RANK(K17,K17:K24)</f>
        <v>3</v>
      </c>
    </row>
    <row r="18" spans="3:20" x14ac:dyDescent="0.35">
      <c r="C18" s="2">
        <v>8</v>
      </c>
      <c r="D18" s="2" t="s">
        <v>20</v>
      </c>
      <c r="E18" s="2">
        <v>49</v>
      </c>
      <c r="F18" s="2">
        <v>43</v>
      </c>
      <c r="G18" s="2">
        <v>31</v>
      </c>
      <c r="H18" s="2">
        <v>44</v>
      </c>
      <c r="I18" s="2">
        <v>94</v>
      </c>
      <c r="J18" s="2">
        <v>89</v>
      </c>
      <c r="K18" s="2">
        <f t="shared" si="8"/>
        <v>350</v>
      </c>
      <c r="L18" s="2">
        <f t="shared" si="9"/>
        <v>70</v>
      </c>
      <c r="M18" s="2" t="str" cm="1">
        <f t="array" ref="M18">_xlfn.IFS(L18&gt;=80,"A+",L18&gt;=70,"A",L18&gt;=60,"B",L18&gt;=50,"C",L18&gt;=40,"D",L18&gt;=30,"F")</f>
        <v>A</v>
      </c>
      <c r="N18" s="2" t="str">
        <f t="shared" si="2"/>
        <v>Fail</v>
      </c>
      <c r="O18" s="2" t="str">
        <f t="shared" si="3"/>
        <v>Fail</v>
      </c>
      <c r="P18" s="2">
        <f t="shared" si="4"/>
        <v>94</v>
      </c>
      <c r="Q18" s="2">
        <f t="shared" si="5"/>
        <v>31</v>
      </c>
      <c r="R18" s="2">
        <f t="shared" si="6"/>
        <v>6</v>
      </c>
      <c r="S18" s="2">
        <f t="shared" si="7"/>
        <v>0</v>
      </c>
      <c r="T18" s="2">
        <f>RANK(K18,K18:K25)</f>
        <v>2</v>
      </c>
    </row>
    <row r="19" spans="3:20" x14ac:dyDescent="0.35">
      <c r="C19" s="2">
        <v>9</v>
      </c>
      <c r="D19" s="2" t="s">
        <v>18</v>
      </c>
      <c r="E19" s="2">
        <v>80</v>
      </c>
      <c r="F19" s="2">
        <v>55</v>
      </c>
      <c r="G19" s="2">
        <v>28</v>
      </c>
      <c r="H19" s="2">
        <v>88</v>
      </c>
      <c r="I19" s="2">
        <v>87</v>
      </c>
      <c r="J19" s="2">
        <v>98</v>
      </c>
      <c r="K19" s="2">
        <f t="shared" si="8"/>
        <v>436</v>
      </c>
      <c r="L19" s="2">
        <f t="shared" si="9"/>
        <v>87.2</v>
      </c>
      <c r="M19" s="2" t="str" cm="1">
        <f t="array" ref="M19">_xlfn.IFS(L19&gt;=80,"A+",L19&gt;=70,"A",L19&gt;=60,"B",L19&gt;=50,"C",L19&gt;=40,"D",L19&gt;=30,"F")</f>
        <v>A+</v>
      </c>
      <c r="N19" s="2" t="str">
        <f t="shared" si="2"/>
        <v>Fail</v>
      </c>
      <c r="O19" s="2" t="str">
        <f t="shared" si="3"/>
        <v>Fail</v>
      </c>
      <c r="P19" s="2">
        <f t="shared" si="4"/>
        <v>98</v>
      </c>
      <c r="Q19" s="2">
        <f t="shared" si="5"/>
        <v>28</v>
      </c>
      <c r="R19" s="2">
        <f t="shared" si="6"/>
        <v>6</v>
      </c>
      <c r="S19" s="2">
        <f t="shared" si="7"/>
        <v>0</v>
      </c>
      <c r="T19" s="2">
        <f>RANK(K19,K19:K26)</f>
        <v>1</v>
      </c>
    </row>
    <row r="20" spans="3:20" x14ac:dyDescent="0.35">
      <c r="C20" s="2">
        <v>10</v>
      </c>
      <c r="D20" s="2" t="s">
        <v>42</v>
      </c>
      <c r="E20" s="2"/>
      <c r="F20" s="2"/>
      <c r="G20" s="2"/>
      <c r="H20" s="2"/>
      <c r="I20" s="2"/>
      <c r="J20" s="2"/>
      <c r="K20" s="2">
        <f>SUM(E20:J20)</f>
        <v>0</v>
      </c>
      <c r="L20" s="2">
        <f>K20*100/500</f>
        <v>0</v>
      </c>
      <c r="M20" s="2"/>
      <c r="N20" s="2" t="str">
        <f>IF(COUNTA(E20:J20)&lt;6,"Incomplete result",IF(MIN(E20:J20)&lt;40,"Fail","pass"))</f>
        <v>Incomplete result</v>
      </c>
      <c r="O20" s="2" t="str">
        <f t="shared" si="3"/>
        <v>Incomplete result</v>
      </c>
      <c r="P20" s="2">
        <f>MAX(E20:J20)</f>
        <v>0</v>
      </c>
      <c r="Q20" s="2">
        <f>MIN(E20:J20)</f>
        <v>0</v>
      </c>
      <c r="R20" s="2">
        <f>COUNT(E20:J20)</f>
        <v>0</v>
      </c>
      <c r="S20" s="2">
        <f>COUNTBLANK(E20:J20)</f>
        <v>6</v>
      </c>
      <c r="T20" s="2">
        <f t="shared" ref="T20" si="10">RANK(K20,K20:K28)</f>
        <v>1</v>
      </c>
    </row>
    <row r="21" spans="3:20" x14ac:dyDescent="0.35">
      <c r="C21" s="2"/>
    </row>
  </sheetData>
  <conditionalFormatting sqref="E11:J19">
    <cfRule type="cellIs" dxfId="10" priority="3" operator="between">
      <formula>75</formula>
      <formula>100</formula>
    </cfRule>
    <cfRule type="expression" dxfId="9" priority="4">
      <formula>AND(ISNUMBER(E11),E11&gt;=0,E11&lt;=40)</formula>
    </cfRule>
  </conditionalFormatting>
  <conditionalFormatting sqref="L11:L19">
    <cfRule type="cellIs" dxfId="8" priority="8" operator="between">
      <formula>81</formula>
      <formula>100</formula>
    </cfRule>
  </conditionalFormatting>
  <conditionalFormatting sqref="E20:J20">
    <cfRule type="cellIs" dxfId="1" priority="1" operator="between">
      <formula>80</formula>
      <formula>100</formula>
    </cfRule>
  </conditionalFormatting>
  <conditionalFormatting sqref="L20">
    <cfRule type="cellIs" dxfId="0" priority="2" operator="between">
      <formula>81</formula>
      <formula>100</formula>
    </cfRule>
  </conditionalFormatting>
  <dataValidations count="1">
    <dataValidation type="whole" allowBlank="1" showInputMessage="1" showErrorMessage="1" errorTitle="number error" error="pass number between range 0 to 100" sqref="E11:J19" xr:uid="{AB48E38C-1953-4526-B9FE-BD39A5AE333C}">
      <formula1>1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B517-5591-4CFC-8C9D-AFD95CBF5C13}">
  <dimension ref="C6:N19"/>
  <sheetViews>
    <sheetView workbookViewId="0">
      <selection activeCell="K14" sqref="K14"/>
    </sheetView>
  </sheetViews>
  <sheetFormatPr defaultRowHeight="14.5" x14ac:dyDescent="0.35"/>
  <cols>
    <col min="7" max="7" width="14.1796875" customWidth="1"/>
    <col min="8" max="8" width="12.81640625" customWidth="1"/>
  </cols>
  <sheetData>
    <row r="6" spans="3:14" x14ac:dyDescent="0.35">
      <c r="C6" s="4" t="s">
        <v>1</v>
      </c>
      <c r="D6" s="4" t="s">
        <v>27</v>
      </c>
      <c r="E6" s="4" t="s">
        <v>28</v>
      </c>
      <c r="G6" s="6" t="s">
        <v>37</v>
      </c>
      <c r="H6" s="6" t="s">
        <v>38</v>
      </c>
      <c r="J6" s="6" t="s">
        <v>37</v>
      </c>
      <c r="K6" s="6" t="s">
        <v>39</v>
      </c>
      <c r="M6" s="6" t="s">
        <v>37</v>
      </c>
      <c r="N6" s="6" t="s">
        <v>40</v>
      </c>
    </row>
    <row r="7" spans="3:14" x14ac:dyDescent="0.35">
      <c r="C7" s="3" t="s">
        <v>29</v>
      </c>
      <c r="D7" s="3">
        <v>50</v>
      </c>
      <c r="E7" s="3">
        <v>25</v>
      </c>
      <c r="G7" t="s">
        <v>31</v>
      </c>
      <c r="H7">
        <f>_xlfn.MAXIFS(D7:D16,C7:C16,G7)</f>
        <v>40</v>
      </c>
      <c r="J7" t="s">
        <v>34</v>
      </c>
      <c r="K7">
        <f>_xlfn.MINIFS(D7:D19,C7:C19,J7)</f>
        <v>50</v>
      </c>
      <c r="M7" t="s">
        <v>30</v>
      </c>
      <c r="N7">
        <f>SUMIFS(D7:D19,C7:C19,M7)</f>
        <v>60</v>
      </c>
    </row>
    <row r="8" spans="3:14" x14ac:dyDescent="0.35">
      <c r="C8" s="3" t="s">
        <v>33</v>
      </c>
      <c r="D8" s="3">
        <v>40</v>
      </c>
      <c r="E8" s="3">
        <v>25000</v>
      </c>
      <c r="M8" t="s">
        <v>33</v>
      </c>
      <c r="N8">
        <f t="shared" ref="N8:N9" si="0">SUMIFS(D8:D20,C8:C20,M8)</f>
        <v>40</v>
      </c>
    </row>
    <row r="9" spans="3:14" x14ac:dyDescent="0.35">
      <c r="C9" s="3" t="s">
        <v>30</v>
      </c>
      <c r="D9" s="3">
        <v>60</v>
      </c>
      <c r="E9" s="3">
        <v>450</v>
      </c>
      <c r="M9" t="s">
        <v>34</v>
      </c>
      <c r="N9">
        <f t="shared" si="0"/>
        <v>135</v>
      </c>
    </row>
    <row r="10" spans="3:14" x14ac:dyDescent="0.35">
      <c r="C10" s="3" t="s">
        <v>29</v>
      </c>
      <c r="D10" s="3">
        <v>45</v>
      </c>
      <c r="E10" s="3">
        <v>25</v>
      </c>
    </row>
    <row r="11" spans="3:14" x14ac:dyDescent="0.35">
      <c r="C11" s="3" t="s">
        <v>31</v>
      </c>
      <c r="D11" s="3">
        <v>40</v>
      </c>
      <c r="E11" s="3">
        <v>3500</v>
      </c>
    </row>
    <row r="12" spans="3:14" x14ac:dyDescent="0.35">
      <c r="C12" s="3" t="s">
        <v>32</v>
      </c>
      <c r="D12" s="3">
        <v>50</v>
      </c>
      <c r="E12" s="3">
        <v>3000</v>
      </c>
    </row>
    <row r="13" spans="3:14" x14ac:dyDescent="0.35">
      <c r="C13" s="3" t="s">
        <v>34</v>
      </c>
      <c r="D13" s="3">
        <v>50</v>
      </c>
      <c r="E13" s="3">
        <v>500</v>
      </c>
    </row>
    <row r="14" spans="3:14" x14ac:dyDescent="0.35">
      <c r="C14" s="3" t="s">
        <v>35</v>
      </c>
      <c r="D14" s="3">
        <v>40</v>
      </c>
      <c r="E14" s="3">
        <v>400</v>
      </c>
    </row>
    <row r="15" spans="3:14" x14ac:dyDescent="0.35">
      <c r="C15" s="3" t="s">
        <v>36</v>
      </c>
      <c r="D15" s="3">
        <v>45</v>
      </c>
      <c r="E15" s="3">
        <v>2000</v>
      </c>
    </row>
    <row r="16" spans="3:14" x14ac:dyDescent="0.35">
      <c r="C16" s="3" t="s">
        <v>41</v>
      </c>
      <c r="D16" s="3">
        <v>60</v>
      </c>
      <c r="E16" s="3">
        <v>300</v>
      </c>
    </row>
    <row r="17" spans="3:5" x14ac:dyDescent="0.35">
      <c r="C17" s="3" t="s">
        <v>29</v>
      </c>
      <c r="D17" s="3">
        <v>83</v>
      </c>
      <c r="E17" s="3">
        <v>25</v>
      </c>
    </row>
    <row r="18" spans="3:5" x14ac:dyDescent="0.35">
      <c r="C18" s="3" t="s">
        <v>34</v>
      </c>
      <c r="D18" s="3">
        <v>85</v>
      </c>
      <c r="E18" s="3">
        <v>500</v>
      </c>
    </row>
    <row r="19" spans="3:5" x14ac:dyDescent="0.35">
      <c r="C19" s="3" t="s">
        <v>31</v>
      </c>
      <c r="D19" s="3">
        <v>60</v>
      </c>
      <c r="E19" s="3">
        <v>3500</v>
      </c>
    </row>
  </sheetData>
  <conditionalFormatting sqref="G7">
    <cfRule type="notContainsBlanks" dxfId="7" priority="5">
      <formula>LEN(TRIM(G7))&gt;0</formula>
    </cfRule>
    <cfRule type="containsBlanks" dxfId="6" priority="6">
      <formula>LEN(TRIM(G7))=0</formula>
    </cfRule>
  </conditionalFormatting>
  <conditionalFormatting sqref="J7">
    <cfRule type="notContainsBlanks" dxfId="5" priority="3">
      <formula>LEN(TRIM(J7))&gt;0</formula>
    </cfRule>
    <cfRule type="containsBlanks" dxfId="4" priority="4">
      <formula>LEN(TRIM(J7))=0</formula>
    </cfRule>
  </conditionalFormatting>
  <conditionalFormatting sqref="M7:M9">
    <cfRule type="notContainsBlanks" dxfId="3" priority="1">
      <formula>LEN(TRIM(M7))&gt;0</formula>
    </cfRule>
    <cfRule type="containsBlanks" dxfId="2" priority="2">
      <formula>LEN(TRIM(M7))=0</formula>
    </cfRule>
  </conditionalFormatting>
  <dataValidations count="2">
    <dataValidation type="list" allowBlank="1" showInputMessage="1" showErrorMessage="1" sqref="G7" xr:uid="{809CDCCF-E447-47BF-B1EA-F58311CAE33B}">
      <formula1>$C$7:$C$16</formula1>
    </dataValidation>
    <dataValidation type="list" allowBlank="1" showInputMessage="1" showErrorMessage="1" sqref="J7 M7:M9" xr:uid="{B42B2EE2-25A3-4547-A779-347A89661177}">
      <formula1>$C$7:$C$19</formula1>
    </dataValidation>
  </dataValidations>
  <pageMargins left="0.7" right="0.7" top="0.75" bottom="0.75" header="0.3" footer="0.3"/>
  <ignoredErrors>
    <ignoredError sqref="H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saad akhtar</cp:lastModifiedBy>
  <cp:lastPrinted>2025-06-05T05:22:03Z</cp:lastPrinted>
  <dcterms:created xsi:type="dcterms:W3CDTF">2025-06-03T04:23:27Z</dcterms:created>
  <dcterms:modified xsi:type="dcterms:W3CDTF">2025-06-12T18:57:50Z</dcterms:modified>
</cp:coreProperties>
</file>