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9035" windowHeight="11640" tabRatio="887"/>
  </bookViews>
  <sheets>
    <sheet name="CP001 - Pole 1" sheetId="1" r:id="rId1"/>
    <sheet name="CP001 - Pole 2" sheetId="4" r:id="rId2"/>
    <sheet name="CP001 - Pole 3" sheetId="5" r:id="rId3"/>
    <sheet name="CP001 - Pole 4" sheetId="20" r:id="rId4"/>
  </sheets>
  <definedNames>
    <definedName name="_xlnm.Print_Area" localSheetId="0">'CP001 - Pole 1'!$A$1:$I$45</definedName>
    <definedName name="_xlnm.Print_Area" localSheetId="1">'CP001 - Pole 2'!$A$1:$I$45</definedName>
    <definedName name="_xlnm.Print_Area" localSheetId="2">'CP001 - Pole 3'!$A$1:$I$45</definedName>
    <definedName name="_xlnm.Print_Area" localSheetId="3">'CP001 - Pole 4'!$A$1:$I$45</definedName>
  </definedNames>
  <calcPr calcId="145621"/>
</workbook>
</file>

<file path=xl/calcChain.xml><?xml version="1.0" encoding="utf-8"?>
<calcChain xmlns="http://schemas.openxmlformats.org/spreadsheetml/2006/main">
  <c r="C15" i="1" l="1"/>
  <c r="D15" i="20"/>
  <c r="G28" i="4"/>
  <c r="G28" i="5"/>
  <c r="G28" i="20"/>
  <c r="C15" i="5" l="1"/>
  <c r="C15" i="4"/>
  <c r="D12" i="4"/>
  <c r="D12" i="5"/>
  <c r="D12" i="20"/>
  <c r="D12" i="1"/>
  <c r="D13" i="4"/>
  <c r="D13" i="5"/>
  <c r="D13" i="20"/>
  <c r="D13" i="1"/>
  <c r="D14" i="4"/>
  <c r="D14" i="5"/>
  <c r="D14" i="20"/>
  <c r="D14" i="1"/>
  <c r="D30" i="20" l="1"/>
  <c r="D32" i="20" s="1"/>
  <c r="D33" i="20" s="1"/>
  <c r="D11" i="20"/>
  <c r="D30" i="5"/>
  <c r="D32" i="5" s="1"/>
  <c r="D33" i="5" s="1"/>
  <c r="D11" i="5"/>
  <c r="D30" i="4"/>
  <c r="D32" i="4" s="1"/>
  <c r="D33" i="4" s="1"/>
  <c r="D11" i="4"/>
  <c r="D16" i="5" l="1"/>
  <c r="D17" i="5" s="1"/>
  <c r="D16" i="20"/>
  <c r="D17" i="20" s="1"/>
  <c r="D16" i="4"/>
  <c r="D17" i="4" s="1"/>
  <c r="D30" i="1"/>
  <c r="D32" i="1" s="1"/>
  <c r="D33" i="1" s="1"/>
  <c r="D11" i="1"/>
  <c r="D16" i="1" s="1"/>
  <c r="D17" i="1" l="1"/>
</calcChain>
</file>

<file path=xl/sharedStrings.xml><?xml version="1.0" encoding="utf-8"?>
<sst xmlns="http://schemas.openxmlformats.org/spreadsheetml/2006/main" count="189" uniqueCount="63">
  <si>
    <t>Page</t>
  </si>
  <si>
    <t>of</t>
  </si>
  <si>
    <t>Made by</t>
  </si>
  <si>
    <t>Date</t>
  </si>
  <si>
    <t>Checked by</t>
  </si>
  <si>
    <t>Subject</t>
  </si>
  <si>
    <t>Signal or Sign Designation</t>
  </si>
  <si>
    <t>Distance from Pole to Signal or Sign (Feet)</t>
  </si>
  <si>
    <t>Area of Signal or Sign (SF)</t>
  </si>
  <si>
    <t>Area Moment Design Factor</t>
  </si>
  <si>
    <t xml:space="preserve">K = </t>
  </si>
  <si>
    <t xml:space="preserve">Total = </t>
  </si>
  <si>
    <t>TC-81.21</t>
  </si>
  <si>
    <t>Step</t>
  </si>
  <si>
    <t>Item</t>
  </si>
  <si>
    <t>A</t>
  </si>
  <si>
    <t>Critical Pavement Elevation</t>
  </si>
  <si>
    <t>Clearance from Pavement to Bottom of Signal Head</t>
  </si>
  <si>
    <t>B</t>
  </si>
  <si>
    <t>C</t>
  </si>
  <si>
    <t>Distance from Bottom of Signal Head to Center of Mast Arm</t>
  </si>
  <si>
    <t>D</t>
  </si>
  <si>
    <t>Mast Arm Elevation
(A + B + C)</t>
  </si>
  <si>
    <t>E</t>
  </si>
  <si>
    <t>Foundation Elevation</t>
  </si>
  <si>
    <t>F</t>
  </si>
  <si>
    <t>Difference Between Foundation Elevation and Mast Arm Elevation (D - E)</t>
  </si>
  <si>
    <t>G</t>
  </si>
  <si>
    <t>Required Pole Height
(F + 1.5')</t>
  </si>
  <si>
    <t xml:space="preserve">Pole Height - Actual = </t>
  </si>
  <si>
    <t>23 Feet</t>
  </si>
  <si>
    <t>Two-Arm Signal Support</t>
  </si>
  <si>
    <t>Design Number</t>
  </si>
  <si>
    <t>No</t>
  </si>
  <si>
    <t>JAA</t>
  </si>
  <si>
    <t xml:space="preserve"> </t>
  </si>
  <si>
    <t xml:space="preserve">Arm Length Requires Design </t>
  </si>
  <si>
    <t>Use Design 4</t>
  </si>
  <si>
    <t>Arm Length Requires Design</t>
  </si>
  <si>
    <t>Wolfangel Road at Bowen Road</t>
  </si>
  <si>
    <t>Wolfangel Road at Bowen Road Mast Arm / Pole Calculations</t>
  </si>
  <si>
    <t>Design 1 from K factor</t>
  </si>
  <si>
    <t>Use Design 2</t>
  </si>
  <si>
    <t>Arm Length = 20'</t>
  </si>
  <si>
    <t>Use Design 1</t>
  </si>
  <si>
    <t>Pole 2 (T2) - Sta. 107+63.3 - 42.4' RT</t>
  </si>
  <si>
    <t>S2</t>
  </si>
  <si>
    <t>Arm Length = 38'</t>
  </si>
  <si>
    <t>Arm Length Requires Design 4</t>
  </si>
  <si>
    <t>Arm Length = 27</t>
  </si>
  <si>
    <t>S7</t>
  </si>
  <si>
    <t>S3</t>
  </si>
  <si>
    <t>Pole 3 (T3) - Sta. 107+48.4- 35' LT</t>
  </si>
  <si>
    <t>Pole 4 (T4) - Sta. 54+40.85 - 44.21' LT</t>
  </si>
  <si>
    <t>S5</t>
  </si>
  <si>
    <t>S6</t>
  </si>
  <si>
    <t>Kenwood Road at Osbourne Boulevard</t>
  </si>
  <si>
    <t>Arm Length = 37</t>
  </si>
  <si>
    <t>W2</t>
  </si>
  <si>
    <t>W1</t>
  </si>
  <si>
    <t>SN9</t>
  </si>
  <si>
    <t>SN10</t>
  </si>
  <si>
    <t>Pole SP5) - Sta. 510+89.0 - 60.7'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</si>
</sst>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12" xfId="0" applyFont="1" applyBorder="1"/>
    <xf numFmtId="0" fontId="2" fillId="0" borderId="7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2" fillId="2" borderId="7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0" xfId="0" applyNumberFormat="1" applyFont="1"/>
    <xf numFmtId="1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view="pageBreakPreview" topLeftCell="A7" zoomScale="200" zoomScaleNormal="100" zoomScaleSheetLayoutView="200" workbookViewId="0">
      <selection activeCell="C12" sqref="C12"/>
    </sheetView>
  </sheetViews>
  <sheetFormatPr defaultColWidth="9.140625" defaultRowHeight="12.75" x14ac:dyDescent="0.2"/>
  <cols>
    <col min="1" max="4" width="12.7109375" style="1" customWidth="1"/>
    <col min="5" max="6" width="10.7109375" style="1" customWidth="1"/>
    <col min="7" max="7" width="8" style="1" customWidth="1"/>
    <col min="8" max="9" width="5.7109375" style="1" customWidth="1"/>
    <col min="10" max="16384" width="9.140625" style="1"/>
  </cols>
  <sheetData>
    <row r="1" spans="1:10" x14ac:dyDescent="0.2">
      <c r="F1" s="8" t="s">
        <v>0</v>
      </c>
      <c r="G1" s="2">
        <v>1</v>
      </c>
      <c r="H1" s="3" t="s">
        <v>1</v>
      </c>
      <c r="I1" s="2">
        <v>4</v>
      </c>
    </row>
    <row r="2" spans="1:10" x14ac:dyDescent="0.2">
      <c r="F2" s="8" t="s">
        <v>2</v>
      </c>
      <c r="G2" s="36" t="s">
        <v>34</v>
      </c>
      <c r="H2" s="36"/>
      <c r="I2" s="36"/>
    </row>
    <row r="3" spans="1:10" x14ac:dyDescent="0.2">
      <c r="F3" s="8" t="s">
        <v>3</v>
      </c>
      <c r="G3" s="35">
        <v>42614</v>
      </c>
      <c r="H3" s="35"/>
      <c r="I3" s="35"/>
    </row>
    <row r="4" spans="1:10" x14ac:dyDescent="0.2">
      <c r="F4" s="8" t="s">
        <v>4</v>
      </c>
      <c r="G4" s="37" t="s">
        <v>35</v>
      </c>
      <c r="H4" s="37"/>
      <c r="I4" s="37"/>
    </row>
    <row r="5" spans="1:10" x14ac:dyDescent="0.2">
      <c r="F5" s="8" t="s">
        <v>3</v>
      </c>
      <c r="G5" s="35"/>
      <c r="H5" s="37"/>
      <c r="I5" s="37"/>
    </row>
    <row r="6" spans="1:10" x14ac:dyDescent="0.2">
      <c r="A6" s="1" t="s">
        <v>5</v>
      </c>
      <c r="B6" s="44" t="s">
        <v>56</v>
      </c>
      <c r="C6" s="44"/>
      <c r="D6" s="44"/>
      <c r="E6" s="44"/>
      <c r="F6" s="6"/>
      <c r="G6" s="6"/>
      <c r="H6" s="6"/>
      <c r="I6" s="6"/>
      <c r="J6" s="6"/>
    </row>
    <row r="8" spans="1:10" x14ac:dyDescent="0.2">
      <c r="A8" s="7" t="s">
        <v>56</v>
      </c>
    </row>
    <row r="9" spans="1:10" x14ac:dyDescent="0.2">
      <c r="A9" s="1" t="s">
        <v>62</v>
      </c>
    </row>
    <row r="10" spans="1:10" ht="45" customHeight="1" x14ac:dyDescent="0.2">
      <c r="A10" s="9" t="s">
        <v>6</v>
      </c>
      <c r="B10" s="9" t="s">
        <v>7</v>
      </c>
      <c r="C10" s="9" t="s">
        <v>8</v>
      </c>
      <c r="D10" s="9" t="s">
        <v>9</v>
      </c>
      <c r="E10" s="5"/>
      <c r="I10" s="4"/>
    </row>
    <row r="11" spans="1:10" x14ac:dyDescent="0.2">
      <c r="A11" s="33" t="s">
        <v>61</v>
      </c>
      <c r="B11" s="10">
        <v>10</v>
      </c>
      <c r="C11" s="10">
        <v>12</v>
      </c>
      <c r="D11" s="22">
        <f>B11*C11</f>
        <v>120</v>
      </c>
      <c r="E11" s="3"/>
      <c r="F11" s="3"/>
      <c r="G11" s="3"/>
    </row>
    <row r="12" spans="1:10" x14ac:dyDescent="0.2">
      <c r="A12" s="27" t="s">
        <v>58</v>
      </c>
      <c r="B12" s="27">
        <v>34</v>
      </c>
      <c r="C12" s="27">
        <v>8.6999999999999993</v>
      </c>
      <c r="D12" s="22">
        <f>B12*C12</f>
        <v>295.79999999999995</v>
      </c>
      <c r="E12" s="3"/>
      <c r="F12" s="3"/>
      <c r="G12" s="3"/>
    </row>
    <row r="13" spans="1:10" x14ac:dyDescent="0.2">
      <c r="A13" s="27" t="s">
        <v>59</v>
      </c>
      <c r="B13" s="27">
        <v>46</v>
      </c>
      <c r="C13" s="27">
        <v>8.6999999999999993</v>
      </c>
      <c r="D13" s="22">
        <f t="shared" ref="D13:D14" si="0">B13*C13</f>
        <v>400.2</v>
      </c>
      <c r="E13" s="3"/>
      <c r="F13" s="3"/>
      <c r="G13" s="3"/>
    </row>
    <row r="14" spans="1:10" x14ac:dyDescent="0.2">
      <c r="A14" s="32" t="s">
        <v>60</v>
      </c>
      <c r="B14" s="27">
        <v>56</v>
      </c>
      <c r="C14" s="27">
        <v>5</v>
      </c>
      <c r="D14" s="22">
        <f t="shared" si="0"/>
        <v>280</v>
      </c>
      <c r="E14" s="3"/>
      <c r="F14" s="3"/>
      <c r="G14" s="3"/>
    </row>
    <row r="15" spans="1:10" x14ac:dyDescent="0.2">
      <c r="A15" s="10"/>
      <c r="B15" s="10"/>
      <c r="C15" s="3">
        <f>SUM(C11:C14)</f>
        <v>34.4</v>
      </c>
      <c r="D15" s="10"/>
      <c r="E15" s="3"/>
      <c r="F15" s="3"/>
      <c r="G15" s="3"/>
    </row>
    <row r="16" spans="1:10" x14ac:dyDescent="0.2">
      <c r="C16" s="11" t="s">
        <v>11</v>
      </c>
      <c r="D16" s="23">
        <f>SUM(D11:D15)</f>
        <v>1096</v>
      </c>
    </row>
    <row r="17" spans="1:7" x14ac:dyDescent="0.2">
      <c r="C17" s="12" t="s">
        <v>10</v>
      </c>
      <c r="D17" s="14">
        <f>ROUNDUP(D16,0)</f>
        <v>1096</v>
      </c>
    </row>
    <row r="19" spans="1:7" x14ac:dyDescent="0.2">
      <c r="A19" s="1" t="s">
        <v>57</v>
      </c>
    </row>
    <row r="20" spans="1:7" x14ac:dyDescent="0.2">
      <c r="A20" s="1" t="s">
        <v>35</v>
      </c>
    </row>
    <row r="22" spans="1:7" x14ac:dyDescent="0.2">
      <c r="A22" s="1" t="s">
        <v>12</v>
      </c>
    </row>
    <row r="23" spans="1:7" ht="13.5" thickBot="1" x14ac:dyDescent="0.25">
      <c r="A23" s="1" t="s">
        <v>41</v>
      </c>
      <c r="C23" s="1" t="s">
        <v>42</v>
      </c>
    </row>
    <row r="24" spans="1:7" ht="15.75" customHeight="1" thickBot="1" x14ac:dyDescent="0.25">
      <c r="A24" s="45" t="s">
        <v>36</v>
      </c>
      <c r="B24" s="46"/>
      <c r="C24" s="47"/>
    </row>
    <row r="26" spans="1:7" x14ac:dyDescent="0.2">
      <c r="A26" s="16" t="s">
        <v>13</v>
      </c>
      <c r="B26" s="41" t="s">
        <v>14</v>
      </c>
      <c r="C26" s="41"/>
      <c r="D26" s="17"/>
    </row>
    <row r="27" spans="1:7" x14ac:dyDescent="0.2">
      <c r="A27" s="16" t="s">
        <v>15</v>
      </c>
      <c r="B27" s="50" t="s">
        <v>16</v>
      </c>
      <c r="C27" s="50"/>
      <c r="D27" s="29">
        <v>824.7</v>
      </c>
    </row>
    <row r="28" spans="1:7" ht="25.5" customHeight="1" x14ac:dyDescent="0.2">
      <c r="A28" s="16" t="s">
        <v>18</v>
      </c>
      <c r="B28" s="50" t="s">
        <v>17</v>
      </c>
      <c r="C28" s="50"/>
      <c r="D28" s="29">
        <v>17</v>
      </c>
      <c r="F28" s="1" t="s">
        <v>35</v>
      </c>
      <c r="G28" s="1" t="s">
        <v>35</v>
      </c>
    </row>
    <row r="29" spans="1:7" ht="25.5" customHeight="1" x14ac:dyDescent="0.2">
      <c r="A29" s="16" t="s">
        <v>19</v>
      </c>
      <c r="B29" s="51" t="s">
        <v>20</v>
      </c>
      <c r="C29" s="51"/>
      <c r="D29" s="29">
        <v>3.7</v>
      </c>
    </row>
    <row r="30" spans="1:7" ht="25.5" customHeight="1" x14ac:dyDescent="0.2">
      <c r="A30" s="16" t="s">
        <v>21</v>
      </c>
      <c r="B30" s="51" t="s">
        <v>22</v>
      </c>
      <c r="C30" s="51"/>
      <c r="D30" s="29">
        <f>SUM(D27:D29)</f>
        <v>845.40000000000009</v>
      </c>
      <c r="F30" s="15"/>
    </row>
    <row r="31" spans="1:7" x14ac:dyDescent="0.2">
      <c r="A31" s="16" t="s">
        <v>23</v>
      </c>
      <c r="B31" s="17" t="s">
        <v>24</v>
      </c>
      <c r="C31" s="17"/>
      <c r="D31" s="29">
        <v>824.55</v>
      </c>
    </row>
    <row r="32" spans="1:7" ht="38.25" customHeight="1" x14ac:dyDescent="0.2">
      <c r="A32" s="16" t="s">
        <v>25</v>
      </c>
      <c r="B32" s="51" t="s">
        <v>26</v>
      </c>
      <c r="C32" s="51"/>
      <c r="D32" s="29">
        <f>D30-D31</f>
        <v>20.850000000000136</v>
      </c>
    </row>
    <row r="33" spans="1:5" ht="25.5" customHeight="1" x14ac:dyDescent="0.2">
      <c r="A33" s="16" t="s">
        <v>27</v>
      </c>
      <c r="B33" s="51" t="s">
        <v>28</v>
      </c>
      <c r="C33" s="51"/>
      <c r="D33" s="29">
        <f>D32+1.5</f>
        <v>22.350000000000136</v>
      </c>
    </row>
    <row r="34" spans="1:5" ht="13.5" thickBot="1" x14ac:dyDescent="0.25">
      <c r="A34" s="17"/>
      <c r="B34" s="18"/>
      <c r="C34" s="18"/>
      <c r="D34" s="18"/>
    </row>
    <row r="35" spans="1:5" ht="15.75" customHeight="1" thickBot="1" x14ac:dyDescent="0.25">
      <c r="B35" s="42" t="s">
        <v>29</v>
      </c>
      <c r="C35" s="43"/>
      <c r="D35" s="19" t="s">
        <v>30</v>
      </c>
    </row>
    <row r="36" spans="1:5" ht="13.5" thickBot="1" x14ac:dyDescent="0.25"/>
    <row r="37" spans="1:5" ht="15.6" customHeight="1" x14ac:dyDescent="0.2">
      <c r="B37" s="48" t="s">
        <v>31</v>
      </c>
      <c r="C37" s="49"/>
      <c r="D37" s="20" t="s">
        <v>33</v>
      </c>
      <c r="E37" s="21"/>
    </row>
    <row r="38" spans="1:5" ht="15.6" customHeight="1" thickBot="1" x14ac:dyDescent="0.25">
      <c r="B38" s="38" t="s">
        <v>32</v>
      </c>
      <c r="C38" s="39"/>
      <c r="D38" s="39"/>
      <c r="E38" s="40"/>
    </row>
  </sheetData>
  <mergeCells count="17">
    <mergeCell ref="B33:C33"/>
    <mergeCell ref="G3:I3"/>
    <mergeCell ref="G2:I2"/>
    <mergeCell ref="G4:I4"/>
    <mergeCell ref="G5:I5"/>
    <mergeCell ref="B38:C38"/>
    <mergeCell ref="D38:E38"/>
    <mergeCell ref="B26:C26"/>
    <mergeCell ref="B35:C35"/>
    <mergeCell ref="B6:E6"/>
    <mergeCell ref="A24:C24"/>
    <mergeCell ref="B37:C37"/>
    <mergeCell ref="B27:C27"/>
    <mergeCell ref="B28:C28"/>
    <mergeCell ref="B29:C29"/>
    <mergeCell ref="B30:C30"/>
    <mergeCell ref="B32:C32"/>
  </mergeCells>
  <pageMargins left="0.7" right="0.7" top="0.75" bottom="0.75" header="0.3" footer="0.3"/>
  <pageSetup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view="pageBreakPreview" zoomScale="80" zoomScaleNormal="100" zoomScaleSheetLayoutView="80" workbookViewId="0">
      <selection activeCell="F18" sqref="F18"/>
    </sheetView>
  </sheetViews>
  <sheetFormatPr defaultColWidth="9.140625" defaultRowHeight="12.75" x14ac:dyDescent="0.2"/>
  <cols>
    <col min="1" max="4" width="12.7109375" style="1" customWidth="1"/>
    <col min="5" max="6" width="10.7109375" style="1" customWidth="1"/>
    <col min="7" max="7" width="7.85546875" style="1" customWidth="1"/>
    <col min="8" max="9" width="5.7109375" style="1" customWidth="1"/>
    <col min="10" max="16384" width="9.140625" style="1"/>
  </cols>
  <sheetData>
    <row r="1" spans="1:10" x14ac:dyDescent="0.2">
      <c r="F1" s="8" t="s">
        <v>0</v>
      </c>
      <c r="G1" s="2">
        <v>2</v>
      </c>
      <c r="H1" s="3" t="s">
        <v>1</v>
      </c>
      <c r="I1" s="2">
        <v>4</v>
      </c>
    </row>
    <row r="2" spans="1:10" x14ac:dyDescent="0.2">
      <c r="F2" s="8" t="s">
        <v>2</v>
      </c>
      <c r="G2" s="36" t="s">
        <v>34</v>
      </c>
      <c r="H2" s="36"/>
      <c r="I2" s="36"/>
    </row>
    <row r="3" spans="1:10" x14ac:dyDescent="0.2">
      <c r="F3" s="8" t="s">
        <v>3</v>
      </c>
      <c r="G3" s="35">
        <v>42050</v>
      </c>
      <c r="H3" s="35"/>
      <c r="I3" s="35"/>
    </row>
    <row r="4" spans="1:10" x14ac:dyDescent="0.2">
      <c r="F4" s="8" t="s">
        <v>4</v>
      </c>
      <c r="G4" s="37" t="s">
        <v>35</v>
      </c>
      <c r="H4" s="37"/>
      <c r="I4" s="37"/>
    </row>
    <row r="5" spans="1:10" x14ac:dyDescent="0.2">
      <c r="F5" s="8" t="s">
        <v>3</v>
      </c>
      <c r="G5" s="35"/>
      <c r="H5" s="37"/>
      <c r="I5" s="37"/>
    </row>
    <row r="6" spans="1:10" x14ac:dyDescent="0.2">
      <c r="A6" s="1" t="s">
        <v>5</v>
      </c>
      <c r="B6" s="44" t="s">
        <v>40</v>
      </c>
      <c r="C6" s="44"/>
      <c r="D6" s="44"/>
      <c r="E6" s="44"/>
      <c r="F6" s="6"/>
      <c r="G6" s="6"/>
      <c r="H6" s="6"/>
      <c r="I6" s="6"/>
      <c r="J6" s="6"/>
    </row>
    <row r="8" spans="1:10" x14ac:dyDescent="0.2">
      <c r="A8" s="7" t="s">
        <v>39</v>
      </c>
    </row>
    <row r="9" spans="1:10" x14ac:dyDescent="0.2">
      <c r="A9" s="1" t="s">
        <v>45</v>
      </c>
    </row>
    <row r="10" spans="1:10" ht="45" customHeight="1" x14ac:dyDescent="0.2">
      <c r="A10" s="9" t="s">
        <v>6</v>
      </c>
      <c r="B10" s="9" t="s">
        <v>7</v>
      </c>
      <c r="C10" s="9" t="s">
        <v>8</v>
      </c>
      <c r="D10" s="9" t="s">
        <v>9</v>
      </c>
      <c r="E10" s="5"/>
      <c r="I10" s="4"/>
    </row>
    <row r="11" spans="1:10" x14ac:dyDescent="0.2">
      <c r="A11" s="33" t="s">
        <v>54</v>
      </c>
      <c r="B11" s="10">
        <v>3</v>
      </c>
      <c r="C11" s="10">
        <v>9.3000000000000007</v>
      </c>
      <c r="D11" s="22">
        <f>B11*C11</f>
        <v>27.900000000000002</v>
      </c>
      <c r="E11" s="3"/>
      <c r="F11" s="3"/>
      <c r="G11" s="3"/>
    </row>
    <row r="12" spans="1:10" x14ac:dyDescent="0.2">
      <c r="A12" s="27">
        <v>6</v>
      </c>
      <c r="B12" s="27">
        <v>7</v>
      </c>
      <c r="C12" s="27">
        <v>8.6999999999999993</v>
      </c>
      <c r="D12" s="22">
        <f>B12*C12</f>
        <v>60.899999999999991</v>
      </c>
      <c r="E12" s="3"/>
      <c r="F12" s="3"/>
      <c r="G12" s="3"/>
    </row>
    <row r="13" spans="1:10" x14ac:dyDescent="0.2">
      <c r="A13" s="27">
        <v>5</v>
      </c>
      <c r="B13" s="27">
        <v>17</v>
      </c>
      <c r="C13" s="27">
        <v>8.6999999999999993</v>
      </c>
      <c r="D13" s="22">
        <f t="shared" ref="D13:D14" si="0">B13*C13</f>
        <v>147.89999999999998</v>
      </c>
      <c r="E13" s="3"/>
      <c r="F13" s="3"/>
      <c r="G13" s="3"/>
    </row>
    <row r="14" spans="1:10" x14ac:dyDescent="0.2">
      <c r="A14" s="32" t="s">
        <v>35</v>
      </c>
      <c r="B14" s="27">
        <v>0</v>
      </c>
      <c r="C14" s="27"/>
      <c r="D14" s="22">
        <f t="shared" si="0"/>
        <v>0</v>
      </c>
      <c r="E14" s="3"/>
      <c r="F14" s="3"/>
      <c r="G14" s="3"/>
    </row>
    <row r="15" spans="1:10" x14ac:dyDescent="0.2">
      <c r="A15" s="10"/>
      <c r="B15" s="10"/>
      <c r="C15" s="3">
        <f>SUM(C11:C14)</f>
        <v>26.7</v>
      </c>
      <c r="D15" s="22"/>
      <c r="E15" s="3"/>
      <c r="F15" s="3"/>
      <c r="G15" s="3"/>
    </row>
    <row r="16" spans="1:10" x14ac:dyDescent="0.2">
      <c r="C16" s="11" t="s">
        <v>11</v>
      </c>
      <c r="D16" s="13">
        <f>SUM(D11:D15)</f>
        <v>236.7</v>
      </c>
    </row>
    <row r="17" spans="1:7" x14ac:dyDescent="0.2">
      <c r="C17" s="12" t="s">
        <v>10</v>
      </c>
      <c r="D17" s="14">
        <f>ROUNDUP(D16,0)</f>
        <v>237</v>
      </c>
    </row>
    <row r="19" spans="1:7" x14ac:dyDescent="0.2">
      <c r="A19" s="1" t="s">
        <v>43</v>
      </c>
    </row>
    <row r="20" spans="1:7" x14ac:dyDescent="0.2">
      <c r="A20" s="1" t="s">
        <v>35</v>
      </c>
    </row>
    <row r="22" spans="1:7" x14ac:dyDescent="0.2">
      <c r="A22" s="1" t="s">
        <v>12</v>
      </c>
    </row>
    <row r="23" spans="1:7" ht="13.5" thickBot="1" x14ac:dyDescent="0.25">
      <c r="A23" s="1" t="s">
        <v>44</v>
      </c>
    </row>
    <row r="24" spans="1:7" ht="15.75" customHeight="1" thickBot="1" x14ac:dyDescent="0.25">
      <c r="A24" s="45" t="s">
        <v>38</v>
      </c>
      <c r="B24" s="46"/>
      <c r="C24" s="47"/>
    </row>
    <row r="26" spans="1:7" x14ac:dyDescent="0.2">
      <c r="A26" s="16" t="s">
        <v>13</v>
      </c>
      <c r="B26" s="41" t="s">
        <v>14</v>
      </c>
      <c r="C26" s="41"/>
      <c r="D26" s="17"/>
    </row>
    <row r="27" spans="1:7" x14ac:dyDescent="0.2">
      <c r="A27" s="16" t="s">
        <v>15</v>
      </c>
      <c r="B27" s="50" t="s">
        <v>16</v>
      </c>
      <c r="C27" s="50"/>
      <c r="D27" s="29">
        <v>820.49</v>
      </c>
    </row>
    <row r="28" spans="1:7" ht="25.5" customHeight="1" x14ac:dyDescent="0.2">
      <c r="A28" s="16" t="s">
        <v>18</v>
      </c>
      <c r="B28" s="50" t="s">
        <v>17</v>
      </c>
      <c r="C28" s="50"/>
      <c r="D28" s="29">
        <v>17</v>
      </c>
      <c r="F28" s="1">
        <v>886.52</v>
      </c>
      <c r="G28" s="1">
        <f>+F28+0.02*2+0.5+0.02*4.6</f>
        <v>887.15199999999993</v>
      </c>
    </row>
    <row r="29" spans="1:7" ht="25.5" customHeight="1" x14ac:dyDescent="0.2">
      <c r="A29" s="16" t="s">
        <v>19</v>
      </c>
      <c r="B29" s="51" t="s">
        <v>20</v>
      </c>
      <c r="C29" s="51"/>
      <c r="D29" s="29">
        <v>3.7</v>
      </c>
    </row>
    <row r="30" spans="1:7" ht="25.5" customHeight="1" x14ac:dyDescent="0.2">
      <c r="A30" s="16" t="s">
        <v>21</v>
      </c>
      <c r="B30" s="51" t="s">
        <v>22</v>
      </c>
      <c r="C30" s="51"/>
      <c r="D30" s="29">
        <f>SUM(D27:D29)</f>
        <v>841.19</v>
      </c>
    </row>
    <row r="31" spans="1:7" x14ac:dyDescent="0.2">
      <c r="A31" s="16" t="s">
        <v>23</v>
      </c>
      <c r="B31" s="17" t="s">
        <v>24</v>
      </c>
      <c r="C31" s="17"/>
      <c r="D31" s="29">
        <v>821</v>
      </c>
    </row>
    <row r="32" spans="1:7" ht="38.25" customHeight="1" x14ac:dyDescent="0.2">
      <c r="A32" s="16" t="s">
        <v>25</v>
      </c>
      <c r="B32" s="51" t="s">
        <v>26</v>
      </c>
      <c r="C32" s="51"/>
      <c r="D32" s="29">
        <f>D30-D31</f>
        <v>20.190000000000055</v>
      </c>
    </row>
    <row r="33" spans="1:5" ht="25.5" customHeight="1" x14ac:dyDescent="0.2">
      <c r="A33" s="16" t="s">
        <v>27</v>
      </c>
      <c r="B33" s="51" t="s">
        <v>28</v>
      </c>
      <c r="C33" s="51"/>
      <c r="D33" s="29">
        <f>D32+1.5</f>
        <v>21.690000000000055</v>
      </c>
    </row>
    <row r="34" spans="1:5" ht="13.5" thickBot="1" x14ac:dyDescent="0.25">
      <c r="A34" s="17"/>
      <c r="B34" s="18"/>
      <c r="C34" s="18"/>
      <c r="D34" s="30"/>
    </row>
    <row r="35" spans="1:5" ht="15.75" customHeight="1" thickBot="1" x14ac:dyDescent="0.25">
      <c r="B35" s="42" t="s">
        <v>29</v>
      </c>
      <c r="C35" s="43"/>
      <c r="D35" s="31" t="s">
        <v>30</v>
      </c>
    </row>
    <row r="36" spans="1:5" ht="13.5" thickBot="1" x14ac:dyDescent="0.25"/>
    <row r="37" spans="1:5" ht="15.6" customHeight="1" x14ac:dyDescent="0.2">
      <c r="B37" s="48" t="s">
        <v>31</v>
      </c>
      <c r="C37" s="49"/>
      <c r="D37" s="20" t="s">
        <v>33</v>
      </c>
      <c r="E37" s="21"/>
    </row>
    <row r="38" spans="1:5" ht="15.6" customHeight="1" thickBot="1" x14ac:dyDescent="0.25">
      <c r="B38" s="38" t="s">
        <v>32</v>
      </c>
      <c r="C38" s="39"/>
      <c r="D38" s="39"/>
      <c r="E38" s="40"/>
    </row>
  </sheetData>
  <mergeCells count="17">
    <mergeCell ref="G2:I2"/>
    <mergeCell ref="G3:I3"/>
    <mergeCell ref="G4:I4"/>
    <mergeCell ref="G5:I5"/>
    <mergeCell ref="B6:E6"/>
    <mergeCell ref="A24:C24"/>
    <mergeCell ref="B37:C37"/>
    <mergeCell ref="B38:C38"/>
    <mergeCell ref="D38:E38"/>
    <mergeCell ref="B26:C26"/>
    <mergeCell ref="B27:C27"/>
    <mergeCell ref="B28:C28"/>
    <mergeCell ref="B29:C29"/>
    <mergeCell ref="B30:C30"/>
    <mergeCell ref="B32:C32"/>
    <mergeCell ref="B33:C33"/>
    <mergeCell ref="B35:C3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view="pageBreakPreview" zoomScale="80" zoomScaleNormal="100" zoomScaleSheetLayoutView="80" workbookViewId="0">
      <selection activeCell="B6" sqref="B6:E6"/>
    </sheetView>
  </sheetViews>
  <sheetFormatPr defaultColWidth="9.140625" defaultRowHeight="12.75" x14ac:dyDescent="0.2"/>
  <cols>
    <col min="1" max="4" width="12.7109375" style="1" customWidth="1"/>
    <col min="5" max="6" width="10.7109375" style="1" customWidth="1"/>
    <col min="7" max="7" width="8.42578125" style="1" customWidth="1"/>
    <col min="8" max="9" width="5.7109375" style="1" customWidth="1"/>
    <col min="10" max="16384" width="9.140625" style="1"/>
  </cols>
  <sheetData>
    <row r="1" spans="1:10" x14ac:dyDescent="0.2">
      <c r="F1" s="8" t="s">
        <v>0</v>
      </c>
      <c r="G1" s="2">
        <v>3</v>
      </c>
      <c r="H1" s="3" t="s">
        <v>1</v>
      </c>
      <c r="I1" s="2">
        <v>4</v>
      </c>
    </row>
    <row r="2" spans="1:10" x14ac:dyDescent="0.2">
      <c r="F2" s="8" t="s">
        <v>2</v>
      </c>
      <c r="G2" s="36" t="s">
        <v>34</v>
      </c>
      <c r="H2" s="36"/>
      <c r="I2" s="36"/>
    </row>
    <row r="3" spans="1:10" x14ac:dyDescent="0.2">
      <c r="F3" s="8" t="s">
        <v>3</v>
      </c>
      <c r="G3" s="35">
        <v>42050</v>
      </c>
      <c r="H3" s="35"/>
      <c r="I3" s="35"/>
    </row>
    <row r="4" spans="1:10" x14ac:dyDescent="0.2">
      <c r="F4" s="8" t="s">
        <v>4</v>
      </c>
      <c r="G4" s="35" t="s">
        <v>35</v>
      </c>
      <c r="H4" s="37"/>
      <c r="I4" s="37"/>
    </row>
    <row r="5" spans="1:10" x14ac:dyDescent="0.2">
      <c r="F5" s="8" t="s">
        <v>3</v>
      </c>
      <c r="G5" s="35"/>
      <c r="H5" s="37"/>
      <c r="I5" s="37"/>
    </row>
    <row r="6" spans="1:10" x14ac:dyDescent="0.2">
      <c r="A6" s="1" t="s">
        <v>5</v>
      </c>
      <c r="B6" s="44" t="s">
        <v>56</v>
      </c>
      <c r="C6" s="44"/>
      <c r="D6" s="44"/>
      <c r="E6" s="44"/>
      <c r="F6" s="6"/>
      <c r="G6" s="6"/>
      <c r="H6" s="6"/>
      <c r="I6" s="6"/>
      <c r="J6" s="6"/>
    </row>
    <row r="8" spans="1:10" x14ac:dyDescent="0.2">
      <c r="A8" s="7" t="s">
        <v>39</v>
      </c>
    </row>
    <row r="9" spans="1:10" x14ac:dyDescent="0.2">
      <c r="A9" s="1" t="s">
        <v>52</v>
      </c>
    </row>
    <row r="10" spans="1:10" ht="45" customHeight="1" x14ac:dyDescent="0.2">
      <c r="A10" s="9" t="s">
        <v>6</v>
      </c>
      <c r="B10" s="9" t="s">
        <v>7</v>
      </c>
      <c r="C10" s="9" t="s">
        <v>8</v>
      </c>
      <c r="D10" s="9" t="s">
        <v>9</v>
      </c>
      <c r="E10" s="5"/>
      <c r="I10" s="4"/>
    </row>
    <row r="11" spans="1:10" x14ac:dyDescent="0.2">
      <c r="A11" s="33" t="s">
        <v>55</v>
      </c>
      <c r="B11" s="10">
        <v>12</v>
      </c>
      <c r="C11" s="10">
        <v>8.9</v>
      </c>
      <c r="D11" s="22">
        <f>B11*C11</f>
        <v>106.80000000000001</v>
      </c>
      <c r="E11" s="3"/>
      <c r="F11" s="3"/>
      <c r="G11" s="3"/>
    </row>
    <row r="12" spans="1:10" x14ac:dyDescent="0.2">
      <c r="A12" s="27">
        <v>4</v>
      </c>
      <c r="B12" s="27">
        <v>17</v>
      </c>
      <c r="C12" s="27">
        <v>8.6999999999999993</v>
      </c>
      <c r="D12" s="22">
        <f>B12*C12</f>
        <v>147.89999999999998</v>
      </c>
      <c r="E12" s="3"/>
      <c r="F12" s="3"/>
      <c r="G12" s="3"/>
    </row>
    <row r="13" spans="1:10" x14ac:dyDescent="0.2">
      <c r="A13" s="27">
        <v>3</v>
      </c>
      <c r="B13" s="27">
        <v>30</v>
      </c>
      <c r="C13" s="27">
        <v>8.6999999999999993</v>
      </c>
      <c r="D13" s="22">
        <f t="shared" ref="D13:D14" si="0">B13*C13</f>
        <v>261</v>
      </c>
      <c r="E13" s="3"/>
      <c r="F13" s="3"/>
      <c r="G13" s="3"/>
    </row>
    <row r="14" spans="1:10" x14ac:dyDescent="0.2">
      <c r="A14" s="33" t="s">
        <v>46</v>
      </c>
      <c r="B14" s="27">
        <v>35</v>
      </c>
      <c r="C14" s="27">
        <v>10.5</v>
      </c>
      <c r="D14" s="22">
        <f t="shared" si="0"/>
        <v>367.5</v>
      </c>
      <c r="E14" s="3"/>
      <c r="F14" s="3"/>
      <c r="G14" s="3"/>
    </row>
    <row r="15" spans="1:10" x14ac:dyDescent="0.2">
      <c r="A15" s="10"/>
      <c r="B15" s="10"/>
      <c r="C15" s="1">
        <f>SUM(C11:C14)</f>
        <v>36.799999999999997</v>
      </c>
      <c r="D15" s="22"/>
      <c r="E15" s="3"/>
      <c r="F15" s="3"/>
      <c r="G15" s="3"/>
    </row>
    <row r="16" spans="1:10" x14ac:dyDescent="0.2">
      <c r="C16" s="11" t="s">
        <v>11</v>
      </c>
      <c r="D16" s="23">
        <f>SUM(D11:D15)</f>
        <v>883.2</v>
      </c>
    </row>
    <row r="17" spans="1:7" x14ac:dyDescent="0.2">
      <c r="C17" s="12" t="s">
        <v>10</v>
      </c>
      <c r="D17" s="14">
        <f>ROUNDUP(D16,0)</f>
        <v>884</v>
      </c>
    </row>
    <row r="19" spans="1:7" x14ac:dyDescent="0.2">
      <c r="A19" s="1" t="s">
        <v>47</v>
      </c>
    </row>
    <row r="20" spans="1:7" x14ac:dyDescent="0.2">
      <c r="A20" s="1" t="s">
        <v>35</v>
      </c>
    </row>
    <row r="22" spans="1:7" x14ac:dyDescent="0.2">
      <c r="A22" s="1" t="s">
        <v>12</v>
      </c>
    </row>
    <row r="23" spans="1:7" ht="13.5" thickBot="1" x14ac:dyDescent="0.25">
      <c r="A23" s="1" t="s">
        <v>37</v>
      </c>
    </row>
    <row r="24" spans="1:7" ht="15.75" customHeight="1" thickBot="1" x14ac:dyDescent="0.25">
      <c r="A24" s="45" t="s">
        <v>48</v>
      </c>
      <c r="B24" s="46"/>
      <c r="C24" s="47"/>
    </row>
    <row r="26" spans="1:7" x14ac:dyDescent="0.2">
      <c r="A26" s="16" t="s">
        <v>13</v>
      </c>
      <c r="B26" s="41" t="s">
        <v>14</v>
      </c>
      <c r="C26" s="41"/>
      <c r="D26" s="17"/>
    </row>
    <row r="27" spans="1:7" x14ac:dyDescent="0.2">
      <c r="A27" s="16" t="s">
        <v>15</v>
      </c>
      <c r="B27" s="50" t="s">
        <v>16</v>
      </c>
      <c r="C27" s="50"/>
      <c r="D27" s="29">
        <v>820.17</v>
      </c>
    </row>
    <row r="28" spans="1:7" ht="25.5" customHeight="1" x14ac:dyDescent="0.2">
      <c r="A28" s="16" t="s">
        <v>18</v>
      </c>
      <c r="B28" s="50" t="s">
        <v>17</v>
      </c>
      <c r="C28" s="50"/>
      <c r="D28" s="29">
        <v>17</v>
      </c>
      <c r="F28" s="1">
        <v>888.05</v>
      </c>
      <c r="G28" s="1">
        <f>+F28+0.02*2+0.125+0.02*6.7</f>
        <v>888.34899999999993</v>
      </c>
    </row>
    <row r="29" spans="1:7" ht="25.5" customHeight="1" x14ac:dyDescent="0.2">
      <c r="A29" s="16" t="s">
        <v>19</v>
      </c>
      <c r="B29" s="51" t="s">
        <v>20</v>
      </c>
      <c r="C29" s="51"/>
      <c r="D29" s="29">
        <v>3.4</v>
      </c>
    </row>
    <row r="30" spans="1:7" ht="25.5" customHeight="1" x14ac:dyDescent="0.2">
      <c r="A30" s="16" t="s">
        <v>21</v>
      </c>
      <c r="B30" s="51" t="s">
        <v>22</v>
      </c>
      <c r="C30" s="51"/>
      <c r="D30" s="29">
        <f>SUM(D27:D29)</f>
        <v>840.56999999999994</v>
      </c>
    </row>
    <row r="31" spans="1:7" x14ac:dyDescent="0.2">
      <c r="A31" s="16" t="s">
        <v>23</v>
      </c>
      <c r="B31" s="17" t="s">
        <v>24</v>
      </c>
      <c r="C31" s="17"/>
      <c r="D31" s="29">
        <v>818.74</v>
      </c>
    </row>
    <row r="32" spans="1:7" ht="38.25" customHeight="1" x14ac:dyDescent="0.2">
      <c r="A32" s="16" t="s">
        <v>25</v>
      </c>
      <c r="B32" s="51" t="s">
        <v>26</v>
      </c>
      <c r="C32" s="51"/>
      <c r="D32" s="29">
        <f>D30-D31</f>
        <v>21.829999999999927</v>
      </c>
    </row>
    <row r="33" spans="1:5" ht="25.5" customHeight="1" x14ac:dyDescent="0.2">
      <c r="A33" s="16" t="s">
        <v>27</v>
      </c>
      <c r="B33" s="51" t="s">
        <v>28</v>
      </c>
      <c r="C33" s="51"/>
      <c r="D33" s="29">
        <f>D32+1.5</f>
        <v>23.329999999999927</v>
      </c>
    </row>
    <row r="34" spans="1:5" ht="13.5" thickBot="1" x14ac:dyDescent="0.25">
      <c r="A34" s="17"/>
      <c r="B34" s="18"/>
      <c r="C34" s="18"/>
      <c r="D34" s="30"/>
    </row>
    <row r="35" spans="1:5" ht="15.75" customHeight="1" thickBot="1" x14ac:dyDescent="0.25">
      <c r="B35" s="42" t="s">
        <v>29</v>
      </c>
      <c r="C35" s="43"/>
      <c r="D35" s="31" t="s">
        <v>30</v>
      </c>
    </row>
    <row r="36" spans="1:5" ht="13.5" thickBot="1" x14ac:dyDescent="0.25"/>
    <row r="37" spans="1:5" ht="15.6" customHeight="1" x14ac:dyDescent="0.2">
      <c r="B37" s="48" t="s">
        <v>31</v>
      </c>
      <c r="C37" s="49"/>
      <c r="D37" s="20" t="s">
        <v>33</v>
      </c>
      <c r="E37" s="21"/>
    </row>
    <row r="38" spans="1:5" ht="15.6" customHeight="1" thickBot="1" x14ac:dyDescent="0.25">
      <c r="B38" s="38" t="s">
        <v>32</v>
      </c>
      <c r="C38" s="39"/>
      <c r="D38" s="39"/>
      <c r="E38" s="40"/>
    </row>
  </sheetData>
  <mergeCells count="17">
    <mergeCell ref="B32:C32"/>
    <mergeCell ref="G2:I2"/>
    <mergeCell ref="G3:I3"/>
    <mergeCell ref="G4:I4"/>
    <mergeCell ref="G5:I5"/>
    <mergeCell ref="B6:E6"/>
    <mergeCell ref="A24:C24"/>
    <mergeCell ref="B26:C26"/>
    <mergeCell ref="B27:C27"/>
    <mergeCell ref="B28:C28"/>
    <mergeCell ref="B29:C29"/>
    <mergeCell ref="B30:C30"/>
    <mergeCell ref="B33:C33"/>
    <mergeCell ref="B35:C35"/>
    <mergeCell ref="B37:C37"/>
    <mergeCell ref="B38:C38"/>
    <mergeCell ref="D38:E38"/>
  </mergeCells>
  <pageMargins left="0.7" right="0.7" top="0.75" bottom="0.75" header="0.3" footer="0.3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view="pageBreakPreview" topLeftCell="A4" zoomScale="80" zoomScaleNormal="100" zoomScaleSheetLayoutView="80" workbookViewId="0">
      <selection activeCell="A11" sqref="A11"/>
    </sheetView>
  </sheetViews>
  <sheetFormatPr defaultColWidth="9.140625" defaultRowHeight="12.75" x14ac:dyDescent="0.2"/>
  <cols>
    <col min="1" max="4" width="12.7109375" style="1" customWidth="1"/>
    <col min="5" max="6" width="10.7109375" style="1" customWidth="1"/>
    <col min="7" max="7" width="6.85546875" style="1" customWidth="1"/>
    <col min="8" max="9" width="5.7109375" style="1" customWidth="1"/>
    <col min="10" max="16384" width="9.140625" style="1"/>
  </cols>
  <sheetData>
    <row r="1" spans="1:10" x14ac:dyDescent="0.2">
      <c r="F1" s="8" t="s">
        <v>0</v>
      </c>
      <c r="G1" s="25">
        <v>4</v>
      </c>
      <c r="H1" s="3" t="s">
        <v>1</v>
      </c>
      <c r="I1" s="25">
        <v>4</v>
      </c>
    </row>
    <row r="2" spans="1:10" x14ac:dyDescent="0.2">
      <c r="F2" s="8" t="s">
        <v>2</v>
      </c>
      <c r="G2" s="36" t="s">
        <v>34</v>
      </c>
      <c r="H2" s="36"/>
      <c r="I2" s="36"/>
    </row>
    <row r="3" spans="1:10" x14ac:dyDescent="0.2">
      <c r="F3" s="8" t="s">
        <v>3</v>
      </c>
      <c r="G3" s="35">
        <v>42050</v>
      </c>
      <c r="H3" s="35"/>
      <c r="I3" s="35"/>
    </row>
    <row r="4" spans="1:10" x14ac:dyDescent="0.2">
      <c r="F4" s="8" t="s">
        <v>4</v>
      </c>
      <c r="G4" s="37" t="s">
        <v>35</v>
      </c>
      <c r="H4" s="37"/>
      <c r="I4" s="37"/>
    </row>
    <row r="5" spans="1:10" x14ac:dyDescent="0.2">
      <c r="F5" s="8" t="s">
        <v>3</v>
      </c>
      <c r="G5" s="35"/>
      <c r="H5" s="37"/>
      <c r="I5" s="37"/>
    </row>
    <row r="6" spans="1:10" x14ac:dyDescent="0.2">
      <c r="A6" s="1" t="s">
        <v>5</v>
      </c>
      <c r="B6" s="44" t="s">
        <v>40</v>
      </c>
      <c r="C6" s="44"/>
      <c r="D6" s="44"/>
      <c r="E6" s="44"/>
      <c r="F6" s="6"/>
      <c r="G6" s="6"/>
      <c r="H6" s="6"/>
      <c r="I6" s="6"/>
      <c r="J6" s="6"/>
    </row>
    <row r="8" spans="1:10" x14ac:dyDescent="0.2">
      <c r="A8" s="7" t="s">
        <v>39</v>
      </c>
    </row>
    <row r="9" spans="1:10" x14ac:dyDescent="0.2">
      <c r="A9" s="1" t="s">
        <v>53</v>
      </c>
    </row>
    <row r="10" spans="1:10" ht="45" customHeight="1" x14ac:dyDescent="0.2">
      <c r="A10" s="9" t="s">
        <v>6</v>
      </c>
      <c r="B10" s="9" t="s">
        <v>7</v>
      </c>
      <c r="C10" s="9" t="s">
        <v>8</v>
      </c>
      <c r="D10" s="9" t="s">
        <v>9</v>
      </c>
      <c r="E10" s="5"/>
      <c r="I10" s="4"/>
    </row>
    <row r="11" spans="1:10" x14ac:dyDescent="0.2">
      <c r="A11" s="28" t="s">
        <v>50</v>
      </c>
      <c r="B11" s="24">
        <v>3</v>
      </c>
      <c r="C11" s="24">
        <v>9.3000000000000007</v>
      </c>
      <c r="D11" s="22">
        <f>B11*C11</f>
        <v>27.900000000000002</v>
      </c>
      <c r="E11" s="3"/>
      <c r="F11" s="3"/>
      <c r="G11" s="3"/>
    </row>
    <row r="12" spans="1:10" x14ac:dyDescent="0.2">
      <c r="A12" s="33">
        <v>8</v>
      </c>
      <c r="B12" s="27">
        <v>15</v>
      </c>
      <c r="C12" s="27">
        <v>8.6999999999999993</v>
      </c>
      <c r="D12" s="22">
        <f>B12*C12</f>
        <v>130.5</v>
      </c>
      <c r="E12" s="3"/>
      <c r="F12" s="3"/>
      <c r="G12" s="3"/>
    </row>
    <row r="13" spans="1:10" x14ac:dyDescent="0.2">
      <c r="A13" s="27">
        <v>7</v>
      </c>
      <c r="B13" s="27">
        <v>22</v>
      </c>
      <c r="C13" s="27">
        <v>8.6999999999999993</v>
      </c>
      <c r="D13" s="22">
        <f t="shared" ref="D13:D15" si="0">B13*C13</f>
        <v>191.39999999999998</v>
      </c>
      <c r="E13" s="3"/>
      <c r="F13" s="3"/>
      <c r="G13" s="3"/>
    </row>
    <row r="14" spans="1:10" x14ac:dyDescent="0.2">
      <c r="A14" s="28" t="s">
        <v>51</v>
      </c>
      <c r="B14" s="27">
        <v>24</v>
      </c>
      <c r="C14" s="27">
        <v>10.5</v>
      </c>
      <c r="D14" s="22">
        <f t="shared" si="0"/>
        <v>252</v>
      </c>
      <c r="E14" s="3"/>
      <c r="F14" s="3"/>
      <c r="G14" s="3"/>
    </row>
    <row r="15" spans="1:10" x14ac:dyDescent="0.2">
      <c r="A15" s="33"/>
      <c r="B15" s="24"/>
      <c r="C15" s="3"/>
      <c r="D15" s="22">
        <f t="shared" si="0"/>
        <v>0</v>
      </c>
      <c r="E15" s="3"/>
      <c r="F15" s="3"/>
      <c r="G15" s="3"/>
    </row>
    <row r="16" spans="1:10" x14ac:dyDescent="0.2">
      <c r="C16" s="11" t="s">
        <v>11</v>
      </c>
      <c r="D16" s="23">
        <f>SUM(D11:D15)</f>
        <v>601.79999999999995</v>
      </c>
    </row>
    <row r="17" spans="1:7" x14ac:dyDescent="0.2">
      <c r="C17" s="12" t="s">
        <v>10</v>
      </c>
      <c r="D17" s="14">
        <f>ROUNDUP(D16,0)</f>
        <v>602</v>
      </c>
    </row>
    <row r="19" spans="1:7" x14ac:dyDescent="0.2">
      <c r="A19" s="1" t="s">
        <v>49</v>
      </c>
    </row>
    <row r="20" spans="1:7" x14ac:dyDescent="0.2">
      <c r="A20" s="1" t="s">
        <v>35</v>
      </c>
    </row>
    <row r="22" spans="1:7" x14ac:dyDescent="0.2">
      <c r="A22" s="1" t="s">
        <v>12</v>
      </c>
    </row>
    <row r="23" spans="1:7" ht="13.5" thickBot="1" x14ac:dyDescent="0.25">
      <c r="A23" s="1" t="s">
        <v>42</v>
      </c>
    </row>
    <row r="24" spans="1:7" ht="15.75" customHeight="1" thickBot="1" x14ac:dyDescent="0.25">
      <c r="A24" s="45" t="s">
        <v>38</v>
      </c>
      <c r="B24" s="46"/>
      <c r="C24" s="47"/>
    </row>
    <row r="26" spans="1:7" x14ac:dyDescent="0.2">
      <c r="A26" s="16" t="s">
        <v>13</v>
      </c>
      <c r="B26" s="41" t="s">
        <v>14</v>
      </c>
      <c r="C26" s="41"/>
      <c r="D26" s="17"/>
    </row>
    <row r="27" spans="1:7" x14ac:dyDescent="0.2">
      <c r="A27" s="16" t="s">
        <v>15</v>
      </c>
      <c r="B27" s="50" t="s">
        <v>16</v>
      </c>
      <c r="C27" s="50"/>
      <c r="D27" s="29">
        <v>817.67</v>
      </c>
    </row>
    <row r="28" spans="1:7" ht="25.5" customHeight="1" x14ac:dyDescent="0.2">
      <c r="A28" s="16" t="s">
        <v>18</v>
      </c>
      <c r="B28" s="50" t="s">
        <v>17</v>
      </c>
      <c r="C28" s="50"/>
      <c r="D28" s="29">
        <v>17</v>
      </c>
      <c r="F28" s="1">
        <v>886.2</v>
      </c>
      <c r="G28" s="34">
        <f>+F28+0.02*2+0.5+0.02*6</f>
        <v>886.86</v>
      </c>
    </row>
    <row r="29" spans="1:7" ht="25.5" customHeight="1" x14ac:dyDescent="0.2">
      <c r="A29" s="16" t="s">
        <v>19</v>
      </c>
      <c r="B29" s="51" t="s">
        <v>20</v>
      </c>
      <c r="C29" s="51"/>
      <c r="D29" s="29">
        <v>3.4</v>
      </c>
    </row>
    <row r="30" spans="1:7" ht="25.5" customHeight="1" x14ac:dyDescent="0.2">
      <c r="A30" s="16" t="s">
        <v>21</v>
      </c>
      <c r="B30" s="51" t="s">
        <v>22</v>
      </c>
      <c r="C30" s="51"/>
      <c r="D30" s="29">
        <f>SUM(D27:D29)</f>
        <v>838.06999999999994</v>
      </c>
    </row>
    <row r="31" spans="1:7" x14ac:dyDescent="0.2">
      <c r="A31" s="16" t="s">
        <v>23</v>
      </c>
      <c r="B31" s="17" t="s">
        <v>24</v>
      </c>
      <c r="C31" s="17"/>
      <c r="D31" s="29">
        <v>817.51</v>
      </c>
    </row>
    <row r="32" spans="1:7" ht="38.25" customHeight="1" x14ac:dyDescent="0.2">
      <c r="A32" s="16" t="s">
        <v>25</v>
      </c>
      <c r="B32" s="51" t="s">
        <v>26</v>
      </c>
      <c r="C32" s="51"/>
      <c r="D32" s="29">
        <f>D30-D31</f>
        <v>20.559999999999945</v>
      </c>
    </row>
    <row r="33" spans="1:5" ht="25.5" customHeight="1" x14ac:dyDescent="0.2">
      <c r="A33" s="16" t="s">
        <v>27</v>
      </c>
      <c r="B33" s="51" t="s">
        <v>28</v>
      </c>
      <c r="C33" s="51"/>
      <c r="D33" s="29">
        <f>D32+1.5</f>
        <v>22.059999999999945</v>
      </c>
    </row>
    <row r="34" spans="1:5" ht="13.5" thickBot="1" x14ac:dyDescent="0.25">
      <c r="A34" s="17"/>
      <c r="B34" s="18"/>
      <c r="C34" s="18"/>
      <c r="D34" s="30"/>
    </row>
    <row r="35" spans="1:5" ht="15.75" customHeight="1" thickBot="1" x14ac:dyDescent="0.25">
      <c r="B35" s="42" t="s">
        <v>29</v>
      </c>
      <c r="C35" s="43"/>
      <c r="D35" s="31" t="s">
        <v>30</v>
      </c>
    </row>
    <row r="36" spans="1:5" ht="13.5" thickBot="1" x14ac:dyDescent="0.25"/>
    <row r="37" spans="1:5" ht="15.6" customHeight="1" x14ac:dyDescent="0.2">
      <c r="B37" s="48" t="s">
        <v>31</v>
      </c>
      <c r="C37" s="49"/>
      <c r="D37" s="26" t="s">
        <v>33</v>
      </c>
      <c r="E37" s="21"/>
    </row>
    <row r="38" spans="1:5" ht="15.6" customHeight="1" thickBot="1" x14ac:dyDescent="0.25">
      <c r="B38" s="38" t="s">
        <v>32</v>
      </c>
      <c r="C38" s="39"/>
      <c r="D38" s="39"/>
      <c r="E38" s="40"/>
    </row>
  </sheetData>
  <mergeCells count="17">
    <mergeCell ref="B32:C32"/>
    <mergeCell ref="G2:I2"/>
    <mergeCell ref="G3:I3"/>
    <mergeCell ref="G4:I4"/>
    <mergeCell ref="G5:I5"/>
    <mergeCell ref="B6:E6"/>
    <mergeCell ref="A24:C24"/>
    <mergeCell ref="B26:C26"/>
    <mergeCell ref="B27:C27"/>
    <mergeCell ref="B28:C28"/>
    <mergeCell ref="B29:C29"/>
    <mergeCell ref="B30:C30"/>
    <mergeCell ref="B33:C33"/>
    <mergeCell ref="B35:C35"/>
    <mergeCell ref="B37:C37"/>
    <mergeCell ref="B38:C38"/>
    <mergeCell ref="D38:E38"/>
  </mergeCells>
  <pageMargins left="0.7" right="0.7" top="0.75" bottom="0.75" header="0.3" footer="0.3"/>
  <pageSetup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CP001 - Pole 1</vt:lpstr>
      <vt:lpstr>CP001 - Pole 2</vt:lpstr>
      <vt:lpstr>CP001 - Pole 3</vt:lpstr>
      <vt:lpstr>CP001 - Pole 4</vt:lpstr>
      <vt:lpstr>'CP001 - Pole 1'!Print_Area</vt:lpstr>
      <vt:lpstr>'CP001 - Pole 2'!Print_Area</vt:lpstr>
      <vt:lpstr>'CP001 - Pole 3'!Print_Area</vt:lpstr>
      <vt:lpstr>'CP001 - Pole 4'!Print_Area</vt:lpstr>
    </vt:vector>
  </TitlesOfParts>
  <Company>Parsons Brinckerhoff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Love</dc:creator>
  <cp:lastModifiedBy>HP-2016_01</cp:lastModifiedBy>
  <cp:lastPrinted>2016-09-01T18:28:26Z</cp:lastPrinted>
  <dcterms:created xsi:type="dcterms:W3CDTF">2012-04-17T16:49:08Z</dcterms:created>
  <dcterms:modified xsi:type="dcterms:W3CDTF">2017-07-06T12:07:12Z</dcterms:modified>
</cp:coreProperties>
</file>