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hak\Desktop\Enterprise Analytics\M6 Assignment\"/>
    </mc:Choice>
  </mc:AlternateContent>
  <xr:revisionPtr revIDLastSave="0" documentId="13_ncr:1_{3E32A927-025A-42CE-80F9-49F05E920A50}" xr6:coauthVersionLast="47" xr6:coauthVersionMax="47" xr10:uidLastSave="{00000000-0000-0000-0000-000000000000}"/>
  <bookViews>
    <workbookView xWindow="-108" yWindow="-108" windowWidth="23256" windowHeight="12576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1'!$K$52:$S$60</definedName>
    <definedName name="solver_adj" localSheetId="1" hidden="1">'Part 2'!$O$6:$T$6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1'!$Q$61:$S$61</definedName>
    <definedName name="solver_lhs1" localSheetId="1" hidden="1">'Part 2'!$U$10</definedName>
    <definedName name="solver_lhs2" localSheetId="0" hidden="1">'Part 1'!$T$52:$T$57</definedName>
    <definedName name="solver_lhs2" localSheetId="1" hidden="1">'Part 2'!$U$6</definedName>
    <definedName name="solver_lhs3" localSheetId="0" hidden="1">'Part 1'!$T$58</definedName>
    <definedName name="solver_lhs4" localSheetId="0" hidden="1">'Part 1'!$T$59</definedName>
    <definedName name="solver_lhs5" localSheetId="0" hidden="1">'Part 1'!$T$60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'Part 1'!$T$68</definedName>
    <definedName name="solver_opt" localSheetId="1" hidden="1">'Part 2'!$U$6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2</definedName>
    <definedName name="solver_rel1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'Part 1'!$Q$63:$S$63</definedName>
    <definedName name="solver_rhs1" localSheetId="1" hidden="1">'Part 2'!$W$10</definedName>
    <definedName name="solver_rhs2" localSheetId="0" hidden="1">'Part 1'!$V$52:$V$57</definedName>
    <definedName name="solver_rhs2" localSheetId="1" hidden="1">1</definedName>
    <definedName name="solver_rhs3" localSheetId="0" hidden="1">'Part 1'!$K$61</definedName>
    <definedName name="solver_rhs4" localSheetId="0" hidden="1">'Part 1'!$L$61</definedName>
    <definedName name="solver_rhs5" localSheetId="0" hidden="1">'Part 1'!$M$61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8" i="1" l="1"/>
  <c r="O23" i="2" l="1"/>
  <c r="O22" i="2"/>
  <c r="O21" i="2"/>
  <c r="O20" i="2"/>
  <c r="O19" i="2"/>
  <c r="O18" i="2"/>
  <c r="T10" i="2"/>
  <c r="S10" i="2"/>
  <c r="R10" i="2"/>
  <c r="Q10" i="2"/>
  <c r="P10" i="2"/>
  <c r="O10" i="2"/>
  <c r="U6" i="2"/>
  <c r="Q18" i="2" l="1"/>
  <c r="Q19" i="2"/>
  <c r="Q20" i="2"/>
  <c r="Q21" i="2"/>
  <c r="Q22" i="2"/>
  <c r="Q23" i="2"/>
  <c r="P23" i="2"/>
  <c r="P19" i="2"/>
  <c r="P21" i="2"/>
  <c r="P20" i="2"/>
  <c r="P22" i="2"/>
  <c r="P18" i="2"/>
  <c r="U10" i="2"/>
  <c r="Q24" i="2" l="1"/>
  <c r="P24" i="2"/>
  <c r="P61" i="1" l="1"/>
  <c r="O61" i="1"/>
  <c r="N61" i="1"/>
  <c r="M61" i="1"/>
  <c r="L61" i="1"/>
  <c r="K61" i="1"/>
  <c r="T59" i="1"/>
  <c r="T60" i="1"/>
  <c r="T58" i="1"/>
  <c r="R61" i="1"/>
  <c r="S61" i="1"/>
  <c r="Q61" i="1"/>
  <c r="T64" i="1"/>
  <c r="T56" i="1"/>
  <c r="T53" i="1"/>
  <c r="T54" i="1"/>
  <c r="T55" i="1"/>
  <c r="T57" i="1"/>
  <c r="T52" i="1"/>
  <c r="V59" i="1"/>
  <c r="R23" i="1"/>
  <c r="P25" i="1"/>
  <c r="T16" i="1"/>
  <c r="N22" i="1"/>
  <c r="O22" i="1"/>
  <c r="M22" i="1"/>
  <c r="P17" i="1"/>
  <c r="P18" i="1"/>
  <c r="P19" i="1"/>
  <c r="P20" i="1"/>
  <c r="P21" i="1"/>
  <c r="P16" i="1"/>
</calcChain>
</file>

<file path=xl/sharedStrings.xml><?xml version="1.0" encoding="utf-8"?>
<sst xmlns="http://schemas.openxmlformats.org/spreadsheetml/2006/main" count="335" uniqueCount="153">
  <si>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</si>
  <si>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</si>
  <si>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</si>
  <si>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</si>
  <si>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</si>
  <si>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</si>
  <si>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</si>
  <si>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</si>
  <si>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</si>
  <si>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</si>
  <si>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</si>
  <si>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</si>
  <si>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</si>
  <si>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</si>
  <si>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</si>
  <si>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</si>
  <si>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</si>
  <si>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</si>
  <si>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</si>
  <si>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</si>
  <si>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</si>
  <si>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</si>
  <si>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</si>
  <si>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</si>
  <si>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</si>
  <si>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</si>
  <si>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</si>
  <si>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</si>
  <si>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MODEL:</t>
  </si>
  <si>
    <t>COST:</t>
  </si>
  <si>
    <t>DECISION VARIABLES:</t>
  </si>
  <si>
    <t>Shipped to:</t>
  </si>
  <si>
    <t>Shipped from:</t>
  </si>
  <si>
    <t>Supply</t>
  </si>
  <si>
    <t>=</t>
  </si>
  <si>
    <t>Total Cost</t>
  </si>
  <si>
    <t>&lt;=</t>
  </si>
  <si>
    <t>Capacity</t>
  </si>
  <si>
    <t>Total Capacity</t>
  </si>
  <si>
    <t>Total Supply</t>
  </si>
  <si>
    <t>DECISION VARIABLE:</t>
  </si>
  <si>
    <t>Target Return</t>
  </si>
  <si>
    <t>Variables based on decision</t>
  </si>
  <si>
    <t xml:space="preserve">High tech stocks </t>
  </si>
  <si>
    <t>X1</t>
  </si>
  <si>
    <t>X2</t>
  </si>
  <si>
    <t>X3</t>
  </si>
  <si>
    <t>X4</t>
  </si>
  <si>
    <t>X5</t>
  </si>
  <si>
    <t>X6</t>
  </si>
  <si>
    <t>SUM(Xi)</t>
  </si>
  <si>
    <t>Xi*ER</t>
  </si>
  <si>
    <t>Return Expected</t>
  </si>
  <si>
    <t>&gt;=</t>
  </si>
  <si>
    <t>Return Baseline</t>
  </si>
  <si>
    <t>Total Investment Allocation</t>
  </si>
  <si>
    <t>Asset</t>
  </si>
  <si>
    <t>Allocation Rate</t>
  </si>
  <si>
    <t>Investment Allocation</t>
  </si>
  <si>
    <t>Total</t>
  </si>
  <si>
    <t>SD</t>
  </si>
  <si>
    <t>Baseline Return</t>
  </si>
  <si>
    <t>Risk (r')</t>
  </si>
  <si>
    <t>Risk (r')%</t>
  </si>
  <si>
    <t>XxxDO</t>
  </si>
  <si>
    <t>XxxDF</t>
  </si>
  <si>
    <t>XxxDMa</t>
  </si>
  <si>
    <t>XxxMO</t>
  </si>
  <si>
    <t>XxxMF</t>
  </si>
  <si>
    <t>XxxMMa</t>
  </si>
  <si>
    <t>XxxMoO</t>
  </si>
  <si>
    <t>XxxMoF</t>
  </si>
  <si>
    <t>XxxMoMa</t>
  </si>
  <si>
    <t>XxxPO</t>
  </si>
  <si>
    <t>XxxPF</t>
  </si>
  <si>
    <t>XxxPMa</t>
  </si>
  <si>
    <t>XxxRO</t>
  </si>
  <si>
    <t>XxxRF</t>
  </si>
  <si>
    <t>XxxRMa</t>
  </si>
  <si>
    <t>XxxSO</t>
  </si>
  <si>
    <t>XxxSF</t>
  </si>
  <si>
    <t>XxxSMa</t>
  </si>
  <si>
    <t>Denr</t>
  </si>
  <si>
    <t>Morg-ton</t>
  </si>
  <si>
    <t>Morr-ville</t>
  </si>
  <si>
    <t>Pi-ville</t>
  </si>
  <si>
    <t>Ro-hill</t>
  </si>
  <si>
    <t>Sta-ville</t>
  </si>
  <si>
    <t>Oran-Burg</t>
  </si>
  <si>
    <t>Flor-ce</t>
  </si>
  <si>
    <t>M-on</t>
  </si>
  <si>
    <t>XxxDD</t>
  </si>
  <si>
    <t>XxxDM</t>
  </si>
  <si>
    <t>XxxDMo</t>
  </si>
  <si>
    <t>XxxDP</t>
  </si>
  <si>
    <t>XxxDR</t>
  </si>
  <si>
    <t>XxxDS</t>
  </si>
  <si>
    <t>XxxMD</t>
  </si>
  <si>
    <t>XxxMM</t>
  </si>
  <si>
    <t>XxxMMo</t>
  </si>
  <si>
    <t>XxxMP</t>
  </si>
  <si>
    <t>XxxMR</t>
  </si>
  <si>
    <t>XxxMS</t>
  </si>
  <si>
    <t>XxxMoD</t>
  </si>
  <si>
    <t>XxxMoM</t>
  </si>
  <si>
    <t>XxxMoMo</t>
  </si>
  <si>
    <t>XxxMoP</t>
  </si>
  <si>
    <t>XxxMoR</t>
  </si>
  <si>
    <t>XxxMoS</t>
  </si>
  <si>
    <t>XxxPD</t>
  </si>
  <si>
    <t>XxxPM</t>
  </si>
  <si>
    <t>XxxPMo</t>
  </si>
  <si>
    <t>XxxPP</t>
  </si>
  <si>
    <t>XxxPR</t>
  </si>
  <si>
    <t>XxxPS</t>
  </si>
  <si>
    <t>XxxRD</t>
  </si>
  <si>
    <t>XxxRM</t>
  </si>
  <si>
    <t>XxxRMo</t>
  </si>
  <si>
    <t>XxxRP</t>
  </si>
  <si>
    <t>XxxRR</t>
  </si>
  <si>
    <t>XxxRS</t>
  </si>
  <si>
    <t>XxxSD</t>
  </si>
  <si>
    <t>XxxSM</t>
  </si>
  <si>
    <t>XxxSMo</t>
  </si>
  <si>
    <t>XxxSP</t>
  </si>
  <si>
    <t>XxxSR</t>
  </si>
  <si>
    <t>XxxSS</t>
  </si>
  <si>
    <t>XxxOD</t>
  </si>
  <si>
    <t>XxxOM</t>
  </si>
  <si>
    <t>XxxOMo</t>
  </si>
  <si>
    <t>XxxOP</t>
  </si>
  <si>
    <t>XxxOR</t>
  </si>
  <si>
    <t>XxxOS</t>
  </si>
  <si>
    <t>XxxOO</t>
  </si>
  <si>
    <t>XxxOF</t>
  </si>
  <si>
    <t>XxxOMa</t>
  </si>
  <si>
    <t>XxxFD</t>
  </si>
  <si>
    <t>XxxFM</t>
  </si>
  <si>
    <t>XxxFMo</t>
  </si>
  <si>
    <t>XxxFP</t>
  </si>
  <si>
    <t>XxxFR</t>
  </si>
  <si>
    <t>XxxFS</t>
  </si>
  <si>
    <t>XxxFO</t>
  </si>
  <si>
    <t>XxxFF</t>
  </si>
  <si>
    <t>XxxFMa</t>
  </si>
  <si>
    <t>XxxMaD</t>
  </si>
  <si>
    <t>XxxMaMo</t>
  </si>
  <si>
    <t>XxxMaP</t>
  </si>
  <si>
    <t>XxxMaR</t>
  </si>
  <si>
    <t>XxxMaS</t>
  </si>
  <si>
    <t>XxxMaO</t>
  </si>
  <si>
    <t>XxxMaF</t>
  </si>
  <si>
    <t>XxxMaMa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</si>
</sst>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0.000%"/>
    <numFmt numFmtId="166" formatCode="0.0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9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/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6" fillId="0" borderId="5" xfId="0" applyNumberFormat="1" applyFont="1" applyBorder="1" applyAlignment="1">
      <alignment horizontal="center" vertical="center" wrapText="1"/>
    </xf>
    <xf numFmtId="9" fontId="9" fillId="2" borderId="11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/>
    <xf numFmtId="0" fontId="0" fillId="5" borderId="19" xfId="0" applyFill="1" applyBorder="1" applyAlignment="1">
      <alignment horizontal="center"/>
    </xf>
    <xf numFmtId="0" fontId="6" fillId="5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2" fillId="6" borderId="19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6" borderId="19" xfId="0" applyNumberFormat="1" applyFill="1" applyBorder="1" applyAlignment="1">
      <alignment horizontal="center"/>
    </xf>
    <xf numFmtId="0" fontId="11" fillId="5" borderId="2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0" fillId="6" borderId="22" xfId="0" applyNumberFormat="1" applyFill="1" applyBorder="1" applyAlignment="1">
      <alignment horizontal="center"/>
    </xf>
    <xf numFmtId="9" fontId="0" fillId="0" borderId="0" xfId="0" applyNumberFormat="1"/>
    <xf numFmtId="0" fontId="9" fillId="7" borderId="19" xfId="0" applyFont="1" applyFill="1" applyBorder="1" applyAlignment="1">
      <alignment vertical="center"/>
    </xf>
    <xf numFmtId="9" fontId="11" fillId="3" borderId="1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19" xfId="0" applyFont="1" applyBorder="1" applyAlignment="1">
      <alignment horizontal="center"/>
    </xf>
    <xf numFmtId="0" fontId="11" fillId="8" borderId="19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1" fillId="9" borderId="19" xfId="0" applyFont="1" applyFill="1" applyBorder="1" applyAlignment="1">
      <alignment horizontal="center"/>
    </xf>
    <xf numFmtId="0" fontId="11" fillId="5" borderId="0" xfId="0" applyFont="1" applyFill="1"/>
    <xf numFmtId="0" fontId="11" fillId="5" borderId="19" xfId="0" applyFont="1" applyFill="1" applyBorder="1"/>
    <xf numFmtId="9" fontId="11" fillId="9" borderId="19" xfId="0" applyNumberFormat="1" applyFont="1" applyFill="1" applyBorder="1" applyAlignment="1">
      <alignment horizontal="center"/>
    </xf>
    <xf numFmtId="10" fontId="11" fillId="9" borderId="19" xfId="0" applyNumberFormat="1" applyFont="1" applyFill="1" applyBorder="1" applyAlignment="1">
      <alignment horizontal="center"/>
    </xf>
    <xf numFmtId="6" fontId="11" fillId="9" borderId="19" xfId="0" applyNumberFormat="1" applyFont="1" applyFill="1" applyBorder="1" applyAlignment="1">
      <alignment horizontal="center"/>
    </xf>
    <xf numFmtId="10" fontId="0" fillId="6" borderId="19" xfId="0" applyNumberFormat="1" applyFill="1" applyBorder="1" applyAlignment="1">
      <alignment horizontal="center"/>
    </xf>
    <xf numFmtId="8" fontId="0" fillId="6" borderId="19" xfId="0" applyNumberFormat="1" applyFill="1" applyBorder="1" applyAlignment="1">
      <alignment horizontal="center"/>
    </xf>
    <xf numFmtId="8" fontId="11" fillId="5" borderId="19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9" fontId="11" fillId="10" borderId="19" xfId="0" applyNumberFormat="1" applyFont="1" applyFill="1" applyBorder="1" applyAlignment="1">
      <alignment horizontal="center"/>
    </xf>
    <xf numFmtId="166" fontId="11" fillId="10" borderId="19" xfId="0" applyNumberFormat="1" applyFont="1" applyFill="1" applyBorder="1" applyAlignment="1">
      <alignment horizontal="center"/>
    </xf>
    <xf numFmtId="165" fontId="11" fillId="10" borderId="19" xfId="1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11" fillId="7" borderId="19" xfId="0" applyNumberFormat="1" applyFont="1" applyFill="1" applyBorder="1" applyAlignment="1">
      <alignment horizontal="center"/>
    </xf>
    <xf numFmtId="164" fontId="11" fillId="3" borderId="19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wrapText="1"/>
    </xf>
    <xf numFmtId="0" fontId="11" fillId="5" borderId="19" xfId="0" applyFont="1" applyFill="1" applyBorder="1" applyAlignment="1">
      <alignment horizontal="center" wrapText="1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</a:t>
            </a:r>
            <a:r>
              <a:rPr lang="en-US" baseline="0"/>
              <a:t> vs Risk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'Part 2'!$V$17:$V$23</c:f>
              <c:numCache>
                <c:formatCode>0.000%</c:formatCode>
                <c:ptCount val="7"/>
                <c:pt idx="0">
                  <c:v>2.0898309999999999E-3</c:v>
                </c:pt>
                <c:pt idx="1">
                  <c:v>2.939714E-3</c:v>
                </c:pt>
                <c:pt idx="2">
                  <c:v>3.3684000000000001E-3</c:v>
                </c:pt>
                <c:pt idx="3">
                  <c:v>3.9800529999999999E-3</c:v>
                </c:pt>
                <c:pt idx="4">
                  <c:v>4.0789399999999996E-3</c:v>
                </c:pt>
                <c:pt idx="5">
                  <c:v>4.1100299999999998E-3</c:v>
                </c:pt>
                <c:pt idx="6">
                  <c:v>4.7000000000000002E-3</c:v>
                </c:pt>
              </c:numCache>
            </c:numRef>
          </c:xVal>
          <c:yVal>
            <c:numRef>
              <c:f>'Part 2'!$T$17:$T$23</c:f>
              <c:numCache>
                <c:formatCode>0%</c:formatCode>
                <c:ptCount val="7"/>
                <c:pt idx="0">
                  <c:v>0.09</c:v>
                </c:pt>
                <c:pt idx="1">
                  <c:v>0.1</c:v>
                </c:pt>
                <c:pt idx="2">
                  <c:v>0.11</c:v>
                </c:pt>
                <c:pt idx="3">
                  <c:v>0.12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4-406F-92AC-7D8F6C1E3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547615"/>
        <c:axId val="1799550527"/>
      </c:scatterChart>
      <c:valAx>
        <c:axId val="179954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50527"/>
        <c:crosses val="autoZero"/>
        <c:crossBetween val="midCat"/>
      </c:valAx>
      <c:valAx>
        <c:axId val="17995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4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403860</xdr:colOff>
      <xdr:row>24</xdr:row>
      <xdr:rowOff>0</xdr:rowOff>
    </xdr:from>
    <xdr:to>
      <xdr:col>22</xdr:col>
      <xdr:colOff>312420</xdr:colOff>
      <xdr:row>37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77E4C-1EA7-430B-B27C-11BAF15A2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1:X68"/>
  <sheetViews>
    <sheetView showGridLines="0" tabSelected="1" topLeftCell="F34" zoomScale="80" zoomScaleNormal="80" workbookViewId="0">
      <selection activeCell="N47" sqref="N47"/>
    </sheetView>
  </sheetViews>
  <sheetFormatPr defaultColWidth="11" defaultRowHeight="15.6" x14ac:dyDescent="0.3"/>
  <cols>
    <col min="3" max="3" width="18.3984375" customWidth="1"/>
    <col min="4" max="9" width="16.3984375" customWidth="1"/>
    <col min="10" max="10" width="18.296875" customWidth="1"/>
    <col min="11" max="11" width="15.8984375" customWidth="1"/>
    <col min="12" max="12" width="20.3984375" customWidth="1"/>
    <col min="13" max="14" width="15.8984375" customWidth="1"/>
    <col min="15" max="24" width="15.19921875" customWidth="1"/>
  </cols>
  <sheetData>
    <row r="1" spans="3:24" x14ac:dyDescent="0.3"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3:24" ht="16.2" thickBot="1" x14ac:dyDescent="0.35"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3:24" ht="18" thickBot="1" x14ac:dyDescent="0.35">
      <c r="C3" s="1"/>
      <c r="D3" s="78" t="s">
        <v>0</v>
      </c>
      <c r="E3" s="79"/>
      <c r="F3" s="80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3:24" ht="36" thickTop="1" thickBot="1" x14ac:dyDescent="0.35">
      <c r="C4" s="2" t="s">
        <v>1</v>
      </c>
      <c r="D4" s="3" t="s">
        <v>2</v>
      </c>
      <c r="E4" s="3" t="s">
        <v>3</v>
      </c>
      <c r="F4" s="3" t="s">
        <v>4</v>
      </c>
      <c r="H4" s="17" t="s">
        <v>1</v>
      </c>
      <c r="I4" s="18" t="s">
        <v>11</v>
      </c>
      <c r="K4" s="23"/>
      <c r="L4" s="30" t="s">
        <v>28</v>
      </c>
      <c r="M4" s="31" t="s">
        <v>88</v>
      </c>
      <c r="N4" s="31" t="s">
        <v>89</v>
      </c>
      <c r="O4" s="31" t="s">
        <v>90</v>
      </c>
      <c r="P4" s="23"/>
      <c r="Q4" s="30" t="s">
        <v>29</v>
      </c>
      <c r="R4" s="31" t="s">
        <v>88</v>
      </c>
      <c r="S4" s="31" t="s">
        <v>89</v>
      </c>
      <c r="T4" s="31" t="s">
        <v>90</v>
      </c>
      <c r="U4" s="23"/>
      <c r="V4" s="23"/>
      <c r="W4" s="23"/>
      <c r="X4" s="23"/>
    </row>
    <row r="5" spans="3:24" ht="18" thickBot="1" x14ac:dyDescent="0.35">
      <c r="C5" s="4" t="s">
        <v>5</v>
      </c>
      <c r="D5" s="5">
        <v>11</v>
      </c>
      <c r="E5" s="5">
        <v>15</v>
      </c>
      <c r="F5" s="5">
        <v>17</v>
      </c>
      <c r="H5" s="19" t="s">
        <v>5</v>
      </c>
      <c r="I5" s="20">
        <v>47</v>
      </c>
      <c r="K5" s="23"/>
      <c r="L5" s="31" t="s">
        <v>82</v>
      </c>
      <c r="M5" s="32" t="s">
        <v>64</v>
      </c>
      <c r="N5" s="32" t="s">
        <v>65</v>
      </c>
      <c r="O5" s="32" t="s">
        <v>66</v>
      </c>
      <c r="P5" s="23"/>
      <c r="Q5" s="31" t="s">
        <v>82</v>
      </c>
      <c r="R5" s="33">
        <v>11</v>
      </c>
      <c r="S5" s="33">
        <v>15</v>
      </c>
      <c r="T5" s="33">
        <v>17</v>
      </c>
      <c r="U5" s="23"/>
      <c r="V5" s="23"/>
      <c r="W5" s="23"/>
      <c r="X5" s="23"/>
    </row>
    <row r="6" spans="3:24" ht="24" customHeight="1" thickBot="1" x14ac:dyDescent="0.35">
      <c r="C6" s="4" t="s">
        <v>6</v>
      </c>
      <c r="D6" s="6">
        <v>14</v>
      </c>
      <c r="E6" s="6">
        <v>10</v>
      </c>
      <c r="F6" s="6">
        <v>10</v>
      </c>
      <c r="H6" s="19" t="s">
        <v>6</v>
      </c>
      <c r="I6" s="20">
        <v>25</v>
      </c>
      <c r="K6" s="23"/>
      <c r="L6" s="31" t="s">
        <v>83</v>
      </c>
      <c r="M6" s="32" t="s">
        <v>67</v>
      </c>
      <c r="N6" s="32" t="s">
        <v>68</v>
      </c>
      <c r="O6" s="32" t="s">
        <v>69</v>
      </c>
      <c r="P6" s="23"/>
      <c r="Q6" s="31" t="s">
        <v>83</v>
      </c>
      <c r="R6" s="33">
        <v>14</v>
      </c>
      <c r="S6" s="33">
        <v>10</v>
      </c>
      <c r="T6" s="33">
        <v>10</v>
      </c>
      <c r="U6" s="23"/>
      <c r="V6" s="23"/>
      <c r="W6" s="23"/>
      <c r="X6" s="23"/>
    </row>
    <row r="7" spans="3:24" ht="24.9" customHeight="1" thickBot="1" x14ac:dyDescent="0.35">
      <c r="C7" s="4" t="s">
        <v>7</v>
      </c>
      <c r="D7" s="6">
        <v>13</v>
      </c>
      <c r="E7" s="6">
        <v>20</v>
      </c>
      <c r="F7" s="6">
        <v>12</v>
      </c>
      <c r="H7" s="19" t="s">
        <v>7</v>
      </c>
      <c r="I7" s="20">
        <v>40</v>
      </c>
      <c r="K7" s="23"/>
      <c r="L7" s="31" t="s">
        <v>84</v>
      </c>
      <c r="M7" s="32" t="s">
        <v>70</v>
      </c>
      <c r="N7" s="32" t="s">
        <v>71</v>
      </c>
      <c r="O7" s="32" t="s">
        <v>72</v>
      </c>
      <c r="P7" s="23"/>
      <c r="Q7" s="31" t="s">
        <v>84</v>
      </c>
      <c r="R7" s="33">
        <v>13</v>
      </c>
      <c r="S7" s="33">
        <v>20</v>
      </c>
      <c r="T7" s="33">
        <v>12</v>
      </c>
      <c r="U7" s="23"/>
      <c r="V7" s="23"/>
      <c r="W7" s="23"/>
      <c r="X7" s="23"/>
    </row>
    <row r="8" spans="3:24" ht="18" thickBot="1" x14ac:dyDescent="0.35">
      <c r="C8" s="4" t="s">
        <v>8</v>
      </c>
      <c r="D8" s="6">
        <v>16</v>
      </c>
      <c r="E8" s="6">
        <v>16</v>
      </c>
      <c r="F8" s="6">
        <v>18</v>
      </c>
      <c r="H8" s="19" t="s">
        <v>8</v>
      </c>
      <c r="I8" s="20">
        <v>52</v>
      </c>
      <c r="K8" s="23"/>
      <c r="L8" s="31" t="s">
        <v>85</v>
      </c>
      <c r="M8" s="32" t="s">
        <v>73</v>
      </c>
      <c r="N8" s="32" t="s">
        <v>74</v>
      </c>
      <c r="O8" s="32" t="s">
        <v>75</v>
      </c>
      <c r="P8" s="23"/>
      <c r="Q8" s="31" t="s">
        <v>85</v>
      </c>
      <c r="R8" s="33">
        <v>16</v>
      </c>
      <c r="S8" s="33">
        <v>16</v>
      </c>
      <c r="T8" s="33">
        <v>18</v>
      </c>
      <c r="U8" s="23"/>
      <c r="V8" s="23"/>
      <c r="W8" s="23"/>
      <c r="X8" s="23"/>
    </row>
    <row r="9" spans="3:24" ht="18" thickBot="1" x14ac:dyDescent="0.35">
      <c r="C9" s="4" t="s">
        <v>9</v>
      </c>
      <c r="D9" s="6">
        <v>7</v>
      </c>
      <c r="E9" s="6">
        <v>13</v>
      </c>
      <c r="F9" s="6">
        <v>12</v>
      </c>
      <c r="H9" s="19" t="s">
        <v>9</v>
      </c>
      <c r="I9" s="20">
        <v>30</v>
      </c>
      <c r="K9" s="23"/>
      <c r="L9" s="31" t="s">
        <v>86</v>
      </c>
      <c r="M9" s="32" t="s">
        <v>76</v>
      </c>
      <c r="N9" s="32" t="s">
        <v>77</v>
      </c>
      <c r="O9" s="32" t="s">
        <v>78</v>
      </c>
      <c r="P9" s="23"/>
      <c r="Q9" s="31" t="s">
        <v>86</v>
      </c>
      <c r="R9" s="33">
        <v>7</v>
      </c>
      <c r="S9" s="33">
        <v>13</v>
      </c>
      <c r="T9" s="33">
        <v>12</v>
      </c>
      <c r="U9" s="23"/>
      <c r="V9" s="23"/>
      <c r="W9" s="23"/>
      <c r="X9" s="23"/>
    </row>
    <row r="10" spans="3:24" ht="18" thickBot="1" x14ac:dyDescent="0.35">
      <c r="C10" s="4" t="s">
        <v>10</v>
      </c>
      <c r="D10" s="6">
        <v>23</v>
      </c>
      <c r="E10" s="6">
        <v>16</v>
      </c>
      <c r="F10" s="6">
        <v>17</v>
      </c>
      <c r="H10" s="21" t="s">
        <v>10</v>
      </c>
      <c r="I10" s="22">
        <v>36</v>
      </c>
      <c r="K10" s="23"/>
      <c r="L10" s="31" t="s">
        <v>87</v>
      </c>
      <c r="M10" s="32" t="s">
        <v>79</v>
      </c>
      <c r="N10" s="32" t="s">
        <v>80</v>
      </c>
      <c r="O10" s="32" t="s">
        <v>81</v>
      </c>
      <c r="P10" s="23"/>
      <c r="Q10" s="31" t="s">
        <v>87</v>
      </c>
      <c r="R10" s="33">
        <v>23</v>
      </c>
      <c r="S10" s="33">
        <v>16</v>
      </c>
      <c r="T10" s="33">
        <v>17</v>
      </c>
      <c r="U10" s="23"/>
      <c r="V10" s="23"/>
      <c r="W10" s="23"/>
      <c r="X10" s="23"/>
    </row>
    <row r="11" spans="3:24" x14ac:dyDescent="0.3">
      <c r="C11" s="77" t="s">
        <v>12</v>
      </c>
      <c r="D11" s="77"/>
      <c r="E11" s="77"/>
      <c r="F11" s="77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3:24" x14ac:dyDescent="0.3"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3:24" x14ac:dyDescent="0.3"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3:24" ht="16.2" thickBot="1" x14ac:dyDescent="0.35"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3:24" ht="18.75" customHeight="1" thickBot="1" x14ac:dyDescent="0.35">
      <c r="C15" s="1"/>
      <c r="D15" s="81" t="s">
        <v>13</v>
      </c>
      <c r="E15" s="82"/>
      <c r="F15" s="82"/>
      <c r="G15" s="82"/>
      <c r="H15" s="82"/>
      <c r="I15" s="83"/>
      <c r="K15" s="23"/>
      <c r="L15" s="30" t="s">
        <v>30</v>
      </c>
      <c r="M15" s="31" t="s">
        <v>88</v>
      </c>
      <c r="N15" s="31" t="s">
        <v>89</v>
      </c>
      <c r="O15" s="31" t="s">
        <v>90</v>
      </c>
      <c r="P15" s="29" t="s">
        <v>32</v>
      </c>
      <c r="Q15" s="34"/>
      <c r="R15" s="31" t="s">
        <v>33</v>
      </c>
      <c r="S15" s="23"/>
      <c r="T15" s="38" t="s">
        <v>35</v>
      </c>
      <c r="U15" s="23"/>
      <c r="V15" s="23"/>
      <c r="W15" s="23"/>
      <c r="X15" s="23"/>
    </row>
    <row r="16" spans="3:24" ht="18.600000000000001" thickTop="1" thickBot="1" x14ac:dyDescent="0.35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  <c r="K16" s="23"/>
      <c r="L16" s="31" t="s">
        <v>82</v>
      </c>
      <c r="M16" s="41">
        <v>40</v>
      </c>
      <c r="N16" s="41">
        <v>7</v>
      </c>
      <c r="O16" s="41">
        <v>0</v>
      </c>
      <c r="P16" s="37">
        <f>SUM(M16:O16)</f>
        <v>47</v>
      </c>
      <c r="Q16" s="35" t="s">
        <v>34</v>
      </c>
      <c r="R16" s="36">
        <v>47</v>
      </c>
      <c r="S16" s="23"/>
      <c r="T16" s="43">
        <f>SUMPRODUCT(R5:T10,M16:O21)</f>
        <v>2903</v>
      </c>
      <c r="U16" s="23"/>
      <c r="V16" s="23"/>
      <c r="W16" s="23"/>
      <c r="X16" s="23"/>
    </row>
    <row r="17" spans="3:24" ht="18" thickBot="1" x14ac:dyDescent="0.35">
      <c r="C17" s="4" t="s">
        <v>5</v>
      </c>
      <c r="D17" s="27" t="s">
        <v>14</v>
      </c>
      <c r="E17" s="5">
        <v>3</v>
      </c>
      <c r="F17" s="5">
        <v>5</v>
      </c>
      <c r="G17" s="5">
        <v>9</v>
      </c>
      <c r="H17" s="5">
        <v>5</v>
      </c>
      <c r="I17" s="5">
        <v>5</v>
      </c>
      <c r="K17" s="23"/>
      <c r="L17" s="31" t="s">
        <v>83</v>
      </c>
      <c r="M17" s="41">
        <v>0</v>
      </c>
      <c r="N17" s="41">
        <v>0</v>
      </c>
      <c r="O17" s="41">
        <v>25</v>
      </c>
      <c r="P17" s="37">
        <f t="shared" ref="P17:P21" si="0">SUM(M17:O17)</f>
        <v>25</v>
      </c>
      <c r="Q17" s="35" t="s">
        <v>34</v>
      </c>
      <c r="R17" s="36">
        <v>25</v>
      </c>
      <c r="S17" s="23"/>
      <c r="T17" s="23"/>
      <c r="U17" s="23"/>
      <c r="V17" s="23"/>
      <c r="W17" s="23"/>
      <c r="X17" s="23"/>
    </row>
    <row r="18" spans="3:24" ht="18" thickBot="1" x14ac:dyDescent="0.35">
      <c r="C18" s="4" t="s">
        <v>6</v>
      </c>
      <c r="D18" s="27">
        <v>3</v>
      </c>
      <c r="E18" s="27" t="s">
        <v>14</v>
      </c>
      <c r="F18" s="27">
        <v>7</v>
      </c>
      <c r="G18" s="27">
        <v>6</v>
      </c>
      <c r="H18" s="27">
        <v>9</v>
      </c>
      <c r="I18" s="27">
        <v>5</v>
      </c>
      <c r="K18" s="23"/>
      <c r="L18" s="31" t="s">
        <v>84</v>
      </c>
      <c r="M18" s="41">
        <v>0</v>
      </c>
      <c r="N18" s="41">
        <v>0</v>
      </c>
      <c r="O18" s="41">
        <v>40</v>
      </c>
      <c r="P18" s="37">
        <f t="shared" si="0"/>
        <v>40</v>
      </c>
      <c r="Q18" s="35" t="s">
        <v>34</v>
      </c>
      <c r="R18" s="36">
        <v>40</v>
      </c>
      <c r="S18" s="23"/>
      <c r="T18" s="23"/>
      <c r="U18" s="23"/>
      <c r="V18" s="23"/>
      <c r="W18" s="23"/>
      <c r="X18" s="23"/>
    </row>
    <row r="19" spans="3:24" ht="18" thickBot="1" x14ac:dyDescent="0.35">
      <c r="C19" s="4" t="s">
        <v>7</v>
      </c>
      <c r="D19" s="27">
        <v>5</v>
      </c>
      <c r="E19" s="27">
        <v>7</v>
      </c>
      <c r="F19" s="27" t="s">
        <v>14</v>
      </c>
      <c r="G19" s="27">
        <v>3</v>
      </c>
      <c r="H19" s="27">
        <v>5</v>
      </c>
      <c r="I19" s="27">
        <v>10</v>
      </c>
      <c r="K19" s="23"/>
      <c r="L19" s="31" t="s">
        <v>85</v>
      </c>
      <c r="M19" s="41">
        <v>0</v>
      </c>
      <c r="N19" s="41">
        <v>52</v>
      </c>
      <c r="O19" s="41">
        <v>0</v>
      </c>
      <c r="P19" s="37">
        <f t="shared" si="0"/>
        <v>52</v>
      </c>
      <c r="Q19" s="35" t="s">
        <v>34</v>
      </c>
      <c r="R19" s="36">
        <v>52</v>
      </c>
      <c r="S19" s="23"/>
      <c r="T19" s="23"/>
      <c r="U19" s="23"/>
      <c r="V19" s="23"/>
      <c r="W19" s="23"/>
      <c r="X19" s="23"/>
    </row>
    <row r="20" spans="3:24" ht="18" thickBot="1" x14ac:dyDescent="0.35">
      <c r="C20" s="4" t="s">
        <v>8</v>
      </c>
      <c r="D20" s="27">
        <v>9</v>
      </c>
      <c r="E20" s="27">
        <v>6</v>
      </c>
      <c r="F20" s="27">
        <v>3</v>
      </c>
      <c r="G20" s="27" t="s">
        <v>14</v>
      </c>
      <c r="H20" s="27">
        <v>3</v>
      </c>
      <c r="I20" s="27">
        <v>12</v>
      </c>
      <c r="K20" s="23"/>
      <c r="L20" s="31" t="s">
        <v>86</v>
      </c>
      <c r="M20" s="41">
        <v>30</v>
      </c>
      <c r="N20" s="41">
        <v>0</v>
      </c>
      <c r="O20" s="41">
        <v>0</v>
      </c>
      <c r="P20" s="37">
        <f t="shared" si="0"/>
        <v>30</v>
      </c>
      <c r="Q20" s="35" t="s">
        <v>34</v>
      </c>
      <c r="R20" s="36">
        <v>30</v>
      </c>
      <c r="S20" s="23"/>
      <c r="T20" s="23"/>
      <c r="U20" s="23"/>
      <c r="V20" s="23"/>
      <c r="W20" s="23"/>
      <c r="X20" s="23"/>
    </row>
    <row r="21" spans="3:24" ht="18" thickBot="1" x14ac:dyDescent="0.35">
      <c r="C21" s="4" t="s">
        <v>9</v>
      </c>
      <c r="D21" s="27">
        <v>5</v>
      </c>
      <c r="E21" s="27">
        <v>9</v>
      </c>
      <c r="F21" s="27">
        <v>5</v>
      </c>
      <c r="G21" s="27">
        <v>3</v>
      </c>
      <c r="H21" s="27" t="s">
        <v>14</v>
      </c>
      <c r="I21" s="27">
        <v>13</v>
      </c>
      <c r="K21" s="23"/>
      <c r="L21" s="31" t="s">
        <v>87</v>
      </c>
      <c r="M21" s="42">
        <v>0</v>
      </c>
      <c r="N21" s="41">
        <v>26</v>
      </c>
      <c r="O21" s="41">
        <v>10</v>
      </c>
      <c r="P21" s="37">
        <f t="shared" si="0"/>
        <v>36</v>
      </c>
      <c r="Q21" s="35" t="s">
        <v>34</v>
      </c>
      <c r="R21" s="36">
        <v>36</v>
      </c>
      <c r="S21" s="23"/>
      <c r="T21" s="23"/>
      <c r="U21" s="23"/>
      <c r="V21" s="23"/>
      <c r="W21" s="23"/>
      <c r="X21" s="23"/>
    </row>
    <row r="22" spans="3:24" ht="21.9" customHeight="1" thickBot="1" x14ac:dyDescent="0.35">
      <c r="C22" s="4" t="s">
        <v>10</v>
      </c>
      <c r="D22" s="27">
        <v>5</v>
      </c>
      <c r="E22" s="27">
        <v>5</v>
      </c>
      <c r="F22" s="27">
        <v>10</v>
      </c>
      <c r="G22" s="27">
        <v>12</v>
      </c>
      <c r="H22" s="27">
        <v>13</v>
      </c>
      <c r="I22" s="27" t="s">
        <v>14</v>
      </c>
      <c r="K22" s="23"/>
      <c r="L22" s="29" t="s">
        <v>31</v>
      </c>
      <c r="M22" s="37">
        <f>SUM(M16:M21)</f>
        <v>70</v>
      </c>
      <c r="N22" s="37">
        <f t="shared" ref="N22:O22" si="1">SUM(N16:N21)</f>
        <v>85</v>
      </c>
      <c r="O22" s="37">
        <f t="shared" si="1"/>
        <v>75</v>
      </c>
      <c r="P22" s="23"/>
      <c r="Q22" s="23"/>
      <c r="R22" s="31" t="s">
        <v>39</v>
      </c>
      <c r="S22" s="23"/>
      <c r="T22" s="23"/>
      <c r="U22" s="23"/>
      <c r="V22" s="23"/>
      <c r="W22" s="23"/>
      <c r="X22" s="23"/>
    </row>
    <row r="23" spans="3:24" x14ac:dyDescent="0.3">
      <c r="C23" s="84" t="s">
        <v>27</v>
      </c>
      <c r="D23" s="84"/>
      <c r="E23" s="84"/>
      <c r="F23" s="84"/>
      <c r="G23" s="84"/>
      <c r="H23" s="84"/>
      <c r="I23" s="84"/>
      <c r="K23" s="23"/>
      <c r="L23" s="34"/>
      <c r="M23" s="35" t="s">
        <v>36</v>
      </c>
      <c r="N23" s="35" t="s">
        <v>36</v>
      </c>
      <c r="O23" s="35" t="s">
        <v>36</v>
      </c>
      <c r="P23" s="23"/>
      <c r="Q23" s="23"/>
      <c r="R23" s="39">
        <f>SUM(R16:R21)</f>
        <v>230</v>
      </c>
      <c r="S23" s="23"/>
      <c r="T23" s="23"/>
      <c r="U23" s="23"/>
      <c r="V23" s="23"/>
      <c r="W23" s="23"/>
      <c r="X23" s="23"/>
    </row>
    <row r="24" spans="3:24" x14ac:dyDescent="0.3">
      <c r="K24" s="23"/>
      <c r="L24" s="31" t="s">
        <v>37</v>
      </c>
      <c r="M24" s="31">
        <v>70</v>
      </c>
      <c r="N24" s="31">
        <v>85</v>
      </c>
      <c r="O24" s="31">
        <v>110</v>
      </c>
      <c r="P24" s="31" t="s">
        <v>38</v>
      </c>
      <c r="Q24" s="23"/>
      <c r="R24" s="23"/>
      <c r="S24" s="23"/>
      <c r="T24" s="23"/>
      <c r="U24" s="23"/>
      <c r="V24" s="23"/>
      <c r="W24" s="23"/>
      <c r="X24" s="23"/>
    </row>
    <row r="25" spans="3:24" ht="16.2" thickBot="1" x14ac:dyDescent="0.35">
      <c r="K25" s="23"/>
      <c r="L25" s="23"/>
      <c r="M25" s="23"/>
      <c r="N25" s="23"/>
      <c r="O25" s="23"/>
      <c r="P25" s="39">
        <f>SUM(M24:O24)</f>
        <v>265</v>
      </c>
      <c r="Q25" s="23"/>
      <c r="R25" s="23"/>
      <c r="S25" s="23"/>
      <c r="T25" s="23"/>
      <c r="U25" s="23"/>
      <c r="V25" s="23"/>
      <c r="W25" s="23"/>
      <c r="X25" s="23"/>
    </row>
    <row r="26" spans="3:24" ht="18" thickBot="1" x14ac:dyDescent="0.35">
      <c r="C26" s="1"/>
      <c r="D26" s="81" t="s">
        <v>0</v>
      </c>
      <c r="E26" s="82"/>
      <c r="F26" s="8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3:24" ht="37.5" customHeight="1" thickTop="1" thickBot="1" x14ac:dyDescent="0.35">
      <c r="C27" s="2" t="s">
        <v>16</v>
      </c>
      <c r="D27" s="7" t="s">
        <v>2</v>
      </c>
      <c r="E27" s="7" t="s">
        <v>3</v>
      </c>
      <c r="F27" s="7" t="s">
        <v>4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3:24" ht="36.75" customHeight="1" thickBot="1" x14ac:dyDescent="0.35">
      <c r="C28" s="4" t="s">
        <v>2</v>
      </c>
      <c r="D28" s="6" t="s">
        <v>14</v>
      </c>
      <c r="E28" s="5">
        <v>13</v>
      </c>
      <c r="F28" s="5">
        <v>11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3:24" ht="18" thickBot="1" x14ac:dyDescent="0.35">
      <c r="C29" s="4" t="s">
        <v>3</v>
      </c>
      <c r="D29" s="6">
        <v>13</v>
      </c>
      <c r="E29" s="6" t="s">
        <v>15</v>
      </c>
      <c r="F29" s="6">
        <v>14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3:24" ht="18" thickBot="1" x14ac:dyDescent="0.35">
      <c r="C30" s="4" t="s">
        <v>4</v>
      </c>
      <c r="D30" s="6">
        <v>11</v>
      </c>
      <c r="E30" s="6">
        <v>14</v>
      </c>
      <c r="F30" s="6" t="s">
        <v>15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3:24" x14ac:dyDescent="0.3">
      <c r="C31" s="77" t="s">
        <v>17</v>
      </c>
      <c r="D31" s="77"/>
      <c r="E31" s="77"/>
      <c r="F31" s="77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3:24" x14ac:dyDescent="0.3"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3:24" x14ac:dyDescent="0.3"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3:24" x14ac:dyDescent="0.3"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3:24" x14ac:dyDescent="0.3">
      <c r="C35" s="30" t="s">
        <v>28</v>
      </c>
      <c r="D35" s="31" t="s">
        <v>82</v>
      </c>
      <c r="E35" s="31" t="s">
        <v>83</v>
      </c>
      <c r="F35" s="31" t="s">
        <v>84</v>
      </c>
      <c r="G35" s="31" t="s">
        <v>85</v>
      </c>
      <c r="H35" s="31" t="s">
        <v>86</v>
      </c>
      <c r="I35" s="31" t="s">
        <v>87</v>
      </c>
      <c r="J35" s="31" t="s">
        <v>88</v>
      </c>
      <c r="K35" s="31" t="s">
        <v>89</v>
      </c>
      <c r="L35" s="31" t="s">
        <v>90</v>
      </c>
      <c r="M35" s="23"/>
      <c r="N35" s="23"/>
      <c r="O35" s="30" t="s">
        <v>29</v>
      </c>
      <c r="P35" s="31" t="s">
        <v>82</v>
      </c>
      <c r="Q35" s="31" t="s">
        <v>83</v>
      </c>
      <c r="R35" s="31" t="s">
        <v>84</v>
      </c>
      <c r="S35" s="31" t="s">
        <v>85</v>
      </c>
      <c r="T35" s="31" t="s">
        <v>86</v>
      </c>
      <c r="U35" s="31" t="s">
        <v>87</v>
      </c>
      <c r="V35" s="31" t="s">
        <v>88</v>
      </c>
      <c r="W35" s="31" t="s">
        <v>89</v>
      </c>
      <c r="X35" s="31" t="s">
        <v>90</v>
      </c>
    </row>
    <row r="36" spans="3:24" x14ac:dyDescent="0.3">
      <c r="C36" s="31" t="s">
        <v>82</v>
      </c>
      <c r="D36" s="32" t="s">
        <v>91</v>
      </c>
      <c r="E36" s="32" t="s">
        <v>92</v>
      </c>
      <c r="F36" s="32" t="s">
        <v>93</v>
      </c>
      <c r="G36" s="32" t="s">
        <v>94</v>
      </c>
      <c r="H36" s="32" t="s">
        <v>95</v>
      </c>
      <c r="I36" s="32" t="s">
        <v>96</v>
      </c>
      <c r="J36" s="32" t="s">
        <v>64</v>
      </c>
      <c r="K36" s="32" t="s">
        <v>65</v>
      </c>
      <c r="L36" s="32" t="s">
        <v>66</v>
      </c>
      <c r="M36" s="23"/>
      <c r="N36" s="23"/>
      <c r="O36" s="31" t="s">
        <v>82</v>
      </c>
      <c r="P36" s="32">
        <v>1000</v>
      </c>
      <c r="Q36" s="32">
        <v>3</v>
      </c>
      <c r="R36" s="32">
        <v>5</v>
      </c>
      <c r="S36" s="32">
        <v>9</v>
      </c>
      <c r="T36" s="32">
        <v>5</v>
      </c>
      <c r="U36" s="32">
        <v>5</v>
      </c>
      <c r="V36" s="44">
        <v>11</v>
      </c>
      <c r="W36" s="44">
        <v>15</v>
      </c>
      <c r="X36" s="44">
        <v>17</v>
      </c>
    </row>
    <row r="37" spans="3:24" x14ac:dyDescent="0.3">
      <c r="C37" s="31" t="s">
        <v>83</v>
      </c>
      <c r="D37" s="32" t="s">
        <v>97</v>
      </c>
      <c r="E37" s="32" t="s">
        <v>98</v>
      </c>
      <c r="F37" s="32" t="s">
        <v>99</v>
      </c>
      <c r="G37" s="32" t="s">
        <v>100</v>
      </c>
      <c r="H37" s="32" t="s">
        <v>101</v>
      </c>
      <c r="I37" s="32" t="s">
        <v>102</v>
      </c>
      <c r="J37" s="32" t="s">
        <v>67</v>
      </c>
      <c r="K37" s="32" t="s">
        <v>68</v>
      </c>
      <c r="L37" s="32" t="s">
        <v>69</v>
      </c>
      <c r="M37" s="23"/>
      <c r="N37" s="23"/>
      <c r="O37" s="31" t="s">
        <v>83</v>
      </c>
      <c r="P37" s="32">
        <v>3</v>
      </c>
      <c r="Q37" s="32">
        <v>1000</v>
      </c>
      <c r="R37" s="32">
        <v>7</v>
      </c>
      <c r="S37" s="32">
        <v>6</v>
      </c>
      <c r="T37" s="32">
        <v>9</v>
      </c>
      <c r="U37" s="32">
        <v>5</v>
      </c>
      <c r="V37" s="44">
        <v>14</v>
      </c>
      <c r="W37" s="44">
        <v>10</v>
      </c>
      <c r="X37" s="44">
        <v>10</v>
      </c>
    </row>
    <row r="38" spans="3:24" x14ac:dyDescent="0.3">
      <c r="C38" s="31" t="s">
        <v>84</v>
      </c>
      <c r="D38" s="32" t="s">
        <v>103</v>
      </c>
      <c r="E38" s="32" t="s">
        <v>104</v>
      </c>
      <c r="F38" s="32" t="s">
        <v>105</v>
      </c>
      <c r="G38" s="32" t="s">
        <v>106</v>
      </c>
      <c r="H38" s="32" t="s">
        <v>107</v>
      </c>
      <c r="I38" s="32" t="s">
        <v>108</v>
      </c>
      <c r="J38" s="32" t="s">
        <v>70</v>
      </c>
      <c r="K38" s="32" t="s">
        <v>71</v>
      </c>
      <c r="L38" s="32" t="s">
        <v>72</v>
      </c>
      <c r="M38" s="23"/>
      <c r="N38" s="23"/>
      <c r="O38" s="31" t="s">
        <v>84</v>
      </c>
      <c r="P38" s="32">
        <v>5</v>
      </c>
      <c r="Q38" s="32">
        <v>7</v>
      </c>
      <c r="R38" s="32">
        <v>1000</v>
      </c>
      <c r="S38" s="32">
        <v>3</v>
      </c>
      <c r="T38" s="32">
        <v>5</v>
      </c>
      <c r="U38" s="32">
        <v>10</v>
      </c>
      <c r="V38" s="44">
        <v>13</v>
      </c>
      <c r="W38" s="44">
        <v>20</v>
      </c>
      <c r="X38" s="44">
        <v>12</v>
      </c>
    </row>
    <row r="39" spans="3:24" x14ac:dyDescent="0.3">
      <c r="C39" s="31" t="s">
        <v>85</v>
      </c>
      <c r="D39" s="32" t="s">
        <v>109</v>
      </c>
      <c r="E39" s="32" t="s">
        <v>110</v>
      </c>
      <c r="F39" s="32" t="s">
        <v>111</v>
      </c>
      <c r="G39" s="32" t="s">
        <v>112</v>
      </c>
      <c r="H39" s="32" t="s">
        <v>113</v>
      </c>
      <c r="I39" s="32" t="s">
        <v>114</v>
      </c>
      <c r="J39" s="32" t="s">
        <v>73</v>
      </c>
      <c r="K39" s="32" t="s">
        <v>74</v>
      </c>
      <c r="L39" s="32" t="s">
        <v>75</v>
      </c>
      <c r="M39" s="23"/>
      <c r="N39" s="23"/>
      <c r="O39" s="31" t="s">
        <v>85</v>
      </c>
      <c r="P39" s="32">
        <v>9</v>
      </c>
      <c r="Q39" s="32">
        <v>6</v>
      </c>
      <c r="R39" s="32">
        <v>3</v>
      </c>
      <c r="S39" s="32">
        <v>1000</v>
      </c>
      <c r="T39" s="32">
        <v>3</v>
      </c>
      <c r="U39" s="32">
        <v>12</v>
      </c>
      <c r="V39" s="44">
        <v>16</v>
      </c>
      <c r="W39" s="44">
        <v>16</v>
      </c>
      <c r="X39" s="44">
        <v>18</v>
      </c>
    </row>
    <row r="40" spans="3:24" x14ac:dyDescent="0.3">
      <c r="C40" s="31" t="s">
        <v>86</v>
      </c>
      <c r="D40" s="32" t="s">
        <v>115</v>
      </c>
      <c r="E40" s="32" t="s">
        <v>116</v>
      </c>
      <c r="F40" s="32" t="s">
        <v>117</v>
      </c>
      <c r="G40" s="32" t="s">
        <v>118</v>
      </c>
      <c r="H40" s="32" t="s">
        <v>119</v>
      </c>
      <c r="I40" s="32" t="s">
        <v>120</v>
      </c>
      <c r="J40" s="32" t="s">
        <v>76</v>
      </c>
      <c r="K40" s="32" t="s">
        <v>77</v>
      </c>
      <c r="L40" s="32" t="s">
        <v>78</v>
      </c>
      <c r="M40" s="23"/>
      <c r="N40" s="23"/>
      <c r="O40" s="31" t="s">
        <v>86</v>
      </c>
      <c r="P40" s="32">
        <v>5</v>
      </c>
      <c r="Q40" s="32">
        <v>9</v>
      </c>
      <c r="R40" s="32">
        <v>5</v>
      </c>
      <c r="S40" s="32">
        <v>3</v>
      </c>
      <c r="T40" s="32">
        <v>1000</v>
      </c>
      <c r="U40" s="32">
        <v>13</v>
      </c>
      <c r="V40" s="44">
        <v>7</v>
      </c>
      <c r="W40" s="44">
        <v>13</v>
      </c>
      <c r="X40" s="44">
        <v>12</v>
      </c>
    </row>
    <row r="41" spans="3:24" x14ac:dyDescent="0.3">
      <c r="C41" s="31" t="s">
        <v>87</v>
      </c>
      <c r="D41" s="32" t="s">
        <v>121</v>
      </c>
      <c r="E41" s="32" t="s">
        <v>122</v>
      </c>
      <c r="F41" s="32" t="s">
        <v>123</v>
      </c>
      <c r="G41" s="32" t="s">
        <v>124</v>
      </c>
      <c r="H41" s="32" t="s">
        <v>125</v>
      </c>
      <c r="I41" s="32" t="s">
        <v>126</v>
      </c>
      <c r="J41" s="32" t="s">
        <v>79</v>
      </c>
      <c r="K41" s="32" t="s">
        <v>80</v>
      </c>
      <c r="L41" s="32" t="s">
        <v>81</v>
      </c>
      <c r="M41" s="23"/>
      <c r="N41" s="23"/>
      <c r="O41" s="31" t="s">
        <v>87</v>
      </c>
      <c r="P41" s="32">
        <v>5</v>
      </c>
      <c r="Q41" s="32">
        <v>5</v>
      </c>
      <c r="R41" s="32">
        <v>10</v>
      </c>
      <c r="S41" s="32">
        <v>12</v>
      </c>
      <c r="T41" s="32">
        <v>13</v>
      </c>
      <c r="U41" s="32">
        <v>1000</v>
      </c>
      <c r="V41" s="44">
        <v>23</v>
      </c>
      <c r="W41" s="44">
        <v>16</v>
      </c>
      <c r="X41" s="44">
        <v>17</v>
      </c>
    </row>
    <row r="42" spans="3:24" x14ac:dyDescent="0.3">
      <c r="C42" s="31" t="s">
        <v>88</v>
      </c>
      <c r="D42" s="32" t="s">
        <v>127</v>
      </c>
      <c r="E42" s="32" t="s">
        <v>128</v>
      </c>
      <c r="F42" s="32" t="s">
        <v>129</v>
      </c>
      <c r="G42" s="32" t="s">
        <v>130</v>
      </c>
      <c r="H42" s="32" t="s">
        <v>131</v>
      </c>
      <c r="I42" s="32" t="s">
        <v>132</v>
      </c>
      <c r="J42" s="32" t="s">
        <v>133</v>
      </c>
      <c r="K42" s="32" t="s">
        <v>134</v>
      </c>
      <c r="L42" s="32" t="s">
        <v>135</v>
      </c>
      <c r="M42" s="23"/>
      <c r="N42" s="23"/>
      <c r="O42" s="31" t="s">
        <v>88</v>
      </c>
      <c r="P42" s="32">
        <v>1000</v>
      </c>
      <c r="Q42" s="32">
        <v>1000</v>
      </c>
      <c r="R42" s="32">
        <v>1000</v>
      </c>
      <c r="S42" s="32">
        <v>1000</v>
      </c>
      <c r="T42" s="32">
        <v>1000</v>
      </c>
      <c r="U42" s="32">
        <v>1000</v>
      </c>
      <c r="V42" s="32">
        <v>1000</v>
      </c>
      <c r="W42" s="32">
        <v>13</v>
      </c>
      <c r="X42" s="32">
        <v>11</v>
      </c>
    </row>
    <row r="43" spans="3:24" x14ac:dyDescent="0.3">
      <c r="C43" s="31" t="s">
        <v>89</v>
      </c>
      <c r="D43" s="32" t="s">
        <v>136</v>
      </c>
      <c r="E43" s="32" t="s">
        <v>137</v>
      </c>
      <c r="F43" s="32" t="s">
        <v>138</v>
      </c>
      <c r="G43" s="32" t="s">
        <v>139</v>
      </c>
      <c r="H43" s="32" t="s">
        <v>140</v>
      </c>
      <c r="I43" s="32" t="s">
        <v>141</v>
      </c>
      <c r="J43" s="32" t="s">
        <v>142</v>
      </c>
      <c r="K43" s="32" t="s">
        <v>143</v>
      </c>
      <c r="L43" s="32" t="s">
        <v>144</v>
      </c>
      <c r="M43" s="23"/>
      <c r="N43" s="23"/>
      <c r="O43" s="31" t="s">
        <v>89</v>
      </c>
      <c r="P43" s="32">
        <v>1000</v>
      </c>
      <c r="Q43" s="32">
        <v>1000</v>
      </c>
      <c r="R43" s="32">
        <v>1000</v>
      </c>
      <c r="S43" s="32">
        <v>1000</v>
      </c>
      <c r="T43" s="32">
        <v>1000</v>
      </c>
      <c r="U43" s="32">
        <v>1000</v>
      </c>
      <c r="V43" s="32">
        <v>13</v>
      </c>
      <c r="W43" s="32">
        <v>1000</v>
      </c>
      <c r="X43" s="32">
        <v>14</v>
      </c>
    </row>
    <row r="44" spans="3:24" x14ac:dyDescent="0.3">
      <c r="C44" s="31" t="s">
        <v>90</v>
      </c>
      <c r="D44" s="32" t="s">
        <v>145</v>
      </c>
      <c r="E44" s="32" t="s">
        <v>145</v>
      </c>
      <c r="F44" s="32" t="s">
        <v>146</v>
      </c>
      <c r="G44" s="32" t="s">
        <v>147</v>
      </c>
      <c r="H44" s="32" t="s">
        <v>148</v>
      </c>
      <c r="I44" s="32" t="s">
        <v>149</v>
      </c>
      <c r="J44" s="32" t="s">
        <v>150</v>
      </c>
      <c r="K44" s="32" t="s">
        <v>151</v>
      </c>
      <c r="L44" s="32" t="s">
        <v>152</v>
      </c>
      <c r="M44" s="23"/>
      <c r="N44" s="23"/>
      <c r="O44" s="31" t="s">
        <v>90</v>
      </c>
      <c r="P44" s="32">
        <v>1000</v>
      </c>
      <c r="Q44" s="32">
        <v>1000</v>
      </c>
      <c r="R44" s="32">
        <v>1000</v>
      </c>
      <c r="S44" s="32">
        <v>1000</v>
      </c>
      <c r="T44" s="32">
        <v>1000</v>
      </c>
      <c r="U44" s="32">
        <v>1000</v>
      </c>
      <c r="V44" s="32">
        <v>11</v>
      </c>
      <c r="W44" s="32">
        <v>14</v>
      </c>
      <c r="X44" s="32">
        <v>1000</v>
      </c>
    </row>
    <row r="45" spans="3:24" x14ac:dyDescent="0.3"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51" spans="10:22" x14ac:dyDescent="0.3">
      <c r="J51" s="30" t="s">
        <v>40</v>
      </c>
      <c r="K51" s="31" t="s">
        <v>82</v>
      </c>
      <c r="L51" s="31" t="s">
        <v>83</v>
      </c>
      <c r="M51" s="31" t="s">
        <v>84</v>
      </c>
      <c r="N51" s="31" t="s">
        <v>85</v>
      </c>
      <c r="O51" s="31" t="s">
        <v>86</v>
      </c>
      <c r="P51" s="31" t="s">
        <v>87</v>
      </c>
      <c r="Q51" s="31" t="s">
        <v>88</v>
      </c>
      <c r="R51" s="31" t="s">
        <v>89</v>
      </c>
      <c r="S51" s="31" t="s">
        <v>90</v>
      </c>
      <c r="T51" s="29" t="s">
        <v>32</v>
      </c>
      <c r="U51" s="34"/>
      <c r="V51" s="31" t="s">
        <v>33</v>
      </c>
    </row>
    <row r="52" spans="10:22" ht="17.399999999999999" x14ac:dyDescent="0.3">
      <c r="J52" s="31" t="s">
        <v>82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5">
        <v>45</v>
      </c>
      <c r="R52" s="45">
        <v>2</v>
      </c>
      <c r="S52" s="45">
        <v>0</v>
      </c>
      <c r="T52" s="37">
        <f>SUM(K52:S52)</f>
        <v>47</v>
      </c>
      <c r="U52" s="35" t="s">
        <v>53</v>
      </c>
      <c r="V52" s="36">
        <v>47</v>
      </c>
    </row>
    <row r="53" spans="10:22" ht="17.399999999999999" x14ac:dyDescent="0.3">
      <c r="J53" s="31" t="s">
        <v>83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5">
        <v>0</v>
      </c>
      <c r="R53" s="45">
        <v>25</v>
      </c>
      <c r="S53" s="45">
        <v>0</v>
      </c>
      <c r="T53" s="37">
        <f t="shared" ref="T53:T57" si="2">SUM(K53:S53)</f>
        <v>25</v>
      </c>
      <c r="U53" s="35" t="s">
        <v>53</v>
      </c>
      <c r="V53" s="36">
        <v>25</v>
      </c>
    </row>
    <row r="54" spans="10:22" ht="17.399999999999999" x14ac:dyDescent="0.3">
      <c r="J54" s="31" t="s">
        <v>84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5">
        <v>0</v>
      </c>
      <c r="R54" s="45">
        <v>0</v>
      </c>
      <c r="S54" s="45">
        <v>40</v>
      </c>
      <c r="T54" s="37">
        <f t="shared" si="2"/>
        <v>40</v>
      </c>
      <c r="U54" s="35" t="s">
        <v>53</v>
      </c>
      <c r="V54" s="36">
        <v>40</v>
      </c>
    </row>
    <row r="55" spans="10:22" ht="17.399999999999999" x14ac:dyDescent="0.3">
      <c r="J55" s="31" t="s">
        <v>85</v>
      </c>
      <c r="K55" s="40">
        <v>0</v>
      </c>
      <c r="L55" s="40">
        <v>0</v>
      </c>
      <c r="M55" s="40">
        <v>25</v>
      </c>
      <c r="N55" s="40">
        <v>0</v>
      </c>
      <c r="O55" s="40">
        <v>0</v>
      </c>
      <c r="P55" s="40">
        <v>0</v>
      </c>
      <c r="Q55" s="45">
        <v>0</v>
      </c>
      <c r="R55" s="45">
        <v>27</v>
      </c>
      <c r="S55" s="45">
        <v>0</v>
      </c>
      <c r="T55" s="37">
        <f t="shared" si="2"/>
        <v>52</v>
      </c>
      <c r="U55" s="35" t="s">
        <v>53</v>
      </c>
      <c r="V55" s="36">
        <v>52</v>
      </c>
    </row>
    <row r="56" spans="10:22" ht="17.399999999999999" x14ac:dyDescent="0.3">
      <c r="J56" s="31" t="s">
        <v>86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5">
        <v>30</v>
      </c>
      <c r="R56" s="45">
        <v>0</v>
      </c>
      <c r="S56" s="45">
        <v>0</v>
      </c>
      <c r="T56" s="37">
        <f>SUM(K56:S56)</f>
        <v>30</v>
      </c>
      <c r="U56" s="35" t="s">
        <v>53</v>
      </c>
      <c r="V56" s="49">
        <v>30</v>
      </c>
    </row>
    <row r="57" spans="10:22" ht="17.399999999999999" x14ac:dyDescent="0.3">
      <c r="J57" s="31" t="s">
        <v>87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5">
        <v>0</v>
      </c>
      <c r="R57" s="45">
        <v>36</v>
      </c>
      <c r="S57" s="50">
        <v>0</v>
      </c>
      <c r="T57" s="37">
        <f t="shared" si="2"/>
        <v>36</v>
      </c>
      <c r="U57" s="35" t="s">
        <v>53</v>
      </c>
      <c r="V57" s="36">
        <v>36</v>
      </c>
    </row>
    <row r="58" spans="10:22" x14ac:dyDescent="0.3">
      <c r="J58" s="31" t="s">
        <v>88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75</v>
      </c>
      <c r="T58" s="37">
        <f>SUM(K58:S58)</f>
        <v>75</v>
      </c>
      <c r="U58" s="47"/>
      <c r="V58" s="46" t="s">
        <v>39</v>
      </c>
    </row>
    <row r="59" spans="10:22" x14ac:dyDescent="0.3">
      <c r="J59" s="31" t="s">
        <v>89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37">
        <f t="shared" ref="T59:T60" si="3">SUM(K59:S59)</f>
        <v>0</v>
      </c>
      <c r="U59" s="47"/>
      <c r="V59" s="39">
        <f>SUM(V52:V57)</f>
        <v>230</v>
      </c>
    </row>
    <row r="60" spans="10:22" ht="17.399999999999999" x14ac:dyDescent="0.3">
      <c r="J60" s="31" t="s">
        <v>90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37">
        <f t="shared" si="3"/>
        <v>0</v>
      </c>
      <c r="U60" s="47"/>
      <c r="V60" s="48"/>
    </row>
    <row r="61" spans="10:22" x14ac:dyDescent="0.3">
      <c r="J61" s="29" t="s">
        <v>31</v>
      </c>
      <c r="K61" s="37">
        <f t="shared" ref="K61:Q61" si="4">SUM(K52:K60)</f>
        <v>0</v>
      </c>
      <c r="L61" s="37">
        <f t="shared" si="4"/>
        <v>0</v>
      </c>
      <c r="M61" s="37">
        <f t="shared" si="4"/>
        <v>25</v>
      </c>
      <c r="N61" s="37">
        <f t="shared" si="4"/>
        <v>0</v>
      </c>
      <c r="O61" s="37">
        <f t="shared" si="4"/>
        <v>0</v>
      </c>
      <c r="P61" s="37">
        <f t="shared" si="4"/>
        <v>0</v>
      </c>
      <c r="Q61" s="37">
        <f t="shared" si="4"/>
        <v>75</v>
      </c>
      <c r="R61" s="37">
        <f t="shared" ref="R61:S61" si="5">SUM(R52:R60)</f>
        <v>90</v>
      </c>
      <c r="S61" s="37">
        <f t="shared" si="5"/>
        <v>115</v>
      </c>
    </row>
    <row r="62" spans="10:22" x14ac:dyDescent="0.3">
      <c r="J62" s="34"/>
      <c r="K62" s="35"/>
      <c r="L62" s="35"/>
      <c r="M62" s="35"/>
      <c r="N62" s="35"/>
      <c r="O62" s="35"/>
      <c r="P62" s="35"/>
      <c r="Q62" s="35" t="s">
        <v>34</v>
      </c>
      <c r="R62" s="35" t="s">
        <v>34</v>
      </c>
      <c r="S62" s="35" t="s">
        <v>34</v>
      </c>
    </row>
    <row r="63" spans="10:22" x14ac:dyDescent="0.3">
      <c r="J63" s="31" t="s">
        <v>37</v>
      </c>
      <c r="K63" s="31"/>
      <c r="L63" s="31"/>
      <c r="M63" s="31"/>
      <c r="N63" s="31"/>
      <c r="O63" s="31"/>
      <c r="P63" s="31"/>
      <c r="Q63" s="31">
        <v>75</v>
      </c>
      <c r="R63" s="31">
        <v>90</v>
      </c>
      <c r="S63" s="31">
        <v>115</v>
      </c>
      <c r="T63" s="31" t="s">
        <v>38</v>
      </c>
    </row>
    <row r="64" spans="10:22" x14ac:dyDescent="0.3">
      <c r="J64" s="23"/>
      <c r="K64" s="23"/>
      <c r="L64" s="23"/>
      <c r="M64" s="23"/>
      <c r="T64" s="39">
        <f>SUM(Q63:S63)</f>
        <v>280</v>
      </c>
    </row>
    <row r="67" spans="20:20" x14ac:dyDescent="0.3">
      <c r="T67" s="75" t="s">
        <v>35</v>
      </c>
    </row>
    <row r="68" spans="20:20" x14ac:dyDescent="0.3">
      <c r="T68" s="76">
        <f>SUMPRODUCT(P36:X44,K52:S60)</f>
        <v>3373</v>
      </c>
    </row>
  </sheetData>
  <mergeCells count="6"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W30"/>
  <sheetViews>
    <sheetView showGridLines="0" topLeftCell="L13" workbookViewId="0">
      <selection activeCell="Q27" sqref="Q27:Q28"/>
    </sheetView>
  </sheetViews>
  <sheetFormatPr defaultColWidth="11" defaultRowHeight="15.6" x14ac:dyDescent="0.3"/>
  <cols>
    <col min="2" max="2" width="20" customWidth="1"/>
    <col min="3" max="3" width="22" customWidth="1"/>
    <col min="5" max="5" width="14.09765625" customWidth="1"/>
    <col min="6" max="11" width="16.09765625" customWidth="1"/>
    <col min="14" max="14" width="21.8984375" customWidth="1"/>
    <col min="15" max="15" width="15.09765625" style="54" customWidth="1"/>
    <col min="16" max="16" width="19.69921875" style="54" customWidth="1"/>
    <col min="17" max="17" width="14.09765625" style="54" customWidth="1"/>
    <col min="18" max="19" width="12.8984375" style="54" customWidth="1"/>
    <col min="20" max="20" width="16.09765625" style="54" customWidth="1"/>
    <col min="21" max="22" width="16.09765625" customWidth="1"/>
    <col min="23" max="23" width="15" customWidth="1"/>
  </cols>
  <sheetData>
    <row r="4" spans="2:23" ht="18" x14ac:dyDescent="0.5">
      <c r="E4" s="12"/>
      <c r="F4" s="88" t="s">
        <v>19</v>
      </c>
      <c r="G4" s="90" t="s">
        <v>20</v>
      </c>
      <c r="H4" s="90" t="s">
        <v>21</v>
      </c>
      <c r="I4" s="90" t="s">
        <v>22</v>
      </c>
      <c r="J4" s="90" t="s">
        <v>23</v>
      </c>
      <c r="K4" s="90" t="s">
        <v>24</v>
      </c>
    </row>
    <row r="5" spans="2:23" ht="18.600000000000001" thickBot="1" x14ac:dyDescent="0.35">
      <c r="B5" s="9"/>
      <c r="C5" s="10" t="s">
        <v>18</v>
      </c>
      <c r="E5" s="13"/>
      <c r="F5" s="89"/>
      <c r="G5" s="91"/>
      <c r="H5" s="91"/>
      <c r="I5" s="91"/>
      <c r="J5" s="91"/>
      <c r="K5" s="91"/>
      <c r="O5" s="56" t="s">
        <v>19</v>
      </c>
      <c r="P5" s="56" t="s">
        <v>43</v>
      </c>
      <c r="Q5" s="56" t="s">
        <v>21</v>
      </c>
      <c r="R5" s="56" t="s">
        <v>22</v>
      </c>
      <c r="S5" s="56" t="s">
        <v>23</v>
      </c>
      <c r="T5" s="56" t="s">
        <v>24</v>
      </c>
    </row>
    <row r="6" spans="2:23" ht="16.8" thickTop="1" thickBot="1" x14ac:dyDescent="0.35">
      <c r="B6" s="11" t="s">
        <v>19</v>
      </c>
      <c r="C6" s="28">
        <v>0.06</v>
      </c>
      <c r="E6" s="14" t="s">
        <v>19</v>
      </c>
      <c r="F6" s="69">
        <v>1E-3</v>
      </c>
      <c r="G6" s="16">
        <v>2.9999999999999997E-4</v>
      </c>
      <c r="H6" s="16">
        <v>-2.9999999999999997E-4</v>
      </c>
      <c r="I6" s="16">
        <v>3.5E-4</v>
      </c>
      <c r="J6" s="16">
        <v>-3.5E-4</v>
      </c>
      <c r="K6" s="16">
        <v>5.0000000000000001E-4</v>
      </c>
      <c r="N6" s="85" t="s">
        <v>42</v>
      </c>
      <c r="O6" s="57">
        <v>0</v>
      </c>
      <c r="P6" s="35">
        <v>0.33668646547808523</v>
      </c>
      <c r="Q6" s="35">
        <v>0.16582838598473679</v>
      </c>
      <c r="R6" s="35">
        <v>0.19411455346954717</v>
      </c>
      <c r="S6" s="35">
        <v>0.17997146972714198</v>
      </c>
      <c r="T6" s="35">
        <v>0.12339912534048886</v>
      </c>
      <c r="U6" s="31">
        <f>SUM(O6:T6)</f>
        <v>1</v>
      </c>
    </row>
    <row r="7" spans="2:23" ht="16.2" thickBot="1" x14ac:dyDescent="0.35">
      <c r="B7" s="11" t="s">
        <v>20</v>
      </c>
      <c r="C7" s="28">
        <v>0.15</v>
      </c>
      <c r="E7" s="14" t="s">
        <v>20</v>
      </c>
      <c r="F7" s="15" t="s">
        <v>25</v>
      </c>
      <c r="G7" s="70">
        <v>0.02</v>
      </c>
      <c r="H7" s="16">
        <v>4.0000000000000002E-4</v>
      </c>
      <c r="I7" s="16">
        <v>1.6000000000000001E-3</v>
      </c>
      <c r="J7" s="16">
        <v>-1.6000000000000001E-3</v>
      </c>
      <c r="K7" s="16">
        <v>5.9999999999999995E-4</v>
      </c>
      <c r="M7" t="s">
        <v>25</v>
      </c>
      <c r="N7" s="85"/>
      <c r="O7" s="55" t="s">
        <v>44</v>
      </c>
      <c r="P7" s="55" t="s">
        <v>45</v>
      </c>
      <c r="Q7" s="55" t="s">
        <v>46</v>
      </c>
      <c r="R7" s="55" t="s">
        <v>47</v>
      </c>
      <c r="S7" s="55" t="s">
        <v>48</v>
      </c>
      <c r="T7" s="55" t="s">
        <v>49</v>
      </c>
      <c r="U7" s="55" t="s">
        <v>50</v>
      </c>
    </row>
    <row r="8" spans="2:23" ht="16.2" thickBot="1" x14ac:dyDescent="0.35">
      <c r="B8" s="11" t="s">
        <v>21</v>
      </c>
      <c r="C8" s="28">
        <v>0.11</v>
      </c>
      <c r="E8" s="14" t="s">
        <v>21</v>
      </c>
      <c r="F8" s="15" t="s">
        <v>25</v>
      </c>
      <c r="G8" s="16"/>
      <c r="H8" s="70">
        <v>0.01</v>
      </c>
      <c r="I8" s="16">
        <v>1.5E-3</v>
      </c>
      <c r="J8" s="16">
        <v>-5.4999999999999997E-3</v>
      </c>
      <c r="K8" s="16">
        <v>-6.9999999999999999E-4</v>
      </c>
    </row>
    <row r="9" spans="2:23" ht="16.2" thickBot="1" x14ac:dyDescent="0.35">
      <c r="B9" s="11" t="s">
        <v>22</v>
      </c>
      <c r="C9" s="28">
        <v>0.13</v>
      </c>
      <c r="E9" s="14" t="s">
        <v>22</v>
      </c>
      <c r="F9" s="15"/>
      <c r="G9" s="16"/>
      <c r="H9" s="16"/>
      <c r="I9" s="70">
        <v>1.4999999999999999E-2</v>
      </c>
      <c r="J9" s="16">
        <v>-5.0000000000000001E-4</v>
      </c>
      <c r="K9" s="16">
        <v>8.9999999999999998E-4</v>
      </c>
    </row>
    <row r="10" spans="2:23" ht="16.2" thickBot="1" x14ac:dyDescent="0.35">
      <c r="B10" s="11" t="s">
        <v>23</v>
      </c>
      <c r="C10" s="28">
        <v>0.12</v>
      </c>
      <c r="E10" s="14" t="s">
        <v>23</v>
      </c>
      <c r="F10" s="15"/>
      <c r="G10" s="16"/>
      <c r="H10" s="16"/>
      <c r="I10" s="16"/>
      <c r="J10" s="70">
        <v>1.4999999999999999E-2</v>
      </c>
      <c r="K10" s="16">
        <v>-8.0000000000000004E-4</v>
      </c>
      <c r="N10" s="30" t="s">
        <v>51</v>
      </c>
      <c r="O10" s="32">
        <f>O6*C6</f>
        <v>0</v>
      </c>
      <c r="P10" s="32">
        <f>P6*C7</f>
        <v>5.0502969821712783E-2</v>
      </c>
      <c r="Q10" s="32">
        <f>Q6*C8</f>
        <v>1.8241122458321046E-2</v>
      </c>
      <c r="R10" s="32">
        <f>R6*C9</f>
        <v>2.5234891951041134E-2</v>
      </c>
      <c r="S10" s="32">
        <f>S6*C10</f>
        <v>2.1596576367257037E-2</v>
      </c>
      <c r="T10" s="32">
        <f>T6*C11</f>
        <v>9.8719300272391095E-3</v>
      </c>
      <c r="U10" s="62">
        <f>SUM(O10:T10)</f>
        <v>0.12544749062557112</v>
      </c>
      <c r="V10" s="58" t="s">
        <v>53</v>
      </c>
      <c r="W10" s="61">
        <v>0.12</v>
      </c>
    </row>
    <row r="11" spans="2:23" ht="16.2" thickBot="1" x14ac:dyDescent="0.35">
      <c r="B11" s="11" t="s">
        <v>24</v>
      </c>
      <c r="C11" s="28">
        <v>0.08</v>
      </c>
      <c r="E11" s="14" t="s">
        <v>24</v>
      </c>
      <c r="F11" s="15"/>
      <c r="G11" s="16"/>
      <c r="H11" s="16"/>
      <c r="I11" s="16"/>
      <c r="J11" s="16"/>
      <c r="K11" s="70">
        <v>6.0000000000000001E-3</v>
      </c>
      <c r="U11" s="60" t="s">
        <v>52</v>
      </c>
      <c r="V11" s="59"/>
      <c r="W11" s="60" t="s">
        <v>54</v>
      </c>
    </row>
    <row r="12" spans="2:23" ht="17.399999999999999" x14ac:dyDescent="0.3">
      <c r="E12" s="8"/>
      <c r="F12" s="87" t="s">
        <v>26</v>
      </c>
      <c r="G12" s="87"/>
      <c r="H12" s="87"/>
      <c r="I12" s="87"/>
      <c r="J12" s="87"/>
      <c r="K12" s="87"/>
    </row>
    <row r="13" spans="2:23" x14ac:dyDescent="0.3">
      <c r="N13" s="86" t="s">
        <v>55</v>
      </c>
      <c r="U13" s="67"/>
    </row>
    <row r="14" spans="2:23" x14ac:dyDescent="0.3">
      <c r="N14" s="86"/>
      <c r="U14" s="67"/>
    </row>
    <row r="15" spans="2:23" ht="16.2" thickBot="1" x14ac:dyDescent="0.35">
      <c r="F15" s="24"/>
      <c r="G15" s="25" t="s">
        <v>18</v>
      </c>
      <c r="N15" s="63">
        <v>100000</v>
      </c>
      <c r="U15" s="23"/>
    </row>
    <row r="16" spans="2:23" ht="16.8" thickTop="1" thickBot="1" x14ac:dyDescent="0.35">
      <c r="F16" s="26" t="s">
        <v>19</v>
      </c>
      <c r="G16" s="28">
        <v>0.06</v>
      </c>
      <c r="T16" s="30" t="s">
        <v>61</v>
      </c>
      <c r="U16" s="30" t="s">
        <v>62</v>
      </c>
      <c r="V16" s="30" t="s">
        <v>63</v>
      </c>
    </row>
    <row r="17" spans="6:22" ht="16.2" thickBot="1" x14ac:dyDescent="0.35">
      <c r="F17" s="26" t="s">
        <v>20</v>
      </c>
      <c r="G17" s="28">
        <v>0.15</v>
      </c>
      <c r="N17" s="30" t="s">
        <v>56</v>
      </c>
      <c r="O17" s="58" t="s">
        <v>57</v>
      </c>
      <c r="P17" s="58" t="s">
        <v>58</v>
      </c>
      <c r="Q17" s="58" t="s">
        <v>60</v>
      </c>
      <c r="T17" s="71">
        <v>0.09</v>
      </c>
      <c r="U17" s="72">
        <v>2.0898309999999999E-3</v>
      </c>
      <c r="V17" s="73">
        <v>2.0898309999999999E-3</v>
      </c>
    </row>
    <row r="18" spans="6:22" ht="16.2" thickBot="1" x14ac:dyDescent="0.35">
      <c r="F18" s="26" t="s">
        <v>21</v>
      </c>
      <c r="G18" s="28">
        <v>0.11</v>
      </c>
      <c r="N18" s="56" t="s">
        <v>19</v>
      </c>
      <c r="O18" s="64">
        <f>O6</f>
        <v>0</v>
      </c>
      <c r="P18" s="65">
        <f t="shared" ref="P18:P23" si="0">O18*$N$15</f>
        <v>0</v>
      </c>
      <c r="Q18" s="40">
        <f>SQRT(O18)*F6</f>
        <v>0</v>
      </c>
      <c r="T18" s="71">
        <v>0.1</v>
      </c>
      <c r="U18" s="72">
        <v>2.939714E-3</v>
      </c>
      <c r="V18" s="73">
        <v>2.939714E-3</v>
      </c>
    </row>
    <row r="19" spans="6:22" ht="16.2" thickBot="1" x14ac:dyDescent="0.35">
      <c r="F19" s="26" t="s">
        <v>22</v>
      </c>
      <c r="G19" s="28">
        <v>0.13</v>
      </c>
      <c r="N19" s="56" t="s">
        <v>20</v>
      </c>
      <c r="O19" s="64">
        <f>P6</f>
        <v>0.33668646547808523</v>
      </c>
      <c r="P19" s="65">
        <f t="shared" si="0"/>
        <v>33668.646547808523</v>
      </c>
      <c r="Q19" s="40">
        <f>SQRT(O19)*G7</f>
        <v>1.1604938008935424E-2</v>
      </c>
      <c r="T19" s="71">
        <v>0.11</v>
      </c>
      <c r="U19" s="72">
        <v>3.3684000000000001E-3</v>
      </c>
      <c r="V19" s="73">
        <v>3.3684000000000001E-3</v>
      </c>
    </row>
    <row r="20" spans="6:22" ht="16.2" thickBot="1" x14ac:dyDescent="0.35">
      <c r="F20" s="26" t="s">
        <v>23</v>
      </c>
      <c r="G20" s="28">
        <v>0.12</v>
      </c>
      <c r="N20" s="56" t="s">
        <v>21</v>
      </c>
      <c r="O20" s="64">
        <f>Q6</f>
        <v>0.16582838598473679</v>
      </c>
      <c r="P20" s="65">
        <f t="shared" si="0"/>
        <v>16582.838598473678</v>
      </c>
      <c r="Q20" s="40">
        <f>SQRT(O20)*H8</f>
        <v>4.072203162720848E-3</v>
      </c>
      <c r="T20" s="71">
        <v>0.12</v>
      </c>
      <c r="U20" s="72">
        <v>3.9800529999999999E-3</v>
      </c>
      <c r="V20" s="73">
        <v>3.9800529999999999E-3</v>
      </c>
    </row>
    <row r="21" spans="6:22" ht="16.2" thickBot="1" x14ac:dyDescent="0.35">
      <c r="F21" s="26" t="s">
        <v>24</v>
      </c>
      <c r="G21" s="28">
        <v>0.08</v>
      </c>
      <c r="J21" s="54"/>
      <c r="K21" s="51"/>
      <c r="N21" s="56" t="s">
        <v>22</v>
      </c>
      <c r="O21" s="64">
        <f>R6</f>
        <v>0.19411455346954717</v>
      </c>
      <c r="P21" s="65">
        <f t="shared" si="0"/>
        <v>19411.455346954717</v>
      </c>
      <c r="Q21" s="40">
        <f>SQRT(O21)*I9</f>
        <v>6.608764977713167E-3</v>
      </c>
      <c r="T21" s="71">
        <v>0.13</v>
      </c>
      <c r="U21" s="72">
        <v>4.0789399999999996E-3</v>
      </c>
      <c r="V21" s="73">
        <v>4.0789399999999996E-3</v>
      </c>
    </row>
    <row r="22" spans="6:22" x14ac:dyDescent="0.3">
      <c r="N22" s="56" t="s">
        <v>23</v>
      </c>
      <c r="O22" s="64">
        <f>S6</f>
        <v>0.17997146972714198</v>
      </c>
      <c r="P22" s="65">
        <f t="shared" si="0"/>
        <v>17997.146972714199</v>
      </c>
      <c r="Q22" s="40">
        <f>SQRT(O22)*J10</f>
        <v>6.3634566619571583E-3</v>
      </c>
      <c r="T22" s="71">
        <v>0.14000000000000001</v>
      </c>
      <c r="U22" s="72">
        <v>4.1100299999999998E-3</v>
      </c>
      <c r="V22" s="73">
        <v>4.1100299999999998E-3</v>
      </c>
    </row>
    <row r="23" spans="6:22" x14ac:dyDescent="0.3">
      <c r="F23" s="52" t="s">
        <v>41</v>
      </c>
      <c r="G23" s="53">
        <v>0.12</v>
      </c>
      <c r="N23" s="56" t="s">
        <v>24</v>
      </c>
      <c r="O23" s="64">
        <f>T6</f>
        <v>0.12339912534048886</v>
      </c>
      <c r="P23" s="65">
        <f t="shared" si="0"/>
        <v>12339.912534048886</v>
      </c>
      <c r="Q23" s="40">
        <f>SQRT(O23)*K11</f>
        <v>2.1076926987247451E-3</v>
      </c>
      <c r="T23" s="71">
        <v>0.15</v>
      </c>
      <c r="U23" s="72">
        <v>4.7000000000000002E-3</v>
      </c>
      <c r="V23" s="73">
        <v>4.7000000000000002E-3</v>
      </c>
    </row>
    <row r="24" spans="6:22" x14ac:dyDescent="0.3">
      <c r="O24" s="31" t="s">
        <v>59</v>
      </c>
      <c r="P24" s="66">
        <f>SUM(P18:P23)</f>
        <v>99999.999999999985</v>
      </c>
      <c r="Q24" s="31">
        <f>SUMPRODUCT(Q18:Q23,C6:C11)</f>
        <v>3.9800527116751567E-3</v>
      </c>
    </row>
    <row r="25" spans="6:22" x14ac:dyDescent="0.3">
      <c r="N25" s="67"/>
      <c r="O25" s="74"/>
    </row>
    <row r="26" spans="6:22" x14ac:dyDescent="0.3">
      <c r="O26" s="68"/>
    </row>
    <row r="27" spans="6:22" x14ac:dyDescent="0.3">
      <c r="G27" s="51"/>
      <c r="O27" s="68"/>
    </row>
    <row r="28" spans="6:22" x14ac:dyDescent="0.3">
      <c r="O28" s="68"/>
    </row>
    <row r="29" spans="6:22" x14ac:dyDescent="0.3">
      <c r="O29" s="68"/>
    </row>
    <row r="30" spans="6:22" x14ac:dyDescent="0.3">
      <c r="O30" s="68"/>
    </row>
  </sheetData>
  <mergeCells count="9">
    <mergeCell ref="N6:N7"/>
    <mergeCell ref="N13:N14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Saarthak Sharma</cp:lastModifiedBy>
  <dcterms:created xsi:type="dcterms:W3CDTF">2020-12-01T18:44:30Z</dcterms:created>
  <dcterms:modified xsi:type="dcterms:W3CDTF">2022-07-04T02:23:37Z</dcterms:modified>
</cp:coreProperties>
</file>