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hak\Desktop\Enterprise Analytics\M4 Assignment\"/>
    </mc:Choice>
  </mc:AlternateContent>
  <xr:revisionPtr revIDLastSave="0" documentId="13_ncr:1_{63B180B3-3501-4387-A011-F3F204E97E2B}" xr6:coauthVersionLast="47" xr6:coauthVersionMax="47" xr10:uidLastSave="{00000000-0000-0000-0000-000000000000}"/>
  <bookViews>
    <workbookView xWindow="-108" yWindow="-108" windowWidth="23256" windowHeight="12576" xr2:uid="{97ECDFEC-8354-4F61-B914-F18E8B9B0554}"/>
  </bookViews>
  <sheets>
    <sheet name="Sheet1" sheetId="1" r:id="rId1"/>
  </sheets>
  <definedNames>
    <definedName name="solver_adj" localSheetId="0" hidden="1">Sheet1!$D$10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Sheet1!$D$16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21" i="1"/>
  <c r="D22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3" i="1"/>
  <c r="D11" i="1"/>
  <c r="G2" i="1" l="1"/>
  <c r="D14" i="1"/>
  <c r="D13" i="1"/>
  <c r="D16" i="1" l="1"/>
  <c r="H2" i="1" l="1"/>
  <c r="K6" i="1"/>
</calcChain>
</file>

<file path=xl/sharedStrings.xml><?xml version="1.0" encoding="utf-8"?>
<sst xmlns="http://schemas.openxmlformats.org/spreadsheetml/2006/main" count="23" uniqueCount="19">
  <si>
    <t>Uncontrollable Variable</t>
  </si>
  <si>
    <t>Parameter</t>
  </si>
  <si>
    <t>Decision Variable</t>
  </si>
  <si>
    <t>Objective</t>
  </si>
  <si>
    <t>Annual Demand</t>
  </si>
  <si>
    <t>Unit Cost</t>
  </si>
  <si>
    <t>Predetermined Reorder Point</t>
  </si>
  <si>
    <t>Order Quantity</t>
  </si>
  <si>
    <t>Total Holding Cost</t>
  </si>
  <si>
    <t>Total Ordering Cost</t>
  </si>
  <si>
    <t>Opportunity Cost for holding stock</t>
  </si>
  <si>
    <t>Order placed with supplied cost</t>
  </si>
  <si>
    <t>No. of Times New Order is Issued/Year</t>
  </si>
  <si>
    <t>Units Sold/Day</t>
  </si>
  <si>
    <t>No. of Days new order Quantity takes to Sell</t>
  </si>
  <si>
    <t>Supplier's Order Quantity</t>
  </si>
  <si>
    <t>Total Cost</t>
  </si>
  <si>
    <t>Order placed with Supplied Cost</t>
  </si>
  <si>
    <t>Senstivity Analysis with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</si>
</sst>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6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6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6" fontId="0" fillId="7" borderId="1" xfId="0" applyNumberFormat="1" applyFill="1" applyBorder="1" applyAlignment="1">
      <alignment horizontal="center"/>
    </xf>
    <xf numFmtId="164" fontId="1" fillId="8" borderId="1" xfId="0" applyNumberFormat="1" applyFont="1" applyFill="1" applyBorder="1"/>
    <xf numFmtId="0" fontId="0" fillId="10" borderId="1" xfId="0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Sheet1!$G$2:$G$83</c:f>
              <c:numCache>
                <c:formatCode>General</c:formatCode>
                <c:ptCount val="82"/>
                <c:pt idx="0" formatCode="&quot;$&quot;#,##0.00">
                  <c:v>505.46464316849398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  <c:pt idx="5">
                  <c:v>180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  <c:pt idx="10">
                  <c:v>280</c:v>
                </c:pt>
                <c:pt idx="11">
                  <c:v>300</c:v>
                </c:pt>
                <c:pt idx="12">
                  <c:v>320</c:v>
                </c:pt>
                <c:pt idx="13">
                  <c:v>340</c:v>
                </c:pt>
                <c:pt idx="14">
                  <c:v>360</c:v>
                </c:pt>
                <c:pt idx="15">
                  <c:v>380</c:v>
                </c:pt>
                <c:pt idx="16">
                  <c:v>400</c:v>
                </c:pt>
                <c:pt idx="17">
                  <c:v>420</c:v>
                </c:pt>
                <c:pt idx="18">
                  <c:v>440</c:v>
                </c:pt>
                <c:pt idx="19">
                  <c:v>460</c:v>
                </c:pt>
                <c:pt idx="20">
                  <c:v>480</c:v>
                </c:pt>
                <c:pt idx="21">
                  <c:v>500</c:v>
                </c:pt>
                <c:pt idx="22">
                  <c:v>520</c:v>
                </c:pt>
                <c:pt idx="23">
                  <c:v>540</c:v>
                </c:pt>
                <c:pt idx="24">
                  <c:v>560</c:v>
                </c:pt>
                <c:pt idx="25">
                  <c:v>580</c:v>
                </c:pt>
                <c:pt idx="26">
                  <c:v>600</c:v>
                </c:pt>
                <c:pt idx="27">
                  <c:v>620</c:v>
                </c:pt>
                <c:pt idx="28">
                  <c:v>640</c:v>
                </c:pt>
                <c:pt idx="29">
                  <c:v>660</c:v>
                </c:pt>
                <c:pt idx="30">
                  <c:v>680</c:v>
                </c:pt>
                <c:pt idx="31">
                  <c:v>700</c:v>
                </c:pt>
                <c:pt idx="32">
                  <c:v>720</c:v>
                </c:pt>
                <c:pt idx="33">
                  <c:v>740</c:v>
                </c:pt>
                <c:pt idx="34">
                  <c:v>760</c:v>
                </c:pt>
                <c:pt idx="35">
                  <c:v>780</c:v>
                </c:pt>
                <c:pt idx="36">
                  <c:v>800</c:v>
                </c:pt>
                <c:pt idx="37">
                  <c:v>820</c:v>
                </c:pt>
                <c:pt idx="38">
                  <c:v>840</c:v>
                </c:pt>
                <c:pt idx="39">
                  <c:v>860</c:v>
                </c:pt>
                <c:pt idx="40">
                  <c:v>880</c:v>
                </c:pt>
                <c:pt idx="41">
                  <c:v>900</c:v>
                </c:pt>
                <c:pt idx="42">
                  <c:v>920</c:v>
                </c:pt>
                <c:pt idx="43">
                  <c:v>940</c:v>
                </c:pt>
                <c:pt idx="44">
                  <c:v>960</c:v>
                </c:pt>
                <c:pt idx="45">
                  <c:v>980</c:v>
                </c:pt>
                <c:pt idx="46">
                  <c:v>1000</c:v>
                </c:pt>
                <c:pt idx="47">
                  <c:v>1020</c:v>
                </c:pt>
                <c:pt idx="48">
                  <c:v>1040</c:v>
                </c:pt>
                <c:pt idx="49">
                  <c:v>1060</c:v>
                </c:pt>
                <c:pt idx="50">
                  <c:v>1080</c:v>
                </c:pt>
                <c:pt idx="51">
                  <c:v>1100</c:v>
                </c:pt>
                <c:pt idx="52">
                  <c:v>1120</c:v>
                </c:pt>
                <c:pt idx="53">
                  <c:v>1140</c:v>
                </c:pt>
                <c:pt idx="54">
                  <c:v>1160</c:v>
                </c:pt>
                <c:pt idx="55">
                  <c:v>1180</c:v>
                </c:pt>
                <c:pt idx="56">
                  <c:v>1200</c:v>
                </c:pt>
                <c:pt idx="57">
                  <c:v>1220</c:v>
                </c:pt>
                <c:pt idx="58">
                  <c:v>1240</c:v>
                </c:pt>
                <c:pt idx="59">
                  <c:v>1260</c:v>
                </c:pt>
                <c:pt idx="60">
                  <c:v>1280</c:v>
                </c:pt>
                <c:pt idx="61">
                  <c:v>1300</c:v>
                </c:pt>
                <c:pt idx="62">
                  <c:v>1320</c:v>
                </c:pt>
                <c:pt idx="63">
                  <c:v>1340</c:v>
                </c:pt>
                <c:pt idx="64">
                  <c:v>1360</c:v>
                </c:pt>
                <c:pt idx="65">
                  <c:v>1380</c:v>
                </c:pt>
                <c:pt idx="66">
                  <c:v>1400</c:v>
                </c:pt>
                <c:pt idx="67">
                  <c:v>1420</c:v>
                </c:pt>
                <c:pt idx="68">
                  <c:v>1440</c:v>
                </c:pt>
                <c:pt idx="69">
                  <c:v>1460</c:v>
                </c:pt>
                <c:pt idx="70">
                  <c:v>1480</c:v>
                </c:pt>
                <c:pt idx="71">
                  <c:v>1500</c:v>
                </c:pt>
                <c:pt idx="72">
                  <c:v>1520</c:v>
                </c:pt>
                <c:pt idx="73">
                  <c:v>1540</c:v>
                </c:pt>
                <c:pt idx="74">
                  <c:v>1560</c:v>
                </c:pt>
                <c:pt idx="75">
                  <c:v>1580</c:v>
                </c:pt>
                <c:pt idx="76">
                  <c:v>1600</c:v>
                </c:pt>
                <c:pt idx="77">
                  <c:v>1620</c:v>
                </c:pt>
                <c:pt idx="78">
                  <c:v>1640</c:v>
                </c:pt>
                <c:pt idx="79">
                  <c:v>1660</c:v>
                </c:pt>
                <c:pt idx="80">
                  <c:v>1680</c:v>
                </c:pt>
                <c:pt idx="81">
                  <c:v>1700</c:v>
                </c:pt>
              </c:numCache>
            </c:numRef>
          </c:xVal>
          <c:yVal>
            <c:numRef>
              <c:f>Sheet1!$H$2:$H$83</c:f>
              <c:numCache>
                <c:formatCode>"$"#,##0_);[Red]\("$"#,##0\)</c:formatCode>
                <c:ptCount val="82"/>
                <c:pt idx="0" formatCode="&quot;$&quot;#,##0.00">
                  <c:v>13799.18475852831</c:v>
                </c:pt>
                <c:pt idx="1">
                  <c:v>36240</c:v>
                </c:pt>
                <c:pt idx="2">
                  <c:v>30700.499999999996</c:v>
                </c:pt>
                <c:pt idx="3">
                  <c:v>26821.714285714283</c:v>
                </c:pt>
                <c:pt idx="4">
                  <c:v>23980.875</c:v>
                </c:pt>
                <c:pt idx="5">
                  <c:v>21832</c:v>
                </c:pt>
                <c:pt idx="6">
                  <c:v>20167.5</c:v>
                </c:pt>
                <c:pt idx="7">
                  <c:v>18855.272727272724</c:v>
                </c:pt>
                <c:pt idx="8">
                  <c:v>17807.249999999996</c:v>
                </c:pt>
                <c:pt idx="9">
                  <c:v>16962.461538461535</c:v>
                </c:pt>
                <c:pt idx="10">
                  <c:v>16277.357142857141</c:v>
                </c:pt>
                <c:pt idx="11">
                  <c:v>15719.999999999998</c:v>
                </c:pt>
                <c:pt idx="12">
                  <c:v>15266.4375</c:v>
                </c:pt>
                <c:pt idx="13">
                  <c:v>14898.352941176468</c:v>
                </c:pt>
                <c:pt idx="14">
                  <c:v>14601.5</c:v>
                </c:pt>
                <c:pt idx="15">
                  <c:v>14364.631578947367</c:v>
                </c:pt>
                <c:pt idx="16">
                  <c:v>14178.75</c:v>
                </c:pt>
                <c:pt idx="17">
                  <c:v>14036.571428571428</c:v>
                </c:pt>
                <c:pt idx="18">
                  <c:v>13932.136363636362</c:v>
                </c:pt>
                <c:pt idx="19">
                  <c:v>13860.521739130436</c:v>
                </c:pt>
                <c:pt idx="20">
                  <c:v>13817.624999999996</c:v>
                </c:pt>
                <c:pt idx="21">
                  <c:v>13800</c:v>
                </c:pt>
                <c:pt idx="22">
                  <c:v>13804.730769230766</c:v>
                </c:pt>
                <c:pt idx="23">
                  <c:v>13829.333333333332</c:v>
                </c:pt>
                <c:pt idx="24">
                  <c:v>13871.678571428569</c:v>
                </c:pt>
                <c:pt idx="25">
                  <c:v>13929.931034482757</c:v>
                </c:pt>
                <c:pt idx="26">
                  <c:v>14002.499999999996</c:v>
                </c:pt>
                <c:pt idx="27">
                  <c:v>14087.999999999998</c:v>
                </c:pt>
                <c:pt idx="28">
                  <c:v>14185.21875</c:v>
                </c:pt>
                <c:pt idx="29">
                  <c:v>14293.090909090908</c:v>
                </c:pt>
                <c:pt idx="30">
                  <c:v>14410.676470588234</c:v>
                </c:pt>
                <c:pt idx="31">
                  <c:v>14537.142857142855</c:v>
                </c:pt>
                <c:pt idx="32">
                  <c:v>14671.749999999998</c:v>
                </c:pt>
                <c:pt idx="33">
                  <c:v>14813.837837837837</c:v>
                </c:pt>
                <c:pt idx="34">
                  <c:v>14962.815789473683</c:v>
                </c:pt>
                <c:pt idx="35">
                  <c:v>15118.153846153844</c:v>
                </c:pt>
                <c:pt idx="36">
                  <c:v>15279.374999999998</c:v>
                </c:pt>
                <c:pt idx="37">
                  <c:v>15446.048780487803</c:v>
                </c:pt>
                <c:pt idx="38">
                  <c:v>15617.785714285714</c:v>
                </c:pt>
                <c:pt idx="39">
                  <c:v>15794.232558139531</c:v>
                </c:pt>
                <c:pt idx="40">
                  <c:v>15975.06818181818</c:v>
                </c:pt>
                <c:pt idx="41">
                  <c:v>16159.999999999996</c:v>
                </c:pt>
                <c:pt idx="42">
                  <c:v>16348.760869565218</c:v>
                </c:pt>
                <c:pt idx="43">
                  <c:v>16541.106382978724</c:v>
                </c:pt>
                <c:pt idx="44">
                  <c:v>16736.812499999996</c:v>
                </c:pt>
                <c:pt idx="45">
                  <c:v>16935.673469387752</c:v>
                </c:pt>
                <c:pt idx="46">
                  <c:v>17137.5</c:v>
                </c:pt>
                <c:pt idx="47">
                  <c:v>17342.117647058818</c:v>
                </c:pt>
                <c:pt idx="48">
                  <c:v>17549.365384615379</c:v>
                </c:pt>
                <c:pt idx="49">
                  <c:v>17759.094339622636</c:v>
                </c:pt>
                <c:pt idx="50">
                  <c:v>17971.166666666664</c:v>
                </c:pt>
                <c:pt idx="51">
                  <c:v>18185.454545454544</c:v>
                </c:pt>
                <c:pt idx="52">
                  <c:v>18401.839285714283</c:v>
                </c:pt>
                <c:pt idx="53">
                  <c:v>18620.210526315786</c:v>
                </c:pt>
                <c:pt idx="54">
                  <c:v>18840.465517241377</c:v>
                </c:pt>
                <c:pt idx="55">
                  <c:v>19062.508474576269</c:v>
                </c:pt>
                <c:pt idx="56">
                  <c:v>19286.249999999993</c:v>
                </c:pt>
                <c:pt idx="57">
                  <c:v>19511.606557377043</c:v>
                </c:pt>
                <c:pt idx="58">
                  <c:v>19738.499999999996</c:v>
                </c:pt>
                <c:pt idx="59">
                  <c:v>19966.857142857145</c:v>
                </c:pt>
                <c:pt idx="60">
                  <c:v>20196.609375</c:v>
                </c:pt>
                <c:pt idx="61">
                  <c:v>20427.692307692305</c:v>
                </c:pt>
                <c:pt idx="62">
                  <c:v>20660.045454545452</c:v>
                </c:pt>
                <c:pt idx="63">
                  <c:v>20893.611940298502</c:v>
                </c:pt>
                <c:pt idx="64">
                  <c:v>21128.338235294115</c:v>
                </c:pt>
                <c:pt idx="65">
                  <c:v>21364.173913043473</c:v>
                </c:pt>
                <c:pt idx="66">
                  <c:v>21601.071428571424</c:v>
                </c:pt>
                <c:pt idx="67">
                  <c:v>21838.985915492951</c:v>
                </c:pt>
                <c:pt idx="68">
                  <c:v>22077.874999999996</c:v>
                </c:pt>
                <c:pt idx="69">
                  <c:v>22317.698630136983</c:v>
                </c:pt>
                <c:pt idx="70">
                  <c:v>22558.418918918916</c:v>
                </c:pt>
                <c:pt idx="71">
                  <c:v>22799.999999999996</c:v>
                </c:pt>
                <c:pt idx="72">
                  <c:v>23042.40789473684</c:v>
                </c:pt>
                <c:pt idx="73">
                  <c:v>23285.610389610389</c:v>
                </c:pt>
                <c:pt idx="74">
                  <c:v>23529.576923076918</c:v>
                </c:pt>
                <c:pt idx="75">
                  <c:v>23774.278481012654</c:v>
                </c:pt>
                <c:pt idx="76">
                  <c:v>24019.687499999996</c:v>
                </c:pt>
                <c:pt idx="77">
                  <c:v>24265.777777777777</c:v>
                </c:pt>
                <c:pt idx="78">
                  <c:v>24512.5243902439</c:v>
                </c:pt>
                <c:pt idx="79">
                  <c:v>24759.903614457828</c:v>
                </c:pt>
                <c:pt idx="80">
                  <c:v>25007.892857142855</c:v>
                </c:pt>
                <c:pt idx="81">
                  <c:v>25256.470588235286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7D-4232-A8EF-E91E2D61F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001871"/>
        <c:axId val="1029005199"/>
      </c:scatterChart>
      <c:valAx>
        <c:axId val="102900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" lastClr="FFFFFF">
                        <a:lumMod val="75000"/>
                      </a:sysClr>
                    </a:solidFill>
                  </a:rPr>
                  <a:t>Order</a:t>
                </a:r>
                <a:r>
                  <a:rPr lang="en-US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 Quantity</a:t>
                </a:r>
                <a:endParaRPr lang="en-US">
                  <a:solidFill>
                    <a:sysClr val="window" lastClr="FFFFFF">
                      <a:lumMod val="7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005199"/>
        <c:crosses val="autoZero"/>
        <c:crossBetween val="midCat"/>
      </c:valAx>
      <c:valAx>
        <c:axId val="10290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00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586741</xdr:colOff>
      <xdr:row>23</xdr:row>
      <xdr:rowOff>167640</xdr:rowOff>
    </xdr:from>
    <xdr:to>
      <xdr:col>5</xdr:col>
      <xdr:colOff>137161</xdr:colOff>
      <xdr:row>48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AEED8-FA6F-43A4-AF64-2401E8799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EB38-DC61-4424-B5C7-A354D3C1A495}">
  <dimension ref="C1:S83"/>
  <sheetViews>
    <sheetView tabSelected="1" workbookViewId="0">
      <selection activeCell="D10" sqref="D10"/>
    </sheetView>
  </sheetViews>
  <sheetFormatPr defaultRowHeight="14.4" x14ac:dyDescent="0.3"/>
  <cols>
    <col min="3" max="3" width="37.6640625" customWidth="1"/>
    <col min="4" max="4" width="17.33203125" style="2" customWidth="1"/>
    <col min="5" max="5" width="26.88671875" style="1" customWidth="1"/>
    <col min="7" max="7" width="14.33203125" style="5" customWidth="1"/>
    <col min="8" max="8" width="15.77734375" style="5" customWidth="1"/>
    <col min="9" max="10" width="8.88671875" customWidth="1"/>
    <col min="11" max="11" width="10.44140625" customWidth="1"/>
    <col min="12" max="19" width="9.88671875" style="5" customWidth="1"/>
  </cols>
  <sheetData>
    <row r="1" spans="3:19" x14ac:dyDescent="0.3">
      <c r="G1" s="23" t="s">
        <v>7</v>
      </c>
      <c r="H1" s="23" t="s">
        <v>16</v>
      </c>
    </row>
    <row r="2" spans="3:19" x14ac:dyDescent="0.3">
      <c r="G2" s="24">
        <f>D11</f>
        <v>505.46464316849398</v>
      </c>
      <c r="H2" s="24">
        <f>D16</f>
        <v>13799.18475852831</v>
      </c>
      <c r="L2" s="37" t="s">
        <v>18</v>
      </c>
      <c r="M2" s="37"/>
      <c r="N2" s="37"/>
      <c r="O2" s="37"/>
      <c r="P2" s="37"/>
      <c r="Q2" s="37"/>
      <c r="R2" s="37"/>
      <c r="S2" s="37"/>
    </row>
    <row r="3" spans="3:19" x14ac:dyDescent="0.3">
      <c r="G3" s="5">
        <v>100</v>
      </c>
      <c r="H3" s="8">
        <f>(G3*(($D$5*$D$6)/365)*(G3/($D$4/365))*($D$4/G3))+($D$7*($D$4/G3))</f>
        <v>36240</v>
      </c>
      <c r="L3" s="37"/>
      <c r="M3" s="37"/>
      <c r="N3" s="37"/>
      <c r="O3" s="37"/>
      <c r="P3" s="37"/>
      <c r="Q3" s="37"/>
      <c r="R3" s="37"/>
      <c r="S3" s="37"/>
    </row>
    <row r="4" spans="3:19" x14ac:dyDescent="0.3">
      <c r="C4" s="9" t="s">
        <v>4</v>
      </c>
      <c r="D4" s="16">
        <v>15500</v>
      </c>
      <c r="E4" s="15" t="s">
        <v>0</v>
      </c>
      <c r="G4" s="5">
        <v>120</v>
      </c>
      <c r="H4" s="8">
        <f t="shared" ref="H4:H67" si="0">(G4*(($D$5*$D$6)/365)*(G4/($D$4/365))*($D$4/G4))+($D$7*($D$4/G4))</f>
        <v>30700.499999999996</v>
      </c>
    </row>
    <row r="5" spans="3:19" x14ac:dyDescent="0.3">
      <c r="C5" s="9" t="s">
        <v>5</v>
      </c>
      <c r="D5" s="16">
        <v>78</v>
      </c>
      <c r="E5" s="15" t="s">
        <v>1</v>
      </c>
      <c r="G5" s="5">
        <v>140</v>
      </c>
      <c r="H5" s="8">
        <f t="shared" si="0"/>
        <v>26821.714285714283</v>
      </c>
      <c r="J5" s="4"/>
      <c r="K5" s="4"/>
      <c r="L5" s="34" t="s">
        <v>5</v>
      </c>
      <c r="M5" s="35"/>
      <c r="N5" s="35"/>
      <c r="O5" s="35"/>
      <c r="P5" s="35"/>
      <c r="Q5" s="35"/>
      <c r="R5" s="35"/>
      <c r="S5" s="35"/>
    </row>
    <row r="6" spans="3:19" x14ac:dyDescent="0.3">
      <c r="C6" s="9" t="s">
        <v>10</v>
      </c>
      <c r="D6" s="17">
        <v>0.17499999999999999</v>
      </c>
      <c r="E6" s="15" t="s">
        <v>1</v>
      </c>
      <c r="G6" s="5">
        <v>160</v>
      </c>
      <c r="H6" s="8">
        <f t="shared" si="0"/>
        <v>23980.875</v>
      </c>
      <c r="J6" s="4"/>
      <c r="K6" s="29">
        <f>D16</f>
        <v>13799.18475852831</v>
      </c>
      <c r="L6" s="31">
        <v>20</v>
      </c>
      <c r="M6" s="31">
        <v>40</v>
      </c>
      <c r="N6" s="31">
        <v>60</v>
      </c>
      <c r="O6" s="31">
        <v>78</v>
      </c>
      <c r="P6" s="31">
        <v>100</v>
      </c>
      <c r="Q6" s="31">
        <v>120</v>
      </c>
      <c r="R6" s="31">
        <v>200</v>
      </c>
      <c r="S6" s="31">
        <v>300</v>
      </c>
    </row>
    <row r="7" spans="3:19" x14ac:dyDescent="0.3">
      <c r="C7" s="9" t="s">
        <v>11</v>
      </c>
      <c r="D7" s="16">
        <v>225</v>
      </c>
      <c r="E7" s="15" t="s">
        <v>1</v>
      </c>
      <c r="G7" s="5">
        <v>180</v>
      </c>
      <c r="H7" s="8">
        <f t="shared" si="0"/>
        <v>21832</v>
      </c>
      <c r="J7" s="36" t="s">
        <v>17</v>
      </c>
      <c r="K7" s="33">
        <v>100</v>
      </c>
      <c r="L7" s="30">
        <f t="dataTable" ref="L7:S15" dt2D="1" dtr="1" r1="D5" r2="D7"/>
        <v>4835.6117529912253</v>
      </c>
      <c r="M7" s="30">
        <v>6604.7380040809549</v>
      </c>
      <c r="N7" s="30">
        <v>8373.8642551706835</v>
      </c>
      <c r="O7" s="30">
        <v>9966.0778811514392</v>
      </c>
      <c r="P7" s="30">
        <v>11912.116757350141</v>
      </c>
      <c r="Q7" s="30">
        <v>13681.243008439869</v>
      </c>
      <c r="R7" s="30">
        <v>20757.748012798787</v>
      </c>
      <c r="S7" s="30">
        <v>29603.379268247427</v>
      </c>
    </row>
    <row r="8" spans="3:19" x14ac:dyDescent="0.3">
      <c r="C8" s="10"/>
      <c r="D8" s="18"/>
      <c r="E8" s="15"/>
      <c r="G8" s="5">
        <v>200</v>
      </c>
      <c r="H8" s="8">
        <f t="shared" si="0"/>
        <v>20167.5</v>
      </c>
      <c r="J8" s="36"/>
      <c r="K8" s="33">
        <v>150</v>
      </c>
      <c r="L8" s="30">
        <v>6368.8545039419732</v>
      </c>
      <c r="M8" s="30">
        <v>8137.9807550317018</v>
      </c>
      <c r="N8" s="30">
        <v>9907.1070061214305</v>
      </c>
      <c r="O8" s="30">
        <v>11499.320632102188</v>
      </c>
      <c r="P8" s="30">
        <v>13445.35950830089</v>
      </c>
      <c r="Q8" s="30">
        <v>15214.485759390618</v>
      </c>
      <c r="R8" s="30">
        <v>22290.990763749534</v>
      </c>
      <c r="S8" s="30">
        <v>31136.622019198174</v>
      </c>
    </row>
    <row r="9" spans="3:19" x14ac:dyDescent="0.3">
      <c r="C9" s="10"/>
      <c r="D9" s="18"/>
      <c r="E9" s="15"/>
      <c r="G9" s="5">
        <v>220</v>
      </c>
      <c r="H9" s="8">
        <f t="shared" si="0"/>
        <v>18855.272727272724</v>
      </c>
      <c r="J9" s="36"/>
      <c r="K9" s="33">
        <v>175</v>
      </c>
      <c r="L9" s="30">
        <v>7135.4758794173476</v>
      </c>
      <c r="M9" s="30">
        <v>8904.6021305070772</v>
      </c>
      <c r="N9" s="30">
        <v>10673.728381596806</v>
      </c>
      <c r="O9" s="30">
        <v>12265.942007577563</v>
      </c>
      <c r="P9" s="30">
        <v>14211.980883776265</v>
      </c>
      <c r="Q9" s="30">
        <v>15981.107134865993</v>
      </c>
      <c r="R9" s="30">
        <v>23057.612139224908</v>
      </c>
      <c r="S9" s="30">
        <v>31903.243394673547</v>
      </c>
    </row>
    <row r="10" spans="3:19" x14ac:dyDescent="0.3">
      <c r="C10" s="9" t="s">
        <v>6</v>
      </c>
      <c r="D10" s="19">
        <v>252.73232158424699</v>
      </c>
      <c r="E10" s="14" t="s">
        <v>2</v>
      </c>
      <c r="G10" s="5">
        <v>240</v>
      </c>
      <c r="H10" s="8">
        <f t="shared" si="0"/>
        <v>17807.249999999996</v>
      </c>
      <c r="J10" s="36"/>
      <c r="K10" s="33">
        <v>200</v>
      </c>
      <c r="L10" s="30">
        <v>7902.097254892722</v>
      </c>
      <c r="M10" s="30">
        <v>9671.2235059824507</v>
      </c>
      <c r="N10" s="30">
        <v>11440.349757072181</v>
      </c>
      <c r="O10" s="30">
        <v>13032.563383052937</v>
      </c>
      <c r="P10" s="30">
        <v>14978.602259251638</v>
      </c>
      <c r="Q10" s="30">
        <v>16747.728510341367</v>
      </c>
      <c r="R10" s="30">
        <v>23824.233514700281</v>
      </c>
      <c r="S10" s="30">
        <v>32669.864770148924</v>
      </c>
    </row>
    <row r="11" spans="3:19" x14ac:dyDescent="0.3">
      <c r="C11" s="9" t="s">
        <v>15</v>
      </c>
      <c r="D11" s="19">
        <f>2*D10</f>
        <v>505.46464316849398</v>
      </c>
      <c r="E11" s="22"/>
      <c r="G11" s="5">
        <v>260</v>
      </c>
      <c r="H11" s="8">
        <f t="shared" si="0"/>
        <v>16962.461538461535</v>
      </c>
      <c r="J11" s="36"/>
      <c r="K11" s="33">
        <v>225</v>
      </c>
      <c r="L11" s="30">
        <v>8668.7186303680955</v>
      </c>
      <c r="M11" s="30">
        <v>10437.844881457824</v>
      </c>
      <c r="N11" s="30">
        <v>12206.971132547555</v>
      </c>
      <c r="O11" s="32">
        <v>13799.18475852831</v>
      </c>
      <c r="P11" s="30">
        <v>15745.223634727012</v>
      </c>
      <c r="Q11" s="30">
        <v>17514.34988581674</v>
      </c>
      <c r="R11" s="30">
        <v>24590.854890175659</v>
      </c>
      <c r="S11" s="30">
        <v>33436.486145624294</v>
      </c>
    </row>
    <row r="12" spans="3:19" x14ac:dyDescent="0.3">
      <c r="C12" s="9"/>
      <c r="D12" s="19"/>
      <c r="E12" s="22"/>
      <c r="G12" s="5">
        <v>280</v>
      </c>
      <c r="H12" s="8">
        <f t="shared" si="0"/>
        <v>16277.357142857141</v>
      </c>
      <c r="J12" s="36"/>
      <c r="K12" s="33">
        <v>250</v>
      </c>
      <c r="L12" s="30">
        <v>9435.3400058434709</v>
      </c>
      <c r="M12" s="30">
        <v>11204.466256933199</v>
      </c>
      <c r="N12" s="30">
        <v>12973.592508022928</v>
      </c>
      <c r="O12" s="30">
        <v>14565.806134003684</v>
      </c>
      <c r="P12" s="30">
        <v>16511.845010202385</v>
      </c>
      <c r="Q12" s="30">
        <v>18280.971261292114</v>
      </c>
      <c r="R12" s="30">
        <v>25357.476265651032</v>
      </c>
      <c r="S12" s="30">
        <v>34203.107521099671</v>
      </c>
    </row>
    <row r="13" spans="3:19" x14ac:dyDescent="0.3">
      <c r="C13" s="9" t="s">
        <v>8</v>
      </c>
      <c r="D13" s="19">
        <f>(D11*D5*D6)*D22*D20</f>
        <v>6899.5923792499434</v>
      </c>
      <c r="E13" s="22"/>
      <c r="G13" s="5">
        <v>300</v>
      </c>
      <c r="H13" s="8">
        <f t="shared" si="0"/>
        <v>15719.999999999998</v>
      </c>
      <c r="J13" s="36"/>
      <c r="K13" s="33">
        <v>300</v>
      </c>
      <c r="L13" s="30">
        <v>10968.582756794218</v>
      </c>
      <c r="M13" s="30">
        <v>12737.709007883946</v>
      </c>
      <c r="N13" s="30">
        <v>14506.835258973675</v>
      </c>
      <c r="O13" s="30">
        <v>16099.048884954433</v>
      </c>
      <c r="P13" s="30">
        <v>18045.087761153132</v>
      </c>
      <c r="Q13" s="30">
        <v>19814.214012242861</v>
      </c>
      <c r="R13" s="30">
        <v>26890.719016601779</v>
      </c>
      <c r="S13" s="30">
        <v>35736.350272050418</v>
      </c>
    </row>
    <row r="14" spans="3:19" x14ac:dyDescent="0.3">
      <c r="C14" s="9" t="s">
        <v>9</v>
      </c>
      <c r="D14" s="19">
        <f>D7*(D4/D11)</f>
        <v>6899.5923792783669</v>
      </c>
      <c r="E14" s="22"/>
      <c r="G14" s="5">
        <v>320</v>
      </c>
      <c r="H14" s="8">
        <f t="shared" si="0"/>
        <v>15266.4375</v>
      </c>
      <c r="J14" s="36"/>
      <c r="K14" s="33">
        <v>400</v>
      </c>
      <c r="L14" s="30">
        <v>14035.068258695715</v>
      </c>
      <c r="M14" s="30">
        <v>15804.194509785444</v>
      </c>
      <c r="N14" s="30">
        <v>17573.320760875173</v>
      </c>
      <c r="O14" s="30">
        <v>19165.534386855928</v>
      </c>
      <c r="P14" s="30">
        <v>21111.573263054634</v>
      </c>
      <c r="Q14" s="30">
        <v>22880.699514144362</v>
      </c>
      <c r="R14" s="30">
        <v>29957.204518503277</v>
      </c>
      <c r="S14" s="30">
        <v>38802.835773951912</v>
      </c>
    </row>
    <row r="15" spans="3:19" x14ac:dyDescent="0.3">
      <c r="C15" s="9"/>
      <c r="D15" s="19"/>
      <c r="E15" s="22"/>
      <c r="G15" s="5">
        <v>340</v>
      </c>
      <c r="H15" s="8">
        <f t="shared" si="0"/>
        <v>14898.352941176468</v>
      </c>
      <c r="J15" s="36"/>
      <c r="K15" s="33">
        <v>500</v>
      </c>
      <c r="L15" s="30">
        <v>17101.553760597213</v>
      </c>
      <c r="M15" s="30">
        <v>18870.680011686942</v>
      </c>
      <c r="N15" s="30">
        <v>20639.80626277667</v>
      </c>
      <c r="O15" s="30">
        <v>22232.019888757426</v>
      </c>
      <c r="P15" s="30">
        <v>24178.058764956128</v>
      </c>
      <c r="Q15" s="30">
        <v>25947.185016045856</v>
      </c>
      <c r="R15" s="30">
        <v>33023.690020404771</v>
      </c>
      <c r="S15" s="30">
        <v>41869.321275853414</v>
      </c>
    </row>
    <row r="16" spans="3:19" x14ac:dyDescent="0.3">
      <c r="C16" s="9" t="s">
        <v>16</v>
      </c>
      <c r="D16" s="19">
        <f>D13+D14</f>
        <v>13799.18475852831</v>
      </c>
      <c r="E16" s="14" t="s">
        <v>3</v>
      </c>
      <c r="G16" s="5">
        <v>360</v>
      </c>
      <c r="H16" s="8">
        <f t="shared" si="0"/>
        <v>14601.5</v>
      </c>
    </row>
    <row r="17" spans="3:19" x14ac:dyDescent="0.3">
      <c r="C17" s="11"/>
      <c r="D17" s="21"/>
      <c r="E17" s="3"/>
      <c r="G17" s="5">
        <v>380</v>
      </c>
      <c r="H17" s="8">
        <f t="shared" si="0"/>
        <v>14364.631578947367</v>
      </c>
    </row>
    <row r="18" spans="3:19" s="7" customFormat="1" x14ac:dyDescent="0.3">
      <c r="C18" s="4"/>
      <c r="D18" s="21"/>
      <c r="E18" s="6"/>
      <c r="G18" s="5">
        <v>400</v>
      </c>
      <c r="H18" s="8">
        <f t="shared" si="0"/>
        <v>14178.75</v>
      </c>
      <c r="L18" s="5"/>
      <c r="M18" s="5"/>
      <c r="N18" s="5"/>
      <c r="O18" s="5"/>
      <c r="P18" s="5"/>
      <c r="Q18" s="5"/>
      <c r="R18" s="5"/>
      <c r="S18" s="5"/>
    </row>
    <row r="19" spans="3:19" x14ac:dyDescent="0.3">
      <c r="C19" s="11"/>
      <c r="D19" s="21"/>
      <c r="E19" s="3"/>
      <c r="G19" s="5">
        <v>420</v>
      </c>
      <c r="H19" s="8">
        <f t="shared" si="0"/>
        <v>14036.571428571428</v>
      </c>
    </row>
    <row r="20" spans="3:19" x14ac:dyDescent="0.3">
      <c r="C20" s="12" t="s">
        <v>12</v>
      </c>
      <c r="D20" s="20">
        <f>(D4/D11)/365</f>
        <v>8.4013301421958814E-2</v>
      </c>
      <c r="E20" s="3"/>
      <c r="G20" s="5">
        <v>440</v>
      </c>
      <c r="H20" s="8">
        <f t="shared" si="0"/>
        <v>13932.136363636362</v>
      </c>
    </row>
    <row r="21" spans="3:19" x14ac:dyDescent="0.3">
      <c r="C21" s="12" t="s">
        <v>13</v>
      </c>
      <c r="D21" s="25">
        <f>D4/365</f>
        <v>42.465753424657535</v>
      </c>
      <c r="G21" s="5">
        <v>460</v>
      </c>
      <c r="H21" s="8">
        <f t="shared" si="0"/>
        <v>13860.521739130436</v>
      </c>
    </row>
    <row r="22" spans="3:19" ht="27.6" customHeight="1" x14ac:dyDescent="0.3">
      <c r="C22" s="13" t="s">
        <v>14</v>
      </c>
      <c r="D22" s="26">
        <f>D11/D21</f>
        <v>11.902877081064535</v>
      </c>
      <c r="G22" s="5">
        <v>480</v>
      </c>
      <c r="H22" s="8">
        <f t="shared" si="0"/>
        <v>13817.624999999996</v>
      </c>
    </row>
    <row r="23" spans="3:19" x14ac:dyDescent="0.3">
      <c r="G23" s="27">
        <v>500</v>
      </c>
      <c r="H23" s="28">
        <f t="shared" si="0"/>
        <v>13800</v>
      </c>
    </row>
    <row r="24" spans="3:19" x14ac:dyDescent="0.3">
      <c r="G24" s="5">
        <v>520</v>
      </c>
      <c r="H24" s="8">
        <f t="shared" si="0"/>
        <v>13804.730769230766</v>
      </c>
    </row>
    <row r="25" spans="3:19" x14ac:dyDescent="0.3">
      <c r="G25" s="5">
        <v>540</v>
      </c>
      <c r="H25" s="8">
        <f t="shared" si="0"/>
        <v>13829.333333333332</v>
      </c>
    </row>
    <row r="26" spans="3:19" x14ac:dyDescent="0.3">
      <c r="G26" s="5">
        <v>560</v>
      </c>
      <c r="H26" s="8">
        <f t="shared" si="0"/>
        <v>13871.678571428569</v>
      </c>
    </row>
    <row r="27" spans="3:19" x14ac:dyDescent="0.3">
      <c r="G27" s="5">
        <v>580</v>
      </c>
      <c r="H27" s="8">
        <f t="shared" si="0"/>
        <v>13929.931034482757</v>
      </c>
    </row>
    <row r="28" spans="3:19" x14ac:dyDescent="0.3">
      <c r="G28" s="5">
        <v>600</v>
      </c>
      <c r="H28" s="8">
        <f t="shared" si="0"/>
        <v>14002.499999999996</v>
      </c>
    </row>
    <row r="29" spans="3:19" x14ac:dyDescent="0.3">
      <c r="G29" s="5">
        <v>620</v>
      </c>
      <c r="H29" s="8">
        <f t="shared" si="0"/>
        <v>14087.999999999998</v>
      </c>
    </row>
    <row r="30" spans="3:19" x14ac:dyDescent="0.3">
      <c r="G30" s="5">
        <v>640</v>
      </c>
      <c r="H30" s="8">
        <f t="shared" si="0"/>
        <v>14185.21875</v>
      </c>
    </row>
    <row r="31" spans="3:19" x14ac:dyDescent="0.3">
      <c r="G31" s="5">
        <v>660</v>
      </c>
      <c r="H31" s="8">
        <f t="shared" si="0"/>
        <v>14293.090909090908</v>
      </c>
    </row>
    <row r="32" spans="3:19" x14ac:dyDescent="0.3">
      <c r="G32" s="5">
        <v>680</v>
      </c>
      <c r="H32" s="8">
        <f t="shared" si="0"/>
        <v>14410.676470588234</v>
      </c>
    </row>
    <row r="33" spans="7:8" x14ac:dyDescent="0.3">
      <c r="G33" s="5">
        <v>700</v>
      </c>
      <c r="H33" s="8">
        <f t="shared" si="0"/>
        <v>14537.142857142855</v>
      </c>
    </row>
    <row r="34" spans="7:8" x14ac:dyDescent="0.3">
      <c r="G34" s="5">
        <v>720</v>
      </c>
      <c r="H34" s="8">
        <f t="shared" si="0"/>
        <v>14671.749999999998</v>
      </c>
    </row>
    <row r="35" spans="7:8" x14ac:dyDescent="0.3">
      <c r="G35" s="5">
        <v>740</v>
      </c>
      <c r="H35" s="8">
        <f t="shared" si="0"/>
        <v>14813.837837837837</v>
      </c>
    </row>
    <row r="36" spans="7:8" x14ac:dyDescent="0.3">
      <c r="G36" s="5">
        <v>760</v>
      </c>
      <c r="H36" s="8">
        <f t="shared" si="0"/>
        <v>14962.815789473683</v>
      </c>
    </row>
    <row r="37" spans="7:8" x14ac:dyDescent="0.3">
      <c r="G37" s="5">
        <v>780</v>
      </c>
      <c r="H37" s="8">
        <f t="shared" si="0"/>
        <v>15118.153846153844</v>
      </c>
    </row>
    <row r="38" spans="7:8" x14ac:dyDescent="0.3">
      <c r="G38" s="5">
        <v>800</v>
      </c>
      <c r="H38" s="8">
        <f t="shared" si="0"/>
        <v>15279.374999999998</v>
      </c>
    </row>
    <row r="39" spans="7:8" x14ac:dyDescent="0.3">
      <c r="G39" s="5">
        <v>820</v>
      </c>
      <c r="H39" s="8">
        <f t="shared" si="0"/>
        <v>15446.048780487803</v>
      </c>
    </row>
    <row r="40" spans="7:8" x14ac:dyDescent="0.3">
      <c r="G40" s="5">
        <v>840</v>
      </c>
      <c r="H40" s="8">
        <f t="shared" si="0"/>
        <v>15617.785714285714</v>
      </c>
    </row>
    <row r="41" spans="7:8" x14ac:dyDescent="0.3">
      <c r="G41" s="5">
        <v>860</v>
      </c>
      <c r="H41" s="8">
        <f t="shared" si="0"/>
        <v>15794.232558139531</v>
      </c>
    </row>
    <row r="42" spans="7:8" x14ac:dyDescent="0.3">
      <c r="G42" s="5">
        <v>880</v>
      </c>
      <c r="H42" s="8">
        <f t="shared" si="0"/>
        <v>15975.06818181818</v>
      </c>
    </row>
    <row r="43" spans="7:8" x14ac:dyDescent="0.3">
      <c r="G43" s="5">
        <v>900</v>
      </c>
      <c r="H43" s="8">
        <f t="shared" si="0"/>
        <v>16159.999999999996</v>
      </c>
    </row>
    <row r="44" spans="7:8" x14ac:dyDescent="0.3">
      <c r="G44" s="5">
        <v>920</v>
      </c>
      <c r="H44" s="8">
        <f t="shared" si="0"/>
        <v>16348.760869565218</v>
      </c>
    </row>
    <row r="45" spans="7:8" x14ac:dyDescent="0.3">
      <c r="G45" s="5">
        <v>940</v>
      </c>
      <c r="H45" s="8">
        <f t="shared" si="0"/>
        <v>16541.106382978724</v>
      </c>
    </row>
    <row r="46" spans="7:8" x14ac:dyDescent="0.3">
      <c r="G46" s="5">
        <v>960</v>
      </c>
      <c r="H46" s="8">
        <f t="shared" si="0"/>
        <v>16736.812499999996</v>
      </c>
    </row>
    <row r="47" spans="7:8" x14ac:dyDescent="0.3">
      <c r="G47" s="5">
        <v>980</v>
      </c>
      <c r="H47" s="8">
        <f t="shared" si="0"/>
        <v>16935.673469387752</v>
      </c>
    </row>
    <row r="48" spans="7:8" x14ac:dyDescent="0.3">
      <c r="G48" s="5">
        <v>1000</v>
      </c>
      <c r="H48" s="8">
        <f t="shared" si="0"/>
        <v>17137.5</v>
      </c>
    </row>
    <row r="49" spans="7:8" x14ac:dyDescent="0.3">
      <c r="G49" s="5">
        <v>1020</v>
      </c>
      <c r="H49" s="8">
        <f t="shared" si="0"/>
        <v>17342.117647058818</v>
      </c>
    </row>
    <row r="50" spans="7:8" x14ac:dyDescent="0.3">
      <c r="G50" s="5">
        <v>1040</v>
      </c>
      <c r="H50" s="8">
        <f t="shared" si="0"/>
        <v>17549.365384615379</v>
      </c>
    </row>
    <row r="51" spans="7:8" x14ac:dyDescent="0.3">
      <c r="G51" s="5">
        <v>1060</v>
      </c>
      <c r="H51" s="8">
        <f t="shared" si="0"/>
        <v>17759.094339622636</v>
      </c>
    </row>
    <row r="52" spans="7:8" x14ac:dyDescent="0.3">
      <c r="G52" s="5">
        <v>1080</v>
      </c>
      <c r="H52" s="8">
        <f t="shared" si="0"/>
        <v>17971.166666666664</v>
      </c>
    </row>
    <row r="53" spans="7:8" x14ac:dyDescent="0.3">
      <c r="G53" s="5">
        <v>1100</v>
      </c>
      <c r="H53" s="8">
        <f t="shared" si="0"/>
        <v>18185.454545454544</v>
      </c>
    </row>
    <row r="54" spans="7:8" x14ac:dyDescent="0.3">
      <c r="G54" s="5">
        <v>1120</v>
      </c>
      <c r="H54" s="8">
        <f t="shared" si="0"/>
        <v>18401.839285714283</v>
      </c>
    </row>
    <row r="55" spans="7:8" x14ac:dyDescent="0.3">
      <c r="G55" s="5">
        <v>1140</v>
      </c>
      <c r="H55" s="8">
        <f t="shared" si="0"/>
        <v>18620.210526315786</v>
      </c>
    </row>
    <row r="56" spans="7:8" x14ac:dyDescent="0.3">
      <c r="G56" s="5">
        <v>1160</v>
      </c>
      <c r="H56" s="8">
        <f t="shared" si="0"/>
        <v>18840.465517241377</v>
      </c>
    </row>
    <row r="57" spans="7:8" x14ac:dyDescent="0.3">
      <c r="G57" s="5">
        <v>1180</v>
      </c>
      <c r="H57" s="8">
        <f t="shared" si="0"/>
        <v>19062.508474576269</v>
      </c>
    </row>
    <row r="58" spans="7:8" x14ac:dyDescent="0.3">
      <c r="G58" s="5">
        <v>1200</v>
      </c>
      <c r="H58" s="8">
        <f t="shared" si="0"/>
        <v>19286.249999999993</v>
      </c>
    </row>
    <row r="59" spans="7:8" x14ac:dyDescent="0.3">
      <c r="G59" s="5">
        <v>1220</v>
      </c>
      <c r="H59" s="8">
        <f t="shared" si="0"/>
        <v>19511.606557377043</v>
      </c>
    </row>
    <row r="60" spans="7:8" x14ac:dyDescent="0.3">
      <c r="G60" s="5">
        <v>1240</v>
      </c>
      <c r="H60" s="8">
        <f t="shared" si="0"/>
        <v>19738.499999999996</v>
      </c>
    </row>
    <row r="61" spans="7:8" x14ac:dyDescent="0.3">
      <c r="G61" s="5">
        <v>1260</v>
      </c>
      <c r="H61" s="8">
        <f t="shared" si="0"/>
        <v>19966.857142857145</v>
      </c>
    </row>
    <row r="62" spans="7:8" x14ac:dyDescent="0.3">
      <c r="G62" s="5">
        <v>1280</v>
      </c>
      <c r="H62" s="8">
        <f t="shared" si="0"/>
        <v>20196.609375</v>
      </c>
    </row>
    <row r="63" spans="7:8" x14ac:dyDescent="0.3">
      <c r="G63" s="5">
        <v>1300</v>
      </c>
      <c r="H63" s="8">
        <f t="shared" si="0"/>
        <v>20427.692307692305</v>
      </c>
    </row>
    <row r="64" spans="7:8" x14ac:dyDescent="0.3">
      <c r="G64" s="5">
        <v>1320</v>
      </c>
      <c r="H64" s="8">
        <f t="shared" si="0"/>
        <v>20660.045454545452</v>
      </c>
    </row>
    <row r="65" spans="7:8" x14ac:dyDescent="0.3">
      <c r="G65" s="5">
        <v>1340</v>
      </c>
      <c r="H65" s="8">
        <f t="shared" si="0"/>
        <v>20893.611940298502</v>
      </c>
    </row>
    <row r="66" spans="7:8" x14ac:dyDescent="0.3">
      <c r="G66" s="5">
        <v>1360</v>
      </c>
      <c r="H66" s="8">
        <f t="shared" si="0"/>
        <v>21128.338235294115</v>
      </c>
    </row>
    <row r="67" spans="7:8" x14ac:dyDescent="0.3">
      <c r="G67" s="5">
        <v>1380</v>
      </c>
      <c r="H67" s="8">
        <f t="shared" si="0"/>
        <v>21364.173913043473</v>
      </c>
    </row>
    <row r="68" spans="7:8" x14ac:dyDescent="0.3">
      <c r="G68" s="5">
        <v>1400</v>
      </c>
      <c r="H68" s="8">
        <f t="shared" ref="H68:H83" si="1">(G68*(($D$5*$D$6)/365)*(G68/($D$4/365))*($D$4/G68))+($D$7*($D$4/G68))</f>
        <v>21601.071428571424</v>
      </c>
    </row>
    <row r="69" spans="7:8" x14ac:dyDescent="0.3">
      <c r="G69" s="5">
        <v>1420</v>
      </c>
      <c r="H69" s="8">
        <f t="shared" si="1"/>
        <v>21838.985915492951</v>
      </c>
    </row>
    <row r="70" spans="7:8" x14ac:dyDescent="0.3">
      <c r="G70" s="5">
        <v>1440</v>
      </c>
      <c r="H70" s="8">
        <f t="shared" si="1"/>
        <v>22077.874999999996</v>
      </c>
    </row>
    <row r="71" spans="7:8" x14ac:dyDescent="0.3">
      <c r="G71" s="5">
        <v>1460</v>
      </c>
      <c r="H71" s="8">
        <f t="shared" si="1"/>
        <v>22317.698630136983</v>
      </c>
    </row>
    <row r="72" spans="7:8" x14ac:dyDescent="0.3">
      <c r="G72" s="5">
        <v>1480</v>
      </c>
      <c r="H72" s="8">
        <f t="shared" si="1"/>
        <v>22558.418918918916</v>
      </c>
    </row>
    <row r="73" spans="7:8" x14ac:dyDescent="0.3">
      <c r="G73" s="5">
        <v>1500</v>
      </c>
      <c r="H73" s="8">
        <f t="shared" si="1"/>
        <v>22799.999999999996</v>
      </c>
    </row>
    <row r="74" spans="7:8" x14ac:dyDescent="0.3">
      <c r="G74" s="5">
        <v>1520</v>
      </c>
      <c r="H74" s="8">
        <f t="shared" si="1"/>
        <v>23042.40789473684</v>
      </c>
    </row>
    <row r="75" spans="7:8" x14ac:dyDescent="0.3">
      <c r="G75" s="5">
        <v>1540</v>
      </c>
      <c r="H75" s="8">
        <f t="shared" si="1"/>
        <v>23285.610389610389</v>
      </c>
    </row>
    <row r="76" spans="7:8" x14ac:dyDescent="0.3">
      <c r="G76" s="5">
        <v>1560</v>
      </c>
      <c r="H76" s="8">
        <f t="shared" si="1"/>
        <v>23529.576923076918</v>
      </c>
    </row>
    <row r="77" spans="7:8" x14ac:dyDescent="0.3">
      <c r="G77" s="5">
        <v>1580</v>
      </c>
      <c r="H77" s="8">
        <f t="shared" si="1"/>
        <v>23774.278481012654</v>
      </c>
    </row>
    <row r="78" spans="7:8" x14ac:dyDescent="0.3">
      <c r="G78" s="5">
        <v>1600</v>
      </c>
      <c r="H78" s="8">
        <f t="shared" si="1"/>
        <v>24019.687499999996</v>
      </c>
    </row>
    <row r="79" spans="7:8" x14ac:dyDescent="0.3">
      <c r="G79" s="5">
        <v>1620</v>
      </c>
      <c r="H79" s="8">
        <f t="shared" si="1"/>
        <v>24265.777777777777</v>
      </c>
    </row>
    <row r="80" spans="7:8" x14ac:dyDescent="0.3">
      <c r="G80" s="5">
        <v>1640</v>
      </c>
      <c r="H80" s="8">
        <f t="shared" si="1"/>
        <v>24512.5243902439</v>
      </c>
    </row>
    <row r="81" spans="7:8" x14ac:dyDescent="0.3">
      <c r="G81" s="5">
        <v>1660</v>
      </c>
      <c r="H81" s="8">
        <f t="shared" si="1"/>
        <v>24759.903614457828</v>
      </c>
    </row>
    <row r="82" spans="7:8" x14ac:dyDescent="0.3">
      <c r="G82" s="5">
        <v>1680</v>
      </c>
      <c r="H82" s="8">
        <f t="shared" si="1"/>
        <v>25007.892857142855</v>
      </c>
    </row>
    <row r="83" spans="7:8" x14ac:dyDescent="0.3">
      <c r="G83" s="5">
        <v>1700</v>
      </c>
      <c r="H83" s="8">
        <f t="shared" si="1"/>
        <v>25256.470588235286</v>
      </c>
    </row>
  </sheetData>
  <mergeCells count="3">
    <mergeCell ref="L5:S5"/>
    <mergeCell ref="J7:J15"/>
    <mergeCell ref="L2:S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Saarthak Sharma</dc:creator>
  <cp:lastModifiedBy>Saarthak Sharma</cp:lastModifiedBy>
  <dcterms:created xsi:type="dcterms:W3CDTF">2022-06-18T22:50:15Z</dcterms:created>
  <dcterms:modified xsi:type="dcterms:W3CDTF">2022-06-25T03:12:18Z</dcterms:modified>
</cp:coreProperties>
</file>