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Saarthak\Desktop\Git repos\Enterprise Analytics\Forecasting Financial Time Series\"/>
    </mc:Choice>
  </mc:AlternateContent>
  <xr:revisionPtr revIDLastSave="0" documentId="13_ncr:1_{A4D9A361-FC14-4DA4-AA65-D93C570E12B1}" xr6:coauthVersionLast="47" xr6:coauthVersionMax="47" xr10:uidLastSave="{00000000-0000-0000-0000-000000000000}"/>
  <bookViews>
    <workbookView xWindow="-108" yWindow="-108" windowWidth="23256" windowHeight="12576" xr2:uid="{00000000-000D-0000-FFFF-FFFF00000000}"/>
  </bookViews>
  <sheets>
    <sheet name="Project_3" sheetId="2" r:id="rId1"/>
    <sheet name="Part 1" sheetId="5" r:id="rId2"/>
    <sheet name="Part 2" sheetId="6" r:id="rId3"/>
    <sheet name="Part 3" sheetId="7" r:id="rId4"/>
  </sheets>
  <calcPr calcId="191029"/>
</workbook>
</file>

<file path=xl/calcChain.xml><?xml version="1.0" encoding="utf-8"?>
<calcChain xmlns="http://schemas.openxmlformats.org/spreadsheetml/2006/main">
  <c r="AD304" i="7" l="1"/>
  <c r="AD303" i="7"/>
  <c r="AC327" i="7"/>
  <c r="AC303" i="7"/>
  <c r="V312" i="7"/>
  <c r="V310" i="7"/>
  <c r="V309" i="7"/>
  <c r="V308" i="7"/>
  <c r="V305" i="7"/>
  <c r="V306" i="7" s="1"/>
  <c r="V311" i="7" s="1"/>
  <c r="V304" i="7"/>
  <c r="AC27" i="7"/>
  <c r="AC26" i="7"/>
  <c r="AC24" i="7"/>
  <c r="AH18" i="7"/>
  <c r="AH3" i="7"/>
  <c r="AH4" i="7"/>
  <c r="AH5" i="7"/>
  <c r="AH6" i="7"/>
  <c r="AH7" i="7"/>
  <c r="AH8" i="7"/>
  <c r="AH9" i="7"/>
  <c r="AH10" i="7"/>
  <c r="AH11" i="7"/>
  <c r="AH12" i="7"/>
  <c r="AH13" i="7"/>
  <c r="AH14" i="7"/>
  <c r="AH15" i="7"/>
  <c r="AH16" i="7"/>
  <c r="AH17" i="7"/>
  <c r="AH2" i="7"/>
  <c r="AG18" i="7"/>
  <c r="AE18" i="7"/>
  <c r="AF18" i="7"/>
  <c r="AG3" i="7"/>
  <c r="AG4" i="7"/>
  <c r="AG5" i="7"/>
  <c r="AG6" i="7"/>
  <c r="AG7" i="7"/>
  <c r="AG8" i="7"/>
  <c r="AG9" i="7"/>
  <c r="AG10" i="7"/>
  <c r="AG11" i="7"/>
  <c r="AG12" i="7"/>
  <c r="AG13" i="7"/>
  <c r="AG14" i="7"/>
  <c r="AG15" i="7"/>
  <c r="AG16" i="7"/>
  <c r="AG17" i="7"/>
  <c r="AG2" i="7"/>
  <c r="AF3" i="7"/>
  <c r="AF4" i="7"/>
  <c r="AF5" i="7"/>
  <c r="AF6" i="7"/>
  <c r="AF7" i="7"/>
  <c r="AF8" i="7"/>
  <c r="AF9" i="7"/>
  <c r="AF10" i="7"/>
  <c r="AF11" i="7"/>
  <c r="AF12" i="7"/>
  <c r="AF13" i="7"/>
  <c r="AF14" i="7"/>
  <c r="AF15" i="7"/>
  <c r="AF16" i="7"/>
  <c r="AF17" i="7"/>
  <c r="AF2" i="7"/>
  <c r="AE3" i="7"/>
  <c r="AE4" i="7"/>
  <c r="AE5" i="7"/>
  <c r="AE6" i="7"/>
  <c r="AE7" i="7"/>
  <c r="AE8" i="7"/>
  <c r="AE9" i="7"/>
  <c r="AE10" i="7"/>
  <c r="AE11" i="7"/>
  <c r="AE12" i="7"/>
  <c r="AE13" i="7"/>
  <c r="AE14" i="7"/>
  <c r="AE15" i="7"/>
  <c r="AE16" i="7"/>
  <c r="AE17" i="7"/>
  <c r="AE2" i="7"/>
  <c r="AD3" i="7"/>
  <c r="AC4" i="7"/>
  <c r="AD4" i="7" s="1"/>
  <c r="AC5" i="7" s="1"/>
  <c r="AD5" i="7" s="1"/>
  <c r="AC6" i="7" s="1"/>
  <c r="AD6" i="7" s="1"/>
  <c r="AC7" i="7" s="1"/>
  <c r="AD7" i="7" s="1"/>
  <c r="AC8" i="7" s="1"/>
  <c r="AD8" i="7" s="1"/>
  <c r="AC9" i="7" s="1"/>
  <c r="AD9" i="7" s="1"/>
  <c r="AC10" i="7" s="1"/>
  <c r="AD10" i="7" s="1"/>
  <c r="AC11" i="7" s="1"/>
  <c r="AD11" i="7" s="1"/>
  <c r="AC12" i="7" s="1"/>
  <c r="AD12" i="7" s="1"/>
  <c r="AC13" i="7" s="1"/>
  <c r="AD13" i="7" s="1"/>
  <c r="AC14" i="7" s="1"/>
  <c r="AD14" i="7" s="1"/>
  <c r="AC15" i="7" s="1"/>
  <c r="AD15" i="7" s="1"/>
  <c r="AC16" i="7" s="1"/>
  <c r="AD16" i="7" s="1"/>
  <c r="AC17" i="7" s="1"/>
  <c r="AD17" i="7" s="1"/>
  <c r="AC3" i="7"/>
  <c r="AD2" i="7"/>
  <c r="AC2" i="7"/>
  <c r="AC304" i="7" l="1"/>
  <c r="AG303" i="7"/>
  <c r="AE303" i="7"/>
  <c r="V11" i="7"/>
  <c r="V10" i="7"/>
  <c r="V9" i="7"/>
  <c r="V8" i="7"/>
  <c r="V7" i="7"/>
  <c r="V5" i="7"/>
  <c r="V4" i="7"/>
  <c r="V3" i="7"/>
  <c r="AF303" i="7" l="1"/>
  <c r="AH303" i="7" s="1"/>
  <c r="AG304" i="7"/>
  <c r="AC305" i="7"/>
  <c r="AD305" i="7" s="1"/>
  <c r="AE304" i="7"/>
  <c r="AF304" i="7" s="1"/>
  <c r="AE305" i="7" l="1"/>
  <c r="AF305" i="7" s="1"/>
  <c r="AC306" i="7"/>
  <c r="AD306" i="7" s="1"/>
  <c r="AG305" i="7"/>
  <c r="AH304" i="7"/>
  <c r="AG306" i="7" l="1"/>
  <c r="AE306" i="7"/>
  <c r="AF306" i="7" s="1"/>
  <c r="AC307" i="7"/>
  <c r="AD307" i="7" s="1"/>
  <c r="AH305" i="7"/>
  <c r="AH306" i="7" l="1"/>
  <c r="AC308" i="7"/>
  <c r="AD308" i="7" s="1"/>
  <c r="AG307" i="7"/>
  <c r="AE307" i="7"/>
  <c r="AF307" i="7" s="1"/>
  <c r="AH307" i="7" l="1"/>
  <c r="AG308" i="7"/>
  <c r="AC309" i="7"/>
  <c r="AD309" i="7" s="1"/>
  <c r="AE308" i="7"/>
  <c r="AF308" i="7" l="1"/>
  <c r="AH308" i="7" s="1"/>
  <c r="AE309" i="7"/>
  <c r="AF309" i="7" s="1"/>
  <c r="AC310" i="7"/>
  <c r="AD310" i="7" s="1"/>
  <c r="AG309" i="7"/>
  <c r="AH309" i="7" l="1"/>
  <c r="AG310" i="7"/>
  <c r="AE310" i="7"/>
  <c r="AF310" i="7" s="1"/>
  <c r="AC311" i="7"/>
  <c r="AD311" i="7" s="1"/>
  <c r="AC312" i="7" l="1"/>
  <c r="AD312" i="7" s="1"/>
  <c r="AE311" i="7"/>
  <c r="AF311" i="7" s="1"/>
  <c r="AG311" i="7"/>
  <c r="AH310" i="7"/>
  <c r="AH311" i="7" l="1"/>
  <c r="AC313" i="7"/>
  <c r="AD313" i="7" s="1"/>
  <c r="AG312" i="7"/>
  <c r="AE312" i="7"/>
  <c r="AF312" i="7" s="1"/>
  <c r="AH312" i="7" l="1"/>
  <c r="AE313" i="7"/>
  <c r="AF313" i="7" s="1"/>
  <c r="AC314" i="7"/>
  <c r="AD314" i="7" s="1"/>
  <c r="AG313" i="7"/>
  <c r="AG314" i="7" l="1"/>
  <c r="AE314" i="7"/>
  <c r="AF314" i="7" s="1"/>
  <c r="AC315" i="7"/>
  <c r="AD315" i="7" s="1"/>
  <c r="AH313" i="7"/>
  <c r="AC316" i="7" l="1"/>
  <c r="AD316" i="7" s="1"/>
  <c r="AG315" i="7"/>
  <c r="AE315" i="7"/>
  <c r="AF315" i="7" s="1"/>
  <c r="AH314" i="7"/>
  <c r="AH315" i="7" l="1"/>
  <c r="AG316" i="7"/>
  <c r="AC317" i="7"/>
  <c r="AD317" i="7" s="1"/>
  <c r="AE316" i="7"/>
  <c r="AF316" i="7" s="1"/>
  <c r="AH316" i="7" l="1"/>
  <c r="AE317" i="7"/>
  <c r="AF317" i="7" s="1"/>
  <c r="AC318" i="7"/>
  <c r="AD318" i="7" s="1"/>
  <c r="AG317" i="7"/>
  <c r="AH317" i="7" l="1"/>
  <c r="AG318" i="7"/>
  <c r="AG319" i="7" s="1"/>
  <c r="AE318" i="7"/>
  <c r="AF318" i="7" l="1"/>
  <c r="AH318" i="7" s="1"/>
  <c r="AH319" i="7" s="1"/>
  <c r="AC325" i="7" s="1"/>
  <c r="AC328" i="7" s="1"/>
  <c r="AE319" i="7"/>
  <c r="AF319" i="7" s="1"/>
  <c r="G555" i="7" l="1"/>
  <c r="G556" i="7"/>
  <c r="G557" i="7"/>
  <c r="G558" i="7"/>
  <c r="G559" i="7"/>
  <c r="G254" i="7"/>
  <c r="G255" i="7"/>
  <c r="G256" i="7"/>
  <c r="G257" i="7"/>
  <c r="G258" i="7"/>
  <c r="R307" i="7"/>
  <c r="R308" i="7"/>
  <c r="R309" i="7"/>
  <c r="R310" i="7"/>
  <c r="R315" i="7"/>
  <c r="R316" i="7"/>
  <c r="R317" i="7"/>
  <c r="R318" i="7"/>
  <c r="R323" i="7"/>
  <c r="R324" i="7"/>
  <c r="R325" i="7"/>
  <c r="R326" i="7"/>
  <c r="R331" i="7"/>
  <c r="R332" i="7"/>
  <c r="R333" i="7"/>
  <c r="R334" i="7"/>
  <c r="R339" i="7"/>
  <c r="R340" i="7"/>
  <c r="R341" i="7"/>
  <c r="R342" i="7"/>
  <c r="R347" i="7"/>
  <c r="R348" i="7"/>
  <c r="R349" i="7"/>
  <c r="R350" i="7"/>
  <c r="R355" i="7"/>
  <c r="R356" i="7"/>
  <c r="R357" i="7"/>
  <c r="R358" i="7"/>
  <c r="R363" i="7"/>
  <c r="R364" i="7"/>
  <c r="R365" i="7"/>
  <c r="R366" i="7"/>
  <c r="R371" i="7"/>
  <c r="R372" i="7"/>
  <c r="R373" i="7"/>
  <c r="R374" i="7"/>
  <c r="R379" i="7"/>
  <c r="R380" i="7"/>
  <c r="R381" i="7"/>
  <c r="R382" i="7"/>
  <c r="R387" i="7"/>
  <c r="R388" i="7"/>
  <c r="R389" i="7"/>
  <c r="R390" i="7"/>
  <c r="R395" i="7"/>
  <c r="R396" i="7"/>
  <c r="R398" i="7"/>
  <c r="R403" i="7"/>
  <c r="R404" i="7"/>
  <c r="R406" i="7"/>
  <c r="R411" i="7"/>
  <c r="R412" i="7"/>
  <c r="R414" i="7"/>
  <c r="R419" i="7"/>
  <c r="R420" i="7"/>
  <c r="R422" i="7"/>
  <c r="R427" i="7"/>
  <c r="R428" i="7"/>
  <c r="R430" i="7"/>
  <c r="R435" i="7"/>
  <c r="R436" i="7"/>
  <c r="R438" i="7"/>
  <c r="R443" i="7"/>
  <c r="R444" i="7"/>
  <c r="R446" i="7"/>
  <c r="R451" i="7"/>
  <c r="R452" i="7"/>
  <c r="R454" i="7"/>
  <c r="R459" i="7"/>
  <c r="R460" i="7"/>
  <c r="R462" i="7"/>
  <c r="R467" i="7"/>
  <c r="R468" i="7"/>
  <c r="R470" i="7"/>
  <c r="R475" i="7"/>
  <c r="R476" i="7"/>
  <c r="R478" i="7"/>
  <c r="R483" i="7"/>
  <c r="R484" i="7"/>
  <c r="R486" i="7"/>
  <c r="R491" i="7"/>
  <c r="R492" i="7"/>
  <c r="R494" i="7"/>
  <c r="R499" i="7"/>
  <c r="R500" i="7"/>
  <c r="R502" i="7"/>
  <c r="R507" i="7"/>
  <c r="R508" i="7"/>
  <c r="R510" i="7"/>
  <c r="R515" i="7"/>
  <c r="R516" i="7"/>
  <c r="R518" i="7"/>
  <c r="R523" i="7"/>
  <c r="R524" i="7"/>
  <c r="R526" i="7"/>
  <c r="R531" i="7"/>
  <c r="R532" i="7"/>
  <c r="R534" i="7"/>
  <c r="R539" i="7"/>
  <c r="R540" i="7"/>
  <c r="R542" i="7"/>
  <c r="R547" i="7"/>
  <c r="R548" i="7"/>
  <c r="R550" i="7"/>
  <c r="R303" i="7"/>
  <c r="Q304" i="7"/>
  <c r="R304" i="7" s="1"/>
  <c r="Q305" i="7"/>
  <c r="R305" i="7" s="1"/>
  <c r="Q306" i="7"/>
  <c r="R306" i="7" s="1"/>
  <c r="Q307" i="7"/>
  <c r="Q308" i="7"/>
  <c r="Q309" i="7"/>
  <c r="Q310" i="7"/>
  <c r="Q311" i="7"/>
  <c r="R311" i="7" s="1"/>
  <c r="Q312" i="7"/>
  <c r="R312" i="7" s="1"/>
  <c r="Q313" i="7"/>
  <c r="R313" i="7" s="1"/>
  <c r="Q314" i="7"/>
  <c r="R314" i="7" s="1"/>
  <c r="Q315" i="7"/>
  <c r="Q316" i="7"/>
  <c r="Q317" i="7"/>
  <c r="Q318" i="7"/>
  <c r="Q319" i="7"/>
  <c r="R319" i="7" s="1"/>
  <c r="Q320" i="7"/>
  <c r="R320" i="7" s="1"/>
  <c r="Q321" i="7"/>
  <c r="R321" i="7" s="1"/>
  <c r="Q322" i="7"/>
  <c r="R322" i="7" s="1"/>
  <c r="Q323" i="7"/>
  <c r="Q324" i="7"/>
  <c r="Q325" i="7"/>
  <c r="Q326" i="7"/>
  <c r="Q327" i="7"/>
  <c r="R327" i="7" s="1"/>
  <c r="Q328" i="7"/>
  <c r="R328" i="7" s="1"/>
  <c r="Q329" i="7"/>
  <c r="R329" i="7" s="1"/>
  <c r="Q330" i="7"/>
  <c r="R330" i="7" s="1"/>
  <c r="Q331" i="7"/>
  <c r="Q332" i="7"/>
  <c r="Q333" i="7"/>
  <c r="Q334" i="7"/>
  <c r="Q335" i="7"/>
  <c r="R335" i="7" s="1"/>
  <c r="Q336" i="7"/>
  <c r="R336" i="7" s="1"/>
  <c r="Q337" i="7"/>
  <c r="R337" i="7" s="1"/>
  <c r="Q338" i="7"/>
  <c r="R338" i="7" s="1"/>
  <c r="Q339" i="7"/>
  <c r="Q340" i="7"/>
  <c r="Q341" i="7"/>
  <c r="Q342" i="7"/>
  <c r="Q343" i="7"/>
  <c r="R343" i="7" s="1"/>
  <c r="Q344" i="7"/>
  <c r="R344" i="7" s="1"/>
  <c r="Q345" i="7"/>
  <c r="R345" i="7" s="1"/>
  <c r="Q346" i="7"/>
  <c r="R346" i="7" s="1"/>
  <c r="Q347" i="7"/>
  <c r="Q348" i="7"/>
  <c r="Q349" i="7"/>
  <c r="Q350" i="7"/>
  <c r="Q351" i="7"/>
  <c r="R351" i="7" s="1"/>
  <c r="Q352" i="7"/>
  <c r="R352" i="7" s="1"/>
  <c r="Q353" i="7"/>
  <c r="R353" i="7" s="1"/>
  <c r="Q354" i="7"/>
  <c r="R354" i="7" s="1"/>
  <c r="Q355" i="7"/>
  <c r="Q356" i="7"/>
  <c r="Q357" i="7"/>
  <c r="Q358" i="7"/>
  <c r="Q359" i="7"/>
  <c r="R359" i="7" s="1"/>
  <c r="Q360" i="7"/>
  <c r="R360" i="7" s="1"/>
  <c r="Q361" i="7"/>
  <c r="R361" i="7" s="1"/>
  <c r="Q362" i="7"/>
  <c r="R362" i="7" s="1"/>
  <c r="Q363" i="7"/>
  <c r="Q364" i="7"/>
  <c r="Q365" i="7"/>
  <c r="Q366" i="7"/>
  <c r="Q367" i="7"/>
  <c r="R367" i="7" s="1"/>
  <c r="Q368" i="7"/>
  <c r="R368" i="7" s="1"/>
  <c r="Q369" i="7"/>
  <c r="R369" i="7" s="1"/>
  <c r="Q370" i="7"/>
  <c r="R370" i="7" s="1"/>
  <c r="Q371" i="7"/>
  <c r="Q372" i="7"/>
  <c r="Q373" i="7"/>
  <c r="Q374" i="7"/>
  <c r="Q375" i="7"/>
  <c r="R375" i="7" s="1"/>
  <c r="Q376" i="7"/>
  <c r="R376" i="7" s="1"/>
  <c r="Q377" i="7"/>
  <c r="R377" i="7" s="1"/>
  <c r="Q378" i="7"/>
  <c r="R378" i="7" s="1"/>
  <c r="Q379" i="7"/>
  <c r="Q380" i="7"/>
  <c r="Q381" i="7"/>
  <c r="Q382" i="7"/>
  <c r="Q383" i="7"/>
  <c r="R383" i="7" s="1"/>
  <c r="Q384" i="7"/>
  <c r="R384" i="7" s="1"/>
  <c r="Q385" i="7"/>
  <c r="R385" i="7" s="1"/>
  <c r="Q386" i="7"/>
  <c r="R386" i="7" s="1"/>
  <c r="Q387" i="7"/>
  <c r="Q388" i="7"/>
  <c r="Q389" i="7"/>
  <c r="Q390" i="7"/>
  <c r="Q391" i="7"/>
  <c r="R391" i="7" s="1"/>
  <c r="Q392" i="7"/>
  <c r="R392" i="7" s="1"/>
  <c r="Q393" i="7"/>
  <c r="R393" i="7" s="1"/>
  <c r="Q394" i="7"/>
  <c r="R394" i="7" s="1"/>
  <c r="Q395" i="7"/>
  <c r="Q396" i="7"/>
  <c r="Q397" i="7"/>
  <c r="R397" i="7" s="1"/>
  <c r="Q398" i="7"/>
  <c r="Q399" i="7"/>
  <c r="R399" i="7" s="1"/>
  <c r="Q400" i="7"/>
  <c r="R400" i="7" s="1"/>
  <c r="Q401" i="7"/>
  <c r="R401" i="7" s="1"/>
  <c r="Q402" i="7"/>
  <c r="R402" i="7" s="1"/>
  <c r="Q403" i="7"/>
  <c r="Q404" i="7"/>
  <c r="Q405" i="7"/>
  <c r="R405" i="7" s="1"/>
  <c r="Q406" i="7"/>
  <c r="Q407" i="7"/>
  <c r="R407" i="7" s="1"/>
  <c r="Q408" i="7"/>
  <c r="R408" i="7" s="1"/>
  <c r="Q409" i="7"/>
  <c r="R409" i="7" s="1"/>
  <c r="Q410" i="7"/>
  <c r="R410" i="7" s="1"/>
  <c r="Q411" i="7"/>
  <c r="Q412" i="7"/>
  <c r="Q413" i="7"/>
  <c r="R413" i="7" s="1"/>
  <c r="Q414" i="7"/>
  <c r="Q415" i="7"/>
  <c r="R415" i="7" s="1"/>
  <c r="Q416" i="7"/>
  <c r="R416" i="7" s="1"/>
  <c r="Q417" i="7"/>
  <c r="R417" i="7" s="1"/>
  <c r="Q418" i="7"/>
  <c r="R418" i="7" s="1"/>
  <c r="Q419" i="7"/>
  <c r="Q420" i="7"/>
  <c r="Q421" i="7"/>
  <c r="R421" i="7" s="1"/>
  <c r="Q422" i="7"/>
  <c r="Q423" i="7"/>
  <c r="R423" i="7" s="1"/>
  <c r="Q424" i="7"/>
  <c r="R424" i="7" s="1"/>
  <c r="Q425" i="7"/>
  <c r="R425" i="7" s="1"/>
  <c r="Q426" i="7"/>
  <c r="R426" i="7" s="1"/>
  <c r="Q427" i="7"/>
  <c r="Q428" i="7"/>
  <c r="Q429" i="7"/>
  <c r="R429" i="7" s="1"/>
  <c r="Q430" i="7"/>
  <c r="Q431" i="7"/>
  <c r="R431" i="7" s="1"/>
  <c r="Q432" i="7"/>
  <c r="R432" i="7" s="1"/>
  <c r="Q433" i="7"/>
  <c r="R433" i="7" s="1"/>
  <c r="Q434" i="7"/>
  <c r="R434" i="7" s="1"/>
  <c r="Q435" i="7"/>
  <c r="Q436" i="7"/>
  <c r="Q437" i="7"/>
  <c r="R437" i="7" s="1"/>
  <c r="Q438" i="7"/>
  <c r="Q439" i="7"/>
  <c r="R439" i="7" s="1"/>
  <c r="Q440" i="7"/>
  <c r="R440" i="7" s="1"/>
  <c r="Q441" i="7"/>
  <c r="R441" i="7" s="1"/>
  <c r="Q442" i="7"/>
  <c r="R442" i="7" s="1"/>
  <c r="Q443" i="7"/>
  <c r="Q444" i="7"/>
  <c r="Q445" i="7"/>
  <c r="R445" i="7" s="1"/>
  <c r="Q446" i="7"/>
  <c r="Q447" i="7"/>
  <c r="R447" i="7" s="1"/>
  <c r="Q448" i="7"/>
  <c r="R448" i="7" s="1"/>
  <c r="Q449" i="7"/>
  <c r="R449" i="7" s="1"/>
  <c r="Q450" i="7"/>
  <c r="R450" i="7" s="1"/>
  <c r="Q451" i="7"/>
  <c r="Q452" i="7"/>
  <c r="Q453" i="7"/>
  <c r="R453" i="7" s="1"/>
  <c r="Q454" i="7"/>
  <c r="Q455" i="7"/>
  <c r="R455" i="7" s="1"/>
  <c r="Q456" i="7"/>
  <c r="R456" i="7" s="1"/>
  <c r="Q457" i="7"/>
  <c r="R457" i="7" s="1"/>
  <c r="Q458" i="7"/>
  <c r="R458" i="7" s="1"/>
  <c r="Q459" i="7"/>
  <c r="Q460" i="7"/>
  <c r="Q461" i="7"/>
  <c r="R461" i="7" s="1"/>
  <c r="Q462" i="7"/>
  <c r="Q463" i="7"/>
  <c r="R463" i="7" s="1"/>
  <c r="Q464" i="7"/>
  <c r="R464" i="7" s="1"/>
  <c r="Q465" i="7"/>
  <c r="R465" i="7" s="1"/>
  <c r="Q466" i="7"/>
  <c r="R466" i="7" s="1"/>
  <c r="Q467" i="7"/>
  <c r="Q468" i="7"/>
  <c r="Q469" i="7"/>
  <c r="R469" i="7" s="1"/>
  <c r="Q470" i="7"/>
  <c r="Q471" i="7"/>
  <c r="R471" i="7" s="1"/>
  <c r="Q472" i="7"/>
  <c r="R472" i="7" s="1"/>
  <c r="Q473" i="7"/>
  <c r="R473" i="7" s="1"/>
  <c r="Q474" i="7"/>
  <c r="R474" i="7" s="1"/>
  <c r="Q475" i="7"/>
  <c r="Q476" i="7"/>
  <c r="Q477" i="7"/>
  <c r="R477" i="7" s="1"/>
  <c r="Q478" i="7"/>
  <c r="Q479" i="7"/>
  <c r="R479" i="7" s="1"/>
  <c r="Q480" i="7"/>
  <c r="R480" i="7" s="1"/>
  <c r="Q481" i="7"/>
  <c r="R481" i="7" s="1"/>
  <c r="Q482" i="7"/>
  <c r="R482" i="7" s="1"/>
  <c r="Q483" i="7"/>
  <c r="Q484" i="7"/>
  <c r="Q485" i="7"/>
  <c r="R485" i="7" s="1"/>
  <c r="Q486" i="7"/>
  <c r="Q487" i="7"/>
  <c r="R487" i="7" s="1"/>
  <c r="Q488" i="7"/>
  <c r="R488" i="7" s="1"/>
  <c r="Q489" i="7"/>
  <c r="R489" i="7" s="1"/>
  <c r="Q490" i="7"/>
  <c r="R490" i="7" s="1"/>
  <c r="Q491" i="7"/>
  <c r="Q492" i="7"/>
  <c r="Q493" i="7"/>
  <c r="R493" i="7" s="1"/>
  <c r="Q494" i="7"/>
  <c r="Q495" i="7"/>
  <c r="R495" i="7" s="1"/>
  <c r="Q496" i="7"/>
  <c r="R496" i="7" s="1"/>
  <c r="Q497" i="7"/>
  <c r="R497" i="7" s="1"/>
  <c r="Q498" i="7"/>
  <c r="R498" i="7" s="1"/>
  <c r="Q499" i="7"/>
  <c r="Q500" i="7"/>
  <c r="Q501" i="7"/>
  <c r="R501" i="7" s="1"/>
  <c r="Q502" i="7"/>
  <c r="Q503" i="7"/>
  <c r="R503" i="7" s="1"/>
  <c r="Q504" i="7"/>
  <c r="R504" i="7" s="1"/>
  <c r="Q505" i="7"/>
  <c r="R505" i="7" s="1"/>
  <c r="Q506" i="7"/>
  <c r="R506" i="7" s="1"/>
  <c r="Q507" i="7"/>
  <c r="Q508" i="7"/>
  <c r="Q509" i="7"/>
  <c r="R509" i="7" s="1"/>
  <c r="Q510" i="7"/>
  <c r="Q511" i="7"/>
  <c r="R511" i="7" s="1"/>
  <c r="Q512" i="7"/>
  <c r="R512" i="7" s="1"/>
  <c r="Q513" i="7"/>
  <c r="R513" i="7" s="1"/>
  <c r="Q514" i="7"/>
  <c r="R514" i="7" s="1"/>
  <c r="Q515" i="7"/>
  <c r="Q516" i="7"/>
  <c r="Q517" i="7"/>
  <c r="R517" i="7" s="1"/>
  <c r="Q518" i="7"/>
  <c r="Q519" i="7"/>
  <c r="R519" i="7" s="1"/>
  <c r="Q520" i="7"/>
  <c r="R520" i="7" s="1"/>
  <c r="Q521" i="7"/>
  <c r="R521" i="7" s="1"/>
  <c r="Q522" i="7"/>
  <c r="R522" i="7" s="1"/>
  <c r="Q523" i="7"/>
  <c r="Q524" i="7"/>
  <c r="Q525" i="7"/>
  <c r="R525" i="7" s="1"/>
  <c r="Q526" i="7"/>
  <c r="Q527" i="7"/>
  <c r="R527" i="7" s="1"/>
  <c r="Q528" i="7"/>
  <c r="R528" i="7" s="1"/>
  <c r="Q529" i="7"/>
  <c r="R529" i="7" s="1"/>
  <c r="Q530" i="7"/>
  <c r="R530" i="7" s="1"/>
  <c r="Q531" i="7"/>
  <c r="Q532" i="7"/>
  <c r="Q533" i="7"/>
  <c r="R533" i="7" s="1"/>
  <c r="Q534" i="7"/>
  <c r="Q535" i="7"/>
  <c r="R535" i="7" s="1"/>
  <c r="Q536" i="7"/>
  <c r="R536" i="7" s="1"/>
  <c r="Q537" i="7"/>
  <c r="R537" i="7" s="1"/>
  <c r="Q538" i="7"/>
  <c r="R538" i="7" s="1"/>
  <c r="Q539" i="7"/>
  <c r="Q540" i="7"/>
  <c r="Q541" i="7"/>
  <c r="R541" i="7" s="1"/>
  <c r="Q542" i="7"/>
  <c r="Q543" i="7"/>
  <c r="R543" i="7" s="1"/>
  <c r="Q544" i="7"/>
  <c r="R544" i="7" s="1"/>
  <c r="Q545" i="7"/>
  <c r="R545" i="7" s="1"/>
  <c r="Q546" i="7"/>
  <c r="R546" i="7" s="1"/>
  <c r="Q547" i="7"/>
  <c r="Q548" i="7"/>
  <c r="Q549" i="7"/>
  <c r="R549" i="7" s="1"/>
  <c r="Q550" i="7"/>
  <c r="Q551" i="7"/>
  <c r="R551" i="7" s="1"/>
  <c r="Q552" i="7"/>
  <c r="R552" i="7" s="1"/>
  <c r="Q553" i="7"/>
  <c r="R553" i="7" s="1"/>
  <c r="Q554" i="7"/>
  <c r="R554" i="7" s="1"/>
  <c r="Q303" i="7"/>
  <c r="G308" i="7"/>
  <c r="H308" i="7" s="1"/>
  <c r="G316" i="7"/>
  <c r="H316" i="7" s="1"/>
  <c r="G324" i="7"/>
  <c r="H324" i="7" s="1"/>
  <c r="G332" i="7"/>
  <c r="H332" i="7" s="1"/>
  <c r="G340" i="7"/>
  <c r="H340" i="7" s="1"/>
  <c r="G348" i="7"/>
  <c r="H348" i="7" s="1"/>
  <c r="G356" i="7"/>
  <c r="H356" i="7" s="1"/>
  <c r="G364" i="7"/>
  <c r="H364" i="7" s="1"/>
  <c r="G372" i="7"/>
  <c r="H372" i="7" s="1"/>
  <c r="G380" i="7"/>
  <c r="H380" i="7" s="1"/>
  <c r="G388" i="7"/>
  <c r="H388" i="7" s="1"/>
  <c r="G396" i="7"/>
  <c r="H396" i="7" s="1"/>
  <c r="G404" i="7"/>
  <c r="H404" i="7" s="1"/>
  <c r="G412" i="7"/>
  <c r="H412" i="7" s="1"/>
  <c r="G420" i="7"/>
  <c r="H420" i="7" s="1"/>
  <c r="G428" i="7"/>
  <c r="H428" i="7" s="1"/>
  <c r="G436" i="7"/>
  <c r="H436" i="7" s="1"/>
  <c r="G444" i="7"/>
  <c r="H444" i="7" s="1"/>
  <c r="G452" i="7"/>
  <c r="H452" i="7" s="1"/>
  <c r="G460" i="7"/>
  <c r="H460" i="7" s="1"/>
  <c r="G468" i="7"/>
  <c r="H468" i="7" s="1"/>
  <c r="G476" i="7"/>
  <c r="H476" i="7" s="1"/>
  <c r="G484" i="7"/>
  <c r="H484" i="7" s="1"/>
  <c r="G492" i="7"/>
  <c r="H492" i="7" s="1"/>
  <c r="G500" i="7"/>
  <c r="H500" i="7" s="1"/>
  <c r="G508" i="7"/>
  <c r="H508" i="7" s="1"/>
  <c r="G516" i="7"/>
  <c r="H516" i="7" s="1"/>
  <c r="G524" i="7"/>
  <c r="H524" i="7" s="1"/>
  <c r="G532" i="7"/>
  <c r="H532" i="7" s="1"/>
  <c r="G540" i="7"/>
  <c r="H540" i="7" s="1"/>
  <c r="G548" i="7"/>
  <c r="H548" i="7" s="1"/>
  <c r="D307" i="7"/>
  <c r="D306" i="7"/>
  <c r="D304" i="7"/>
  <c r="D303" i="7"/>
  <c r="L484" i="7" s="1"/>
  <c r="M484" i="7" s="1"/>
  <c r="D2" i="7"/>
  <c r="R18" i="7"/>
  <c r="R23" i="7"/>
  <c r="R58" i="7"/>
  <c r="R90" i="7"/>
  <c r="R127" i="7"/>
  <c r="R154" i="7"/>
  <c r="R218" i="7"/>
  <c r="Q3" i="7"/>
  <c r="R3" i="7" s="1"/>
  <c r="Q4" i="7"/>
  <c r="R4" i="7" s="1"/>
  <c r="Q5" i="7"/>
  <c r="R5" i="7" s="1"/>
  <c r="Q6" i="7"/>
  <c r="R6" i="7" s="1"/>
  <c r="Q7" i="7"/>
  <c r="R7" i="7" s="1"/>
  <c r="Q8" i="7"/>
  <c r="R8" i="7" s="1"/>
  <c r="Q9" i="7"/>
  <c r="R9" i="7" s="1"/>
  <c r="Q10" i="7"/>
  <c r="R10" i="7" s="1"/>
  <c r="Q11" i="7"/>
  <c r="R11" i="7" s="1"/>
  <c r="Q12" i="7"/>
  <c r="R12" i="7" s="1"/>
  <c r="Q13" i="7"/>
  <c r="R13" i="7" s="1"/>
  <c r="Q14" i="7"/>
  <c r="R14" i="7" s="1"/>
  <c r="Q15" i="7"/>
  <c r="R15" i="7" s="1"/>
  <c r="Q16" i="7"/>
  <c r="R16" i="7" s="1"/>
  <c r="Q17" i="7"/>
  <c r="R17" i="7" s="1"/>
  <c r="Q18" i="7"/>
  <c r="Q19" i="7"/>
  <c r="R19" i="7" s="1"/>
  <c r="Q20" i="7"/>
  <c r="R20" i="7" s="1"/>
  <c r="Q21" i="7"/>
  <c r="R21" i="7" s="1"/>
  <c r="Q22" i="7"/>
  <c r="R22" i="7" s="1"/>
  <c r="Q23" i="7"/>
  <c r="Q24" i="7"/>
  <c r="R24" i="7" s="1"/>
  <c r="Q25" i="7"/>
  <c r="R25" i="7" s="1"/>
  <c r="Q26" i="7"/>
  <c r="R26" i="7" s="1"/>
  <c r="Q27" i="7"/>
  <c r="R27" i="7" s="1"/>
  <c r="Q28" i="7"/>
  <c r="R28" i="7" s="1"/>
  <c r="Q29" i="7"/>
  <c r="R29" i="7" s="1"/>
  <c r="Q30" i="7"/>
  <c r="R30" i="7" s="1"/>
  <c r="Q31" i="7"/>
  <c r="R31" i="7" s="1"/>
  <c r="Q32" i="7"/>
  <c r="R32" i="7" s="1"/>
  <c r="Q33" i="7"/>
  <c r="R33" i="7" s="1"/>
  <c r="Q34" i="7"/>
  <c r="R34" i="7" s="1"/>
  <c r="Q35" i="7"/>
  <c r="R35" i="7" s="1"/>
  <c r="Q36" i="7"/>
  <c r="R36" i="7" s="1"/>
  <c r="Q37" i="7"/>
  <c r="R37" i="7" s="1"/>
  <c r="Q38" i="7"/>
  <c r="R38" i="7" s="1"/>
  <c r="Q39" i="7"/>
  <c r="R39" i="7" s="1"/>
  <c r="Q40" i="7"/>
  <c r="R40" i="7" s="1"/>
  <c r="Q41" i="7"/>
  <c r="R41" i="7" s="1"/>
  <c r="Q42" i="7"/>
  <c r="R42" i="7" s="1"/>
  <c r="Q43" i="7"/>
  <c r="R43" i="7" s="1"/>
  <c r="Q44" i="7"/>
  <c r="R44" i="7" s="1"/>
  <c r="Q45" i="7"/>
  <c r="R45" i="7" s="1"/>
  <c r="Q46" i="7"/>
  <c r="R46" i="7" s="1"/>
  <c r="Q47" i="7"/>
  <c r="R47" i="7" s="1"/>
  <c r="Q48" i="7"/>
  <c r="R48" i="7" s="1"/>
  <c r="Q49" i="7"/>
  <c r="R49" i="7" s="1"/>
  <c r="Q50" i="7"/>
  <c r="R50" i="7" s="1"/>
  <c r="Q51" i="7"/>
  <c r="R51" i="7" s="1"/>
  <c r="Q52" i="7"/>
  <c r="R52" i="7" s="1"/>
  <c r="Q53" i="7"/>
  <c r="R53" i="7" s="1"/>
  <c r="Q54" i="7"/>
  <c r="R54" i="7" s="1"/>
  <c r="Q55" i="7"/>
  <c r="R55" i="7" s="1"/>
  <c r="Q56" i="7"/>
  <c r="R56" i="7" s="1"/>
  <c r="Q57" i="7"/>
  <c r="R57" i="7" s="1"/>
  <c r="Q58" i="7"/>
  <c r="Q59" i="7"/>
  <c r="R59" i="7" s="1"/>
  <c r="Q60" i="7"/>
  <c r="R60" i="7" s="1"/>
  <c r="Q61" i="7"/>
  <c r="R61" i="7" s="1"/>
  <c r="Q62" i="7"/>
  <c r="R62" i="7" s="1"/>
  <c r="Q63" i="7"/>
  <c r="R63" i="7" s="1"/>
  <c r="Q64" i="7"/>
  <c r="R64" i="7" s="1"/>
  <c r="Q65" i="7"/>
  <c r="R65" i="7" s="1"/>
  <c r="Q66" i="7"/>
  <c r="R66" i="7" s="1"/>
  <c r="Q67" i="7"/>
  <c r="R67" i="7" s="1"/>
  <c r="Q68" i="7"/>
  <c r="R68" i="7" s="1"/>
  <c r="Q69" i="7"/>
  <c r="R69" i="7" s="1"/>
  <c r="Q70" i="7"/>
  <c r="R70" i="7" s="1"/>
  <c r="Q71" i="7"/>
  <c r="R71" i="7" s="1"/>
  <c r="Q72" i="7"/>
  <c r="R72" i="7" s="1"/>
  <c r="Q73" i="7"/>
  <c r="R73" i="7" s="1"/>
  <c r="Q74" i="7"/>
  <c r="R74" i="7" s="1"/>
  <c r="Q75" i="7"/>
  <c r="R75" i="7" s="1"/>
  <c r="Q76" i="7"/>
  <c r="R76" i="7" s="1"/>
  <c r="Q77" i="7"/>
  <c r="R77" i="7" s="1"/>
  <c r="Q78" i="7"/>
  <c r="R78" i="7" s="1"/>
  <c r="Q79" i="7"/>
  <c r="R79" i="7" s="1"/>
  <c r="Q80" i="7"/>
  <c r="R80" i="7" s="1"/>
  <c r="Q81" i="7"/>
  <c r="R81" i="7" s="1"/>
  <c r="Q82" i="7"/>
  <c r="R82" i="7" s="1"/>
  <c r="Q83" i="7"/>
  <c r="R83" i="7" s="1"/>
  <c r="Q84" i="7"/>
  <c r="R84" i="7" s="1"/>
  <c r="Q85" i="7"/>
  <c r="R85" i="7" s="1"/>
  <c r="Q86" i="7"/>
  <c r="R86" i="7" s="1"/>
  <c r="Q87" i="7"/>
  <c r="R87" i="7" s="1"/>
  <c r="Q88" i="7"/>
  <c r="R88" i="7" s="1"/>
  <c r="Q89" i="7"/>
  <c r="R89" i="7" s="1"/>
  <c r="Q90" i="7"/>
  <c r="Q91" i="7"/>
  <c r="R91" i="7" s="1"/>
  <c r="Q92" i="7"/>
  <c r="R92" i="7" s="1"/>
  <c r="Q93" i="7"/>
  <c r="R93" i="7" s="1"/>
  <c r="Q94" i="7"/>
  <c r="R94" i="7" s="1"/>
  <c r="Q95" i="7"/>
  <c r="R95" i="7" s="1"/>
  <c r="Q96" i="7"/>
  <c r="R96" i="7" s="1"/>
  <c r="Q97" i="7"/>
  <c r="R97" i="7" s="1"/>
  <c r="Q98" i="7"/>
  <c r="R98" i="7" s="1"/>
  <c r="Q99" i="7"/>
  <c r="R99" i="7" s="1"/>
  <c r="Q100" i="7"/>
  <c r="R100" i="7" s="1"/>
  <c r="Q101" i="7"/>
  <c r="R101" i="7" s="1"/>
  <c r="Q102" i="7"/>
  <c r="R102" i="7" s="1"/>
  <c r="Q103" i="7"/>
  <c r="R103" i="7" s="1"/>
  <c r="Q104" i="7"/>
  <c r="R104" i="7" s="1"/>
  <c r="Q105" i="7"/>
  <c r="R105" i="7" s="1"/>
  <c r="Q106" i="7"/>
  <c r="R106" i="7" s="1"/>
  <c r="Q107" i="7"/>
  <c r="R107" i="7" s="1"/>
  <c r="Q108" i="7"/>
  <c r="R108" i="7" s="1"/>
  <c r="Q109" i="7"/>
  <c r="R109" i="7" s="1"/>
  <c r="Q110" i="7"/>
  <c r="R110" i="7" s="1"/>
  <c r="Q111" i="7"/>
  <c r="R111" i="7" s="1"/>
  <c r="Q112" i="7"/>
  <c r="R112" i="7" s="1"/>
  <c r="Q113" i="7"/>
  <c r="R113" i="7" s="1"/>
  <c r="Q114" i="7"/>
  <c r="R114" i="7" s="1"/>
  <c r="Q115" i="7"/>
  <c r="R115" i="7" s="1"/>
  <c r="Q116" i="7"/>
  <c r="R116" i="7" s="1"/>
  <c r="Q117" i="7"/>
  <c r="R117" i="7" s="1"/>
  <c r="Q118" i="7"/>
  <c r="R118" i="7" s="1"/>
  <c r="Q119" i="7"/>
  <c r="R119" i="7" s="1"/>
  <c r="Q120" i="7"/>
  <c r="R120" i="7" s="1"/>
  <c r="Q121" i="7"/>
  <c r="R121" i="7" s="1"/>
  <c r="Q122" i="7"/>
  <c r="R122" i="7" s="1"/>
  <c r="Q123" i="7"/>
  <c r="R123" i="7" s="1"/>
  <c r="Q124" i="7"/>
  <c r="R124" i="7" s="1"/>
  <c r="Q125" i="7"/>
  <c r="R125" i="7" s="1"/>
  <c r="Q126" i="7"/>
  <c r="R126" i="7" s="1"/>
  <c r="Q127" i="7"/>
  <c r="Q128" i="7"/>
  <c r="R128" i="7" s="1"/>
  <c r="Q129" i="7"/>
  <c r="R129" i="7" s="1"/>
  <c r="Q130" i="7"/>
  <c r="R130" i="7" s="1"/>
  <c r="Q131" i="7"/>
  <c r="R131" i="7" s="1"/>
  <c r="Q132" i="7"/>
  <c r="R132" i="7" s="1"/>
  <c r="Q133" i="7"/>
  <c r="R133" i="7" s="1"/>
  <c r="Q134" i="7"/>
  <c r="R134" i="7" s="1"/>
  <c r="Q135" i="7"/>
  <c r="R135" i="7" s="1"/>
  <c r="Q136" i="7"/>
  <c r="R136" i="7" s="1"/>
  <c r="Q137" i="7"/>
  <c r="R137" i="7" s="1"/>
  <c r="Q138" i="7"/>
  <c r="R138" i="7" s="1"/>
  <c r="Q139" i="7"/>
  <c r="R139" i="7" s="1"/>
  <c r="Q140" i="7"/>
  <c r="R140" i="7" s="1"/>
  <c r="Q141" i="7"/>
  <c r="R141" i="7" s="1"/>
  <c r="Q142" i="7"/>
  <c r="R142" i="7" s="1"/>
  <c r="Q143" i="7"/>
  <c r="R143" i="7" s="1"/>
  <c r="Q144" i="7"/>
  <c r="R144" i="7" s="1"/>
  <c r="Q145" i="7"/>
  <c r="R145" i="7" s="1"/>
  <c r="Q146" i="7"/>
  <c r="R146" i="7" s="1"/>
  <c r="Q147" i="7"/>
  <c r="R147" i="7" s="1"/>
  <c r="Q148" i="7"/>
  <c r="R148" i="7" s="1"/>
  <c r="Q149" i="7"/>
  <c r="R149" i="7" s="1"/>
  <c r="Q150" i="7"/>
  <c r="R150" i="7" s="1"/>
  <c r="Q151" i="7"/>
  <c r="R151" i="7" s="1"/>
  <c r="Q152" i="7"/>
  <c r="R152" i="7" s="1"/>
  <c r="Q153" i="7"/>
  <c r="R153" i="7" s="1"/>
  <c r="Q154" i="7"/>
  <c r="Q155" i="7"/>
  <c r="R155" i="7" s="1"/>
  <c r="Q156" i="7"/>
  <c r="R156" i="7" s="1"/>
  <c r="Q157" i="7"/>
  <c r="R157" i="7" s="1"/>
  <c r="Q158" i="7"/>
  <c r="R158" i="7" s="1"/>
  <c r="Q159" i="7"/>
  <c r="R159" i="7" s="1"/>
  <c r="Q160" i="7"/>
  <c r="R160" i="7" s="1"/>
  <c r="Q161" i="7"/>
  <c r="R161" i="7" s="1"/>
  <c r="Q162" i="7"/>
  <c r="R162" i="7" s="1"/>
  <c r="Q163" i="7"/>
  <c r="R163" i="7" s="1"/>
  <c r="Q164" i="7"/>
  <c r="R164" i="7" s="1"/>
  <c r="Q165" i="7"/>
  <c r="R165" i="7" s="1"/>
  <c r="Q166" i="7"/>
  <c r="R166" i="7" s="1"/>
  <c r="Q167" i="7"/>
  <c r="R167" i="7" s="1"/>
  <c r="Q168" i="7"/>
  <c r="R168" i="7" s="1"/>
  <c r="Q169" i="7"/>
  <c r="R169" i="7" s="1"/>
  <c r="Q170" i="7"/>
  <c r="R170" i="7" s="1"/>
  <c r="Q171" i="7"/>
  <c r="R171" i="7" s="1"/>
  <c r="Q172" i="7"/>
  <c r="R172" i="7" s="1"/>
  <c r="Q173" i="7"/>
  <c r="R173" i="7" s="1"/>
  <c r="Q174" i="7"/>
  <c r="R174" i="7" s="1"/>
  <c r="Q175" i="7"/>
  <c r="R175" i="7" s="1"/>
  <c r="Q176" i="7"/>
  <c r="R176" i="7" s="1"/>
  <c r="Q177" i="7"/>
  <c r="R177" i="7" s="1"/>
  <c r="Q178" i="7"/>
  <c r="R178" i="7" s="1"/>
  <c r="Q179" i="7"/>
  <c r="R179" i="7" s="1"/>
  <c r="Q180" i="7"/>
  <c r="R180" i="7" s="1"/>
  <c r="Q181" i="7"/>
  <c r="R181" i="7" s="1"/>
  <c r="Q182" i="7"/>
  <c r="R182" i="7" s="1"/>
  <c r="Q183" i="7"/>
  <c r="R183" i="7" s="1"/>
  <c r="Q184" i="7"/>
  <c r="R184" i="7" s="1"/>
  <c r="Q185" i="7"/>
  <c r="R185" i="7" s="1"/>
  <c r="Q186" i="7"/>
  <c r="R186" i="7" s="1"/>
  <c r="Q187" i="7"/>
  <c r="R187" i="7" s="1"/>
  <c r="Q188" i="7"/>
  <c r="R188" i="7" s="1"/>
  <c r="Q189" i="7"/>
  <c r="R189" i="7" s="1"/>
  <c r="Q190" i="7"/>
  <c r="R190" i="7" s="1"/>
  <c r="Q191" i="7"/>
  <c r="R191" i="7" s="1"/>
  <c r="Q192" i="7"/>
  <c r="R192" i="7" s="1"/>
  <c r="Q193" i="7"/>
  <c r="R193" i="7" s="1"/>
  <c r="Q194" i="7"/>
  <c r="R194" i="7" s="1"/>
  <c r="Q195" i="7"/>
  <c r="R195" i="7" s="1"/>
  <c r="Q196" i="7"/>
  <c r="R196" i="7" s="1"/>
  <c r="Q197" i="7"/>
  <c r="R197" i="7" s="1"/>
  <c r="Q198" i="7"/>
  <c r="R198" i="7" s="1"/>
  <c r="Q199" i="7"/>
  <c r="R199" i="7" s="1"/>
  <c r="Q200" i="7"/>
  <c r="R200" i="7" s="1"/>
  <c r="Q201" i="7"/>
  <c r="R201" i="7" s="1"/>
  <c r="Q202" i="7"/>
  <c r="R202" i="7" s="1"/>
  <c r="Q203" i="7"/>
  <c r="R203" i="7" s="1"/>
  <c r="Q204" i="7"/>
  <c r="R204" i="7" s="1"/>
  <c r="Q205" i="7"/>
  <c r="R205" i="7" s="1"/>
  <c r="Q206" i="7"/>
  <c r="R206" i="7" s="1"/>
  <c r="Q207" i="7"/>
  <c r="R207" i="7" s="1"/>
  <c r="Q208" i="7"/>
  <c r="R208" i="7" s="1"/>
  <c r="Q209" i="7"/>
  <c r="R209" i="7" s="1"/>
  <c r="Q210" i="7"/>
  <c r="R210" i="7" s="1"/>
  <c r="Q211" i="7"/>
  <c r="R211" i="7" s="1"/>
  <c r="Q212" i="7"/>
  <c r="R212" i="7" s="1"/>
  <c r="Q213" i="7"/>
  <c r="R213" i="7" s="1"/>
  <c r="Q214" i="7"/>
  <c r="R214" i="7" s="1"/>
  <c r="Q215" i="7"/>
  <c r="R215" i="7" s="1"/>
  <c r="Q216" i="7"/>
  <c r="R216" i="7" s="1"/>
  <c r="Q217" i="7"/>
  <c r="R217" i="7" s="1"/>
  <c r="Q218" i="7"/>
  <c r="Q219" i="7"/>
  <c r="R219" i="7" s="1"/>
  <c r="Q220" i="7"/>
  <c r="R220" i="7" s="1"/>
  <c r="Q221" i="7"/>
  <c r="R221" i="7" s="1"/>
  <c r="Q222" i="7"/>
  <c r="R222" i="7" s="1"/>
  <c r="Q223" i="7"/>
  <c r="R223" i="7" s="1"/>
  <c r="Q224" i="7"/>
  <c r="R224" i="7" s="1"/>
  <c r="Q225" i="7"/>
  <c r="R225" i="7" s="1"/>
  <c r="Q226" i="7"/>
  <c r="R226" i="7" s="1"/>
  <c r="Q227" i="7"/>
  <c r="R227" i="7" s="1"/>
  <c r="Q228" i="7"/>
  <c r="R228" i="7" s="1"/>
  <c r="Q229" i="7"/>
  <c r="R229" i="7" s="1"/>
  <c r="Q230" i="7"/>
  <c r="R230" i="7" s="1"/>
  <c r="Q231" i="7"/>
  <c r="R231" i="7" s="1"/>
  <c r="Q232" i="7"/>
  <c r="R232" i="7" s="1"/>
  <c r="Q233" i="7"/>
  <c r="R233" i="7" s="1"/>
  <c r="Q234" i="7"/>
  <c r="R234" i="7" s="1"/>
  <c r="Q235" i="7"/>
  <c r="R235" i="7" s="1"/>
  <c r="Q236" i="7"/>
  <c r="R236" i="7" s="1"/>
  <c r="Q237" i="7"/>
  <c r="R237" i="7" s="1"/>
  <c r="Q238" i="7"/>
  <c r="R238" i="7" s="1"/>
  <c r="Q239" i="7"/>
  <c r="R239" i="7" s="1"/>
  <c r="Q240" i="7"/>
  <c r="R240" i="7" s="1"/>
  <c r="Q241" i="7"/>
  <c r="R241" i="7" s="1"/>
  <c r="Q242" i="7"/>
  <c r="R242" i="7" s="1"/>
  <c r="Q243" i="7"/>
  <c r="R243" i="7" s="1"/>
  <c r="Q244" i="7"/>
  <c r="R244" i="7" s="1"/>
  <c r="Q245" i="7"/>
  <c r="R245" i="7" s="1"/>
  <c r="Q246" i="7"/>
  <c r="R246" i="7" s="1"/>
  <c r="Q247" i="7"/>
  <c r="R247" i="7" s="1"/>
  <c r="Q248" i="7"/>
  <c r="R248" i="7" s="1"/>
  <c r="Q249" i="7"/>
  <c r="R249" i="7" s="1"/>
  <c r="Q250" i="7"/>
  <c r="R250" i="7" s="1"/>
  <c r="Q251" i="7"/>
  <c r="R251" i="7" s="1"/>
  <c r="Q252" i="7"/>
  <c r="R252" i="7" s="1"/>
  <c r="Q253" i="7"/>
  <c r="R253" i="7" s="1"/>
  <c r="Q2" i="7"/>
  <c r="R2" i="7" s="1"/>
  <c r="G549" i="7" l="1"/>
  <c r="H549" i="7" s="1"/>
  <c r="G541" i="7"/>
  <c r="H541" i="7" s="1"/>
  <c r="G533" i="7"/>
  <c r="H533" i="7" s="1"/>
  <c r="G525" i="7"/>
  <c r="H525" i="7" s="1"/>
  <c r="G517" i="7"/>
  <c r="H517" i="7" s="1"/>
  <c r="G509" i="7"/>
  <c r="H509" i="7" s="1"/>
  <c r="G501" i="7"/>
  <c r="H501" i="7" s="1"/>
  <c r="G493" i="7"/>
  <c r="H493" i="7" s="1"/>
  <c r="G485" i="7"/>
  <c r="H485" i="7" s="1"/>
  <c r="G477" i="7"/>
  <c r="H477" i="7" s="1"/>
  <c r="G469" i="7"/>
  <c r="H469" i="7" s="1"/>
  <c r="G461" i="7"/>
  <c r="H461" i="7" s="1"/>
  <c r="G453" i="7"/>
  <c r="H453" i="7" s="1"/>
  <c r="G445" i="7"/>
  <c r="H445" i="7" s="1"/>
  <c r="G437" i="7"/>
  <c r="H437" i="7" s="1"/>
  <c r="G429" i="7"/>
  <c r="H429" i="7" s="1"/>
  <c r="G421" i="7"/>
  <c r="H421" i="7" s="1"/>
  <c r="G413" i="7"/>
  <c r="H413" i="7" s="1"/>
  <c r="G405" i="7"/>
  <c r="H405" i="7" s="1"/>
  <c r="G397" i="7"/>
  <c r="H397" i="7" s="1"/>
  <c r="G389" i="7"/>
  <c r="H389" i="7" s="1"/>
  <c r="G381" i="7"/>
  <c r="H381" i="7" s="1"/>
  <c r="G373" i="7"/>
  <c r="H373" i="7" s="1"/>
  <c r="G365" i="7"/>
  <c r="H365" i="7" s="1"/>
  <c r="G357" i="7"/>
  <c r="H357" i="7" s="1"/>
  <c r="G349" i="7"/>
  <c r="H349" i="7" s="1"/>
  <c r="G341" i="7"/>
  <c r="H341" i="7" s="1"/>
  <c r="G333" i="7"/>
  <c r="H333" i="7" s="1"/>
  <c r="G325" i="7"/>
  <c r="H325" i="7" s="1"/>
  <c r="G317" i="7"/>
  <c r="H317" i="7" s="1"/>
  <c r="G309" i="7"/>
  <c r="H309" i="7" s="1"/>
  <c r="L478" i="7"/>
  <c r="L445" i="7"/>
  <c r="M445" i="7" s="1"/>
  <c r="L473" i="7"/>
  <c r="L522" i="7"/>
  <c r="M522" i="7" s="1"/>
  <c r="L510" i="7"/>
  <c r="L535" i="7"/>
  <c r="M535" i="7" s="1"/>
  <c r="L305" i="7"/>
  <c r="M305" i="7" s="1"/>
  <c r="L332" i="7"/>
  <c r="M332" i="7" s="1"/>
  <c r="L331" i="7"/>
  <c r="M331" i="7" s="1"/>
  <c r="L330" i="7"/>
  <c r="M330" i="7" s="1"/>
  <c r="L370" i="7"/>
  <c r="M370" i="7" s="1"/>
  <c r="L361" i="7"/>
  <c r="M361" i="7" s="1"/>
  <c r="L364" i="7"/>
  <c r="M364" i="7" s="1"/>
  <c r="L492" i="7"/>
  <c r="M492" i="7" s="1"/>
  <c r="L546" i="7"/>
  <c r="M546" i="7" s="1"/>
  <c r="L553" i="7"/>
  <c r="M553" i="7" s="1"/>
  <c r="L465" i="7"/>
  <c r="L464" i="7"/>
  <c r="M464" i="7" s="1"/>
  <c r="L486" i="7"/>
  <c r="M486" i="7" s="1"/>
  <c r="L527" i="7"/>
  <c r="M527" i="7" s="1"/>
  <c r="L436" i="7"/>
  <c r="M436" i="7" s="1"/>
  <c r="L520" i="7"/>
  <c r="N520" i="7" s="1"/>
  <c r="L415" i="7"/>
  <c r="L303" i="7"/>
  <c r="N303" i="7" s="1"/>
  <c r="L344" i="7"/>
  <c r="M344" i="7" s="1"/>
  <c r="L352" i="7"/>
  <c r="L311" i="7"/>
  <c r="L371" i="7"/>
  <c r="M371" i="7" s="1"/>
  <c r="L383" i="7"/>
  <c r="M383" i="7" s="1"/>
  <c r="L362" i="7"/>
  <c r="M362" i="7" s="1"/>
  <c r="L390" i="7"/>
  <c r="M390" i="7" s="1"/>
  <c r="L413" i="7"/>
  <c r="L507" i="7"/>
  <c r="L542" i="7"/>
  <c r="G303" i="7"/>
  <c r="H303" i="7" s="1"/>
  <c r="G547" i="7"/>
  <c r="H547" i="7" s="1"/>
  <c r="G539" i="7"/>
  <c r="H539" i="7" s="1"/>
  <c r="G531" i="7"/>
  <c r="H531" i="7" s="1"/>
  <c r="G523" i="7"/>
  <c r="H523" i="7" s="1"/>
  <c r="G515" i="7"/>
  <c r="H515" i="7" s="1"/>
  <c r="G507" i="7"/>
  <c r="H507" i="7" s="1"/>
  <c r="G499" i="7"/>
  <c r="H499" i="7" s="1"/>
  <c r="G491" i="7"/>
  <c r="H491" i="7" s="1"/>
  <c r="G483" i="7"/>
  <c r="H483" i="7" s="1"/>
  <c r="G475" i="7"/>
  <c r="H475" i="7" s="1"/>
  <c r="G467" i="7"/>
  <c r="H467" i="7" s="1"/>
  <c r="G459" i="7"/>
  <c r="H459" i="7" s="1"/>
  <c r="G451" i="7"/>
  <c r="H451" i="7" s="1"/>
  <c r="G443" i="7"/>
  <c r="H443" i="7" s="1"/>
  <c r="G435" i="7"/>
  <c r="H435" i="7" s="1"/>
  <c r="G427" i="7"/>
  <c r="H427" i="7" s="1"/>
  <c r="G419" i="7"/>
  <c r="H419" i="7" s="1"/>
  <c r="G411" i="7"/>
  <c r="H411" i="7" s="1"/>
  <c r="G403" i="7"/>
  <c r="H403" i="7" s="1"/>
  <c r="G395" i="7"/>
  <c r="H395" i="7" s="1"/>
  <c r="G387" i="7"/>
  <c r="H387" i="7" s="1"/>
  <c r="G379" i="7"/>
  <c r="H379" i="7" s="1"/>
  <c r="G371" i="7"/>
  <c r="H371" i="7" s="1"/>
  <c r="G363" i="7"/>
  <c r="H363" i="7" s="1"/>
  <c r="G355" i="7"/>
  <c r="H355" i="7" s="1"/>
  <c r="G347" i="7"/>
  <c r="H347" i="7" s="1"/>
  <c r="G339" i="7"/>
  <c r="H339" i="7" s="1"/>
  <c r="G331" i="7"/>
  <c r="H331" i="7" s="1"/>
  <c r="G323" i="7"/>
  <c r="H323" i="7" s="1"/>
  <c r="G315" i="7"/>
  <c r="H315" i="7" s="1"/>
  <c r="G307" i="7"/>
  <c r="H307" i="7" s="1"/>
  <c r="L466" i="7"/>
  <c r="M466" i="7" s="1"/>
  <c r="L489" i="7"/>
  <c r="L488" i="7"/>
  <c r="M488" i="7" s="1"/>
  <c r="L540" i="7"/>
  <c r="M540" i="7" s="1"/>
  <c r="L467" i="7"/>
  <c r="M467" i="7" s="1"/>
  <c r="L534" i="7"/>
  <c r="M534" i="7" s="1"/>
  <c r="L384" i="7"/>
  <c r="M384" i="7" s="1"/>
  <c r="L337" i="7"/>
  <c r="M337" i="7" s="1"/>
  <c r="L353" i="7"/>
  <c r="M353" i="7" s="1"/>
  <c r="L359" i="7"/>
  <c r="L377" i="7"/>
  <c r="M377" i="7" s="1"/>
  <c r="L379" i="7"/>
  <c r="M379" i="7" s="1"/>
  <c r="L367" i="7"/>
  <c r="M367" i="7" s="1"/>
  <c r="L402" i="7"/>
  <c r="M402" i="7" s="1"/>
  <c r="L424" i="7"/>
  <c r="M424" i="7" s="1"/>
  <c r="L434" i="7"/>
  <c r="M434" i="7" s="1"/>
  <c r="L531" i="7"/>
  <c r="M531" i="7" s="1"/>
  <c r="G554" i="7"/>
  <c r="H554" i="7" s="1"/>
  <c r="G546" i="7"/>
  <c r="H546" i="7" s="1"/>
  <c r="G538" i="7"/>
  <c r="H538" i="7" s="1"/>
  <c r="G530" i="7"/>
  <c r="H530" i="7" s="1"/>
  <c r="G522" i="7"/>
  <c r="H522" i="7" s="1"/>
  <c r="G514" i="7"/>
  <c r="H514" i="7" s="1"/>
  <c r="G506" i="7"/>
  <c r="H506" i="7" s="1"/>
  <c r="G498" i="7"/>
  <c r="H498" i="7" s="1"/>
  <c r="G490" i="7"/>
  <c r="H490" i="7" s="1"/>
  <c r="G482" i="7"/>
  <c r="H482" i="7" s="1"/>
  <c r="G474" i="7"/>
  <c r="H474" i="7" s="1"/>
  <c r="G466" i="7"/>
  <c r="H466" i="7" s="1"/>
  <c r="G458" i="7"/>
  <c r="H458" i="7" s="1"/>
  <c r="G450" i="7"/>
  <c r="H450" i="7" s="1"/>
  <c r="G442" i="7"/>
  <c r="H442" i="7" s="1"/>
  <c r="G434" i="7"/>
  <c r="H434" i="7" s="1"/>
  <c r="G426" i="7"/>
  <c r="H426" i="7" s="1"/>
  <c r="G418" i="7"/>
  <c r="H418" i="7" s="1"/>
  <c r="G410" i="7"/>
  <c r="H410" i="7" s="1"/>
  <c r="G402" i="7"/>
  <c r="H402" i="7" s="1"/>
  <c r="G394" i="7"/>
  <c r="H394" i="7" s="1"/>
  <c r="G386" i="7"/>
  <c r="H386" i="7" s="1"/>
  <c r="G378" i="7"/>
  <c r="H378" i="7" s="1"/>
  <c r="G370" i="7"/>
  <c r="H370" i="7" s="1"/>
  <c r="G362" i="7"/>
  <c r="H362" i="7" s="1"/>
  <c r="G354" i="7"/>
  <c r="H354" i="7" s="1"/>
  <c r="G346" i="7"/>
  <c r="H346" i="7" s="1"/>
  <c r="G338" i="7"/>
  <c r="H338" i="7" s="1"/>
  <c r="G330" i="7"/>
  <c r="H330" i="7" s="1"/>
  <c r="G322" i="7"/>
  <c r="H322" i="7" s="1"/>
  <c r="G314" i="7"/>
  <c r="H314" i="7" s="1"/>
  <c r="G306" i="7"/>
  <c r="H306" i="7" s="1"/>
  <c r="L511" i="7"/>
  <c r="M511" i="7" s="1"/>
  <c r="L500" i="7"/>
  <c r="L524" i="7"/>
  <c r="L496" i="7"/>
  <c r="N496" i="7" s="1"/>
  <c r="L430" i="7"/>
  <c r="M430" i="7" s="1"/>
  <c r="L408" i="7"/>
  <c r="L315" i="7"/>
  <c r="L347" i="7"/>
  <c r="M347" i="7" s="1"/>
  <c r="L351" i="7"/>
  <c r="L340" i="7"/>
  <c r="M340" i="7" s="1"/>
  <c r="L394" i="7"/>
  <c r="M394" i="7" s="1"/>
  <c r="L369" i="7"/>
  <c r="M369" i="7" s="1"/>
  <c r="L372" i="7"/>
  <c r="M372" i="7" s="1"/>
  <c r="L389" i="7"/>
  <c r="L439" i="7"/>
  <c r="N439" i="7" s="1"/>
  <c r="L425" i="7"/>
  <c r="N425" i="7" s="1"/>
  <c r="L539" i="7"/>
  <c r="G553" i="7"/>
  <c r="H553" i="7" s="1"/>
  <c r="G545" i="7"/>
  <c r="H545" i="7" s="1"/>
  <c r="G537" i="7"/>
  <c r="H537" i="7" s="1"/>
  <c r="G529" i="7"/>
  <c r="H529" i="7" s="1"/>
  <c r="G521" i="7"/>
  <c r="H521" i="7" s="1"/>
  <c r="G513" i="7"/>
  <c r="H513" i="7" s="1"/>
  <c r="G505" i="7"/>
  <c r="H505" i="7" s="1"/>
  <c r="G497" i="7"/>
  <c r="H497" i="7" s="1"/>
  <c r="G489" i="7"/>
  <c r="H489" i="7" s="1"/>
  <c r="G481" i="7"/>
  <c r="H481" i="7" s="1"/>
  <c r="G473" i="7"/>
  <c r="H473" i="7" s="1"/>
  <c r="G465" i="7"/>
  <c r="H465" i="7" s="1"/>
  <c r="G457" i="7"/>
  <c r="H457" i="7" s="1"/>
  <c r="G449" i="7"/>
  <c r="H449" i="7" s="1"/>
  <c r="G441" i="7"/>
  <c r="H441" i="7" s="1"/>
  <c r="G433" i="7"/>
  <c r="H433" i="7" s="1"/>
  <c r="G425" i="7"/>
  <c r="H425" i="7" s="1"/>
  <c r="G417" i="7"/>
  <c r="H417" i="7" s="1"/>
  <c r="G409" i="7"/>
  <c r="H409" i="7" s="1"/>
  <c r="G401" i="7"/>
  <c r="H401" i="7" s="1"/>
  <c r="G393" i="7"/>
  <c r="H393" i="7" s="1"/>
  <c r="G385" i="7"/>
  <c r="H385" i="7" s="1"/>
  <c r="G377" i="7"/>
  <c r="H377" i="7" s="1"/>
  <c r="G369" i="7"/>
  <c r="H369" i="7" s="1"/>
  <c r="G361" i="7"/>
  <c r="H361" i="7" s="1"/>
  <c r="G353" i="7"/>
  <c r="H353" i="7" s="1"/>
  <c r="G345" i="7"/>
  <c r="H345" i="7" s="1"/>
  <c r="G337" i="7"/>
  <c r="H337" i="7" s="1"/>
  <c r="G329" i="7"/>
  <c r="H329" i="7" s="1"/>
  <c r="G321" i="7"/>
  <c r="H321" i="7" s="1"/>
  <c r="G313" i="7"/>
  <c r="H313" i="7" s="1"/>
  <c r="G305" i="7"/>
  <c r="H305" i="7" s="1"/>
  <c r="L505" i="7"/>
  <c r="M505" i="7" s="1"/>
  <c r="L448" i="7"/>
  <c r="L470" i="7"/>
  <c r="M470" i="7" s="1"/>
  <c r="L509" i="7"/>
  <c r="M509" i="7" s="1"/>
  <c r="L519" i="7"/>
  <c r="L491" i="7"/>
  <c r="L428" i="7"/>
  <c r="M428" i="7" s="1"/>
  <c r="L327" i="7"/>
  <c r="M327" i="7" s="1"/>
  <c r="L343" i="7"/>
  <c r="M343" i="7" s="1"/>
  <c r="L339" i="7"/>
  <c r="L325" i="7"/>
  <c r="N325" i="7" s="1"/>
  <c r="L419" i="7"/>
  <c r="L366" i="7"/>
  <c r="M366" i="7" s="1"/>
  <c r="L382" i="7"/>
  <c r="M382" i="7" s="1"/>
  <c r="L385" i="7"/>
  <c r="L487" i="7"/>
  <c r="M487" i="7" s="1"/>
  <c r="L432" i="7"/>
  <c r="M432" i="7" s="1"/>
  <c r="L549" i="7"/>
  <c r="G552" i="7"/>
  <c r="H552" i="7" s="1"/>
  <c r="G544" i="7"/>
  <c r="H544" i="7" s="1"/>
  <c r="G536" i="7"/>
  <c r="H536" i="7" s="1"/>
  <c r="G528" i="7"/>
  <c r="H528" i="7" s="1"/>
  <c r="G520" i="7"/>
  <c r="H520" i="7" s="1"/>
  <c r="G512" i="7"/>
  <c r="H512" i="7" s="1"/>
  <c r="G504" i="7"/>
  <c r="H504" i="7" s="1"/>
  <c r="G496" i="7"/>
  <c r="H496" i="7" s="1"/>
  <c r="G488" i="7"/>
  <c r="H488" i="7" s="1"/>
  <c r="G480" i="7"/>
  <c r="H480" i="7" s="1"/>
  <c r="G472" i="7"/>
  <c r="H472" i="7" s="1"/>
  <c r="G464" i="7"/>
  <c r="H464" i="7" s="1"/>
  <c r="G456" i="7"/>
  <c r="H456" i="7" s="1"/>
  <c r="G448" i="7"/>
  <c r="H448" i="7" s="1"/>
  <c r="G440" i="7"/>
  <c r="H440" i="7" s="1"/>
  <c r="G432" i="7"/>
  <c r="H432" i="7" s="1"/>
  <c r="G424" i="7"/>
  <c r="H424" i="7" s="1"/>
  <c r="G416" i="7"/>
  <c r="H416" i="7" s="1"/>
  <c r="G408" i="7"/>
  <c r="H408" i="7" s="1"/>
  <c r="G400" i="7"/>
  <c r="H400" i="7" s="1"/>
  <c r="G392" i="7"/>
  <c r="H392" i="7" s="1"/>
  <c r="G384" i="7"/>
  <c r="H384" i="7" s="1"/>
  <c r="G376" i="7"/>
  <c r="H376" i="7" s="1"/>
  <c r="G368" i="7"/>
  <c r="H368" i="7" s="1"/>
  <c r="G360" i="7"/>
  <c r="H360" i="7" s="1"/>
  <c r="G352" i="7"/>
  <c r="H352" i="7" s="1"/>
  <c r="G344" i="7"/>
  <c r="H344" i="7" s="1"/>
  <c r="G336" i="7"/>
  <c r="H336" i="7" s="1"/>
  <c r="G328" i="7"/>
  <c r="H328" i="7" s="1"/>
  <c r="G320" i="7"/>
  <c r="H320" i="7" s="1"/>
  <c r="G312" i="7"/>
  <c r="H312" i="7" s="1"/>
  <c r="G304" i="7"/>
  <c r="H304" i="7" s="1"/>
  <c r="L516" i="7"/>
  <c r="L476" i="7"/>
  <c r="M476" i="7" s="1"/>
  <c r="L493" i="7"/>
  <c r="M493" i="7" s="1"/>
  <c r="L495" i="7"/>
  <c r="M495" i="7" s="1"/>
  <c r="L499" i="7"/>
  <c r="M499" i="7" s="1"/>
  <c r="L405" i="7"/>
  <c r="M405" i="7" s="1"/>
  <c r="L316" i="7"/>
  <c r="L317" i="7"/>
  <c r="L336" i="7"/>
  <c r="M336" i="7" s="1"/>
  <c r="L334" i="7"/>
  <c r="M334" i="7" s="1"/>
  <c r="L341" i="7"/>
  <c r="L407" i="7"/>
  <c r="L365" i="7"/>
  <c r="M365" i="7" s="1"/>
  <c r="L392" i="7"/>
  <c r="L381" i="7"/>
  <c r="L530" i="7"/>
  <c r="M530" i="7" s="1"/>
  <c r="L544" i="7"/>
  <c r="L548" i="7"/>
  <c r="L449" i="7"/>
  <c r="M449" i="7" s="1"/>
  <c r="L431" i="7"/>
  <c r="M431" i="7" s="1"/>
  <c r="L441" i="7"/>
  <c r="L451" i="7"/>
  <c r="L412" i="7"/>
  <c r="M412" i="7" s="1"/>
  <c r="L416" i="7"/>
  <c r="M416" i="7" s="1"/>
  <c r="L386" i="7"/>
  <c r="M386" i="7" s="1"/>
  <c r="L401" i="7"/>
  <c r="M401" i="7" s="1"/>
  <c r="L354" i="7"/>
  <c r="M354" i="7" s="1"/>
  <c r="L454" i="7"/>
  <c r="L541" i="7"/>
  <c r="M541" i="7" s="1"/>
  <c r="L543" i="7"/>
  <c r="M543" i="7" s="1"/>
  <c r="L444" i="7"/>
  <c r="L440" i="7"/>
  <c r="M440" i="7" s="1"/>
  <c r="L455" i="7"/>
  <c r="M455" i="7" s="1"/>
  <c r="L418" i="7"/>
  <c r="M418" i="7" s="1"/>
  <c r="L395" i="7"/>
  <c r="M395" i="7" s="1"/>
  <c r="L393" i="7"/>
  <c r="N393" i="7" s="1"/>
  <c r="L404" i="7"/>
  <c r="M404" i="7" s="1"/>
  <c r="L368" i="7"/>
  <c r="M368" i="7" s="1"/>
  <c r="L551" i="7"/>
  <c r="L550" i="7"/>
  <c r="L525" i="7"/>
  <c r="L426" i="7"/>
  <c r="M426" i="7" s="1"/>
  <c r="L462" i="7"/>
  <c r="N462" i="7" s="1"/>
  <c r="L446" i="7"/>
  <c r="M446" i="7" s="1"/>
  <c r="L420" i="7"/>
  <c r="L458" i="7"/>
  <c r="M458" i="7" s="1"/>
  <c r="L547" i="7"/>
  <c r="M547" i="7" s="1"/>
  <c r="L459" i="7"/>
  <c r="M459" i="7" s="1"/>
  <c r="L494" i="7"/>
  <c r="M494" i="7" s="1"/>
  <c r="L463" i="7"/>
  <c r="L414" i="7"/>
  <c r="L406" i="7"/>
  <c r="N406" i="7" s="1"/>
  <c r="L388" i="7"/>
  <c r="M388" i="7" s="1"/>
  <c r="L360" i="7"/>
  <c r="M360" i="7" s="1"/>
  <c r="L358" i="7"/>
  <c r="L429" i="7"/>
  <c r="L375" i="7"/>
  <c r="L309" i="7"/>
  <c r="M309" i="7" s="1"/>
  <c r="L324" i="7"/>
  <c r="M324" i="7" s="1"/>
  <c r="L346" i="7"/>
  <c r="N346" i="7" s="1"/>
  <c r="L319" i="7"/>
  <c r="M319" i="7" s="1"/>
  <c r="L310" i="7"/>
  <c r="L313" i="7"/>
  <c r="M313" i="7" s="1"/>
  <c r="L328" i="7"/>
  <c r="L422" i="7"/>
  <c r="L482" i="7"/>
  <c r="M482" i="7" s="1"/>
  <c r="L450" i="7"/>
  <c r="M450" i="7" s="1"/>
  <c r="L521" i="7"/>
  <c r="M521" i="7" s="1"/>
  <c r="L508" i="7"/>
  <c r="M508" i="7" s="1"/>
  <c r="L479" i="7"/>
  <c r="L456" i="7"/>
  <c r="N456" i="7" s="1"/>
  <c r="L452" i="7"/>
  <c r="M452" i="7" s="1"/>
  <c r="L504" i="7"/>
  <c r="M504" i="7" s="1"/>
  <c r="L523" i="7"/>
  <c r="L433" i="7"/>
  <c r="M433" i="7" s="1"/>
  <c r="L538" i="7"/>
  <c r="M538" i="7" s="1"/>
  <c r="L438" i="7"/>
  <c r="M438" i="7" s="1"/>
  <c r="L513" i="7"/>
  <c r="L460" i="7"/>
  <c r="M460" i="7" s="1"/>
  <c r="L410" i="7"/>
  <c r="L391" i="7"/>
  <c r="M391" i="7" s="1"/>
  <c r="L399" i="7"/>
  <c r="M399" i="7" s="1"/>
  <c r="L356" i="7"/>
  <c r="N356" i="7" s="1"/>
  <c r="L348" i="7"/>
  <c r="M348" i="7" s="1"/>
  <c r="L380" i="7"/>
  <c r="L378" i="7"/>
  <c r="L312" i="7"/>
  <c r="M312" i="7" s="1"/>
  <c r="L333" i="7"/>
  <c r="M333" i="7" s="1"/>
  <c r="L335" i="7"/>
  <c r="M335" i="7" s="1"/>
  <c r="L329" i="7"/>
  <c r="M329" i="7" s="1"/>
  <c r="L320" i="7"/>
  <c r="M320" i="7" s="1"/>
  <c r="L307" i="7"/>
  <c r="M307" i="7" s="1"/>
  <c r="L373" i="7"/>
  <c r="M373" i="7" s="1"/>
  <c r="L443" i="7"/>
  <c r="L526" i="7"/>
  <c r="M526" i="7" s="1"/>
  <c r="L517" i="7"/>
  <c r="L532" i="7"/>
  <c r="L514" i="7"/>
  <c r="L481" i="7"/>
  <c r="M481" i="7" s="1"/>
  <c r="L480" i="7"/>
  <c r="M480" i="7" s="1"/>
  <c r="L461" i="7"/>
  <c r="N461" i="7" s="1"/>
  <c r="L498" i="7"/>
  <c r="M498" i="7" s="1"/>
  <c r="L503" i="7"/>
  <c r="M503" i="7" s="1"/>
  <c r="L554" i="7"/>
  <c r="N554" i="7" s="1"/>
  <c r="L515" i="7"/>
  <c r="L528" i="7"/>
  <c r="M528" i="7" s="1"/>
  <c r="L447" i="7"/>
  <c r="M447" i="7" s="1"/>
  <c r="L490" i="7"/>
  <c r="M490" i="7" s="1"/>
  <c r="L483" i="7"/>
  <c r="M483" i="7" s="1"/>
  <c r="L427" i="7"/>
  <c r="M427" i="7" s="1"/>
  <c r="L400" i="7"/>
  <c r="L376" i="7"/>
  <c r="N376" i="7" s="1"/>
  <c r="L349" i="7"/>
  <c r="L374" i="7"/>
  <c r="M374" i="7" s="1"/>
  <c r="L403" i="7"/>
  <c r="M403" i="7" s="1"/>
  <c r="L350" i="7"/>
  <c r="M350" i="7" s="1"/>
  <c r="L308" i="7"/>
  <c r="L321" i="7"/>
  <c r="L342" i="7"/>
  <c r="M342" i="7" s="1"/>
  <c r="L323" i="7"/>
  <c r="L304" i="7"/>
  <c r="M304" i="7" s="1"/>
  <c r="L387" i="7"/>
  <c r="M387" i="7" s="1"/>
  <c r="L417" i="7"/>
  <c r="M417" i="7" s="1"/>
  <c r="L536" i="7"/>
  <c r="M536" i="7" s="1"/>
  <c r="L471" i="7"/>
  <c r="L477" i="7"/>
  <c r="M477" i="7" s="1"/>
  <c r="L545" i="7"/>
  <c r="L497" i="7"/>
  <c r="N497" i="7" s="1"/>
  <c r="L485" i="7"/>
  <c r="M485" i="7" s="1"/>
  <c r="L437" i="7"/>
  <c r="M437" i="7" s="1"/>
  <c r="L468" i="7"/>
  <c r="M468" i="7" s="1"/>
  <c r="L518" i="7"/>
  <c r="M518" i="7" s="1"/>
  <c r="G551" i="7"/>
  <c r="H551" i="7" s="1"/>
  <c r="G543" i="7"/>
  <c r="H543" i="7" s="1"/>
  <c r="G535" i="7"/>
  <c r="H535" i="7" s="1"/>
  <c r="G527" i="7"/>
  <c r="H527" i="7" s="1"/>
  <c r="G519" i="7"/>
  <c r="H519" i="7" s="1"/>
  <c r="G511" i="7"/>
  <c r="H511" i="7" s="1"/>
  <c r="G503" i="7"/>
  <c r="H503" i="7" s="1"/>
  <c r="G495" i="7"/>
  <c r="H495" i="7" s="1"/>
  <c r="G487" i="7"/>
  <c r="H487" i="7" s="1"/>
  <c r="G479" i="7"/>
  <c r="H479" i="7" s="1"/>
  <c r="G471" i="7"/>
  <c r="H471" i="7" s="1"/>
  <c r="G463" i="7"/>
  <c r="H463" i="7" s="1"/>
  <c r="G455" i="7"/>
  <c r="H455" i="7" s="1"/>
  <c r="G447" i="7"/>
  <c r="H447" i="7" s="1"/>
  <c r="G439" i="7"/>
  <c r="H439" i="7" s="1"/>
  <c r="G431" i="7"/>
  <c r="H431" i="7" s="1"/>
  <c r="G423" i="7"/>
  <c r="H423" i="7" s="1"/>
  <c r="G415" i="7"/>
  <c r="H415" i="7" s="1"/>
  <c r="G407" i="7"/>
  <c r="H407" i="7" s="1"/>
  <c r="G399" i="7"/>
  <c r="H399" i="7" s="1"/>
  <c r="G391" i="7"/>
  <c r="H391" i="7" s="1"/>
  <c r="G383" i="7"/>
  <c r="H383" i="7" s="1"/>
  <c r="G375" i="7"/>
  <c r="H375" i="7" s="1"/>
  <c r="G367" i="7"/>
  <c r="H367" i="7" s="1"/>
  <c r="G359" i="7"/>
  <c r="H359" i="7" s="1"/>
  <c r="G351" i="7"/>
  <c r="H351" i="7" s="1"/>
  <c r="G343" i="7"/>
  <c r="H343" i="7" s="1"/>
  <c r="G335" i="7"/>
  <c r="H335" i="7" s="1"/>
  <c r="G327" i="7"/>
  <c r="H327" i="7" s="1"/>
  <c r="G319" i="7"/>
  <c r="H319" i="7" s="1"/>
  <c r="G311" i="7"/>
  <c r="H311" i="7" s="1"/>
  <c r="L506" i="7"/>
  <c r="M506" i="7" s="1"/>
  <c r="L435" i="7"/>
  <c r="M435" i="7" s="1"/>
  <c r="L474" i="7"/>
  <c r="L501" i="7"/>
  <c r="M501" i="7" s="1"/>
  <c r="L453" i="7"/>
  <c r="M453" i="7" s="1"/>
  <c r="L537" i="7"/>
  <c r="M537" i="7" s="1"/>
  <c r="L411" i="7"/>
  <c r="L314" i="7"/>
  <c r="L318" i="7"/>
  <c r="L322" i="7"/>
  <c r="N322" i="7" s="1"/>
  <c r="L345" i="7"/>
  <c r="M345" i="7" s="1"/>
  <c r="L397" i="7"/>
  <c r="L355" i="7"/>
  <c r="L396" i="7"/>
  <c r="M396" i="7" s="1"/>
  <c r="L423" i="7"/>
  <c r="M423" i="7" s="1"/>
  <c r="L502" i="7"/>
  <c r="M502" i="7" s="1"/>
  <c r="G550" i="7"/>
  <c r="H550" i="7" s="1"/>
  <c r="G542" i="7"/>
  <c r="H542" i="7" s="1"/>
  <c r="G534" i="7"/>
  <c r="H534" i="7" s="1"/>
  <c r="G526" i="7"/>
  <c r="H526" i="7" s="1"/>
  <c r="G518" i="7"/>
  <c r="H518" i="7" s="1"/>
  <c r="G510" i="7"/>
  <c r="H510" i="7" s="1"/>
  <c r="G502" i="7"/>
  <c r="H502" i="7" s="1"/>
  <c r="G494" i="7"/>
  <c r="H494" i="7" s="1"/>
  <c r="G486" i="7"/>
  <c r="H486" i="7" s="1"/>
  <c r="G478" i="7"/>
  <c r="H478" i="7" s="1"/>
  <c r="G470" i="7"/>
  <c r="H470" i="7" s="1"/>
  <c r="G462" i="7"/>
  <c r="H462" i="7" s="1"/>
  <c r="G454" i="7"/>
  <c r="H454" i="7" s="1"/>
  <c r="G446" i="7"/>
  <c r="H446" i="7" s="1"/>
  <c r="G438" i="7"/>
  <c r="H438" i="7" s="1"/>
  <c r="G430" i="7"/>
  <c r="H430" i="7" s="1"/>
  <c r="G422" i="7"/>
  <c r="H422" i="7" s="1"/>
  <c r="G414" i="7"/>
  <c r="H414" i="7" s="1"/>
  <c r="G406" i="7"/>
  <c r="H406" i="7" s="1"/>
  <c r="G398" i="7"/>
  <c r="H398" i="7" s="1"/>
  <c r="G390" i="7"/>
  <c r="H390" i="7" s="1"/>
  <c r="G382" i="7"/>
  <c r="H382" i="7" s="1"/>
  <c r="G374" i="7"/>
  <c r="H374" i="7" s="1"/>
  <c r="G366" i="7"/>
  <c r="H366" i="7" s="1"/>
  <c r="G358" i="7"/>
  <c r="H358" i="7" s="1"/>
  <c r="G350" i="7"/>
  <c r="H350" i="7" s="1"/>
  <c r="G342" i="7"/>
  <c r="H342" i="7" s="1"/>
  <c r="G334" i="7"/>
  <c r="H334" i="7" s="1"/>
  <c r="G326" i="7"/>
  <c r="H326" i="7" s="1"/>
  <c r="G318" i="7"/>
  <c r="H318" i="7" s="1"/>
  <c r="G310" i="7"/>
  <c r="H310" i="7" s="1"/>
  <c r="L512" i="7"/>
  <c r="M512" i="7" s="1"/>
  <c r="L442" i="7"/>
  <c r="L475" i="7"/>
  <c r="M475" i="7" s="1"/>
  <c r="L533" i="7"/>
  <c r="M533" i="7" s="1"/>
  <c r="L469" i="7"/>
  <c r="L529" i="7"/>
  <c r="M529" i="7" s="1"/>
  <c r="L409" i="7"/>
  <c r="M409" i="7" s="1"/>
  <c r="L306" i="7"/>
  <c r="M306" i="7" s="1"/>
  <c r="L326" i="7"/>
  <c r="M326" i="7" s="1"/>
  <c r="L338" i="7"/>
  <c r="L363" i="7"/>
  <c r="N363" i="7" s="1"/>
  <c r="L357" i="7"/>
  <c r="M357" i="7" s="1"/>
  <c r="L398" i="7"/>
  <c r="M398" i="7" s="1"/>
  <c r="L421" i="7"/>
  <c r="L457" i="7"/>
  <c r="L472" i="7"/>
  <c r="M472" i="7" s="1"/>
  <c r="L552" i="7"/>
  <c r="M552" i="7" s="1"/>
  <c r="N424" i="7"/>
  <c r="N357" i="7"/>
  <c r="M461" i="7"/>
  <c r="M346" i="7"/>
  <c r="N484" i="7"/>
  <c r="N504" i="7"/>
  <c r="M497" i="7"/>
  <c r="M439" i="7"/>
  <c r="N365" i="7"/>
  <c r="N483" i="7"/>
  <c r="N495" i="7"/>
  <c r="N470" i="7"/>
  <c r="N531" i="7"/>
  <c r="M456" i="7"/>
  <c r="M496" i="7"/>
  <c r="M303" i="7"/>
  <c r="M322" i="7"/>
  <c r="M406" i="7"/>
  <c r="M425" i="7"/>
  <c r="M554" i="7"/>
  <c r="N472" i="7"/>
  <c r="N447" i="7"/>
  <c r="N309" i="7"/>
  <c r="N502" i="7"/>
  <c r="N334" i="7"/>
  <c r="N387" i="7"/>
  <c r="N534" i="7"/>
  <c r="N453" i="7"/>
  <c r="N482" i="7"/>
  <c r="N508" i="7"/>
  <c r="N450" i="7"/>
  <c r="N501" i="7"/>
  <c r="N468" i="7"/>
  <c r="N526" i="7"/>
  <c r="N347" i="7"/>
  <c r="N546" i="7"/>
  <c r="N360" i="7"/>
  <c r="N354" i="7"/>
  <c r="N449" i="7"/>
  <c r="N460" i="7"/>
  <c r="N396" i="7"/>
  <c r="N403" i="7"/>
  <c r="N455" i="7"/>
  <c r="N426" i="7"/>
  <c r="N417" i="7"/>
  <c r="N394" i="7"/>
  <c r="N395" i="7"/>
  <c r="N527" i="7"/>
  <c r="N404" i="7"/>
  <c r="N440" i="7"/>
  <c r="N340" i="7"/>
  <c r="N433" i="7"/>
  <c r="N382" i="7"/>
  <c r="N423" i="7"/>
  <c r="N402" i="7"/>
  <c r="N329" i="7"/>
  <c r="N331" i="7"/>
  <c r="N320" i="7"/>
  <c r="N326" i="7"/>
  <c r="N529" i="7"/>
  <c r="N540" i="7"/>
  <c r="N467" i="7"/>
  <c r="N405" i="7"/>
  <c r="N493" i="7"/>
  <c r="N488" i="7"/>
  <c r="N521" i="7"/>
  <c r="N435" i="7"/>
  <c r="N512" i="7"/>
  <c r="N503" i="7"/>
  <c r="N485" i="7"/>
  <c r="N335" i="7"/>
  <c r="N528" i="7"/>
  <c r="N416" i="7"/>
  <c r="N383" i="7"/>
  <c r="N432" i="7"/>
  <c r="N398" i="7"/>
  <c r="N374" i="7"/>
  <c r="N412" i="7"/>
  <c r="N446" i="7"/>
  <c r="N436" i="7"/>
  <c r="N498" i="7"/>
  <c r="M356" i="7"/>
  <c r="N541" i="7"/>
  <c r="N333" i="7"/>
  <c r="N481" i="7"/>
  <c r="N377" i="7"/>
  <c r="N401" i="7"/>
  <c r="N362" i="7"/>
  <c r="M520" i="7"/>
  <c r="M325" i="7"/>
  <c r="M376" i="7"/>
  <c r="N386" i="7"/>
  <c r="N538" i="7"/>
  <c r="N324" i="7"/>
  <c r="N361" i="7"/>
  <c r="N343" i="7"/>
  <c r="N344" i="7"/>
  <c r="N304" i="7"/>
  <c r="N313" i="7"/>
  <c r="N428" i="7"/>
  <c r="N499" i="7"/>
  <c r="N477" i="7"/>
  <c r="N536" i="7"/>
  <c r="N464" i="7"/>
  <c r="N533" i="7"/>
  <c r="N480" i="7"/>
  <c r="N437" i="7"/>
  <c r="N511" i="7"/>
  <c r="N327" i="7"/>
  <c r="N319" i="7"/>
  <c r="N431" i="7"/>
  <c r="N418" i="7"/>
  <c r="N427" i="7"/>
  <c r="N543" i="7"/>
  <c r="N391" i="7"/>
  <c r="N369" i="7"/>
  <c r="N348" i="7"/>
  <c r="N490" i="7"/>
  <c r="N553" i="7"/>
  <c r="N492" i="7"/>
  <c r="N370" i="7"/>
  <c r="N336" i="7"/>
  <c r="N307" i="7"/>
  <c r="N305" i="7"/>
  <c r="N537" i="7"/>
  <c r="N337" i="7"/>
  <c r="N509" i="7"/>
  <c r="N445" i="7"/>
  <c r="N486" i="7"/>
  <c r="N522" i="7"/>
  <c r="N466" i="7"/>
  <c r="N505" i="7"/>
  <c r="N342" i="7"/>
  <c r="N332" i="7"/>
  <c r="N368" i="7"/>
  <c r="N494" i="7"/>
  <c r="N530" i="7"/>
  <c r="N399" i="7"/>
  <c r="N388" i="7"/>
  <c r="N371" i="7"/>
  <c r="N372" i="7"/>
  <c r="M393" i="7"/>
  <c r="M462" i="7"/>
  <c r="N547" i="7"/>
  <c r="N364" i="7"/>
  <c r="N552" i="7"/>
  <c r="N458" i="7"/>
  <c r="N438" i="7"/>
  <c r="N312" i="7"/>
  <c r="N366" i="7"/>
  <c r="N379" i="7"/>
  <c r="N306" i="7"/>
  <c r="N373" i="7"/>
  <c r="N535" i="7"/>
  <c r="N353" i="7"/>
  <c r="N430" i="7"/>
  <c r="N506" i="7"/>
  <c r="N475" i="7"/>
  <c r="N476" i="7"/>
  <c r="N452" i="7"/>
  <c r="N518" i="7"/>
  <c r="N384" i="7"/>
  <c r="N330" i="7"/>
  <c r="N459" i="7"/>
  <c r="N345" i="7"/>
  <c r="N434" i="7"/>
  <c r="N390" i="7"/>
  <c r="N350" i="7"/>
  <c r="N367" i="7"/>
  <c r="N487" i="7"/>
  <c r="M411" i="7" l="1"/>
  <c r="N411" i="7"/>
  <c r="M514" i="7"/>
  <c r="N514" i="7"/>
  <c r="M523" i="7"/>
  <c r="N523" i="7"/>
  <c r="M463" i="7"/>
  <c r="N463" i="7"/>
  <c r="M548" i="7"/>
  <c r="N548" i="7"/>
  <c r="N419" i="7"/>
  <c r="M419" i="7"/>
  <c r="M413" i="7"/>
  <c r="N413" i="7"/>
  <c r="M457" i="7"/>
  <c r="N457" i="7"/>
  <c r="M349" i="7"/>
  <c r="N349" i="7"/>
  <c r="M515" i="7"/>
  <c r="N515" i="7"/>
  <c r="M532" i="7"/>
  <c r="N532" i="7"/>
  <c r="N422" i="7"/>
  <c r="M422" i="7"/>
  <c r="M375" i="7"/>
  <c r="N375" i="7"/>
  <c r="M525" i="7"/>
  <c r="N525" i="7"/>
  <c r="N544" i="7"/>
  <c r="M544" i="7"/>
  <c r="M516" i="7"/>
  <c r="N516" i="7"/>
  <c r="M415" i="7"/>
  <c r="N415" i="7"/>
  <c r="M421" i="7"/>
  <c r="N421" i="7"/>
  <c r="M355" i="7"/>
  <c r="N355" i="7"/>
  <c r="M323" i="7"/>
  <c r="N323" i="7"/>
  <c r="N517" i="7"/>
  <c r="M517" i="7"/>
  <c r="M410" i="7"/>
  <c r="N410" i="7"/>
  <c r="M328" i="7"/>
  <c r="N328" i="7"/>
  <c r="M429" i="7"/>
  <c r="N429" i="7"/>
  <c r="M550" i="7"/>
  <c r="N550" i="7"/>
  <c r="M317" i="7"/>
  <c r="N317" i="7"/>
  <c r="M549" i="7"/>
  <c r="N549" i="7"/>
  <c r="N339" i="7"/>
  <c r="M339" i="7"/>
  <c r="N448" i="7"/>
  <c r="M448" i="7"/>
  <c r="M524" i="7"/>
  <c r="N524" i="7"/>
  <c r="M469" i="7"/>
  <c r="N469" i="7"/>
  <c r="M397" i="7"/>
  <c r="N397" i="7"/>
  <c r="N545" i="7"/>
  <c r="M545" i="7"/>
  <c r="N400" i="7"/>
  <c r="M400" i="7"/>
  <c r="N358" i="7"/>
  <c r="M358" i="7"/>
  <c r="M551" i="7"/>
  <c r="N551" i="7"/>
  <c r="N444" i="7"/>
  <c r="M444" i="7"/>
  <c r="M381" i="7"/>
  <c r="N381" i="7"/>
  <c r="N316" i="7"/>
  <c r="M316" i="7"/>
  <c r="M500" i="7"/>
  <c r="N500" i="7"/>
  <c r="N510" i="7"/>
  <c r="M510" i="7"/>
  <c r="M474" i="7"/>
  <c r="N474" i="7"/>
  <c r="M321" i="7"/>
  <c r="N321" i="7"/>
  <c r="M443" i="7"/>
  <c r="N443" i="7"/>
  <c r="M378" i="7"/>
  <c r="N378" i="7"/>
  <c r="N513" i="7"/>
  <c r="M513" i="7"/>
  <c r="M479" i="7"/>
  <c r="N479" i="7"/>
  <c r="M310" i="7"/>
  <c r="N310" i="7"/>
  <c r="M451" i="7"/>
  <c r="N451" i="7"/>
  <c r="M392" i="7"/>
  <c r="N392" i="7"/>
  <c r="M539" i="7"/>
  <c r="N539" i="7"/>
  <c r="M351" i="7"/>
  <c r="N351" i="7"/>
  <c r="M359" i="7"/>
  <c r="N359" i="7"/>
  <c r="N489" i="7"/>
  <c r="M489" i="7"/>
  <c r="M471" i="7"/>
  <c r="N471" i="7"/>
  <c r="N308" i="7"/>
  <c r="O348" i="7" s="1"/>
  <c r="M308" i="7"/>
  <c r="N380" i="7"/>
  <c r="M380" i="7"/>
  <c r="N420" i="7"/>
  <c r="M420" i="7"/>
  <c r="M441" i="7"/>
  <c r="N441" i="7"/>
  <c r="N385" i="7"/>
  <c r="M385" i="7"/>
  <c r="D310" i="7"/>
  <c r="D309" i="7"/>
  <c r="M311" i="7"/>
  <c r="N311" i="7"/>
  <c r="N473" i="7"/>
  <c r="M473" i="7"/>
  <c r="O361" i="7"/>
  <c r="O501" i="7"/>
  <c r="M338" i="7"/>
  <c r="N338" i="7"/>
  <c r="M442" i="7"/>
  <c r="N442" i="7"/>
  <c r="N318" i="7"/>
  <c r="O376" i="7" s="1"/>
  <c r="M318" i="7"/>
  <c r="M454" i="7"/>
  <c r="N454" i="7"/>
  <c r="M407" i="7"/>
  <c r="N407" i="7"/>
  <c r="M491" i="7"/>
  <c r="N491" i="7"/>
  <c r="N315" i="7"/>
  <c r="M315" i="7"/>
  <c r="M542" i="7"/>
  <c r="N542" i="7"/>
  <c r="M352" i="7"/>
  <c r="N352" i="7"/>
  <c r="O352" i="7" s="1"/>
  <c r="O477" i="7"/>
  <c r="N409" i="7"/>
  <c r="O449" i="7"/>
  <c r="M363" i="7"/>
  <c r="M314" i="7"/>
  <c r="N314" i="7"/>
  <c r="M414" i="7"/>
  <c r="N414" i="7"/>
  <c r="O414" i="7" s="1"/>
  <c r="M341" i="7"/>
  <c r="N341" i="7"/>
  <c r="M519" i="7"/>
  <c r="N519" i="7"/>
  <c r="M389" i="7"/>
  <c r="N389" i="7"/>
  <c r="M408" i="7"/>
  <c r="N408" i="7"/>
  <c r="M507" i="7"/>
  <c r="N507" i="7"/>
  <c r="M465" i="7"/>
  <c r="N465" i="7"/>
  <c r="M478" i="7"/>
  <c r="N478" i="7"/>
  <c r="O478" i="7" s="1"/>
  <c r="O390" i="7" l="1"/>
  <c r="O461" i="7"/>
  <c r="O365" i="7"/>
  <c r="O436" i="7"/>
  <c r="O547" i="7"/>
  <c r="O351" i="7"/>
  <c r="O310" i="7"/>
  <c r="O443" i="7"/>
  <c r="O526" i="7"/>
  <c r="O533" i="7"/>
  <c r="O367" i="7"/>
  <c r="O495" i="7"/>
  <c r="O304" i="7"/>
  <c r="O384" i="7"/>
  <c r="O429" i="7"/>
  <c r="O554" i="7"/>
  <c r="O435" i="7"/>
  <c r="O388" i="7"/>
  <c r="O422" i="7"/>
  <c r="O529" i="7"/>
  <c r="O305" i="7"/>
  <c r="O394" i="7"/>
  <c r="O327" i="7"/>
  <c r="O409" i="7"/>
  <c r="O536" i="7"/>
  <c r="O534" i="7"/>
  <c r="O480" i="7"/>
  <c r="O339" i="7"/>
  <c r="O484" i="7"/>
  <c r="O432" i="7"/>
  <c r="O458" i="7"/>
  <c r="O532" i="7"/>
  <c r="O504" i="7"/>
  <c r="O512" i="7"/>
  <c r="O505" i="7"/>
  <c r="O514" i="7"/>
  <c r="O382" i="7"/>
  <c r="O460" i="7"/>
  <c r="O334" i="7"/>
  <c r="O487" i="7"/>
  <c r="O490" i="7"/>
  <c r="O442" i="7"/>
  <c r="O395" i="7"/>
  <c r="O431" i="7"/>
  <c r="O473" i="7"/>
  <c r="O441" i="7"/>
  <c r="O308" i="7"/>
  <c r="O468" i="7"/>
  <c r="O343" i="7"/>
  <c r="O452" i="7"/>
  <c r="O539" i="7"/>
  <c r="O479" i="7"/>
  <c r="O321" i="7"/>
  <c r="O404" i="7"/>
  <c r="O370" i="7"/>
  <c r="O510" i="7"/>
  <c r="O444" i="7"/>
  <c r="O347" i="7"/>
  <c r="O543" i="7"/>
  <c r="O330" i="7"/>
  <c r="O549" i="7"/>
  <c r="O328" i="7"/>
  <c r="O323" i="7"/>
  <c r="O470" i="7"/>
  <c r="O541" i="7"/>
  <c r="O353" i="7"/>
  <c r="O544" i="7"/>
  <c r="O531" i="7"/>
  <c r="O398" i="7"/>
  <c r="O371" i="7"/>
  <c r="O419" i="7"/>
  <c r="O540" i="7"/>
  <c r="O537" i="7"/>
  <c r="O385" i="7"/>
  <c r="O403" i="7"/>
  <c r="O356" i="7"/>
  <c r="O423" i="7"/>
  <c r="O314" i="7"/>
  <c r="O337" i="7"/>
  <c r="O454" i="7"/>
  <c r="O402" i="7"/>
  <c r="O553" i="7"/>
  <c r="O311" i="7"/>
  <c r="O471" i="7"/>
  <c r="O396" i="7"/>
  <c r="O464" i="7"/>
  <c r="O350" i="7"/>
  <c r="O331" i="7"/>
  <c r="O486" i="7"/>
  <c r="O500" i="7"/>
  <c r="O551" i="7"/>
  <c r="O545" i="7"/>
  <c r="O455" i="7"/>
  <c r="O336" i="7"/>
  <c r="O520" i="7"/>
  <c r="O453" i="7"/>
  <c r="O313" i="7"/>
  <c r="O415" i="7"/>
  <c r="O525" i="7"/>
  <c r="O515" i="7"/>
  <c r="O472" i="7"/>
  <c r="O333" i="7"/>
  <c r="O438" i="7"/>
  <c r="O548" i="7"/>
  <c r="O411" i="7"/>
  <c r="O503" i="7"/>
  <c r="O342" i="7"/>
  <c r="O318" i="7"/>
  <c r="O362" i="7"/>
  <c r="O400" i="7"/>
  <c r="O542" i="7"/>
  <c r="O465" i="7"/>
  <c r="O519" i="7"/>
  <c r="O467" i="7"/>
  <c r="O485" i="7"/>
  <c r="O332" i="7"/>
  <c r="O338" i="7"/>
  <c r="O405" i="7"/>
  <c r="O509" i="7"/>
  <c r="O527" i="7"/>
  <c r="O418" i="7"/>
  <c r="O392" i="7"/>
  <c r="O474" i="7"/>
  <c r="O488" i="7"/>
  <c r="O530" i="7"/>
  <c r="O397" i="7"/>
  <c r="O440" i="7"/>
  <c r="O522" i="7"/>
  <c r="O524" i="7"/>
  <c r="O317" i="7"/>
  <c r="O410" i="7"/>
  <c r="O497" i="7"/>
  <c r="O546" i="7"/>
  <c r="O437" i="7"/>
  <c r="O482" i="7"/>
  <c r="O386" i="7"/>
  <c r="O430" i="7"/>
  <c r="O374" i="7"/>
  <c r="O372" i="7"/>
  <c r="O407" i="7"/>
  <c r="O427" i="7"/>
  <c r="O412" i="7"/>
  <c r="O366" i="7"/>
  <c r="O315" i="7"/>
  <c r="O393" i="7"/>
  <c r="O335" i="7"/>
  <c r="O368" i="7"/>
  <c r="O420" i="7"/>
  <c r="O322" i="7"/>
  <c r="O329" i="7"/>
  <c r="O492" i="7"/>
  <c r="O489" i="7"/>
  <c r="O513" i="7"/>
  <c r="O416" i="7"/>
  <c r="O364" i="7"/>
  <c r="O320" i="7"/>
  <c r="O399" i="7"/>
  <c r="O355" i="7"/>
  <c r="O426" i="7"/>
  <c r="O391" i="7"/>
  <c r="O496" i="7"/>
  <c r="O375" i="7"/>
  <c r="O349" i="7"/>
  <c r="O360" i="7"/>
  <c r="O428" i="7"/>
  <c r="O459" i="7"/>
  <c r="O463" i="7"/>
  <c r="O447" i="7"/>
  <c r="O481" i="7"/>
  <c r="O312" i="7"/>
  <c r="O319" i="7"/>
  <c r="O306" i="7"/>
  <c r="O507" i="7"/>
  <c r="O377" i="7"/>
  <c r="O439" i="7"/>
  <c r="O424" i="7"/>
  <c r="O446" i="7"/>
  <c r="O379" i="7"/>
  <c r="O363" i="7"/>
  <c r="O493" i="7"/>
  <c r="O445" i="7"/>
  <c r="O359" i="7"/>
  <c r="O451" i="7"/>
  <c r="O378" i="7"/>
  <c r="O483" i="7"/>
  <c r="O498" i="7"/>
  <c r="O373" i="7"/>
  <c r="O316" i="7"/>
  <c r="O358" i="7"/>
  <c r="O469" i="7"/>
  <c r="O521" i="7"/>
  <c r="O552" i="7"/>
  <c r="O550" i="7"/>
  <c r="O340" i="7"/>
  <c r="O307" i="7"/>
  <c r="O325" i="7"/>
  <c r="O417" i="7"/>
  <c r="O511" i="7"/>
  <c r="O303" i="7"/>
  <c r="O508" i="7"/>
  <c r="O538" i="7"/>
  <c r="O506" i="7"/>
  <c r="O389" i="7"/>
  <c r="O341" i="7"/>
  <c r="O309" i="7"/>
  <c r="O475" i="7"/>
  <c r="O406" i="7"/>
  <c r="O408" i="7"/>
  <c r="O462" i="7"/>
  <c r="O450" i="7"/>
  <c r="O324" i="7"/>
  <c r="O434" i="7"/>
  <c r="O491" i="7"/>
  <c r="O346" i="7"/>
  <c r="O502" i="7"/>
  <c r="O401" i="7"/>
  <c r="O476" i="7"/>
  <c r="O425" i="7"/>
  <c r="O380" i="7"/>
  <c r="O357" i="7"/>
  <c r="O528" i="7"/>
  <c r="O494" i="7"/>
  <c r="O387" i="7"/>
  <c r="O344" i="7"/>
  <c r="O518" i="7"/>
  <c r="O381" i="7"/>
  <c r="O456" i="7"/>
  <c r="O383" i="7"/>
  <c r="O535" i="7"/>
  <c r="O448" i="7"/>
  <c r="O517" i="7"/>
  <c r="O421" i="7"/>
  <c r="O326" i="7"/>
  <c r="O466" i="7"/>
  <c r="O516" i="7"/>
  <c r="O457" i="7"/>
  <c r="O433" i="7"/>
  <c r="O369" i="7"/>
  <c r="O413" i="7"/>
  <c r="O523" i="7"/>
  <c r="O354" i="7"/>
  <c r="O499" i="7"/>
  <c r="O345" i="7"/>
  <c r="H8" i="6" l="1"/>
  <c r="H9" i="6"/>
  <c r="H10" i="6"/>
  <c r="H11" i="6"/>
  <c r="H12" i="6"/>
  <c r="H13" i="6"/>
  <c r="H14" i="6"/>
  <c r="I14" i="6" s="1"/>
  <c r="H15" i="6"/>
  <c r="I15" i="6" s="1"/>
  <c r="H16" i="6"/>
  <c r="H17" i="6"/>
  <c r="H18" i="6"/>
  <c r="H19" i="6"/>
  <c r="H20" i="6"/>
  <c r="H21" i="6"/>
  <c r="H22" i="6"/>
  <c r="I22" i="6" s="1"/>
  <c r="H23" i="6"/>
  <c r="I23" i="6" s="1"/>
  <c r="H24" i="6"/>
  <c r="H25" i="6"/>
  <c r="H26" i="6"/>
  <c r="H27" i="6"/>
  <c r="H28" i="6"/>
  <c r="H29" i="6"/>
  <c r="H30" i="6"/>
  <c r="I30" i="6" s="1"/>
  <c r="H31" i="6"/>
  <c r="I31" i="6" s="1"/>
  <c r="H32" i="6"/>
  <c r="H33" i="6"/>
  <c r="H34" i="6"/>
  <c r="H35" i="6"/>
  <c r="H36" i="6"/>
  <c r="H37" i="6"/>
  <c r="H38" i="6"/>
  <c r="I38" i="6" s="1"/>
  <c r="H39" i="6"/>
  <c r="I39" i="6" s="1"/>
  <c r="H40" i="6"/>
  <c r="H41" i="6"/>
  <c r="H42" i="6"/>
  <c r="H43" i="6"/>
  <c r="H44" i="6"/>
  <c r="H45" i="6"/>
  <c r="H46" i="6"/>
  <c r="I46" i="6" s="1"/>
  <c r="H47" i="6"/>
  <c r="I47" i="6" s="1"/>
  <c r="H48" i="6"/>
  <c r="H49" i="6"/>
  <c r="H50" i="6"/>
  <c r="H51" i="6"/>
  <c r="H52" i="6"/>
  <c r="H53" i="6"/>
  <c r="H54" i="6"/>
  <c r="I54" i="6" s="1"/>
  <c r="H55" i="6"/>
  <c r="I55" i="6" s="1"/>
  <c r="H56" i="6"/>
  <c r="H57" i="6"/>
  <c r="H58" i="6"/>
  <c r="H59" i="6"/>
  <c r="H60" i="6"/>
  <c r="H61" i="6"/>
  <c r="H62" i="6"/>
  <c r="I62" i="6" s="1"/>
  <c r="H63" i="6"/>
  <c r="I63" i="6" s="1"/>
  <c r="H64" i="6"/>
  <c r="H65" i="6"/>
  <c r="H66" i="6"/>
  <c r="H67" i="6"/>
  <c r="H68" i="6"/>
  <c r="H69" i="6"/>
  <c r="H70" i="6"/>
  <c r="I70" i="6" s="1"/>
  <c r="H71" i="6"/>
  <c r="I71" i="6" s="1"/>
  <c r="H72" i="6"/>
  <c r="H73" i="6"/>
  <c r="H74" i="6"/>
  <c r="H75" i="6"/>
  <c r="H76" i="6"/>
  <c r="H77" i="6"/>
  <c r="H78" i="6"/>
  <c r="I78" i="6" s="1"/>
  <c r="H79" i="6"/>
  <c r="I79" i="6" s="1"/>
  <c r="H80" i="6"/>
  <c r="H81" i="6"/>
  <c r="H82" i="6"/>
  <c r="H83" i="6"/>
  <c r="H84" i="6"/>
  <c r="H85" i="6"/>
  <c r="H86" i="6"/>
  <c r="I86" i="6" s="1"/>
  <c r="H87" i="6"/>
  <c r="I87" i="6" s="1"/>
  <c r="H88" i="6"/>
  <c r="H89" i="6"/>
  <c r="H90" i="6"/>
  <c r="H91" i="6"/>
  <c r="H92" i="6"/>
  <c r="H93" i="6"/>
  <c r="H94" i="6"/>
  <c r="I94" i="6" s="1"/>
  <c r="H95" i="6"/>
  <c r="I95" i="6" s="1"/>
  <c r="H96" i="6"/>
  <c r="H97" i="6"/>
  <c r="H98" i="6"/>
  <c r="H99" i="6"/>
  <c r="H100" i="6"/>
  <c r="H101" i="6"/>
  <c r="H7" i="6"/>
  <c r="D8" i="6"/>
  <c r="E8" i="6" s="1"/>
  <c r="D9" i="6"/>
  <c r="D10" i="6"/>
  <c r="D11" i="6"/>
  <c r="D12" i="6"/>
  <c r="D13" i="6"/>
  <c r="D14" i="6"/>
  <c r="D15" i="6"/>
  <c r="E15" i="6" s="1"/>
  <c r="D16" i="6"/>
  <c r="E16" i="6" s="1"/>
  <c r="D17" i="6"/>
  <c r="D18" i="6"/>
  <c r="D19" i="6"/>
  <c r="E19" i="6" s="1"/>
  <c r="D20" i="6"/>
  <c r="E20" i="6" s="1"/>
  <c r="D21" i="6"/>
  <c r="D22" i="6"/>
  <c r="D23" i="6"/>
  <c r="E23" i="6" s="1"/>
  <c r="D24" i="6"/>
  <c r="E24" i="6" s="1"/>
  <c r="D25" i="6"/>
  <c r="D26" i="6"/>
  <c r="D27" i="6"/>
  <c r="E27" i="6" s="1"/>
  <c r="D28" i="6"/>
  <c r="E28" i="6" s="1"/>
  <c r="D29" i="6"/>
  <c r="D30" i="6"/>
  <c r="D31" i="6"/>
  <c r="D32" i="6"/>
  <c r="D33" i="6"/>
  <c r="D34" i="6"/>
  <c r="D35" i="6"/>
  <c r="D36" i="6"/>
  <c r="E36" i="6" s="1"/>
  <c r="D37" i="6"/>
  <c r="D38" i="6"/>
  <c r="D39" i="6"/>
  <c r="D40" i="6"/>
  <c r="E40" i="6" s="1"/>
  <c r="D41" i="6"/>
  <c r="D42" i="6"/>
  <c r="D43" i="6"/>
  <c r="D44" i="6"/>
  <c r="D45" i="6"/>
  <c r="D46" i="6"/>
  <c r="D47" i="6"/>
  <c r="E47" i="6" s="1"/>
  <c r="D48" i="6"/>
  <c r="E48" i="6" s="1"/>
  <c r="D49" i="6"/>
  <c r="D50" i="6"/>
  <c r="D51" i="6"/>
  <c r="E51" i="6" s="1"/>
  <c r="D52" i="6"/>
  <c r="E52" i="6" s="1"/>
  <c r="D53" i="6"/>
  <c r="D54" i="6"/>
  <c r="D55" i="6"/>
  <c r="E55" i="6" s="1"/>
  <c r="D56" i="6"/>
  <c r="E56" i="6" s="1"/>
  <c r="D57" i="6"/>
  <c r="D58" i="6"/>
  <c r="D59" i="6"/>
  <c r="E59" i="6" s="1"/>
  <c r="D60" i="6"/>
  <c r="E60" i="6" s="1"/>
  <c r="D61" i="6"/>
  <c r="D62" i="6"/>
  <c r="D63" i="6"/>
  <c r="D64" i="6"/>
  <c r="D65" i="6"/>
  <c r="D66" i="6"/>
  <c r="D67" i="6"/>
  <c r="D68" i="6"/>
  <c r="E68" i="6" s="1"/>
  <c r="D69" i="6"/>
  <c r="D70" i="6"/>
  <c r="D71" i="6"/>
  <c r="D72" i="6"/>
  <c r="E72" i="6" s="1"/>
  <c r="D73" i="6"/>
  <c r="D74" i="6"/>
  <c r="D75" i="6"/>
  <c r="D76" i="6"/>
  <c r="D77" i="6"/>
  <c r="D78" i="6"/>
  <c r="D79" i="6"/>
  <c r="E79" i="6" s="1"/>
  <c r="D80" i="6"/>
  <c r="E80" i="6" s="1"/>
  <c r="D81" i="6"/>
  <c r="D82" i="6"/>
  <c r="D83" i="6"/>
  <c r="E83" i="6" s="1"/>
  <c r="D84" i="6"/>
  <c r="E84" i="6" s="1"/>
  <c r="D85" i="6"/>
  <c r="D86" i="6"/>
  <c r="D87" i="6"/>
  <c r="E87" i="6" s="1"/>
  <c r="D88" i="6"/>
  <c r="E88" i="6" s="1"/>
  <c r="D89" i="6"/>
  <c r="D90" i="6"/>
  <c r="D91" i="6"/>
  <c r="E91" i="6" s="1"/>
  <c r="D92" i="6"/>
  <c r="E92" i="6" s="1"/>
  <c r="D93" i="6"/>
  <c r="D94" i="6"/>
  <c r="D95" i="6"/>
  <c r="D96" i="6"/>
  <c r="D97" i="6"/>
  <c r="D98" i="6"/>
  <c r="D99" i="6"/>
  <c r="D100" i="6"/>
  <c r="E100" i="6" s="1"/>
  <c r="D101" i="6"/>
  <c r="D7" i="6"/>
  <c r="E7" i="6" s="1"/>
  <c r="I7" i="6"/>
  <c r="I8" i="6"/>
  <c r="I9" i="6"/>
  <c r="I10" i="6"/>
  <c r="I11" i="6"/>
  <c r="I12" i="6"/>
  <c r="I13" i="6"/>
  <c r="I16" i="6"/>
  <c r="I17" i="6"/>
  <c r="I18" i="6"/>
  <c r="I19" i="6"/>
  <c r="I20" i="6"/>
  <c r="I21" i="6"/>
  <c r="I24" i="6"/>
  <c r="I25" i="6"/>
  <c r="I26" i="6"/>
  <c r="I27" i="6"/>
  <c r="I28" i="6"/>
  <c r="I29" i="6"/>
  <c r="I32" i="6"/>
  <c r="I33" i="6"/>
  <c r="I34" i="6"/>
  <c r="I35" i="6"/>
  <c r="I36" i="6"/>
  <c r="I37" i="6"/>
  <c r="I40" i="6"/>
  <c r="I41" i="6"/>
  <c r="I42" i="6"/>
  <c r="I43" i="6"/>
  <c r="I44" i="6"/>
  <c r="I45" i="6"/>
  <c r="I48" i="6"/>
  <c r="I49" i="6"/>
  <c r="I50" i="6"/>
  <c r="I51" i="6"/>
  <c r="I52" i="6"/>
  <c r="I53" i="6"/>
  <c r="I56" i="6"/>
  <c r="I57" i="6"/>
  <c r="I58" i="6"/>
  <c r="I59" i="6"/>
  <c r="I60" i="6"/>
  <c r="I61" i="6"/>
  <c r="I64" i="6"/>
  <c r="I65" i="6"/>
  <c r="I66" i="6"/>
  <c r="I67" i="6"/>
  <c r="I68" i="6"/>
  <c r="I69" i="6"/>
  <c r="I72" i="6"/>
  <c r="I73" i="6"/>
  <c r="I74" i="6"/>
  <c r="I75" i="6"/>
  <c r="I76" i="6"/>
  <c r="I77" i="6"/>
  <c r="I80" i="6"/>
  <c r="I81" i="6"/>
  <c r="I82" i="6"/>
  <c r="I83" i="6"/>
  <c r="I84" i="6"/>
  <c r="I85" i="6"/>
  <c r="I88" i="6"/>
  <c r="I89" i="6"/>
  <c r="I90" i="6"/>
  <c r="I91" i="6"/>
  <c r="I92" i="6"/>
  <c r="I93"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H102" i="6" a="1"/>
  <c r="H102" i="6" s="1"/>
  <c r="E12" i="6"/>
  <c r="E13" i="6"/>
  <c r="E14" i="6"/>
  <c r="E21" i="6"/>
  <c r="E22" i="6"/>
  <c r="E29" i="6"/>
  <c r="E30" i="6"/>
  <c r="E37" i="6"/>
  <c r="E38" i="6"/>
  <c r="E44" i="6"/>
  <c r="E45" i="6"/>
  <c r="E46" i="6"/>
  <c r="E53" i="6"/>
  <c r="E54" i="6"/>
  <c r="E61" i="6"/>
  <c r="E62" i="6"/>
  <c r="E69" i="6"/>
  <c r="E70" i="6"/>
  <c r="E76" i="6"/>
  <c r="E77" i="6"/>
  <c r="E78" i="6"/>
  <c r="E85" i="6"/>
  <c r="E86" i="6"/>
  <c r="E93" i="6"/>
  <c r="E94" i="6"/>
  <c r="E101" i="6"/>
  <c r="D102" i="6" a="1"/>
  <c r="D102" i="6" s="1"/>
  <c r="E102" i="6" s="1"/>
  <c r="E9" i="6"/>
  <c r="E10" i="6"/>
  <c r="E11" i="6"/>
  <c r="E17" i="6"/>
  <c r="E18" i="6"/>
  <c r="E25" i="6"/>
  <c r="E26" i="6"/>
  <c r="E31" i="6"/>
  <c r="E32" i="6"/>
  <c r="E33" i="6"/>
  <c r="E34" i="6"/>
  <c r="E35" i="6"/>
  <c r="E39" i="6"/>
  <c r="E41" i="6"/>
  <c r="E42" i="6"/>
  <c r="E43" i="6"/>
  <c r="E49" i="6"/>
  <c r="E50" i="6"/>
  <c r="E57" i="6"/>
  <c r="E58" i="6"/>
  <c r="E63" i="6"/>
  <c r="E64" i="6"/>
  <c r="E65" i="6"/>
  <c r="E66" i="6"/>
  <c r="E67" i="6"/>
  <c r="E71" i="6"/>
  <c r="E73" i="6"/>
  <c r="E74" i="6"/>
  <c r="E75" i="6"/>
  <c r="E81" i="6"/>
  <c r="E82" i="6"/>
  <c r="E89" i="6"/>
  <c r="E90" i="6"/>
  <c r="E95" i="6"/>
  <c r="E96" i="6"/>
  <c r="E97" i="6"/>
  <c r="E98" i="6"/>
  <c r="E99" i="6"/>
  <c r="I254" i="6" l="1"/>
  <c r="H253" i="6"/>
  <c r="H237" i="6"/>
  <c r="H221" i="6"/>
  <c r="H205" i="6"/>
  <c r="H189" i="6"/>
  <c r="H173" i="6"/>
  <c r="H149" i="6"/>
  <c r="H133" i="6"/>
  <c r="H117" i="6"/>
  <c r="H252" i="6"/>
  <c r="H244" i="6"/>
  <c r="H236" i="6"/>
  <c r="H228" i="6"/>
  <c r="H220" i="6"/>
  <c r="H212" i="6"/>
  <c r="H204" i="6"/>
  <c r="H196" i="6"/>
  <c r="H180" i="6"/>
  <c r="H172" i="6"/>
  <c r="H164" i="6"/>
  <c r="H156" i="6"/>
  <c r="H148" i="6"/>
  <c r="H140" i="6"/>
  <c r="H132" i="6"/>
  <c r="H124" i="6"/>
  <c r="H116" i="6"/>
  <c r="H108" i="6"/>
  <c r="H245" i="6"/>
  <c r="H229" i="6"/>
  <c r="H213" i="6"/>
  <c r="H197" i="6"/>
  <c r="H181" i="6"/>
  <c r="H165" i="6"/>
  <c r="H157" i="6"/>
  <c r="H141" i="6"/>
  <c r="H125" i="6"/>
  <c r="H109" i="6"/>
  <c r="H188" i="6"/>
  <c r="H251" i="6"/>
  <c r="H243" i="6"/>
  <c r="H235" i="6"/>
  <c r="H227" i="6"/>
  <c r="H219" i="6"/>
  <c r="H211" i="6"/>
  <c r="H203" i="6"/>
  <c r="H195" i="6"/>
  <c r="H187" i="6"/>
  <c r="H179" i="6"/>
  <c r="H171" i="6"/>
  <c r="H163" i="6"/>
  <c r="H155" i="6"/>
  <c r="H147" i="6"/>
  <c r="H139" i="6"/>
  <c r="H131" i="6"/>
  <c r="H123" i="6"/>
  <c r="H115" i="6"/>
  <c r="H107" i="6"/>
  <c r="H258" i="6"/>
  <c r="H250" i="6"/>
  <c r="H242" i="6"/>
  <c r="H234" i="6"/>
  <c r="H226" i="6"/>
  <c r="H218" i="6"/>
  <c r="H210" i="6"/>
  <c r="H202" i="6"/>
  <c r="H194" i="6"/>
  <c r="H186" i="6"/>
  <c r="H178" i="6"/>
  <c r="H170" i="6"/>
  <c r="H162" i="6"/>
  <c r="H154" i="6"/>
  <c r="H146" i="6"/>
  <c r="H138" i="6"/>
  <c r="H130" i="6"/>
  <c r="H122" i="6"/>
  <c r="H114" i="6"/>
  <c r="H106" i="6"/>
  <c r="H257" i="6"/>
  <c r="H233" i="6"/>
  <c r="H225" i="6"/>
  <c r="H217" i="6"/>
  <c r="H201" i="6"/>
  <c r="H193" i="6"/>
  <c r="H185" i="6"/>
  <c r="H177" i="6"/>
  <c r="H169" i="6"/>
  <c r="H161" i="6"/>
  <c r="H153" i="6"/>
  <c r="H145" i="6"/>
  <c r="H137" i="6"/>
  <c r="H129" i="6"/>
  <c r="H121" i="6"/>
  <c r="H249" i="6"/>
  <c r="H113" i="6"/>
  <c r="H256" i="6"/>
  <c r="H248" i="6"/>
  <c r="H240" i="6"/>
  <c r="H232" i="6"/>
  <c r="H224" i="6"/>
  <c r="H216" i="6"/>
  <c r="H208" i="6"/>
  <c r="H200" i="6"/>
  <c r="H192" i="6"/>
  <c r="H184" i="6"/>
  <c r="H176" i="6"/>
  <c r="H168" i="6"/>
  <c r="H160" i="6"/>
  <c r="H152" i="6"/>
  <c r="H144" i="6"/>
  <c r="H136" i="6"/>
  <c r="H128" i="6"/>
  <c r="H120" i="6"/>
  <c r="H112" i="6"/>
  <c r="H104" i="6"/>
  <c r="H241" i="6"/>
  <c r="H209" i="6"/>
  <c r="H105" i="6"/>
  <c r="H255" i="6"/>
  <c r="H247" i="6"/>
  <c r="H239" i="6"/>
  <c r="H231" i="6"/>
  <c r="H223" i="6"/>
  <c r="H215" i="6"/>
  <c r="H207" i="6"/>
  <c r="H199" i="6"/>
  <c r="H191" i="6"/>
  <c r="H183" i="6"/>
  <c r="H175" i="6"/>
  <c r="H167" i="6"/>
  <c r="H159" i="6"/>
  <c r="H151" i="6"/>
  <c r="H143" i="6"/>
  <c r="H135" i="6"/>
  <c r="H127" i="6"/>
  <c r="H119" i="6"/>
  <c r="H111" i="6"/>
  <c r="H103" i="6"/>
  <c r="H254" i="6"/>
  <c r="H246" i="6"/>
  <c r="H238" i="6"/>
  <c r="H230" i="6"/>
  <c r="H222" i="6"/>
  <c r="H214" i="6"/>
  <c r="H206" i="6"/>
  <c r="H198" i="6"/>
  <c r="H190" i="6"/>
  <c r="H182" i="6"/>
  <c r="H174" i="6"/>
  <c r="H166" i="6"/>
  <c r="H158" i="6"/>
  <c r="H150" i="6"/>
  <c r="H142" i="6"/>
  <c r="H134" i="6"/>
  <c r="H126" i="6"/>
  <c r="H118" i="6"/>
  <c r="H110" i="6"/>
  <c r="D157" i="6"/>
  <c r="E157" i="6" s="1"/>
  <c r="D164" i="6"/>
  <c r="E164" i="6" s="1"/>
  <c r="D237" i="6"/>
  <c r="E237" i="6" s="1"/>
  <c r="D221" i="6"/>
  <c r="E221" i="6" s="1"/>
  <c r="D205" i="6"/>
  <c r="E205" i="6" s="1"/>
  <c r="D189" i="6"/>
  <c r="E189" i="6" s="1"/>
  <c r="D173" i="6"/>
  <c r="E173" i="6" s="1"/>
  <c r="D109" i="6"/>
  <c r="E109" i="6" s="1"/>
  <c r="D244" i="6"/>
  <c r="E244" i="6" s="1"/>
  <c r="D228" i="6"/>
  <c r="E228" i="6" s="1"/>
  <c r="D212" i="6"/>
  <c r="E212" i="6" s="1"/>
  <c r="D204" i="6"/>
  <c r="E204" i="6" s="1"/>
  <c r="D196" i="6"/>
  <c r="E196" i="6" s="1"/>
  <c r="D188" i="6"/>
  <c r="E188" i="6" s="1"/>
  <c r="D180" i="6"/>
  <c r="E180" i="6" s="1"/>
  <c r="D172" i="6"/>
  <c r="E172" i="6" s="1"/>
  <c r="D156" i="6"/>
  <c r="E156" i="6" s="1"/>
  <c r="D108" i="6"/>
  <c r="E108" i="6" s="1"/>
  <c r="D251" i="6"/>
  <c r="E251" i="6" s="1"/>
  <c r="D243" i="6"/>
  <c r="E243" i="6" s="1"/>
  <c r="D235" i="6"/>
  <c r="E235" i="6" s="1"/>
  <c r="D227" i="6"/>
  <c r="E227" i="6" s="1"/>
  <c r="D219" i="6"/>
  <c r="E219" i="6" s="1"/>
  <c r="D211" i="6"/>
  <c r="E211" i="6" s="1"/>
  <c r="D203" i="6"/>
  <c r="E203" i="6" s="1"/>
  <c r="D195" i="6"/>
  <c r="E195" i="6" s="1"/>
  <c r="D187" i="6"/>
  <c r="E187" i="6" s="1"/>
  <c r="D179" i="6"/>
  <c r="E179" i="6" s="1"/>
  <c r="D171" i="6"/>
  <c r="E171" i="6" s="1"/>
  <c r="D163" i="6"/>
  <c r="E163" i="6" s="1"/>
  <c r="D155" i="6"/>
  <c r="E155" i="6" s="1"/>
  <c r="D147" i="6"/>
  <c r="E147" i="6" s="1"/>
  <c r="D139" i="6"/>
  <c r="E139" i="6" s="1"/>
  <c r="D131" i="6"/>
  <c r="E131" i="6" s="1"/>
  <c r="D123" i="6"/>
  <c r="E123" i="6" s="1"/>
  <c r="D115" i="6"/>
  <c r="E115" i="6" s="1"/>
  <c r="D107" i="6"/>
  <c r="E107" i="6" s="1"/>
  <c r="D149" i="6"/>
  <c r="E149" i="6" s="1"/>
  <c r="D148" i="6"/>
  <c r="E148" i="6" s="1"/>
  <c r="D140" i="6"/>
  <c r="E140" i="6" s="1"/>
  <c r="D116" i="6"/>
  <c r="E116" i="6" s="1"/>
  <c r="D258" i="6"/>
  <c r="D250" i="6"/>
  <c r="E250" i="6" s="1"/>
  <c r="D242" i="6"/>
  <c r="E242" i="6" s="1"/>
  <c r="D234" i="6"/>
  <c r="E234" i="6" s="1"/>
  <c r="D226" i="6"/>
  <c r="E226" i="6" s="1"/>
  <c r="D218" i="6"/>
  <c r="E218" i="6" s="1"/>
  <c r="D210" i="6"/>
  <c r="E210" i="6" s="1"/>
  <c r="D202" i="6"/>
  <c r="E202" i="6" s="1"/>
  <c r="D194" i="6"/>
  <c r="E194" i="6" s="1"/>
  <c r="D186" i="6"/>
  <c r="E186" i="6" s="1"/>
  <c r="D178" i="6"/>
  <c r="E178" i="6" s="1"/>
  <c r="D170" i="6"/>
  <c r="E170" i="6" s="1"/>
  <c r="D162" i="6"/>
  <c r="E162" i="6" s="1"/>
  <c r="D154" i="6"/>
  <c r="E154" i="6" s="1"/>
  <c r="D146" i="6"/>
  <c r="E146" i="6" s="1"/>
  <c r="D138" i="6"/>
  <c r="E138" i="6" s="1"/>
  <c r="D130" i="6"/>
  <c r="E130" i="6" s="1"/>
  <c r="D122" i="6"/>
  <c r="E122" i="6" s="1"/>
  <c r="D114" i="6"/>
  <c r="E114" i="6" s="1"/>
  <c r="D106" i="6"/>
  <c r="E106" i="6" s="1"/>
  <c r="D133" i="6"/>
  <c r="E133" i="6" s="1"/>
  <c r="D236" i="6"/>
  <c r="E236" i="6" s="1"/>
  <c r="D132" i="6"/>
  <c r="E132" i="6" s="1"/>
  <c r="D257" i="6"/>
  <c r="D249" i="6"/>
  <c r="E249" i="6" s="1"/>
  <c r="D241" i="6"/>
  <c r="E241" i="6" s="1"/>
  <c r="D233" i="6"/>
  <c r="E233" i="6" s="1"/>
  <c r="D225" i="6"/>
  <c r="E225" i="6" s="1"/>
  <c r="D217" i="6"/>
  <c r="E217" i="6" s="1"/>
  <c r="D209" i="6"/>
  <c r="E209" i="6" s="1"/>
  <c r="D201" i="6"/>
  <c r="E201" i="6" s="1"/>
  <c r="D193" i="6"/>
  <c r="E193" i="6" s="1"/>
  <c r="D185" i="6"/>
  <c r="E185" i="6" s="1"/>
  <c r="D177" i="6"/>
  <c r="E177" i="6" s="1"/>
  <c r="D169" i="6"/>
  <c r="E169" i="6" s="1"/>
  <c r="D161" i="6"/>
  <c r="E161" i="6" s="1"/>
  <c r="D153" i="6"/>
  <c r="E153" i="6" s="1"/>
  <c r="D145" i="6"/>
  <c r="E145" i="6" s="1"/>
  <c r="D137" i="6"/>
  <c r="E137" i="6" s="1"/>
  <c r="D129" i="6"/>
  <c r="E129" i="6" s="1"/>
  <c r="D121" i="6"/>
  <c r="E121" i="6" s="1"/>
  <c r="D113" i="6"/>
  <c r="E113" i="6" s="1"/>
  <c r="D105" i="6"/>
  <c r="E105" i="6" s="1"/>
  <c r="D253" i="6"/>
  <c r="E253" i="6" s="1"/>
  <c r="D125" i="6"/>
  <c r="E125" i="6" s="1"/>
  <c r="D252" i="6"/>
  <c r="E252" i="6" s="1"/>
  <c r="D220" i="6"/>
  <c r="E220" i="6" s="1"/>
  <c r="D124" i="6"/>
  <c r="E124" i="6" s="1"/>
  <c r="D256" i="6"/>
  <c r="D248" i="6"/>
  <c r="E248" i="6" s="1"/>
  <c r="D240" i="6"/>
  <c r="E240" i="6" s="1"/>
  <c r="D232" i="6"/>
  <c r="E232" i="6" s="1"/>
  <c r="D224" i="6"/>
  <c r="E224" i="6" s="1"/>
  <c r="D216" i="6"/>
  <c r="E216" i="6" s="1"/>
  <c r="D208" i="6"/>
  <c r="E208" i="6" s="1"/>
  <c r="D200" i="6"/>
  <c r="E200" i="6" s="1"/>
  <c r="D192" i="6"/>
  <c r="E192" i="6" s="1"/>
  <c r="D184" i="6"/>
  <c r="E184" i="6" s="1"/>
  <c r="D176" i="6"/>
  <c r="E176" i="6" s="1"/>
  <c r="D168" i="6"/>
  <c r="E168" i="6" s="1"/>
  <c r="D160" i="6"/>
  <c r="E160" i="6" s="1"/>
  <c r="D152" i="6"/>
  <c r="E152" i="6" s="1"/>
  <c r="D144" i="6"/>
  <c r="E144" i="6" s="1"/>
  <c r="D136" i="6"/>
  <c r="E136" i="6" s="1"/>
  <c r="D128" i="6"/>
  <c r="E128" i="6" s="1"/>
  <c r="D120" i="6"/>
  <c r="E120" i="6" s="1"/>
  <c r="D112" i="6"/>
  <c r="E112" i="6" s="1"/>
  <c r="D104" i="6"/>
  <c r="E104" i="6" s="1"/>
  <c r="D141" i="6"/>
  <c r="E141" i="6" s="1"/>
  <c r="D255" i="6"/>
  <c r="D247" i="6"/>
  <c r="E247" i="6" s="1"/>
  <c r="D239" i="6"/>
  <c r="E239" i="6" s="1"/>
  <c r="D231" i="6"/>
  <c r="E231" i="6" s="1"/>
  <c r="D223" i="6"/>
  <c r="E223" i="6" s="1"/>
  <c r="D215" i="6"/>
  <c r="E215" i="6" s="1"/>
  <c r="D207" i="6"/>
  <c r="E207" i="6" s="1"/>
  <c r="D199" i="6"/>
  <c r="E199" i="6" s="1"/>
  <c r="D191" i="6"/>
  <c r="E191" i="6" s="1"/>
  <c r="D183" i="6"/>
  <c r="E183" i="6" s="1"/>
  <c r="D175" i="6"/>
  <c r="E175" i="6" s="1"/>
  <c r="D167" i="6"/>
  <c r="E167" i="6" s="1"/>
  <c r="D159" i="6"/>
  <c r="E159" i="6" s="1"/>
  <c r="D151" i="6"/>
  <c r="E151" i="6" s="1"/>
  <c r="D143" i="6"/>
  <c r="E143" i="6" s="1"/>
  <c r="D135" i="6"/>
  <c r="E135" i="6" s="1"/>
  <c r="D127" i="6"/>
  <c r="E127" i="6" s="1"/>
  <c r="D119" i="6"/>
  <c r="E119" i="6" s="1"/>
  <c r="D111" i="6"/>
  <c r="E111" i="6" s="1"/>
  <c r="D103" i="6"/>
  <c r="E103" i="6" s="1"/>
  <c r="E254" i="6" s="1"/>
  <c r="D245" i="6"/>
  <c r="E245" i="6" s="1"/>
  <c r="D229" i="6"/>
  <c r="E229" i="6" s="1"/>
  <c r="D213" i="6"/>
  <c r="E213" i="6" s="1"/>
  <c r="D197" i="6"/>
  <c r="E197" i="6" s="1"/>
  <c r="D181" i="6"/>
  <c r="E181" i="6" s="1"/>
  <c r="D165" i="6"/>
  <c r="E165" i="6" s="1"/>
  <c r="D117" i="6"/>
  <c r="E117" i="6" s="1"/>
  <c r="D254" i="6"/>
  <c r="D246" i="6"/>
  <c r="E246" i="6" s="1"/>
  <c r="D238" i="6"/>
  <c r="E238" i="6" s="1"/>
  <c r="D230" i="6"/>
  <c r="E230" i="6" s="1"/>
  <c r="D222" i="6"/>
  <c r="E222" i="6" s="1"/>
  <c r="D214" i="6"/>
  <c r="E214" i="6" s="1"/>
  <c r="D206" i="6"/>
  <c r="E206" i="6" s="1"/>
  <c r="D198" i="6"/>
  <c r="E198" i="6" s="1"/>
  <c r="D190" i="6"/>
  <c r="E190" i="6" s="1"/>
  <c r="D182" i="6"/>
  <c r="E182" i="6" s="1"/>
  <c r="D174" i="6"/>
  <c r="E174" i="6" s="1"/>
  <c r="D166" i="6"/>
  <c r="E166" i="6" s="1"/>
  <c r="D158" i="6"/>
  <c r="E158" i="6" s="1"/>
  <c r="D150" i="6"/>
  <c r="E150" i="6" s="1"/>
  <c r="D142" i="6"/>
  <c r="E142" i="6" s="1"/>
  <c r="D134" i="6"/>
  <c r="E134" i="6" s="1"/>
  <c r="D126" i="6"/>
  <c r="E126" i="6" s="1"/>
  <c r="D118" i="6"/>
  <c r="E118" i="6" s="1"/>
  <c r="D110" i="6"/>
  <c r="E110" i="6" s="1"/>
  <c r="D5" i="7" l="1"/>
  <c r="D6" i="7" s="1"/>
  <c r="D3" i="7"/>
  <c r="G7" i="7" l="1"/>
  <c r="H7" i="7" s="1"/>
  <c r="G229" i="7"/>
  <c r="H229" i="7" s="1"/>
  <c r="G165" i="7"/>
  <c r="H165" i="7" s="1"/>
  <c r="G101" i="7"/>
  <c r="H101" i="7" s="1"/>
  <c r="G37" i="7"/>
  <c r="H37" i="7" s="1"/>
  <c r="G158" i="7"/>
  <c r="H158" i="7" s="1"/>
  <c r="G220" i="7"/>
  <c r="H220" i="7" s="1"/>
  <c r="G156" i="7"/>
  <c r="H156" i="7" s="1"/>
  <c r="G92" i="7"/>
  <c r="H92" i="7" s="1"/>
  <c r="G28" i="7"/>
  <c r="H28" i="7" s="1"/>
  <c r="G78" i="7"/>
  <c r="H78" i="7" s="1"/>
  <c r="G219" i="7"/>
  <c r="H219" i="7" s="1"/>
  <c r="G155" i="7"/>
  <c r="H155" i="7" s="1"/>
  <c r="G91" i="7"/>
  <c r="H91" i="7" s="1"/>
  <c r="G27" i="7"/>
  <c r="H27" i="7" s="1"/>
  <c r="G86" i="7"/>
  <c r="H86" i="7" s="1"/>
  <c r="G210" i="7"/>
  <c r="H210" i="7" s="1"/>
  <c r="G146" i="7"/>
  <c r="H146" i="7" s="1"/>
  <c r="G82" i="7"/>
  <c r="H82" i="7" s="1"/>
  <c r="G18" i="7"/>
  <c r="H18" i="7" s="1"/>
  <c r="G46" i="7"/>
  <c r="H46" i="7" s="1"/>
  <c r="G201" i="7"/>
  <c r="H201" i="7" s="1"/>
  <c r="G137" i="7"/>
  <c r="H137" i="7" s="1"/>
  <c r="G73" i="7"/>
  <c r="H73" i="7" s="1"/>
  <c r="G9" i="7"/>
  <c r="H9" i="7" s="1"/>
  <c r="G224" i="7"/>
  <c r="H224" i="7" s="1"/>
  <c r="G160" i="7"/>
  <c r="H160" i="7" s="1"/>
  <c r="G96" i="7"/>
  <c r="H96" i="7" s="1"/>
  <c r="G32" i="7"/>
  <c r="H32" i="7" s="1"/>
  <c r="G199" i="7"/>
  <c r="H199" i="7" s="1"/>
  <c r="G135" i="7"/>
  <c r="H135" i="7" s="1"/>
  <c r="G71" i="7"/>
  <c r="H71" i="7" s="1"/>
  <c r="G231" i="7"/>
  <c r="H231" i="7" s="1"/>
  <c r="G88" i="7"/>
  <c r="H88" i="7" s="1"/>
  <c r="G191" i="7"/>
  <c r="H191" i="7" s="1"/>
  <c r="G63" i="7"/>
  <c r="H63" i="7" s="1"/>
  <c r="G149" i="7"/>
  <c r="H149" i="7" s="1"/>
  <c r="G12" i="7"/>
  <c r="H12" i="7" s="1"/>
  <c r="G75" i="7"/>
  <c r="H75" i="7" s="1"/>
  <c r="G194" i="7"/>
  <c r="H194" i="7" s="1"/>
  <c r="G2" i="7"/>
  <c r="H2" i="7" s="1"/>
  <c r="G57" i="7"/>
  <c r="H57" i="7" s="1"/>
  <c r="G80" i="7"/>
  <c r="H80" i="7" s="1"/>
  <c r="G119" i="7"/>
  <c r="H119" i="7" s="1"/>
  <c r="G221" i="7"/>
  <c r="H221" i="7" s="1"/>
  <c r="G157" i="7"/>
  <c r="H157" i="7" s="1"/>
  <c r="G93" i="7"/>
  <c r="H93" i="7" s="1"/>
  <c r="G29" i="7"/>
  <c r="H29" i="7" s="1"/>
  <c r="G118" i="7"/>
  <c r="H118" i="7" s="1"/>
  <c r="G212" i="7"/>
  <c r="H212" i="7" s="1"/>
  <c r="G148" i="7"/>
  <c r="H148" i="7" s="1"/>
  <c r="G84" i="7"/>
  <c r="H84" i="7" s="1"/>
  <c r="G20" i="7"/>
  <c r="H20" i="7" s="1"/>
  <c r="G62" i="7"/>
  <c r="H62" i="7" s="1"/>
  <c r="G211" i="7"/>
  <c r="H211" i="7" s="1"/>
  <c r="G147" i="7"/>
  <c r="H147" i="7" s="1"/>
  <c r="G83" i="7"/>
  <c r="H83" i="7" s="1"/>
  <c r="G19" i="7"/>
  <c r="H19" i="7" s="1"/>
  <c r="G54" i="7"/>
  <c r="H54" i="7" s="1"/>
  <c r="G202" i="7"/>
  <c r="H202" i="7" s="1"/>
  <c r="G138" i="7"/>
  <c r="H138" i="7" s="1"/>
  <c r="G74" i="7"/>
  <c r="H74" i="7" s="1"/>
  <c r="G10" i="7"/>
  <c r="H10" i="7" s="1"/>
  <c r="G14" i="7"/>
  <c r="H14" i="7" s="1"/>
  <c r="G193" i="7"/>
  <c r="H193" i="7" s="1"/>
  <c r="G129" i="7"/>
  <c r="H129" i="7" s="1"/>
  <c r="G65" i="7"/>
  <c r="H65" i="7" s="1"/>
  <c r="G216" i="7"/>
  <c r="H216" i="7" s="1"/>
  <c r="G152" i="7"/>
  <c r="H152" i="7" s="1"/>
  <c r="G24" i="7"/>
  <c r="H24" i="7" s="1"/>
  <c r="G127" i="7"/>
  <c r="H127" i="7" s="1"/>
  <c r="G85" i="7"/>
  <c r="H85" i="7" s="1"/>
  <c r="G30" i="7"/>
  <c r="H30" i="7" s="1"/>
  <c r="G139" i="7"/>
  <c r="H139" i="7" s="1"/>
  <c r="G22" i="7"/>
  <c r="H22" i="7" s="1"/>
  <c r="G66" i="7"/>
  <c r="H66" i="7" s="1"/>
  <c r="G185" i="7"/>
  <c r="H185" i="7" s="1"/>
  <c r="G238" i="7"/>
  <c r="H238" i="7" s="1"/>
  <c r="G144" i="7"/>
  <c r="H144" i="7" s="1"/>
  <c r="G183" i="7"/>
  <c r="H183" i="7" s="1"/>
  <c r="G213" i="7"/>
  <c r="H213" i="7" s="1"/>
  <c r="G21" i="7"/>
  <c r="H21" i="7" s="1"/>
  <c r="G70" i="7"/>
  <c r="H70" i="7" s="1"/>
  <c r="G204" i="7"/>
  <c r="H204" i="7" s="1"/>
  <c r="G140" i="7"/>
  <c r="H140" i="7" s="1"/>
  <c r="G76" i="7"/>
  <c r="H76" i="7" s="1"/>
  <c r="G203" i="7"/>
  <c r="H203" i="7" s="1"/>
  <c r="G11" i="7"/>
  <c r="H11" i="7" s="1"/>
  <c r="G130" i="7"/>
  <c r="H130" i="7" s="1"/>
  <c r="G249" i="7"/>
  <c r="H249" i="7" s="1"/>
  <c r="G121" i="7"/>
  <c r="H121" i="7" s="1"/>
  <c r="G208" i="7"/>
  <c r="H208" i="7" s="1"/>
  <c r="G16" i="7"/>
  <c r="H16" i="7" s="1"/>
  <c r="G55" i="7"/>
  <c r="H55" i="7" s="1"/>
  <c r="G205" i="7"/>
  <c r="H205" i="7" s="1"/>
  <c r="G141" i="7"/>
  <c r="H141" i="7" s="1"/>
  <c r="G77" i="7"/>
  <c r="H77" i="7" s="1"/>
  <c r="G13" i="7"/>
  <c r="H13" i="7" s="1"/>
  <c r="G38" i="7"/>
  <c r="H38" i="7" s="1"/>
  <c r="G196" i="7"/>
  <c r="H196" i="7" s="1"/>
  <c r="G132" i="7"/>
  <c r="H132" i="7" s="1"/>
  <c r="G68" i="7"/>
  <c r="H68" i="7" s="1"/>
  <c r="G4" i="7"/>
  <c r="H4" i="7" s="1"/>
  <c r="G6" i="7"/>
  <c r="H6" i="7" s="1"/>
  <c r="G195" i="7"/>
  <c r="H195" i="7" s="1"/>
  <c r="G131" i="7"/>
  <c r="H131" i="7" s="1"/>
  <c r="G67" i="7"/>
  <c r="H67" i="7" s="1"/>
  <c r="G3" i="7"/>
  <c r="H3" i="7" s="1"/>
  <c r="G250" i="7"/>
  <c r="H250" i="7" s="1"/>
  <c r="G186" i="7"/>
  <c r="H186" i="7" s="1"/>
  <c r="G122" i="7"/>
  <c r="H122" i="7" s="1"/>
  <c r="G58" i="7"/>
  <c r="H58" i="7" s="1"/>
  <c r="G230" i="7"/>
  <c r="H230" i="7" s="1"/>
  <c r="G241" i="7"/>
  <c r="H241" i="7" s="1"/>
  <c r="G177" i="7"/>
  <c r="H177" i="7" s="1"/>
  <c r="G113" i="7"/>
  <c r="H113" i="7" s="1"/>
  <c r="G49" i="7"/>
  <c r="H49" i="7" s="1"/>
  <c r="G198" i="7"/>
  <c r="H198" i="7" s="1"/>
  <c r="G200" i="7"/>
  <c r="H200" i="7" s="1"/>
  <c r="G136" i="7"/>
  <c r="H136" i="7" s="1"/>
  <c r="G72" i="7"/>
  <c r="H72" i="7" s="1"/>
  <c r="G8" i="7"/>
  <c r="H8" i="7" s="1"/>
  <c r="G175" i="7"/>
  <c r="H175" i="7" s="1"/>
  <c r="G111" i="7"/>
  <c r="H111" i="7" s="1"/>
  <c r="G47" i="7"/>
  <c r="H47" i="7" s="1"/>
  <c r="G244" i="7"/>
  <c r="H244" i="7" s="1"/>
  <c r="G115" i="7"/>
  <c r="H115" i="7" s="1"/>
  <c r="G170" i="7"/>
  <c r="H170" i="7" s="1"/>
  <c r="G166" i="7"/>
  <c r="H166" i="7" s="1"/>
  <c r="G97" i="7"/>
  <c r="H97" i="7" s="1"/>
  <c r="G184" i="7"/>
  <c r="H184" i="7" s="1"/>
  <c r="G223" i="7"/>
  <c r="H223" i="7" s="1"/>
  <c r="G31" i="7"/>
  <c r="H31" i="7" s="1"/>
  <c r="G197" i="7"/>
  <c r="H197" i="7" s="1"/>
  <c r="G133" i="7"/>
  <c r="H133" i="7" s="1"/>
  <c r="G69" i="7"/>
  <c r="H69" i="7" s="1"/>
  <c r="G5" i="7"/>
  <c r="H5" i="7" s="1"/>
  <c r="G252" i="7"/>
  <c r="H252" i="7" s="1"/>
  <c r="G188" i="7"/>
  <c r="H188" i="7" s="1"/>
  <c r="G124" i="7"/>
  <c r="H124" i="7" s="1"/>
  <c r="G60" i="7"/>
  <c r="H60" i="7" s="1"/>
  <c r="G214" i="7"/>
  <c r="H214" i="7" s="1"/>
  <c r="G251" i="7"/>
  <c r="H251" i="7" s="1"/>
  <c r="G187" i="7"/>
  <c r="H187" i="7" s="1"/>
  <c r="G123" i="7"/>
  <c r="H123" i="7" s="1"/>
  <c r="G59" i="7"/>
  <c r="H59" i="7" s="1"/>
  <c r="G222" i="7"/>
  <c r="H222" i="7" s="1"/>
  <c r="G242" i="7"/>
  <c r="H242" i="7" s="1"/>
  <c r="G178" i="7"/>
  <c r="H178" i="7" s="1"/>
  <c r="G114" i="7"/>
  <c r="H114" i="7" s="1"/>
  <c r="G50" i="7"/>
  <c r="H50" i="7" s="1"/>
  <c r="G190" i="7"/>
  <c r="H190" i="7" s="1"/>
  <c r="G233" i="7"/>
  <c r="H233" i="7" s="1"/>
  <c r="G169" i="7"/>
  <c r="H169" i="7" s="1"/>
  <c r="G105" i="7"/>
  <c r="H105" i="7" s="1"/>
  <c r="G41" i="7"/>
  <c r="H41" i="7" s="1"/>
  <c r="G102" i="7"/>
  <c r="H102" i="7" s="1"/>
  <c r="G192" i="7"/>
  <c r="H192" i="7" s="1"/>
  <c r="G128" i="7"/>
  <c r="H128" i="7" s="1"/>
  <c r="G64" i="7"/>
  <c r="H64" i="7" s="1"/>
  <c r="G247" i="7"/>
  <c r="H247" i="7" s="1"/>
  <c r="G167" i="7"/>
  <c r="H167" i="7" s="1"/>
  <c r="G103" i="7"/>
  <c r="H103" i="7" s="1"/>
  <c r="G39" i="7"/>
  <c r="H39" i="7" s="1"/>
  <c r="G116" i="7"/>
  <c r="H116" i="7" s="1"/>
  <c r="G179" i="7"/>
  <c r="H179" i="7" s="1"/>
  <c r="G182" i="7"/>
  <c r="H182" i="7" s="1"/>
  <c r="G106" i="7"/>
  <c r="H106" i="7" s="1"/>
  <c r="G225" i="7"/>
  <c r="H225" i="7" s="1"/>
  <c r="G33" i="7"/>
  <c r="H33" i="7" s="1"/>
  <c r="G120" i="7"/>
  <c r="H120" i="7" s="1"/>
  <c r="G159" i="7"/>
  <c r="H159" i="7" s="1"/>
  <c r="G253" i="7"/>
  <c r="H253" i="7" s="1"/>
  <c r="G189" i="7"/>
  <c r="H189" i="7" s="1"/>
  <c r="G125" i="7"/>
  <c r="H125" i="7" s="1"/>
  <c r="G61" i="7"/>
  <c r="H61" i="7" s="1"/>
  <c r="G239" i="7"/>
  <c r="H239" i="7" s="1"/>
  <c r="G180" i="7"/>
  <c r="H180" i="7" s="1"/>
  <c r="G52" i="7"/>
  <c r="H52" i="7" s="1"/>
  <c r="G174" i="7"/>
  <c r="H174" i="7" s="1"/>
  <c r="G243" i="7"/>
  <c r="H243" i="7" s="1"/>
  <c r="G51" i="7"/>
  <c r="H51" i="7" s="1"/>
  <c r="G234" i="7"/>
  <c r="H234" i="7" s="1"/>
  <c r="G42" i="7"/>
  <c r="H42" i="7" s="1"/>
  <c r="G161" i="7"/>
  <c r="H161" i="7" s="1"/>
  <c r="G248" i="7"/>
  <c r="H248" i="7" s="1"/>
  <c r="G56" i="7"/>
  <c r="H56" i="7" s="1"/>
  <c r="G95" i="7"/>
  <c r="H95" i="7" s="1"/>
  <c r="G245" i="7"/>
  <c r="H245" i="7" s="1"/>
  <c r="G181" i="7"/>
  <c r="H181" i="7" s="1"/>
  <c r="G117" i="7"/>
  <c r="H117" i="7" s="1"/>
  <c r="G53" i="7"/>
  <c r="H53" i="7" s="1"/>
  <c r="G246" i="7"/>
  <c r="H246" i="7" s="1"/>
  <c r="G236" i="7"/>
  <c r="H236" i="7" s="1"/>
  <c r="G172" i="7"/>
  <c r="H172" i="7" s="1"/>
  <c r="G108" i="7"/>
  <c r="H108" i="7" s="1"/>
  <c r="G44" i="7"/>
  <c r="H44" i="7" s="1"/>
  <c r="G142" i="7"/>
  <c r="H142" i="7" s="1"/>
  <c r="G235" i="7"/>
  <c r="H235" i="7" s="1"/>
  <c r="G171" i="7"/>
  <c r="H171" i="7" s="1"/>
  <c r="G107" i="7"/>
  <c r="H107" i="7" s="1"/>
  <c r="G43" i="7"/>
  <c r="H43" i="7" s="1"/>
  <c r="G150" i="7"/>
  <c r="H150" i="7" s="1"/>
  <c r="G226" i="7"/>
  <c r="H226" i="7" s="1"/>
  <c r="G162" i="7"/>
  <c r="H162" i="7" s="1"/>
  <c r="G98" i="7"/>
  <c r="H98" i="7" s="1"/>
  <c r="G34" i="7"/>
  <c r="H34" i="7" s="1"/>
  <c r="G134" i="7"/>
  <c r="H134" i="7" s="1"/>
  <c r="G217" i="7"/>
  <c r="H217" i="7" s="1"/>
  <c r="G153" i="7"/>
  <c r="H153" i="7" s="1"/>
  <c r="G89" i="7"/>
  <c r="H89" i="7" s="1"/>
  <c r="G25" i="7"/>
  <c r="H25" i="7" s="1"/>
  <c r="G240" i="7"/>
  <c r="H240" i="7" s="1"/>
  <c r="G176" i="7"/>
  <c r="H176" i="7" s="1"/>
  <c r="G112" i="7"/>
  <c r="H112" i="7" s="1"/>
  <c r="G48" i="7"/>
  <c r="H48" i="7" s="1"/>
  <c r="G215" i="7"/>
  <c r="H215" i="7" s="1"/>
  <c r="G151" i="7"/>
  <c r="H151" i="7" s="1"/>
  <c r="G87" i="7"/>
  <c r="H87" i="7" s="1"/>
  <c r="G23" i="7"/>
  <c r="H23" i="7" s="1"/>
  <c r="G237" i="7"/>
  <c r="H237" i="7" s="1"/>
  <c r="G173" i="7"/>
  <c r="H173" i="7" s="1"/>
  <c r="G109" i="7"/>
  <c r="H109" i="7" s="1"/>
  <c r="G45" i="7"/>
  <c r="H45" i="7" s="1"/>
  <c r="G206" i="7"/>
  <c r="H206" i="7" s="1"/>
  <c r="G228" i="7"/>
  <c r="H228" i="7" s="1"/>
  <c r="G164" i="7"/>
  <c r="H164" i="7" s="1"/>
  <c r="G100" i="7"/>
  <c r="H100" i="7" s="1"/>
  <c r="G36" i="7"/>
  <c r="H36" i="7" s="1"/>
  <c r="G110" i="7"/>
  <c r="H110" i="7" s="1"/>
  <c r="G227" i="7"/>
  <c r="H227" i="7" s="1"/>
  <c r="G163" i="7"/>
  <c r="H163" i="7" s="1"/>
  <c r="G99" i="7"/>
  <c r="H99" i="7" s="1"/>
  <c r="G35" i="7"/>
  <c r="H35" i="7" s="1"/>
  <c r="G126" i="7"/>
  <c r="H126" i="7" s="1"/>
  <c r="G218" i="7"/>
  <c r="H218" i="7" s="1"/>
  <c r="G154" i="7"/>
  <c r="H154" i="7" s="1"/>
  <c r="G90" i="7"/>
  <c r="H90" i="7" s="1"/>
  <c r="G26" i="7"/>
  <c r="H26" i="7" s="1"/>
  <c r="G94" i="7"/>
  <c r="H94" i="7" s="1"/>
  <c r="G209" i="7"/>
  <c r="H209" i="7" s="1"/>
  <c r="G145" i="7"/>
  <c r="H145" i="7" s="1"/>
  <c r="G81" i="7"/>
  <c r="H81" i="7" s="1"/>
  <c r="G17" i="7"/>
  <c r="H17" i="7" s="1"/>
  <c r="G232" i="7"/>
  <c r="H232" i="7" s="1"/>
  <c r="G168" i="7"/>
  <c r="H168" i="7" s="1"/>
  <c r="G104" i="7"/>
  <c r="H104" i="7" s="1"/>
  <c r="G40" i="7"/>
  <c r="H40" i="7" s="1"/>
  <c r="G207" i="7"/>
  <c r="H207" i="7" s="1"/>
  <c r="G143" i="7"/>
  <c r="H143" i="7" s="1"/>
  <c r="G79" i="7"/>
  <c r="H79" i="7" s="1"/>
  <c r="G15" i="7"/>
  <c r="H15" i="7" s="1"/>
  <c r="L202" i="7"/>
  <c r="L176" i="7"/>
  <c r="L148" i="7"/>
  <c r="L157" i="7"/>
  <c r="L200" i="7"/>
  <c r="L219" i="7"/>
  <c r="L216" i="7"/>
  <c r="L199" i="7"/>
  <c r="L167" i="7"/>
  <c r="L95" i="7"/>
  <c r="L62" i="7"/>
  <c r="L7" i="7"/>
  <c r="L17" i="7"/>
  <c r="L33" i="7"/>
  <c r="L31" i="7"/>
  <c r="L65" i="7"/>
  <c r="L53" i="7"/>
  <c r="L54" i="7"/>
  <c r="L70" i="7"/>
  <c r="L96" i="7"/>
  <c r="L112" i="7"/>
  <c r="L119" i="7"/>
  <c r="L91" i="7"/>
  <c r="L180" i="7"/>
  <c r="L248" i="7"/>
  <c r="L252" i="7"/>
  <c r="L187" i="7"/>
  <c r="L133" i="7"/>
  <c r="L137" i="7"/>
  <c r="L132" i="7"/>
  <c r="L116" i="7"/>
  <c r="L32" i="7"/>
  <c r="L106" i="7"/>
  <c r="L162" i="7"/>
  <c r="L125" i="7"/>
  <c r="L201" i="7"/>
  <c r="L185" i="7"/>
  <c r="L73" i="7"/>
  <c r="L55" i="7"/>
  <c r="L240" i="7"/>
  <c r="L120" i="7"/>
  <c r="L204" i="7"/>
  <c r="L171" i="7"/>
  <c r="L153" i="7"/>
  <c r="L174" i="7"/>
  <c r="L210" i="7"/>
  <c r="L228" i="7"/>
  <c r="L231" i="7"/>
  <c r="L203" i="7"/>
  <c r="L142" i="7"/>
  <c r="L118" i="7"/>
  <c r="L11" i="7"/>
  <c r="L24" i="7"/>
  <c r="L13" i="7"/>
  <c r="L26" i="7"/>
  <c r="L34" i="7"/>
  <c r="L57" i="7"/>
  <c r="L56" i="7"/>
  <c r="L43" i="7"/>
  <c r="L84" i="7"/>
  <c r="L74" i="7"/>
  <c r="L114" i="7"/>
  <c r="L107" i="7"/>
  <c r="L156" i="7"/>
  <c r="L230" i="7"/>
  <c r="L249" i="7"/>
  <c r="L244" i="7"/>
  <c r="L140" i="7"/>
  <c r="L146" i="7"/>
  <c r="L136" i="7"/>
  <c r="L138" i="7"/>
  <c r="L68" i="7"/>
  <c r="L21" i="7"/>
  <c r="L209" i="7"/>
  <c r="L151" i="7"/>
  <c r="L175" i="7"/>
  <c r="L229" i="7"/>
  <c r="L3" i="7"/>
  <c r="L38" i="7"/>
  <c r="L85" i="7"/>
  <c r="L239" i="7"/>
  <c r="L195" i="7"/>
  <c r="L192" i="7"/>
  <c r="L154" i="7"/>
  <c r="L152" i="7"/>
  <c r="L172" i="7"/>
  <c r="L193" i="7"/>
  <c r="L233" i="7"/>
  <c r="L227" i="7"/>
  <c r="L186" i="7"/>
  <c r="L123" i="7"/>
  <c r="L98" i="7"/>
  <c r="L25" i="7"/>
  <c r="L8" i="7"/>
  <c r="L20" i="7"/>
  <c r="L14" i="7"/>
  <c r="L30" i="7"/>
  <c r="L44" i="7"/>
  <c r="L48" i="7"/>
  <c r="L61" i="7"/>
  <c r="L81" i="7"/>
  <c r="L86" i="7"/>
  <c r="L113" i="7"/>
  <c r="L108" i="7"/>
  <c r="L197" i="7"/>
  <c r="L241" i="7"/>
  <c r="L247" i="7"/>
  <c r="L242" i="7"/>
  <c r="L130" i="7"/>
  <c r="L139" i="7"/>
  <c r="L145" i="7"/>
  <c r="L134" i="7"/>
  <c r="L67" i="7"/>
  <c r="L16" i="7"/>
  <c r="L237" i="7"/>
  <c r="L236" i="7"/>
  <c r="L122" i="7"/>
  <c r="L149" i="7"/>
  <c r="L221" i="7"/>
  <c r="L198" i="7"/>
  <c r="L29" i="7"/>
  <c r="L92" i="7"/>
  <c r="L83" i="7"/>
  <c r="L129" i="7"/>
  <c r="L178" i="7"/>
  <c r="L141" i="7"/>
  <c r="L159" i="7"/>
  <c r="L188" i="7"/>
  <c r="L213" i="7"/>
  <c r="L223" i="7"/>
  <c r="L173" i="7"/>
  <c r="L214" i="7"/>
  <c r="L100" i="7"/>
  <c r="L90" i="7"/>
  <c r="L15" i="7"/>
  <c r="L23" i="7"/>
  <c r="L47" i="7"/>
  <c r="L50" i="7"/>
  <c r="L64" i="7"/>
  <c r="L80" i="7"/>
  <c r="L93" i="7"/>
  <c r="L75" i="7"/>
  <c r="L250" i="7"/>
  <c r="L103" i="7"/>
  <c r="L76" i="7"/>
  <c r="L160" i="7"/>
  <c r="L207" i="7"/>
  <c r="L5" i="7"/>
  <c r="L94" i="7"/>
  <c r="L166" i="7"/>
  <c r="L206" i="7"/>
  <c r="L169" i="7"/>
  <c r="L143" i="7"/>
  <c r="L177" i="7"/>
  <c r="L182" i="7"/>
  <c r="L222" i="7"/>
  <c r="L225" i="7"/>
  <c r="L163" i="7"/>
  <c r="L205" i="7"/>
  <c r="L109" i="7"/>
  <c r="L45" i="7"/>
  <c r="L10" i="7"/>
  <c r="L12" i="7"/>
  <c r="L27" i="7"/>
  <c r="L18" i="7"/>
  <c r="L35" i="7"/>
  <c r="L41" i="7"/>
  <c r="L46" i="7"/>
  <c r="L79" i="7"/>
  <c r="L77" i="7"/>
  <c r="L87" i="7"/>
  <c r="L117" i="7"/>
  <c r="L71" i="7"/>
  <c r="L211" i="7"/>
  <c r="L234" i="7"/>
  <c r="L246" i="7"/>
  <c r="L226" i="7"/>
  <c r="L124" i="7"/>
  <c r="L158" i="7"/>
  <c r="L104" i="7"/>
  <c r="L194" i="7"/>
  <c r="L78" i="7"/>
  <c r="L42" i="7"/>
  <c r="L245" i="7"/>
  <c r="L131" i="7"/>
  <c r="L121" i="7"/>
  <c r="L190" i="7"/>
  <c r="L165" i="7"/>
  <c r="L147" i="7"/>
  <c r="L164" i="7"/>
  <c r="L215" i="7"/>
  <c r="L224" i="7"/>
  <c r="L184" i="7"/>
  <c r="L217" i="7"/>
  <c r="L181" i="7"/>
  <c r="L115" i="7"/>
  <c r="L22" i="7"/>
  <c r="L9" i="7"/>
  <c r="L4" i="7"/>
  <c r="L37" i="7"/>
  <c r="L19" i="7"/>
  <c r="L58" i="7"/>
  <c r="L59" i="7"/>
  <c r="L52" i="7"/>
  <c r="L66" i="7"/>
  <c r="L89" i="7"/>
  <c r="L97" i="7"/>
  <c r="L105" i="7"/>
  <c r="L82" i="7"/>
  <c r="L232" i="7"/>
  <c r="L243" i="7"/>
  <c r="L253" i="7"/>
  <c r="L189" i="7"/>
  <c r="L110" i="7"/>
  <c r="L127" i="7"/>
  <c r="L155" i="7"/>
  <c r="L88" i="7"/>
  <c r="L196" i="7"/>
  <c r="L40" i="7"/>
  <c r="L135" i="7"/>
  <c r="L220" i="7"/>
  <c r="L28" i="7"/>
  <c r="L72" i="7"/>
  <c r="L126" i="7"/>
  <c r="L208" i="7"/>
  <c r="L170" i="7"/>
  <c r="L49" i="7"/>
  <c r="L101" i="7"/>
  <c r="L6" i="7"/>
  <c r="L212" i="7"/>
  <c r="L39" i="7"/>
  <c r="L218" i="7"/>
  <c r="L128" i="7"/>
  <c r="L238" i="7"/>
  <c r="L191" i="7"/>
  <c r="L111" i="7"/>
  <c r="L36" i="7"/>
  <c r="L179" i="7"/>
  <c r="L69" i="7"/>
  <c r="L51" i="7"/>
  <c r="L251" i="7"/>
  <c r="L161" i="7"/>
  <c r="L60" i="7"/>
  <c r="L144" i="7"/>
  <c r="L2" i="7"/>
  <c r="L99" i="7"/>
  <c r="L235" i="7"/>
  <c r="L63" i="7"/>
  <c r="L183" i="7"/>
  <c r="L168" i="7"/>
  <c r="L102" i="7"/>
  <c r="L150" i="7"/>
  <c r="AS526" i="5"/>
  <c r="AO526" i="5"/>
  <c r="AK526" i="5"/>
  <c r="AG526"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274" i="5"/>
  <c r="AK275" i="5"/>
  <c r="AK276" i="5"/>
  <c r="AK277" i="5"/>
  <c r="AK278" i="5"/>
  <c r="AK279" i="5"/>
  <c r="AK280" i="5"/>
  <c r="AK281" i="5"/>
  <c r="AK282" i="5"/>
  <c r="AK283" i="5"/>
  <c r="AK284" i="5"/>
  <c r="AK285" i="5"/>
  <c r="AK286" i="5"/>
  <c r="AK287" i="5"/>
  <c r="AK288" i="5"/>
  <c r="AK289" i="5"/>
  <c r="AK290" i="5"/>
  <c r="AK291" i="5"/>
  <c r="AK292" i="5"/>
  <c r="AK293" i="5"/>
  <c r="AK294" i="5"/>
  <c r="AK295" i="5"/>
  <c r="AK296" i="5"/>
  <c r="AK297" i="5"/>
  <c r="AK298" i="5"/>
  <c r="AK299" i="5"/>
  <c r="AK300" i="5"/>
  <c r="AK301" i="5"/>
  <c r="AK302" i="5"/>
  <c r="AK303" i="5"/>
  <c r="AK304" i="5"/>
  <c r="AK305" i="5"/>
  <c r="AK306" i="5"/>
  <c r="AK307" i="5"/>
  <c r="AK308" i="5"/>
  <c r="AK309" i="5"/>
  <c r="AK310" i="5"/>
  <c r="AK311" i="5"/>
  <c r="AK312" i="5"/>
  <c r="AK313" i="5"/>
  <c r="AK314" i="5"/>
  <c r="AK315" i="5"/>
  <c r="AK316" i="5"/>
  <c r="AK317" i="5"/>
  <c r="AK318" i="5"/>
  <c r="AK319" i="5"/>
  <c r="AK320" i="5"/>
  <c r="AK321" i="5"/>
  <c r="AK322" i="5"/>
  <c r="AK323" i="5"/>
  <c r="AK324" i="5"/>
  <c r="AK325" i="5"/>
  <c r="AK326" i="5"/>
  <c r="AK327" i="5"/>
  <c r="AK328" i="5"/>
  <c r="AK329" i="5"/>
  <c r="AK330" i="5"/>
  <c r="AK331" i="5"/>
  <c r="AK332" i="5"/>
  <c r="AK333" i="5"/>
  <c r="AK334" i="5"/>
  <c r="AK335" i="5"/>
  <c r="AK336" i="5"/>
  <c r="AK337" i="5"/>
  <c r="AK338" i="5"/>
  <c r="AK339" i="5"/>
  <c r="AK340" i="5"/>
  <c r="AK341" i="5"/>
  <c r="AK342" i="5"/>
  <c r="AK343" i="5"/>
  <c r="AK344" i="5"/>
  <c r="AK345" i="5"/>
  <c r="AK346" i="5"/>
  <c r="AK347" i="5"/>
  <c r="AK348" i="5"/>
  <c r="AK349" i="5"/>
  <c r="AK350" i="5"/>
  <c r="AK351" i="5"/>
  <c r="AK352" i="5"/>
  <c r="AK353" i="5"/>
  <c r="AK354" i="5"/>
  <c r="AK355" i="5"/>
  <c r="AK356" i="5"/>
  <c r="AK357" i="5"/>
  <c r="AK358" i="5"/>
  <c r="AK359" i="5"/>
  <c r="AK360" i="5"/>
  <c r="AK361" i="5"/>
  <c r="AK362" i="5"/>
  <c r="AK363" i="5"/>
  <c r="AK364" i="5"/>
  <c r="AK365" i="5"/>
  <c r="AK366" i="5"/>
  <c r="AK367" i="5"/>
  <c r="AK368" i="5"/>
  <c r="AK369" i="5"/>
  <c r="AK370" i="5"/>
  <c r="AK371" i="5"/>
  <c r="AK372" i="5"/>
  <c r="AK373" i="5"/>
  <c r="AK374" i="5"/>
  <c r="AK375" i="5"/>
  <c r="AK376" i="5"/>
  <c r="AK377" i="5"/>
  <c r="AK378" i="5"/>
  <c r="AK379" i="5"/>
  <c r="AK380" i="5"/>
  <c r="AK381" i="5"/>
  <c r="AK382" i="5"/>
  <c r="AK383" i="5"/>
  <c r="AK384" i="5"/>
  <c r="AK385" i="5"/>
  <c r="AK386" i="5"/>
  <c r="AK387" i="5"/>
  <c r="AK388" i="5"/>
  <c r="AK389" i="5"/>
  <c r="AK390" i="5"/>
  <c r="AK391" i="5"/>
  <c r="AK392" i="5"/>
  <c r="AK393" i="5"/>
  <c r="AK394" i="5"/>
  <c r="AK395" i="5"/>
  <c r="AK396" i="5"/>
  <c r="AK397" i="5"/>
  <c r="AK398" i="5"/>
  <c r="AK399" i="5"/>
  <c r="AK400" i="5"/>
  <c r="AK401" i="5"/>
  <c r="AK402" i="5"/>
  <c r="AK403" i="5"/>
  <c r="AK404" i="5"/>
  <c r="AK405" i="5"/>
  <c r="AK406" i="5"/>
  <c r="AK407" i="5"/>
  <c r="AK408" i="5"/>
  <c r="AK409" i="5"/>
  <c r="AK410" i="5"/>
  <c r="AK411" i="5"/>
  <c r="AK412" i="5"/>
  <c r="AK413" i="5"/>
  <c r="AK414" i="5"/>
  <c r="AK415" i="5"/>
  <c r="AK416" i="5"/>
  <c r="AK417" i="5"/>
  <c r="AK418" i="5"/>
  <c r="AK419" i="5"/>
  <c r="AK420" i="5"/>
  <c r="AK421" i="5"/>
  <c r="AK422" i="5"/>
  <c r="AK423" i="5"/>
  <c r="AK424" i="5"/>
  <c r="AK425" i="5"/>
  <c r="AK426" i="5"/>
  <c r="AK427" i="5"/>
  <c r="AK428" i="5"/>
  <c r="AK429" i="5"/>
  <c r="AK430" i="5"/>
  <c r="AK431" i="5"/>
  <c r="AK432" i="5"/>
  <c r="AK433" i="5"/>
  <c r="AK434" i="5"/>
  <c r="AK435" i="5"/>
  <c r="AK436" i="5"/>
  <c r="AK437" i="5"/>
  <c r="AK438" i="5"/>
  <c r="AK439" i="5"/>
  <c r="AK440" i="5"/>
  <c r="AK441" i="5"/>
  <c r="AK442" i="5"/>
  <c r="AK443" i="5"/>
  <c r="AK444" i="5"/>
  <c r="AK445" i="5"/>
  <c r="AK446" i="5"/>
  <c r="AK447" i="5"/>
  <c r="AK448" i="5"/>
  <c r="AK449" i="5"/>
  <c r="AK450" i="5"/>
  <c r="AK451" i="5"/>
  <c r="AK452" i="5"/>
  <c r="AK453" i="5"/>
  <c r="AK454" i="5"/>
  <c r="AK455" i="5"/>
  <c r="AK456" i="5"/>
  <c r="AK457" i="5"/>
  <c r="AK458" i="5"/>
  <c r="AK459" i="5"/>
  <c r="AK460" i="5"/>
  <c r="AK461" i="5"/>
  <c r="AK462" i="5"/>
  <c r="AK463" i="5"/>
  <c r="AK464" i="5"/>
  <c r="AK465" i="5"/>
  <c r="AK466" i="5"/>
  <c r="AK467" i="5"/>
  <c r="AK468" i="5"/>
  <c r="AK469" i="5"/>
  <c r="AK470" i="5"/>
  <c r="AK471" i="5"/>
  <c r="AK472" i="5"/>
  <c r="AK473" i="5"/>
  <c r="AK474" i="5"/>
  <c r="AK475" i="5"/>
  <c r="AK476" i="5"/>
  <c r="AK477" i="5"/>
  <c r="AK478" i="5"/>
  <c r="AK479" i="5"/>
  <c r="AK480" i="5"/>
  <c r="AK481" i="5"/>
  <c r="AK482" i="5"/>
  <c r="AK483" i="5"/>
  <c r="AK484" i="5"/>
  <c r="AK485" i="5"/>
  <c r="AK486" i="5"/>
  <c r="AK487" i="5"/>
  <c r="AK488" i="5"/>
  <c r="AK489" i="5"/>
  <c r="AK490" i="5"/>
  <c r="AK491" i="5"/>
  <c r="AK492" i="5"/>
  <c r="AK493" i="5"/>
  <c r="AK494" i="5"/>
  <c r="AK495" i="5"/>
  <c r="AK496" i="5"/>
  <c r="AK497" i="5"/>
  <c r="AK498" i="5"/>
  <c r="AK499" i="5"/>
  <c r="AK500" i="5"/>
  <c r="AK501" i="5"/>
  <c r="AK502" i="5"/>
  <c r="AK503" i="5"/>
  <c r="AK504" i="5"/>
  <c r="AK505" i="5"/>
  <c r="AK506" i="5"/>
  <c r="AK507" i="5"/>
  <c r="AK508" i="5"/>
  <c r="AK509" i="5"/>
  <c r="AK510" i="5"/>
  <c r="AK511" i="5"/>
  <c r="AK512" i="5"/>
  <c r="AK513" i="5"/>
  <c r="AK514" i="5"/>
  <c r="AK515" i="5"/>
  <c r="AK516" i="5"/>
  <c r="AK517" i="5"/>
  <c r="AK518" i="5"/>
  <c r="AK519" i="5"/>
  <c r="AK520" i="5"/>
  <c r="AK521" i="5"/>
  <c r="AK522" i="5"/>
  <c r="AK523" i="5"/>
  <c r="AK524" i="5"/>
  <c r="AK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274"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AJ323" i="5"/>
  <c r="AJ324" i="5"/>
  <c r="AJ325" i="5"/>
  <c r="AJ326" i="5"/>
  <c r="AJ327" i="5"/>
  <c r="AJ328" i="5"/>
  <c r="AJ329" i="5"/>
  <c r="AJ330" i="5"/>
  <c r="AJ331" i="5"/>
  <c r="AJ332" i="5"/>
  <c r="AJ333" i="5"/>
  <c r="AJ334" i="5"/>
  <c r="AJ335" i="5"/>
  <c r="AJ336" i="5"/>
  <c r="AJ337" i="5"/>
  <c r="AJ338" i="5"/>
  <c r="AJ339"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69" i="5"/>
  <c r="AJ370" i="5"/>
  <c r="AJ371"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0" i="5"/>
  <c r="AJ501" i="5"/>
  <c r="AJ502"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273" i="5"/>
  <c r="AF274" i="5"/>
  <c r="AF275" i="5"/>
  <c r="AF276" i="5"/>
  <c r="AF277" i="5"/>
  <c r="AF278" i="5"/>
  <c r="AF279" i="5"/>
  <c r="AF280" i="5"/>
  <c r="AF281" i="5"/>
  <c r="AF282" i="5"/>
  <c r="AF283" i="5"/>
  <c r="AF284" i="5"/>
  <c r="AF285" i="5"/>
  <c r="AF286" i="5"/>
  <c r="AF287" i="5"/>
  <c r="AF288" i="5"/>
  <c r="AF289" i="5"/>
  <c r="AF290" i="5"/>
  <c r="AF291" i="5"/>
  <c r="AF292" i="5"/>
  <c r="AF293" i="5"/>
  <c r="AF294" i="5"/>
  <c r="AF295" i="5"/>
  <c r="AF296" i="5"/>
  <c r="AF297" i="5"/>
  <c r="AF298" i="5"/>
  <c r="AF299" i="5"/>
  <c r="AF300" i="5"/>
  <c r="AF301" i="5"/>
  <c r="AF302" i="5"/>
  <c r="AF303" i="5"/>
  <c r="AF304" i="5"/>
  <c r="AF305" i="5"/>
  <c r="AF306" i="5"/>
  <c r="AF307" i="5"/>
  <c r="AF308" i="5"/>
  <c r="AF309" i="5"/>
  <c r="AF310" i="5"/>
  <c r="AF311" i="5"/>
  <c r="AF312" i="5"/>
  <c r="AF313" i="5"/>
  <c r="AF314" i="5"/>
  <c r="AF315" i="5"/>
  <c r="AF316" i="5"/>
  <c r="AF317" i="5"/>
  <c r="AF318" i="5"/>
  <c r="AF319" i="5"/>
  <c r="AF320" i="5"/>
  <c r="AF321" i="5"/>
  <c r="AF322" i="5"/>
  <c r="AF323" i="5"/>
  <c r="AF324" i="5"/>
  <c r="AF325" i="5"/>
  <c r="AF326" i="5"/>
  <c r="AF327" i="5"/>
  <c r="AF328" i="5"/>
  <c r="AF329" i="5"/>
  <c r="AF330" i="5"/>
  <c r="AF331" i="5"/>
  <c r="AF332" i="5"/>
  <c r="AF333" i="5"/>
  <c r="AF334" i="5"/>
  <c r="AF335" i="5"/>
  <c r="AF336" i="5"/>
  <c r="AF337" i="5"/>
  <c r="AF338" i="5"/>
  <c r="AF339" i="5"/>
  <c r="AF340" i="5"/>
  <c r="AF341" i="5"/>
  <c r="AF342" i="5"/>
  <c r="AF343" i="5"/>
  <c r="AF344" i="5"/>
  <c r="AF345" i="5"/>
  <c r="AF346" i="5"/>
  <c r="AF347" i="5"/>
  <c r="AF348" i="5"/>
  <c r="AF349" i="5"/>
  <c r="AF350" i="5"/>
  <c r="AF351" i="5"/>
  <c r="AF352" i="5"/>
  <c r="AF353" i="5"/>
  <c r="AF354" i="5"/>
  <c r="AF355" i="5"/>
  <c r="AF356" i="5"/>
  <c r="AF357" i="5"/>
  <c r="AF358" i="5"/>
  <c r="AF359" i="5"/>
  <c r="AF360" i="5"/>
  <c r="AF361" i="5"/>
  <c r="AF362" i="5"/>
  <c r="AF363" i="5"/>
  <c r="AF364" i="5"/>
  <c r="AF365" i="5"/>
  <c r="AF366" i="5"/>
  <c r="AF367" i="5"/>
  <c r="AF368" i="5"/>
  <c r="AF369" i="5"/>
  <c r="AF370" i="5"/>
  <c r="AF371" i="5"/>
  <c r="AF372" i="5"/>
  <c r="AF373" i="5"/>
  <c r="AF374" i="5"/>
  <c r="AF375" i="5"/>
  <c r="AF376" i="5"/>
  <c r="AF377" i="5"/>
  <c r="AF378" i="5"/>
  <c r="AF379" i="5"/>
  <c r="AF380" i="5"/>
  <c r="AF381" i="5"/>
  <c r="AF382" i="5"/>
  <c r="AF383" i="5"/>
  <c r="AF384" i="5"/>
  <c r="AF385" i="5"/>
  <c r="AF386" i="5"/>
  <c r="AF387" i="5"/>
  <c r="AF388" i="5"/>
  <c r="AF389" i="5"/>
  <c r="AF390" i="5"/>
  <c r="AF391" i="5"/>
  <c r="AF392" i="5"/>
  <c r="AF393" i="5"/>
  <c r="AF394" i="5"/>
  <c r="AF395" i="5"/>
  <c r="AF396" i="5"/>
  <c r="AF397" i="5"/>
  <c r="AF398" i="5"/>
  <c r="AF399" i="5"/>
  <c r="AF400" i="5"/>
  <c r="AF401" i="5"/>
  <c r="AF402" i="5"/>
  <c r="AF403" i="5"/>
  <c r="AF404" i="5"/>
  <c r="AF405" i="5"/>
  <c r="AF406" i="5"/>
  <c r="AF407" i="5"/>
  <c r="AF408" i="5"/>
  <c r="AF409" i="5"/>
  <c r="AF410" i="5"/>
  <c r="AF411" i="5"/>
  <c r="AF412" i="5"/>
  <c r="AF413" i="5"/>
  <c r="AF414" i="5"/>
  <c r="AF415" i="5"/>
  <c r="AF416" i="5"/>
  <c r="AF417" i="5"/>
  <c r="AF418" i="5"/>
  <c r="AF419" i="5"/>
  <c r="AF420" i="5"/>
  <c r="AF421" i="5"/>
  <c r="AF422" i="5"/>
  <c r="AF423" i="5"/>
  <c r="AF424" i="5"/>
  <c r="AF425" i="5"/>
  <c r="AF426" i="5"/>
  <c r="AF427" i="5"/>
  <c r="AF428" i="5"/>
  <c r="AF429" i="5"/>
  <c r="AF430" i="5"/>
  <c r="AF431" i="5"/>
  <c r="AF432" i="5"/>
  <c r="AF433" i="5"/>
  <c r="AF434" i="5"/>
  <c r="AF435" i="5"/>
  <c r="AF436" i="5"/>
  <c r="AF437" i="5"/>
  <c r="AF438" i="5"/>
  <c r="AF439" i="5"/>
  <c r="AF440" i="5"/>
  <c r="AF441" i="5"/>
  <c r="AF442" i="5"/>
  <c r="AF443" i="5"/>
  <c r="AF444" i="5"/>
  <c r="AF445" i="5"/>
  <c r="AF446" i="5"/>
  <c r="AF447" i="5"/>
  <c r="AF448" i="5"/>
  <c r="AF449" i="5"/>
  <c r="AF450" i="5"/>
  <c r="AF451" i="5"/>
  <c r="AF452" i="5"/>
  <c r="AF453" i="5"/>
  <c r="AF454" i="5"/>
  <c r="AF455" i="5"/>
  <c r="AF456" i="5"/>
  <c r="AF457" i="5"/>
  <c r="AF458" i="5"/>
  <c r="AF459" i="5"/>
  <c r="AF460" i="5"/>
  <c r="AF461" i="5"/>
  <c r="AF462" i="5"/>
  <c r="AF463" i="5"/>
  <c r="AF464" i="5"/>
  <c r="AF465" i="5"/>
  <c r="AF466" i="5"/>
  <c r="AF467" i="5"/>
  <c r="AF468" i="5"/>
  <c r="AF469" i="5"/>
  <c r="AF470" i="5"/>
  <c r="AF471" i="5"/>
  <c r="AF472" i="5"/>
  <c r="AF473" i="5"/>
  <c r="AF474" i="5"/>
  <c r="AF475" i="5"/>
  <c r="AF476" i="5"/>
  <c r="AF477" i="5"/>
  <c r="AF478" i="5"/>
  <c r="AF479" i="5"/>
  <c r="AF480" i="5"/>
  <c r="AF481" i="5"/>
  <c r="AF482" i="5"/>
  <c r="AF483" i="5"/>
  <c r="AF484" i="5"/>
  <c r="AF485" i="5"/>
  <c r="AF486" i="5"/>
  <c r="AF487" i="5"/>
  <c r="AF488" i="5"/>
  <c r="AF489" i="5"/>
  <c r="AF490" i="5"/>
  <c r="AF491" i="5"/>
  <c r="AF492" i="5"/>
  <c r="AF493" i="5"/>
  <c r="AF494" i="5"/>
  <c r="AF495" i="5"/>
  <c r="AF496" i="5"/>
  <c r="AF497" i="5"/>
  <c r="AF498" i="5"/>
  <c r="AF499" i="5"/>
  <c r="AF500" i="5"/>
  <c r="AF501" i="5"/>
  <c r="AF502" i="5"/>
  <c r="AF503" i="5"/>
  <c r="AF504" i="5"/>
  <c r="AF505" i="5"/>
  <c r="AF506" i="5"/>
  <c r="AF507" i="5"/>
  <c r="AF508" i="5"/>
  <c r="AF509" i="5"/>
  <c r="AF510" i="5"/>
  <c r="AF511" i="5"/>
  <c r="AF512" i="5"/>
  <c r="AF513" i="5"/>
  <c r="AF514" i="5"/>
  <c r="AF515" i="5"/>
  <c r="AF516" i="5"/>
  <c r="AF517" i="5"/>
  <c r="AF518" i="5"/>
  <c r="AF519" i="5"/>
  <c r="AF520" i="5"/>
  <c r="AF521" i="5"/>
  <c r="AF522" i="5"/>
  <c r="AF523" i="5"/>
  <c r="AF524" i="5"/>
  <c r="AF525" i="5"/>
  <c r="AF273" i="5"/>
  <c r="AQ275" i="5"/>
  <c r="AQ276" i="5" s="1"/>
  <c r="AQ277" i="5" s="1"/>
  <c r="AQ278" i="5" s="1"/>
  <c r="AQ279" i="5" s="1"/>
  <c r="AQ280" i="5" s="1"/>
  <c r="AQ281" i="5" s="1"/>
  <c r="AQ282" i="5" s="1"/>
  <c r="AQ283" i="5" s="1"/>
  <c r="AQ284" i="5" s="1"/>
  <c r="AQ285" i="5" s="1"/>
  <c r="AQ286" i="5" s="1"/>
  <c r="AQ287" i="5" s="1"/>
  <c r="AQ288" i="5" s="1"/>
  <c r="AQ289" i="5" s="1"/>
  <c r="AQ290" i="5" s="1"/>
  <c r="AQ291" i="5" s="1"/>
  <c r="AQ292" i="5" s="1"/>
  <c r="AQ293" i="5" s="1"/>
  <c r="AQ294" i="5" s="1"/>
  <c r="AQ295" i="5" s="1"/>
  <c r="AQ296" i="5" s="1"/>
  <c r="AQ297" i="5" s="1"/>
  <c r="AQ298" i="5" s="1"/>
  <c r="AQ299" i="5" s="1"/>
  <c r="AQ300" i="5" s="1"/>
  <c r="AQ301" i="5" s="1"/>
  <c r="AQ302" i="5" s="1"/>
  <c r="AQ303" i="5" s="1"/>
  <c r="AQ304" i="5" s="1"/>
  <c r="AQ305" i="5" s="1"/>
  <c r="AQ306" i="5" s="1"/>
  <c r="AQ307" i="5" s="1"/>
  <c r="AQ308" i="5" s="1"/>
  <c r="AQ309" i="5" s="1"/>
  <c r="AQ310" i="5" s="1"/>
  <c r="AQ311" i="5" s="1"/>
  <c r="AQ312" i="5" s="1"/>
  <c r="AQ313" i="5" s="1"/>
  <c r="AQ314" i="5" s="1"/>
  <c r="AQ315" i="5" s="1"/>
  <c r="AQ316" i="5" s="1"/>
  <c r="AQ317" i="5" s="1"/>
  <c r="AQ318" i="5" s="1"/>
  <c r="AQ319" i="5" s="1"/>
  <c r="AQ320" i="5" s="1"/>
  <c r="AQ321" i="5" s="1"/>
  <c r="AQ322" i="5" s="1"/>
  <c r="AQ323" i="5" s="1"/>
  <c r="AQ324" i="5" s="1"/>
  <c r="AQ325" i="5" s="1"/>
  <c r="AQ326" i="5" s="1"/>
  <c r="AQ327" i="5" s="1"/>
  <c r="AQ328" i="5" s="1"/>
  <c r="AQ329" i="5" s="1"/>
  <c r="AQ330" i="5" s="1"/>
  <c r="AQ331" i="5" s="1"/>
  <c r="AQ332" i="5" s="1"/>
  <c r="AQ333" i="5" s="1"/>
  <c r="AQ334" i="5" s="1"/>
  <c r="AQ335" i="5" s="1"/>
  <c r="AQ336" i="5" s="1"/>
  <c r="AQ337" i="5" s="1"/>
  <c r="AQ338" i="5" s="1"/>
  <c r="AQ339" i="5" s="1"/>
  <c r="AQ340" i="5" s="1"/>
  <c r="AQ341" i="5" s="1"/>
  <c r="AQ342" i="5" s="1"/>
  <c r="AQ343" i="5" s="1"/>
  <c r="AQ344" i="5" s="1"/>
  <c r="AQ345" i="5" s="1"/>
  <c r="AQ346" i="5" s="1"/>
  <c r="AQ347" i="5" s="1"/>
  <c r="AQ348" i="5" s="1"/>
  <c r="AQ349" i="5" s="1"/>
  <c r="AQ350" i="5" s="1"/>
  <c r="AQ351" i="5" s="1"/>
  <c r="AQ352" i="5" s="1"/>
  <c r="AQ353" i="5" s="1"/>
  <c r="AQ354" i="5" s="1"/>
  <c r="AQ355" i="5" s="1"/>
  <c r="AQ356" i="5" s="1"/>
  <c r="AQ357" i="5" s="1"/>
  <c r="AQ358" i="5" s="1"/>
  <c r="AQ359" i="5" s="1"/>
  <c r="AQ360" i="5" s="1"/>
  <c r="AQ361" i="5" s="1"/>
  <c r="AQ362" i="5" s="1"/>
  <c r="AQ363" i="5" s="1"/>
  <c r="AQ364" i="5" s="1"/>
  <c r="AQ365" i="5" s="1"/>
  <c r="AQ366" i="5" s="1"/>
  <c r="AQ367" i="5" s="1"/>
  <c r="AQ368" i="5" s="1"/>
  <c r="AQ369" i="5" s="1"/>
  <c r="AQ370" i="5" s="1"/>
  <c r="AQ371" i="5" s="1"/>
  <c r="AQ372" i="5" s="1"/>
  <c r="AQ373" i="5" s="1"/>
  <c r="AQ374" i="5" s="1"/>
  <c r="AQ375" i="5" s="1"/>
  <c r="AQ376" i="5" s="1"/>
  <c r="AQ377" i="5" s="1"/>
  <c r="AQ378" i="5" s="1"/>
  <c r="AQ379" i="5" s="1"/>
  <c r="AQ380" i="5" s="1"/>
  <c r="AQ381" i="5" s="1"/>
  <c r="AQ382" i="5" s="1"/>
  <c r="AQ383" i="5" s="1"/>
  <c r="AQ384" i="5" s="1"/>
  <c r="AQ385" i="5" s="1"/>
  <c r="AQ386" i="5" s="1"/>
  <c r="AQ387" i="5" s="1"/>
  <c r="AQ388" i="5" s="1"/>
  <c r="AQ389" i="5" s="1"/>
  <c r="AQ390" i="5" s="1"/>
  <c r="AQ391" i="5" s="1"/>
  <c r="AQ392" i="5" s="1"/>
  <c r="AQ393" i="5" s="1"/>
  <c r="AQ394" i="5" s="1"/>
  <c r="AQ395" i="5" s="1"/>
  <c r="AQ396" i="5" s="1"/>
  <c r="AQ397" i="5" s="1"/>
  <c r="AQ398" i="5" s="1"/>
  <c r="AQ399" i="5" s="1"/>
  <c r="AQ400" i="5" s="1"/>
  <c r="AQ401" i="5" s="1"/>
  <c r="AQ402" i="5" s="1"/>
  <c r="AQ403" i="5" s="1"/>
  <c r="AQ404" i="5" s="1"/>
  <c r="AQ405" i="5" s="1"/>
  <c r="AQ406" i="5" s="1"/>
  <c r="AQ407" i="5" s="1"/>
  <c r="AQ408" i="5" s="1"/>
  <c r="AQ409" i="5" s="1"/>
  <c r="AQ410" i="5" s="1"/>
  <c r="AQ411" i="5" s="1"/>
  <c r="AQ412" i="5" s="1"/>
  <c r="AQ413" i="5" s="1"/>
  <c r="AQ414" i="5" s="1"/>
  <c r="AQ415" i="5" s="1"/>
  <c r="AQ416" i="5" s="1"/>
  <c r="AQ417" i="5" s="1"/>
  <c r="AQ418" i="5" s="1"/>
  <c r="AQ419" i="5" s="1"/>
  <c r="AQ420" i="5" s="1"/>
  <c r="AQ421" i="5" s="1"/>
  <c r="AQ422" i="5" s="1"/>
  <c r="AQ423" i="5" s="1"/>
  <c r="AQ424" i="5" s="1"/>
  <c r="AQ425" i="5" s="1"/>
  <c r="AQ426" i="5" s="1"/>
  <c r="AQ427" i="5" s="1"/>
  <c r="AQ428" i="5" s="1"/>
  <c r="AQ429" i="5" s="1"/>
  <c r="AQ430" i="5" s="1"/>
  <c r="AQ431" i="5" s="1"/>
  <c r="AQ432" i="5" s="1"/>
  <c r="AQ433" i="5" s="1"/>
  <c r="AQ434" i="5" s="1"/>
  <c r="AQ435" i="5" s="1"/>
  <c r="AQ436" i="5" s="1"/>
  <c r="AQ437" i="5" s="1"/>
  <c r="AQ438" i="5" s="1"/>
  <c r="AQ439" i="5" s="1"/>
  <c r="AQ440" i="5" s="1"/>
  <c r="AQ441" i="5" s="1"/>
  <c r="AQ442" i="5" s="1"/>
  <c r="AQ443" i="5" s="1"/>
  <c r="AQ444" i="5" s="1"/>
  <c r="AQ445" i="5" s="1"/>
  <c r="AQ446" i="5" s="1"/>
  <c r="AQ447" i="5" s="1"/>
  <c r="AQ448" i="5" s="1"/>
  <c r="AQ449" i="5" s="1"/>
  <c r="AQ450" i="5" s="1"/>
  <c r="AQ451" i="5" s="1"/>
  <c r="AQ452" i="5" s="1"/>
  <c r="AQ453" i="5" s="1"/>
  <c r="AQ454" i="5" s="1"/>
  <c r="AQ455" i="5" s="1"/>
  <c r="AQ456" i="5" s="1"/>
  <c r="AQ457" i="5" s="1"/>
  <c r="AQ458" i="5" s="1"/>
  <c r="AQ459" i="5" s="1"/>
  <c r="AQ460" i="5" s="1"/>
  <c r="AQ461" i="5" s="1"/>
  <c r="AQ462" i="5" s="1"/>
  <c r="AQ463" i="5" s="1"/>
  <c r="AQ464" i="5" s="1"/>
  <c r="AQ465" i="5" s="1"/>
  <c r="AQ466" i="5" s="1"/>
  <c r="AQ467" i="5" s="1"/>
  <c r="AQ468" i="5" s="1"/>
  <c r="AQ469" i="5" s="1"/>
  <c r="AQ470" i="5" s="1"/>
  <c r="AQ471" i="5" s="1"/>
  <c r="AQ472" i="5" s="1"/>
  <c r="AQ473" i="5" s="1"/>
  <c r="AQ474" i="5" s="1"/>
  <c r="AQ475" i="5" s="1"/>
  <c r="AQ476" i="5" s="1"/>
  <c r="AQ477" i="5" s="1"/>
  <c r="AQ478" i="5" s="1"/>
  <c r="AQ479" i="5" s="1"/>
  <c r="AQ480" i="5" s="1"/>
  <c r="AQ481" i="5" s="1"/>
  <c r="AQ482" i="5" s="1"/>
  <c r="AQ483" i="5" s="1"/>
  <c r="AQ484" i="5" s="1"/>
  <c r="AQ485" i="5" s="1"/>
  <c r="AQ486" i="5" s="1"/>
  <c r="AQ487" i="5" s="1"/>
  <c r="AQ488" i="5" s="1"/>
  <c r="AQ489" i="5" s="1"/>
  <c r="AQ490" i="5" s="1"/>
  <c r="AQ491" i="5" s="1"/>
  <c r="AQ492" i="5" s="1"/>
  <c r="AQ493" i="5" s="1"/>
  <c r="AQ494" i="5" s="1"/>
  <c r="AQ495" i="5" s="1"/>
  <c r="AQ496" i="5" s="1"/>
  <c r="AQ497" i="5" s="1"/>
  <c r="AQ498" i="5" s="1"/>
  <c r="AQ499" i="5" s="1"/>
  <c r="AQ500" i="5" s="1"/>
  <c r="AQ501" i="5" s="1"/>
  <c r="AQ502" i="5" s="1"/>
  <c r="AQ503" i="5" s="1"/>
  <c r="AQ504" i="5" s="1"/>
  <c r="AQ505" i="5" s="1"/>
  <c r="AQ506" i="5" s="1"/>
  <c r="AQ507" i="5" s="1"/>
  <c r="AQ508" i="5" s="1"/>
  <c r="AQ509" i="5" s="1"/>
  <c r="AQ510" i="5" s="1"/>
  <c r="AQ511" i="5" s="1"/>
  <c r="AQ512" i="5" s="1"/>
  <c r="AQ513" i="5" s="1"/>
  <c r="AQ514" i="5" s="1"/>
  <c r="AQ515" i="5" s="1"/>
  <c r="AQ516" i="5" s="1"/>
  <c r="AQ517" i="5" s="1"/>
  <c r="AQ518" i="5" s="1"/>
  <c r="AQ519" i="5" s="1"/>
  <c r="AQ520" i="5" s="1"/>
  <c r="AQ521" i="5" s="1"/>
  <c r="AQ522" i="5" s="1"/>
  <c r="AQ523" i="5" s="1"/>
  <c r="AQ524" i="5" s="1"/>
  <c r="AQ525" i="5" s="1"/>
  <c r="AQ274" i="5"/>
  <c r="AM275" i="5"/>
  <c r="AM276" i="5" s="1"/>
  <c r="AM277" i="5" s="1"/>
  <c r="AM278" i="5" s="1"/>
  <c r="AM279" i="5" s="1"/>
  <c r="AM280" i="5" s="1"/>
  <c r="AM281" i="5" s="1"/>
  <c r="AM282" i="5" s="1"/>
  <c r="AM283" i="5" s="1"/>
  <c r="AM284" i="5" s="1"/>
  <c r="AM285" i="5" s="1"/>
  <c r="AM286" i="5" s="1"/>
  <c r="AM287" i="5" s="1"/>
  <c r="AM288" i="5" s="1"/>
  <c r="AM289" i="5" s="1"/>
  <c r="AM290" i="5" s="1"/>
  <c r="AM291" i="5" s="1"/>
  <c r="AM292" i="5" s="1"/>
  <c r="AM293" i="5" s="1"/>
  <c r="AM294" i="5" s="1"/>
  <c r="AM295" i="5" s="1"/>
  <c r="AM296" i="5" s="1"/>
  <c r="AM297" i="5" s="1"/>
  <c r="AM298" i="5" s="1"/>
  <c r="AM299" i="5" s="1"/>
  <c r="AM300" i="5" s="1"/>
  <c r="AM301" i="5" s="1"/>
  <c r="AM302" i="5" s="1"/>
  <c r="AM303" i="5" s="1"/>
  <c r="AM304" i="5" s="1"/>
  <c r="AM305" i="5" s="1"/>
  <c r="AM306" i="5" s="1"/>
  <c r="AM307" i="5" s="1"/>
  <c r="AM308" i="5" s="1"/>
  <c r="AM309" i="5" s="1"/>
  <c r="AM310" i="5" s="1"/>
  <c r="AM311" i="5" s="1"/>
  <c r="AM312" i="5" s="1"/>
  <c r="AM313" i="5" s="1"/>
  <c r="AM314" i="5" s="1"/>
  <c r="AM315" i="5" s="1"/>
  <c r="AM316" i="5" s="1"/>
  <c r="AM317" i="5" s="1"/>
  <c r="AM318" i="5" s="1"/>
  <c r="AM319" i="5" s="1"/>
  <c r="AM320" i="5" s="1"/>
  <c r="AM321" i="5" s="1"/>
  <c r="AM322" i="5" s="1"/>
  <c r="AM323" i="5" s="1"/>
  <c r="AM324" i="5" s="1"/>
  <c r="AM325" i="5" s="1"/>
  <c r="AM326" i="5" s="1"/>
  <c r="AM327" i="5" s="1"/>
  <c r="AM328" i="5" s="1"/>
  <c r="AM329" i="5" s="1"/>
  <c r="AM330" i="5" s="1"/>
  <c r="AM331" i="5" s="1"/>
  <c r="AM332" i="5" s="1"/>
  <c r="AM333" i="5" s="1"/>
  <c r="AM334" i="5" s="1"/>
  <c r="AM335" i="5" s="1"/>
  <c r="AM336" i="5" s="1"/>
  <c r="AM337" i="5" s="1"/>
  <c r="AM338" i="5" s="1"/>
  <c r="AM339" i="5" s="1"/>
  <c r="AM340" i="5" s="1"/>
  <c r="AM341" i="5" s="1"/>
  <c r="AM342" i="5" s="1"/>
  <c r="AM343" i="5" s="1"/>
  <c r="AM344" i="5" s="1"/>
  <c r="AM345" i="5" s="1"/>
  <c r="AM346" i="5" s="1"/>
  <c r="AM347" i="5" s="1"/>
  <c r="AM348" i="5" s="1"/>
  <c r="AM349" i="5" s="1"/>
  <c r="AM350" i="5" s="1"/>
  <c r="AM351" i="5" s="1"/>
  <c r="AM352" i="5" s="1"/>
  <c r="AM353" i="5" s="1"/>
  <c r="AM354" i="5" s="1"/>
  <c r="AM355" i="5" s="1"/>
  <c r="AM356" i="5" s="1"/>
  <c r="AM357" i="5" s="1"/>
  <c r="AM358" i="5" s="1"/>
  <c r="AM359" i="5" s="1"/>
  <c r="AM360" i="5" s="1"/>
  <c r="AM361" i="5" s="1"/>
  <c r="AM362" i="5" s="1"/>
  <c r="AM363" i="5" s="1"/>
  <c r="AM364" i="5" s="1"/>
  <c r="AM365" i="5" s="1"/>
  <c r="AM366" i="5" s="1"/>
  <c r="AM367" i="5" s="1"/>
  <c r="AM368" i="5" s="1"/>
  <c r="AM369" i="5" s="1"/>
  <c r="AM370" i="5" s="1"/>
  <c r="AM371" i="5" s="1"/>
  <c r="AM372" i="5" s="1"/>
  <c r="AM373" i="5" s="1"/>
  <c r="AM374" i="5" s="1"/>
  <c r="AM375" i="5" s="1"/>
  <c r="AM376" i="5" s="1"/>
  <c r="AM377" i="5" s="1"/>
  <c r="AM378" i="5" s="1"/>
  <c r="AM379" i="5" s="1"/>
  <c r="AM380" i="5" s="1"/>
  <c r="AM381" i="5" s="1"/>
  <c r="AM382" i="5" s="1"/>
  <c r="AM383" i="5" s="1"/>
  <c r="AM384" i="5" s="1"/>
  <c r="AM385" i="5" s="1"/>
  <c r="AM386" i="5" s="1"/>
  <c r="AM387" i="5" s="1"/>
  <c r="AM388" i="5" s="1"/>
  <c r="AM389" i="5" s="1"/>
  <c r="AM390" i="5" s="1"/>
  <c r="AM391" i="5" s="1"/>
  <c r="AM392" i="5" s="1"/>
  <c r="AM393" i="5" s="1"/>
  <c r="AM394" i="5" s="1"/>
  <c r="AM395" i="5" s="1"/>
  <c r="AM396" i="5" s="1"/>
  <c r="AM397" i="5" s="1"/>
  <c r="AM398" i="5" s="1"/>
  <c r="AM399" i="5" s="1"/>
  <c r="AM400" i="5" s="1"/>
  <c r="AM401" i="5" s="1"/>
  <c r="AM402" i="5" s="1"/>
  <c r="AM403" i="5" s="1"/>
  <c r="AM404" i="5" s="1"/>
  <c r="AM405" i="5" s="1"/>
  <c r="AM406" i="5" s="1"/>
  <c r="AM407" i="5" s="1"/>
  <c r="AM408" i="5" s="1"/>
  <c r="AM409" i="5" s="1"/>
  <c r="AM410" i="5" s="1"/>
  <c r="AM411" i="5" s="1"/>
  <c r="AM412" i="5" s="1"/>
  <c r="AM413" i="5" s="1"/>
  <c r="AM414" i="5" s="1"/>
  <c r="AM415" i="5" s="1"/>
  <c r="AM416" i="5" s="1"/>
  <c r="AM417" i="5" s="1"/>
  <c r="AM418" i="5" s="1"/>
  <c r="AM419" i="5" s="1"/>
  <c r="AM420" i="5" s="1"/>
  <c r="AM421" i="5" s="1"/>
  <c r="AM422" i="5" s="1"/>
  <c r="AM423" i="5" s="1"/>
  <c r="AM424" i="5" s="1"/>
  <c r="AM425" i="5" s="1"/>
  <c r="AM426" i="5" s="1"/>
  <c r="AM427" i="5" s="1"/>
  <c r="AM428" i="5" s="1"/>
  <c r="AM429" i="5" s="1"/>
  <c r="AM430" i="5" s="1"/>
  <c r="AM431" i="5" s="1"/>
  <c r="AM432" i="5" s="1"/>
  <c r="AM433" i="5" s="1"/>
  <c r="AM434" i="5" s="1"/>
  <c r="AM435" i="5" s="1"/>
  <c r="AM436" i="5" s="1"/>
  <c r="AM437" i="5" s="1"/>
  <c r="AM438" i="5" s="1"/>
  <c r="AM439" i="5" s="1"/>
  <c r="AM440" i="5" s="1"/>
  <c r="AM441" i="5" s="1"/>
  <c r="AM442" i="5" s="1"/>
  <c r="AM443" i="5" s="1"/>
  <c r="AM444" i="5" s="1"/>
  <c r="AM445" i="5" s="1"/>
  <c r="AM446" i="5" s="1"/>
  <c r="AM447" i="5" s="1"/>
  <c r="AM448" i="5" s="1"/>
  <c r="AM449" i="5" s="1"/>
  <c r="AM450" i="5" s="1"/>
  <c r="AM451" i="5" s="1"/>
  <c r="AM452" i="5" s="1"/>
  <c r="AM453" i="5" s="1"/>
  <c r="AM454" i="5" s="1"/>
  <c r="AM455" i="5" s="1"/>
  <c r="AM456" i="5" s="1"/>
  <c r="AM457" i="5" s="1"/>
  <c r="AM458" i="5" s="1"/>
  <c r="AM459" i="5" s="1"/>
  <c r="AM460" i="5" s="1"/>
  <c r="AM461" i="5" s="1"/>
  <c r="AM462" i="5" s="1"/>
  <c r="AM463" i="5" s="1"/>
  <c r="AM464" i="5" s="1"/>
  <c r="AM465" i="5" s="1"/>
  <c r="AM466" i="5" s="1"/>
  <c r="AM467" i="5" s="1"/>
  <c r="AM468" i="5" s="1"/>
  <c r="AM469" i="5" s="1"/>
  <c r="AM470" i="5" s="1"/>
  <c r="AM471" i="5" s="1"/>
  <c r="AM472" i="5" s="1"/>
  <c r="AM473" i="5" s="1"/>
  <c r="AM474" i="5" s="1"/>
  <c r="AM475" i="5" s="1"/>
  <c r="AM476" i="5" s="1"/>
  <c r="AM477" i="5" s="1"/>
  <c r="AM478" i="5" s="1"/>
  <c r="AM479" i="5" s="1"/>
  <c r="AM480" i="5" s="1"/>
  <c r="AM481" i="5" s="1"/>
  <c r="AM482" i="5" s="1"/>
  <c r="AM483" i="5" s="1"/>
  <c r="AM484" i="5" s="1"/>
  <c r="AM485" i="5" s="1"/>
  <c r="AM486" i="5" s="1"/>
  <c r="AM487" i="5" s="1"/>
  <c r="AM488" i="5" s="1"/>
  <c r="AM489" i="5" s="1"/>
  <c r="AM490" i="5" s="1"/>
  <c r="AM491" i="5" s="1"/>
  <c r="AM492" i="5" s="1"/>
  <c r="AM493" i="5" s="1"/>
  <c r="AM494" i="5" s="1"/>
  <c r="AM495" i="5" s="1"/>
  <c r="AM496" i="5" s="1"/>
  <c r="AM497" i="5" s="1"/>
  <c r="AM498" i="5" s="1"/>
  <c r="AM499" i="5" s="1"/>
  <c r="AM500" i="5" s="1"/>
  <c r="AM501" i="5" s="1"/>
  <c r="AM502" i="5" s="1"/>
  <c r="AM503" i="5" s="1"/>
  <c r="AM504" i="5" s="1"/>
  <c r="AM505" i="5" s="1"/>
  <c r="AM506" i="5" s="1"/>
  <c r="AM507" i="5" s="1"/>
  <c r="AM508" i="5" s="1"/>
  <c r="AM509" i="5" s="1"/>
  <c r="AM510" i="5" s="1"/>
  <c r="AM511" i="5" s="1"/>
  <c r="AM512" i="5" s="1"/>
  <c r="AM513" i="5" s="1"/>
  <c r="AM514" i="5" s="1"/>
  <c r="AM515" i="5" s="1"/>
  <c r="AM516" i="5" s="1"/>
  <c r="AM517" i="5" s="1"/>
  <c r="AM518" i="5" s="1"/>
  <c r="AM519" i="5" s="1"/>
  <c r="AM520" i="5" s="1"/>
  <c r="AM521" i="5" s="1"/>
  <c r="AM522" i="5" s="1"/>
  <c r="AM523" i="5" s="1"/>
  <c r="AM524" i="5" s="1"/>
  <c r="AM525" i="5" s="1"/>
  <c r="AM274" i="5"/>
  <c r="AI275" i="5"/>
  <c r="AI276" i="5" s="1"/>
  <c r="AI277" i="5" s="1"/>
  <c r="AI278" i="5" s="1"/>
  <c r="AI279" i="5" s="1"/>
  <c r="AI280" i="5" s="1"/>
  <c r="AI281" i="5" s="1"/>
  <c r="AI282" i="5" s="1"/>
  <c r="AI283" i="5" s="1"/>
  <c r="AI284" i="5" s="1"/>
  <c r="AI285" i="5" s="1"/>
  <c r="AI286" i="5" s="1"/>
  <c r="AI287" i="5" s="1"/>
  <c r="AI288" i="5" s="1"/>
  <c r="AI289" i="5" s="1"/>
  <c r="AI290" i="5" s="1"/>
  <c r="AI291" i="5" s="1"/>
  <c r="AI292" i="5" s="1"/>
  <c r="AI293" i="5" s="1"/>
  <c r="AI294" i="5" s="1"/>
  <c r="AI295" i="5" s="1"/>
  <c r="AI296" i="5" s="1"/>
  <c r="AI297" i="5" s="1"/>
  <c r="AI298" i="5" s="1"/>
  <c r="AI299" i="5" s="1"/>
  <c r="AI300" i="5" s="1"/>
  <c r="AI301" i="5" s="1"/>
  <c r="AI302" i="5" s="1"/>
  <c r="AI303" i="5" s="1"/>
  <c r="AI304" i="5" s="1"/>
  <c r="AI305" i="5" s="1"/>
  <c r="AI306" i="5" s="1"/>
  <c r="AI307" i="5" s="1"/>
  <c r="AI308" i="5" s="1"/>
  <c r="AI309" i="5" s="1"/>
  <c r="AI310" i="5" s="1"/>
  <c r="AI311" i="5" s="1"/>
  <c r="AI312" i="5" s="1"/>
  <c r="AI313" i="5" s="1"/>
  <c r="AI314" i="5" s="1"/>
  <c r="AI315" i="5" s="1"/>
  <c r="AI316" i="5" s="1"/>
  <c r="AI317" i="5" s="1"/>
  <c r="AI318" i="5" s="1"/>
  <c r="AI319" i="5" s="1"/>
  <c r="AI320" i="5" s="1"/>
  <c r="AI321" i="5" s="1"/>
  <c r="AI322" i="5" s="1"/>
  <c r="AI323" i="5" s="1"/>
  <c r="AI324" i="5" s="1"/>
  <c r="AI325" i="5" s="1"/>
  <c r="AI326" i="5" s="1"/>
  <c r="AI327" i="5" s="1"/>
  <c r="AI328" i="5" s="1"/>
  <c r="AI329" i="5" s="1"/>
  <c r="AI330" i="5" s="1"/>
  <c r="AI331" i="5" s="1"/>
  <c r="AI332" i="5" s="1"/>
  <c r="AI333" i="5" s="1"/>
  <c r="AI334" i="5" s="1"/>
  <c r="AI335" i="5" s="1"/>
  <c r="AI336" i="5" s="1"/>
  <c r="AI337" i="5" s="1"/>
  <c r="AI338" i="5" s="1"/>
  <c r="AI339" i="5" s="1"/>
  <c r="AI340" i="5" s="1"/>
  <c r="AI341" i="5" s="1"/>
  <c r="AI342" i="5" s="1"/>
  <c r="AI343" i="5" s="1"/>
  <c r="AI344" i="5" s="1"/>
  <c r="AI345" i="5" s="1"/>
  <c r="AI346" i="5" s="1"/>
  <c r="AI347" i="5" s="1"/>
  <c r="AI348" i="5" s="1"/>
  <c r="AI349" i="5" s="1"/>
  <c r="AI350" i="5" s="1"/>
  <c r="AI351" i="5" s="1"/>
  <c r="AI352" i="5" s="1"/>
  <c r="AI353" i="5" s="1"/>
  <c r="AI354" i="5" s="1"/>
  <c r="AI355" i="5" s="1"/>
  <c r="AI356" i="5" s="1"/>
  <c r="AI357" i="5" s="1"/>
  <c r="AI358" i="5" s="1"/>
  <c r="AI359" i="5" s="1"/>
  <c r="AI360" i="5" s="1"/>
  <c r="AI361" i="5" s="1"/>
  <c r="AI362" i="5" s="1"/>
  <c r="AI363" i="5" s="1"/>
  <c r="AI364" i="5" s="1"/>
  <c r="AI365" i="5" s="1"/>
  <c r="AI366" i="5" s="1"/>
  <c r="AI367" i="5" s="1"/>
  <c r="AI368" i="5" s="1"/>
  <c r="AI369" i="5" s="1"/>
  <c r="AI370" i="5" s="1"/>
  <c r="AI371" i="5" s="1"/>
  <c r="AI372" i="5" s="1"/>
  <c r="AI373" i="5" s="1"/>
  <c r="AI374" i="5" s="1"/>
  <c r="AI375" i="5" s="1"/>
  <c r="AI376" i="5" s="1"/>
  <c r="AI377" i="5" s="1"/>
  <c r="AI378" i="5" s="1"/>
  <c r="AI379" i="5" s="1"/>
  <c r="AI380" i="5" s="1"/>
  <c r="AI381" i="5" s="1"/>
  <c r="AI382" i="5" s="1"/>
  <c r="AI383" i="5" s="1"/>
  <c r="AI384" i="5" s="1"/>
  <c r="AI385" i="5" s="1"/>
  <c r="AI386" i="5" s="1"/>
  <c r="AI387" i="5" s="1"/>
  <c r="AI388" i="5" s="1"/>
  <c r="AI389" i="5" s="1"/>
  <c r="AI390" i="5" s="1"/>
  <c r="AI391" i="5" s="1"/>
  <c r="AI392" i="5" s="1"/>
  <c r="AI393" i="5" s="1"/>
  <c r="AI394" i="5" s="1"/>
  <c r="AI395" i="5" s="1"/>
  <c r="AI396" i="5" s="1"/>
  <c r="AI397" i="5" s="1"/>
  <c r="AI398" i="5" s="1"/>
  <c r="AI399" i="5" s="1"/>
  <c r="AI400" i="5" s="1"/>
  <c r="AI401" i="5" s="1"/>
  <c r="AI402" i="5" s="1"/>
  <c r="AI403" i="5" s="1"/>
  <c r="AI404" i="5" s="1"/>
  <c r="AI405" i="5" s="1"/>
  <c r="AI406" i="5" s="1"/>
  <c r="AI407" i="5" s="1"/>
  <c r="AI408" i="5" s="1"/>
  <c r="AI409" i="5" s="1"/>
  <c r="AI410" i="5" s="1"/>
  <c r="AI411" i="5" s="1"/>
  <c r="AI412" i="5" s="1"/>
  <c r="AI413" i="5" s="1"/>
  <c r="AI414" i="5" s="1"/>
  <c r="AI415" i="5" s="1"/>
  <c r="AI416" i="5" s="1"/>
  <c r="AI417" i="5" s="1"/>
  <c r="AI418" i="5" s="1"/>
  <c r="AI419" i="5" s="1"/>
  <c r="AI420" i="5" s="1"/>
  <c r="AI421" i="5" s="1"/>
  <c r="AI422" i="5" s="1"/>
  <c r="AI423" i="5" s="1"/>
  <c r="AI424" i="5" s="1"/>
  <c r="AI425" i="5" s="1"/>
  <c r="AI426" i="5" s="1"/>
  <c r="AI427" i="5" s="1"/>
  <c r="AI428" i="5" s="1"/>
  <c r="AI429" i="5" s="1"/>
  <c r="AI430" i="5" s="1"/>
  <c r="AI431" i="5" s="1"/>
  <c r="AI432" i="5" s="1"/>
  <c r="AI433" i="5" s="1"/>
  <c r="AI434" i="5" s="1"/>
  <c r="AI435" i="5" s="1"/>
  <c r="AI436" i="5" s="1"/>
  <c r="AI437" i="5" s="1"/>
  <c r="AI438" i="5" s="1"/>
  <c r="AI439" i="5" s="1"/>
  <c r="AI440" i="5" s="1"/>
  <c r="AI441" i="5" s="1"/>
  <c r="AI442" i="5" s="1"/>
  <c r="AI443" i="5" s="1"/>
  <c r="AI444" i="5" s="1"/>
  <c r="AI445" i="5" s="1"/>
  <c r="AI446" i="5" s="1"/>
  <c r="AI447" i="5" s="1"/>
  <c r="AI448" i="5" s="1"/>
  <c r="AI449" i="5" s="1"/>
  <c r="AI450" i="5" s="1"/>
  <c r="AI451" i="5" s="1"/>
  <c r="AI452" i="5" s="1"/>
  <c r="AI453" i="5" s="1"/>
  <c r="AI454" i="5" s="1"/>
  <c r="AI455" i="5" s="1"/>
  <c r="AI456" i="5" s="1"/>
  <c r="AI457" i="5" s="1"/>
  <c r="AI458" i="5" s="1"/>
  <c r="AI459" i="5" s="1"/>
  <c r="AI460" i="5" s="1"/>
  <c r="AI461" i="5" s="1"/>
  <c r="AI462" i="5" s="1"/>
  <c r="AI463" i="5" s="1"/>
  <c r="AI464" i="5" s="1"/>
  <c r="AI465" i="5" s="1"/>
  <c r="AI466" i="5" s="1"/>
  <c r="AI467" i="5" s="1"/>
  <c r="AI468" i="5" s="1"/>
  <c r="AI469" i="5" s="1"/>
  <c r="AI470" i="5" s="1"/>
  <c r="AI471" i="5" s="1"/>
  <c r="AI472" i="5" s="1"/>
  <c r="AI473" i="5" s="1"/>
  <c r="AI474" i="5" s="1"/>
  <c r="AI475" i="5" s="1"/>
  <c r="AI476" i="5" s="1"/>
  <c r="AI477" i="5" s="1"/>
  <c r="AI478" i="5" s="1"/>
  <c r="AI479" i="5" s="1"/>
  <c r="AI480" i="5" s="1"/>
  <c r="AI481" i="5" s="1"/>
  <c r="AI482" i="5" s="1"/>
  <c r="AI483" i="5" s="1"/>
  <c r="AI484" i="5" s="1"/>
  <c r="AI485" i="5" s="1"/>
  <c r="AI486" i="5" s="1"/>
  <c r="AI487" i="5" s="1"/>
  <c r="AI488" i="5" s="1"/>
  <c r="AI489" i="5" s="1"/>
  <c r="AI490" i="5" s="1"/>
  <c r="AI491" i="5" s="1"/>
  <c r="AI492" i="5" s="1"/>
  <c r="AI493" i="5" s="1"/>
  <c r="AI494" i="5" s="1"/>
  <c r="AI495" i="5" s="1"/>
  <c r="AI496" i="5" s="1"/>
  <c r="AI497" i="5" s="1"/>
  <c r="AI498" i="5" s="1"/>
  <c r="AI499" i="5" s="1"/>
  <c r="AI500" i="5" s="1"/>
  <c r="AI501" i="5" s="1"/>
  <c r="AI502" i="5" s="1"/>
  <c r="AI503" i="5" s="1"/>
  <c r="AI504" i="5" s="1"/>
  <c r="AI505" i="5" s="1"/>
  <c r="AI506" i="5" s="1"/>
  <c r="AI507" i="5" s="1"/>
  <c r="AI508" i="5" s="1"/>
  <c r="AI509" i="5" s="1"/>
  <c r="AI510" i="5" s="1"/>
  <c r="AI511" i="5" s="1"/>
  <c r="AI512" i="5" s="1"/>
  <c r="AI513" i="5" s="1"/>
  <c r="AI514" i="5" s="1"/>
  <c r="AI515" i="5" s="1"/>
  <c r="AI516" i="5" s="1"/>
  <c r="AI517" i="5" s="1"/>
  <c r="AI518" i="5" s="1"/>
  <c r="AI519" i="5" s="1"/>
  <c r="AI520" i="5" s="1"/>
  <c r="AI521" i="5" s="1"/>
  <c r="AI522" i="5" s="1"/>
  <c r="AI523" i="5" s="1"/>
  <c r="AI524" i="5" s="1"/>
  <c r="AI525" i="5" s="1"/>
  <c r="AI274" i="5"/>
  <c r="AE275" i="5"/>
  <c r="AE276" i="5"/>
  <c r="AE277" i="5" s="1"/>
  <c r="AE278" i="5" s="1"/>
  <c r="AE279" i="5" s="1"/>
  <c r="AE280" i="5" s="1"/>
  <c r="AE281" i="5" s="1"/>
  <c r="AE282" i="5" s="1"/>
  <c r="AE283" i="5" s="1"/>
  <c r="AE284" i="5" s="1"/>
  <c r="AE285" i="5" s="1"/>
  <c r="AE286" i="5" s="1"/>
  <c r="AE287" i="5" s="1"/>
  <c r="AE288" i="5" s="1"/>
  <c r="AE289" i="5" s="1"/>
  <c r="AE290" i="5" s="1"/>
  <c r="AE291" i="5" s="1"/>
  <c r="AE292" i="5" s="1"/>
  <c r="AE293" i="5" s="1"/>
  <c r="AE294" i="5" s="1"/>
  <c r="AE295" i="5" s="1"/>
  <c r="AE296" i="5" s="1"/>
  <c r="AE297" i="5" s="1"/>
  <c r="AE298" i="5" s="1"/>
  <c r="AE299" i="5" s="1"/>
  <c r="AE300" i="5" s="1"/>
  <c r="AE301" i="5" s="1"/>
  <c r="AE302" i="5" s="1"/>
  <c r="AE303" i="5" s="1"/>
  <c r="AE304" i="5" s="1"/>
  <c r="AE305" i="5" s="1"/>
  <c r="AE306" i="5" s="1"/>
  <c r="AE307" i="5" s="1"/>
  <c r="AE308" i="5" s="1"/>
  <c r="AE309" i="5" s="1"/>
  <c r="AE310" i="5" s="1"/>
  <c r="AE311" i="5" s="1"/>
  <c r="AE312" i="5" s="1"/>
  <c r="AE313" i="5" s="1"/>
  <c r="AE314" i="5" s="1"/>
  <c r="AE315" i="5" s="1"/>
  <c r="AE316" i="5" s="1"/>
  <c r="AE317" i="5" s="1"/>
  <c r="AE318" i="5" s="1"/>
  <c r="AE319" i="5" s="1"/>
  <c r="AE320" i="5" s="1"/>
  <c r="AE321" i="5" s="1"/>
  <c r="AE322" i="5" s="1"/>
  <c r="AE323" i="5" s="1"/>
  <c r="AE324" i="5" s="1"/>
  <c r="AE325" i="5" s="1"/>
  <c r="AE326" i="5" s="1"/>
  <c r="AE327" i="5" s="1"/>
  <c r="AE328" i="5" s="1"/>
  <c r="AE329" i="5" s="1"/>
  <c r="AE330" i="5" s="1"/>
  <c r="AE331" i="5" s="1"/>
  <c r="AE332" i="5" s="1"/>
  <c r="AE333" i="5" s="1"/>
  <c r="AE334" i="5" s="1"/>
  <c r="AE335" i="5" s="1"/>
  <c r="AE336" i="5" s="1"/>
  <c r="AE337" i="5" s="1"/>
  <c r="AE338" i="5" s="1"/>
  <c r="AE339" i="5" s="1"/>
  <c r="AE340" i="5" s="1"/>
  <c r="AE341" i="5" s="1"/>
  <c r="AE342" i="5" s="1"/>
  <c r="AE343" i="5" s="1"/>
  <c r="AE344" i="5" s="1"/>
  <c r="AE345" i="5" s="1"/>
  <c r="AE346" i="5" s="1"/>
  <c r="AE347" i="5" s="1"/>
  <c r="AE348" i="5" s="1"/>
  <c r="AE349" i="5" s="1"/>
  <c r="AE350" i="5" s="1"/>
  <c r="AE351" i="5" s="1"/>
  <c r="AE352" i="5" s="1"/>
  <c r="AE353" i="5" s="1"/>
  <c r="AE354" i="5" s="1"/>
  <c r="AE355" i="5" s="1"/>
  <c r="AE356" i="5" s="1"/>
  <c r="AE357" i="5" s="1"/>
  <c r="AE358" i="5" s="1"/>
  <c r="AE359" i="5" s="1"/>
  <c r="AE360" i="5" s="1"/>
  <c r="AE361" i="5" s="1"/>
  <c r="AE362" i="5" s="1"/>
  <c r="AE363" i="5" s="1"/>
  <c r="AE364" i="5" s="1"/>
  <c r="AE365" i="5" s="1"/>
  <c r="AE366" i="5" s="1"/>
  <c r="AE367" i="5" s="1"/>
  <c r="AE368" i="5" s="1"/>
  <c r="AE369" i="5" s="1"/>
  <c r="AE370" i="5" s="1"/>
  <c r="AE371" i="5" s="1"/>
  <c r="AE372" i="5" s="1"/>
  <c r="AE373" i="5" s="1"/>
  <c r="AE374" i="5" s="1"/>
  <c r="AE375" i="5" s="1"/>
  <c r="AE376" i="5" s="1"/>
  <c r="AE377" i="5" s="1"/>
  <c r="AE378" i="5" s="1"/>
  <c r="AE379" i="5" s="1"/>
  <c r="AE380" i="5" s="1"/>
  <c r="AE381" i="5" s="1"/>
  <c r="AE382" i="5" s="1"/>
  <c r="AE383" i="5" s="1"/>
  <c r="AE384" i="5" s="1"/>
  <c r="AE385" i="5" s="1"/>
  <c r="AE386" i="5" s="1"/>
  <c r="AE387" i="5" s="1"/>
  <c r="AE388" i="5" s="1"/>
  <c r="AE389" i="5" s="1"/>
  <c r="AE390" i="5" s="1"/>
  <c r="AE391" i="5" s="1"/>
  <c r="AE392" i="5" s="1"/>
  <c r="AE393" i="5" s="1"/>
  <c r="AE394" i="5" s="1"/>
  <c r="AE395" i="5" s="1"/>
  <c r="AE396" i="5" s="1"/>
  <c r="AE397" i="5" s="1"/>
  <c r="AE398" i="5" s="1"/>
  <c r="AE399" i="5" s="1"/>
  <c r="AE400" i="5" s="1"/>
  <c r="AE401" i="5" s="1"/>
  <c r="AE402" i="5" s="1"/>
  <c r="AE403" i="5" s="1"/>
  <c r="AE404" i="5" s="1"/>
  <c r="AE405" i="5" s="1"/>
  <c r="AE406" i="5" s="1"/>
  <c r="AE407" i="5" s="1"/>
  <c r="AE408" i="5" s="1"/>
  <c r="AE409" i="5" s="1"/>
  <c r="AE410" i="5" s="1"/>
  <c r="AE411" i="5" s="1"/>
  <c r="AE412" i="5" s="1"/>
  <c r="AE413" i="5" s="1"/>
  <c r="AE414" i="5" s="1"/>
  <c r="AE415" i="5" s="1"/>
  <c r="AE416" i="5" s="1"/>
  <c r="AE417" i="5" s="1"/>
  <c r="AE418" i="5" s="1"/>
  <c r="AE419" i="5" s="1"/>
  <c r="AE420" i="5" s="1"/>
  <c r="AE421" i="5" s="1"/>
  <c r="AE422" i="5" s="1"/>
  <c r="AE423" i="5" s="1"/>
  <c r="AE424" i="5" s="1"/>
  <c r="AE425" i="5" s="1"/>
  <c r="AE426" i="5" s="1"/>
  <c r="AE427" i="5" s="1"/>
  <c r="AE428" i="5" s="1"/>
  <c r="AE429" i="5" s="1"/>
  <c r="AE430" i="5" s="1"/>
  <c r="AE431" i="5" s="1"/>
  <c r="AE432" i="5" s="1"/>
  <c r="AE433" i="5" s="1"/>
  <c r="AE434" i="5" s="1"/>
  <c r="AE435" i="5" s="1"/>
  <c r="AE436" i="5" s="1"/>
  <c r="AE437" i="5" s="1"/>
  <c r="AE438" i="5" s="1"/>
  <c r="AE439" i="5" s="1"/>
  <c r="AE440" i="5" s="1"/>
  <c r="AE441" i="5" s="1"/>
  <c r="AE442" i="5" s="1"/>
  <c r="AE443" i="5" s="1"/>
  <c r="AE444" i="5" s="1"/>
  <c r="AE445" i="5" s="1"/>
  <c r="AE446" i="5" s="1"/>
  <c r="AE447" i="5" s="1"/>
  <c r="AE448" i="5" s="1"/>
  <c r="AE449" i="5" s="1"/>
  <c r="AE450" i="5" s="1"/>
  <c r="AE451" i="5" s="1"/>
  <c r="AE452" i="5" s="1"/>
  <c r="AE453" i="5" s="1"/>
  <c r="AE454" i="5" s="1"/>
  <c r="AE455" i="5" s="1"/>
  <c r="AE456" i="5" s="1"/>
  <c r="AE457" i="5" s="1"/>
  <c r="AE458" i="5" s="1"/>
  <c r="AE459" i="5" s="1"/>
  <c r="AE460" i="5" s="1"/>
  <c r="AE461" i="5" s="1"/>
  <c r="AE462" i="5" s="1"/>
  <c r="AE463" i="5" s="1"/>
  <c r="AE464" i="5" s="1"/>
  <c r="AE465" i="5" s="1"/>
  <c r="AE466" i="5" s="1"/>
  <c r="AE467" i="5" s="1"/>
  <c r="AE468" i="5" s="1"/>
  <c r="AE469" i="5" s="1"/>
  <c r="AE470" i="5" s="1"/>
  <c r="AE471" i="5" s="1"/>
  <c r="AE472" i="5" s="1"/>
  <c r="AE473" i="5" s="1"/>
  <c r="AE474" i="5" s="1"/>
  <c r="AE475" i="5" s="1"/>
  <c r="AE476" i="5" s="1"/>
  <c r="AE477" i="5" s="1"/>
  <c r="AE478" i="5" s="1"/>
  <c r="AE479" i="5" s="1"/>
  <c r="AE480" i="5" s="1"/>
  <c r="AE481" i="5" s="1"/>
  <c r="AE482" i="5" s="1"/>
  <c r="AE483" i="5" s="1"/>
  <c r="AE484" i="5" s="1"/>
  <c r="AE485" i="5" s="1"/>
  <c r="AE486" i="5" s="1"/>
  <c r="AE487" i="5" s="1"/>
  <c r="AE488" i="5" s="1"/>
  <c r="AE489" i="5" s="1"/>
  <c r="AE490" i="5" s="1"/>
  <c r="AE491" i="5" s="1"/>
  <c r="AE492" i="5" s="1"/>
  <c r="AE493" i="5" s="1"/>
  <c r="AE494" i="5" s="1"/>
  <c r="AE495" i="5" s="1"/>
  <c r="AE496" i="5" s="1"/>
  <c r="AE497" i="5" s="1"/>
  <c r="AE498" i="5" s="1"/>
  <c r="AE499" i="5" s="1"/>
  <c r="AE500" i="5" s="1"/>
  <c r="AE501" i="5" s="1"/>
  <c r="AE502" i="5" s="1"/>
  <c r="AE503" i="5" s="1"/>
  <c r="AE504" i="5" s="1"/>
  <c r="AE505" i="5" s="1"/>
  <c r="AE506" i="5" s="1"/>
  <c r="AE507" i="5" s="1"/>
  <c r="AE508" i="5" s="1"/>
  <c r="AE509" i="5" s="1"/>
  <c r="AE510" i="5" s="1"/>
  <c r="AE511" i="5" s="1"/>
  <c r="AE512" i="5" s="1"/>
  <c r="AE513" i="5" s="1"/>
  <c r="AE514" i="5" s="1"/>
  <c r="AE515" i="5" s="1"/>
  <c r="AE516" i="5" s="1"/>
  <c r="AE517" i="5" s="1"/>
  <c r="AE518" i="5" s="1"/>
  <c r="AE519" i="5" s="1"/>
  <c r="AE520" i="5" s="1"/>
  <c r="AE521" i="5" s="1"/>
  <c r="AE522" i="5" s="1"/>
  <c r="AE523" i="5" s="1"/>
  <c r="AE524" i="5" s="1"/>
  <c r="AE525" i="5" s="1"/>
  <c r="AE274" i="5"/>
  <c r="AC526" i="5"/>
  <c r="AC275" i="5"/>
  <c r="AC276" i="5"/>
  <c r="AC277" i="5"/>
  <c r="AC278" i="5"/>
  <c r="AC279" i="5"/>
  <c r="AC280" i="5"/>
  <c r="AC281" i="5"/>
  <c r="AC282" i="5"/>
  <c r="AC283" i="5"/>
  <c r="AC284" i="5"/>
  <c r="AC285" i="5"/>
  <c r="AC286" i="5"/>
  <c r="AC287" i="5"/>
  <c r="AC288" i="5"/>
  <c r="AC289" i="5"/>
  <c r="AC290" i="5"/>
  <c r="AC291" i="5"/>
  <c r="AC292" i="5"/>
  <c r="AC293" i="5"/>
  <c r="AC294" i="5"/>
  <c r="AC295" i="5"/>
  <c r="AC296" i="5"/>
  <c r="AC297" i="5"/>
  <c r="AC298" i="5"/>
  <c r="AC299" i="5"/>
  <c r="AC300" i="5"/>
  <c r="AC301" i="5"/>
  <c r="AC302" i="5"/>
  <c r="AC303" i="5"/>
  <c r="AC304" i="5"/>
  <c r="AC305" i="5"/>
  <c r="AC306" i="5"/>
  <c r="AC307" i="5"/>
  <c r="AC308" i="5"/>
  <c r="AC309" i="5"/>
  <c r="AC310" i="5"/>
  <c r="AC311" i="5"/>
  <c r="AC312" i="5"/>
  <c r="AC313" i="5"/>
  <c r="AC314" i="5"/>
  <c r="AC315" i="5"/>
  <c r="AC316" i="5"/>
  <c r="AC317" i="5"/>
  <c r="AC318" i="5"/>
  <c r="AC319" i="5"/>
  <c r="AC320" i="5"/>
  <c r="AC321" i="5"/>
  <c r="AC322" i="5"/>
  <c r="AC323" i="5"/>
  <c r="AC324" i="5"/>
  <c r="AC325" i="5"/>
  <c r="AC326" i="5"/>
  <c r="AC327" i="5"/>
  <c r="AC328" i="5"/>
  <c r="AC329" i="5"/>
  <c r="AC330" i="5"/>
  <c r="AC331" i="5"/>
  <c r="AC332" i="5"/>
  <c r="AC333" i="5"/>
  <c r="AC334" i="5"/>
  <c r="AC335" i="5"/>
  <c r="AC336" i="5"/>
  <c r="AC337" i="5"/>
  <c r="AC338" i="5"/>
  <c r="AC339" i="5"/>
  <c r="AC340" i="5"/>
  <c r="AC341" i="5"/>
  <c r="AC342" i="5"/>
  <c r="AC343" i="5"/>
  <c r="AC344" i="5"/>
  <c r="AC345" i="5"/>
  <c r="AC346" i="5"/>
  <c r="AC347" i="5"/>
  <c r="AC348" i="5"/>
  <c r="AC349" i="5"/>
  <c r="AC350" i="5"/>
  <c r="AC351" i="5"/>
  <c r="AC352" i="5"/>
  <c r="AC353" i="5"/>
  <c r="AC354" i="5"/>
  <c r="AC355" i="5"/>
  <c r="AC356" i="5"/>
  <c r="AC357" i="5"/>
  <c r="AC358" i="5"/>
  <c r="AC359" i="5"/>
  <c r="AC360" i="5"/>
  <c r="AC361" i="5"/>
  <c r="AC362" i="5"/>
  <c r="AC363" i="5"/>
  <c r="AC364" i="5"/>
  <c r="AC365" i="5"/>
  <c r="AC366" i="5"/>
  <c r="AC367" i="5"/>
  <c r="AC368" i="5"/>
  <c r="AC369" i="5"/>
  <c r="AC370" i="5"/>
  <c r="AC371" i="5"/>
  <c r="AC372" i="5"/>
  <c r="AC373" i="5"/>
  <c r="AC374" i="5"/>
  <c r="AC375" i="5"/>
  <c r="AC376" i="5"/>
  <c r="AC377" i="5"/>
  <c r="AC378" i="5"/>
  <c r="AC379" i="5"/>
  <c r="AC380" i="5"/>
  <c r="AC381" i="5"/>
  <c r="AC382" i="5"/>
  <c r="AC383" i="5"/>
  <c r="AC384" i="5"/>
  <c r="AC385" i="5"/>
  <c r="AC386" i="5"/>
  <c r="AC387" i="5"/>
  <c r="AC388" i="5"/>
  <c r="AC389" i="5"/>
  <c r="AC390" i="5"/>
  <c r="AC391" i="5"/>
  <c r="AC392" i="5"/>
  <c r="AC393" i="5"/>
  <c r="AC394" i="5"/>
  <c r="AC395" i="5"/>
  <c r="AC396" i="5"/>
  <c r="AC397" i="5"/>
  <c r="AC398" i="5"/>
  <c r="AC399" i="5"/>
  <c r="AC400" i="5"/>
  <c r="AC401" i="5"/>
  <c r="AC402" i="5"/>
  <c r="AC403" i="5"/>
  <c r="AC404" i="5"/>
  <c r="AC405" i="5"/>
  <c r="AC406" i="5"/>
  <c r="AC407" i="5"/>
  <c r="AC408" i="5"/>
  <c r="AC409" i="5"/>
  <c r="AC410" i="5"/>
  <c r="AC411" i="5"/>
  <c r="AC412" i="5"/>
  <c r="AC413" i="5"/>
  <c r="AC414" i="5"/>
  <c r="AC415" i="5"/>
  <c r="AC416" i="5"/>
  <c r="AC417" i="5"/>
  <c r="AC418" i="5"/>
  <c r="AC419" i="5"/>
  <c r="AC420" i="5"/>
  <c r="AC421" i="5"/>
  <c r="AC422" i="5"/>
  <c r="AC423" i="5"/>
  <c r="AC424" i="5"/>
  <c r="AC425" i="5"/>
  <c r="AC426" i="5"/>
  <c r="AC427" i="5"/>
  <c r="AC428" i="5"/>
  <c r="AC429" i="5"/>
  <c r="AC430" i="5"/>
  <c r="AC431" i="5"/>
  <c r="AC432" i="5"/>
  <c r="AC433" i="5"/>
  <c r="AC434" i="5"/>
  <c r="AC435" i="5"/>
  <c r="AC436" i="5"/>
  <c r="AC437" i="5"/>
  <c r="AC438" i="5"/>
  <c r="AC439" i="5"/>
  <c r="AC440" i="5"/>
  <c r="AC441" i="5"/>
  <c r="AC442" i="5"/>
  <c r="AC443" i="5"/>
  <c r="AC444" i="5"/>
  <c r="AC445" i="5"/>
  <c r="AC446" i="5"/>
  <c r="AC447" i="5"/>
  <c r="AC448" i="5"/>
  <c r="AC449" i="5"/>
  <c r="AC450" i="5"/>
  <c r="AC451" i="5"/>
  <c r="AC452" i="5"/>
  <c r="AC453" i="5"/>
  <c r="AC454" i="5"/>
  <c r="AC455" i="5"/>
  <c r="AC456" i="5"/>
  <c r="AC457" i="5"/>
  <c r="AC458" i="5"/>
  <c r="AC459" i="5"/>
  <c r="AC460" i="5"/>
  <c r="AC461" i="5"/>
  <c r="AC462" i="5"/>
  <c r="AC463" i="5"/>
  <c r="AC464" i="5"/>
  <c r="AC465" i="5"/>
  <c r="AC466" i="5"/>
  <c r="AC467" i="5"/>
  <c r="AC468" i="5"/>
  <c r="AC469" i="5"/>
  <c r="AC470" i="5"/>
  <c r="AC471" i="5"/>
  <c r="AC472" i="5"/>
  <c r="AC473" i="5"/>
  <c r="AC474" i="5"/>
  <c r="AC475" i="5"/>
  <c r="AC476" i="5"/>
  <c r="AC477" i="5"/>
  <c r="AC478" i="5"/>
  <c r="AC479" i="5"/>
  <c r="AC480" i="5"/>
  <c r="AC481" i="5"/>
  <c r="AC482" i="5"/>
  <c r="AC483" i="5"/>
  <c r="AC484" i="5"/>
  <c r="AC485" i="5"/>
  <c r="AC486" i="5"/>
  <c r="AC487" i="5"/>
  <c r="AC488" i="5"/>
  <c r="AC489" i="5"/>
  <c r="AC490" i="5"/>
  <c r="AC491" i="5"/>
  <c r="AC492" i="5"/>
  <c r="AC493" i="5"/>
  <c r="AC494" i="5"/>
  <c r="AC495" i="5"/>
  <c r="AC496" i="5"/>
  <c r="AC497" i="5"/>
  <c r="AC498" i="5"/>
  <c r="AC499" i="5"/>
  <c r="AC500" i="5"/>
  <c r="AC501" i="5"/>
  <c r="AC502" i="5"/>
  <c r="AC503" i="5"/>
  <c r="AC504" i="5"/>
  <c r="AC505" i="5"/>
  <c r="AC506" i="5"/>
  <c r="AC507" i="5"/>
  <c r="AC508" i="5"/>
  <c r="AC509" i="5"/>
  <c r="AC510" i="5"/>
  <c r="AC511" i="5"/>
  <c r="AC512" i="5"/>
  <c r="AC513" i="5"/>
  <c r="AC514" i="5"/>
  <c r="AC515" i="5"/>
  <c r="AC516" i="5"/>
  <c r="AC517" i="5"/>
  <c r="AC518" i="5"/>
  <c r="AC519" i="5"/>
  <c r="AC520" i="5"/>
  <c r="AC521" i="5"/>
  <c r="AC522" i="5"/>
  <c r="AC523" i="5"/>
  <c r="AC524" i="5"/>
  <c r="AC274" i="5"/>
  <c r="AB525" i="5"/>
  <c r="AB275" i="5"/>
  <c r="AB276" i="5" s="1"/>
  <c r="AB277" i="5" s="1"/>
  <c r="AB278" i="5" s="1"/>
  <c r="AB279" i="5" s="1"/>
  <c r="AB280" i="5" s="1"/>
  <c r="AB281" i="5" s="1"/>
  <c r="AB282" i="5" s="1"/>
  <c r="AB283" i="5" s="1"/>
  <c r="AB284" i="5" s="1"/>
  <c r="AB285" i="5" s="1"/>
  <c r="AB286" i="5" s="1"/>
  <c r="AB287" i="5" s="1"/>
  <c r="AB288" i="5" s="1"/>
  <c r="AB289" i="5" s="1"/>
  <c r="AB290" i="5" s="1"/>
  <c r="AB291" i="5" s="1"/>
  <c r="AB292" i="5" s="1"/>
  <c r="AB293" i="5" s="1"/>
  <c r="AB294" i="5" s="1"/>
  <c r="AB295" i="5" s="1"/>
  <c r="AB296" i="5" s="1"/>
  <c r="AB297" i="5" s="1"/>
  <c r="AB298" i="5" s="1"/>
  <c r="AB299" i="5" s="1"/>
  <c r="AB300" i="5" s="1"/>
  <c r="AB301" i="5" s="1"/>
  <c r="AB302" i="5" s="1"/>
  <c r="AB303" i="5" s="1"/>
  <c r="AB304" i="5" s="1"/>
  <c r="AB305" i="5" s="1"/>
  <c r="AB306" i="5" s="1"/>
  <c r="AB307" i="5" s="1"/>
  <c r="AB308" i="5" s="1"/>
  <c r="AB309" i="5" s="1"/>
  <c r="AB310" i="5" s="1"/>
  <c r="AB311" i="5" s="1"/>
  <c r="AB312" i="5" s="1"/>
  <c r="AB313" i="5" s="1"/>
  <c r="AB314" i="5" s="1"/>
  <c r="AB315" i="5" s="1"/>
  <c r="AB316" i="5" s="1"/>
  <c r="AB317" i="5" s="1"/>
  <c r="AB318" i="5" s="1"/>
  <c r="AB319" i="5" s="1"/>
  <c r="AB320" i="5" s="1"/>
  <c r="AB321" i="5" s="1"/>
  <c r="AB322" i="5" s="1"/>
  <c r="AB323" i="5" s="1"/>
  <c r="AB324" i="5" s="1"/>
  <c r="AB325" i="5" s="1"/>
  <c r="AB326" i="5" s="1"/>
  <c r="AB327" i="5" s="1"/>
  <c r="AB328" i="5" s="1"/>
  <c r="AB329" i="5" s="1"/>
  <c r="AB330" i="5" s="1"/>
  <c r="AB331" i="5" s="1"/>
  <c r="AB332" i="5" s="1"/>
  <c r="AB333" i="5" s="1"/>
  <c r="AB334" i="5" s="1"/>
  <c r="AB335" i="5" s="1"/>
  <c r="AB336" i="5" s="1"/>
  <c r="AB337" i="5" s="1"/>
  <c r="AB338" i="5" s="1"/>
  <c r="AB339" i="5" s="1"/>
  <c r="AB340" i="5" s="1"/>
  <c r="AB341" i="5" s="1"/>
  <c r="AB342" i="5" s="1"/>
  <c r="AB343" i="5" s="1"/>
  <c r="AB344" i="5" s="1"/>
  <c r="AB345" i="5" s="1"/>
  <c r="AB346" i="5" s="1"/>
  <c r="AB347" i="5" s="1"/>
  <c r="AB348" i="5" s="1"/>
  <c r="AB349" i="5" s="1"/>
  <c r="AB350" i="5" s="1"/>
  <c r="AB351" i="5" s="1"/>
  <c r="AB352" i="5" s="1"/>
  <c r="AB353" i="5" s="1"/>
  <c r="AB354" i="5" s="1"/>
  <c r="AB355" i="5" s="1"/>
  <c r="AB356" i="5" s="1"/>
  <c r="AB357" i="5" s="1"/>
  <c r="AB358" i="5" s="1"/>
  <c r="AB359" i="5" s="1"/>
  <c r="AB360" i="5" s="1"/>
  <c r="AB361" i="5" s="1"/>
  <c r="AB362" i="5" s="1"/>
  <c r="AB363" i="5" s="1"/>
  <c r="AB364" i="5" s="1"/>
  <c r="AB365" i="5" s="1"/>
  <c r="AB366" i="5" s="1"/>
  <c r="AB367" i="5" s="1"/>
  <c r="AB368" i="5" s="1"/>
  <c r="AB369" i="5" s="1"/>
  <c r="AB370" i="5" s="1"/>
  <c r="AB371" i="5" s="1"/>
  <c r="AB372" i="5" s="1"/>
  <c r="AB373" i="5" s="1"/>
  <c r="AB374" i="5" s="1"/>
  <c r="AB375" i="5" s="1"/>
  <c r="AB376" i="5" s="1"/>
  <c r="AB377" i="5" s="1"/>
  <c r="AB378" i="5" s="1"/>
  <c r="AB379" i="5" s="1"/>
  <c r="AB380" i="5" s="1"/>
  <c r="AB381" i="5" s="1"/>
  <c r="AB382" i="5" s="1"/>
  <c r="AB383" i="5" s="1"/>
  <c r="AB384" i="5" s="1"/>
  <c r="AB385" i="5" s="1"/>
  <c r="AB386" i="5" s="1"/>
  <c r="AB387" i="5" s="1"/>
  <c r="AB388" i="5" s="1"/>
  <c r="AB389" i="5" s="1"/>
  <c r="AB390" i="5" s="1"/>
  <c r="AB391" i="5" s="1"/>
  <c r="AB392" i="5" s="1"/>
  <c r="AB393" i="5" s="1"/>
  <c r="AB394" i="5" s="1"/>
  <c r="AB395" i="5" s="1"/>
  <c r="AB396" i="5" s="1"/>
  <c r="AB397" i="5" s="1"/>
  <c r="AB398" i="5" s="1"/>
  <c r="AB399" i="5" s="1"/>
  <c r="AB400" i="5" s="1"/>
  <c r="AB401" i="5" s="1"/>
  <c r="AB402" i="5" s="1"/>
  <c r="AB403" i="5" s="1"/>
  <c r="AB404" i="5" s="1"/>
  <c r="AB405" i="5" s="1"/>
  <c r="AB406" i="5" s="1"/>
  <c r="AB407" i="5" s="1"/>
  <c r="AB408" i="5" s="1"/>
  <c r="AB409" i="5" s="1"/>
  <c r="AB410" i="5" s="1"/>
  <c r="AB411" i="5" s="1"/>
  <c r="AB412" i="5" s="1"/>
  <c r="AB413" i="5" s="1"/>
  <c r="AB414" i="5" s="1"/>
  <c r="AB415" i="5" s="1"/>
  <c r="AB416" i="5" s="1"/>
  <c r="AB417" i="5" s="1"/>
  <c r="AB418" i="5" s="1"/>
  <c r="AB419" i="5" s="1"/>
  <c r="AB420" i="5" s="1"/>
  <c r="AB421" i="5" s="1"/>
  <c r="AB422" i="5" s="1"/>
  <c r="AB423" i="5" s="1"/>
  <c r="AB424" i="5" s="1"/>
  <c r="AB425" i="5" s="1"/>
  <c r="AB426" i="5" s="1"/>
  <c r="AB427" i="5" s="1"/>
  <c r="AB428" i="5" s="1"/>
  <c r="AB429" i="5" s="1"/>
  <c r="AB430" i="5" s="1"/>
  <c r="AB431" i="5" s="1"/>
  <c r="AB432" i="5" s="1"/>
  <c r="AB433" i="5" s="1"/>
  <c r="AB434" i="5" s="1"/>
  <c r="AB435" i="5" s="1"/>
  <c r="AB436" i="5" s="1"/>
  <c r="AB437" i="5" s="1"/>
  <c r="AB438" i="5" s="1"/>
  <c r="AB439" i="5" s="1"/>
  <c r="AB440" i="5" s="1"/>
  <c r="AB441" i="5" s="1"/>
  <c r="AB442" i="5" s="1"/>
  <c r="AB443" i="5" s="1"/>
  <c r="AB444" i="5" s="1"/>
  <c r="AB445" i="5" s="1"/>
  <c r="AB446" i="5" s="1"/>
  <c r="AB447" i="5" s="1"/>
  <c r="AB448" i="5" s="1"/>
  <c r="AB449" i="5" s="1"/>
  <c r="AB450" i="5" s="1"/>
  <c r="AB451" i="5" s="1"/>
  <c r="AB452" i="5" s="1"/>
  <c r="AB453" i="5" s="1"/>
  <c r="AB454" i="5" s="1"/>
  <c r="AB455" i="5" s="1"/>
  <c r="AB456" i="5" s="1"/>
  <c r="AB457" i="5" s="1"/>
  <c r="AB458" i="5" s="1"/>
  <c r="AB459" i="5" s="1"/>
  <c r="AB460" i="5" s="1"/>
  <c r="AB461" i="5" s="1"/>
  <c r="AB462" i="5" s="1"/>
  <c r="AB463" i="5" s="1"/>
  <c r="AB464" i="5" s="1"/>
  <c r="AB465" i="5" s="1"/>
  <c r="AB466" i="5" s="1"/>
  <c r="AB467" i="5" s="1"/>
  <c r="AB468" i="5" s="1"/>
  <c r="AB469" i="5" s="1"/>
  <c r="AB470" i="5" s="1"/>
  <c r="AB471" i="5" s="1"/>
  <c r="AB472" i="5" s="1"/>
  <c r="AB473" i="5" s="1"/>
  <c r="AB474" i="5" s="1"/>
  <c r="AB475" i="5" s="1"/>
  <c r="AB476" i="5" s="1"/>
  <c r="AB477" i="5" s="1"/>
  <c r="AB478" i="5" s="1"/>
  <c r="AB479" i="5" s="1"/>
  <c r="AB480" i="5" s="1"/>
  <c r="AB481" i="5" s="1"/>
  <c r="AB482" i="5" s="1"/>
  <c r="AB483" i="5" s="1"/>
  <c r="AB484" i="5" s="1"/>
  <c r="AB485" i="5" s="1"/>
  <c r="AB486" i="5" s="1"/>
  <c r="AB487" i="5" s="1"/>
  <c r="AB488" i="5" s="1"/>
  <c r="AB489" i="5" s="1"/>
  <c r="AB490" i="5" s="1"/>
  <c r="AB491" i="5" s="1"/>
  <c r="AB492" i="5" s="1"/>
  <c r="AB493" i="5" s="1"/>
  <c r="AB494" i="5" s="1"/>
  <c r="AB495" i="5" s="1"/>
  <c r="AB496" i="5" s="1"/>
  <c r="AB497" i="5" s="1"/>
  <c r="AB498" i="5" s="1"/>
  <c r="AB499" i="5" s="1"/>
  <c r="AB500" i="5" s="1"/>
  <c r="AB501" i="5" s="1"/>
  <c r="AB502" i="5" s="1"/>
  <c r="AB503" i="5" s="1"/>
  <c r="AB504" i="5" s="1"/>
  <c r="AB505" i="5" s="1"/>
  <c r="AB506" i="5" s="1"/>
  <c r="AB507" i="5" s="1"/>
  <c r="AB508" i="5" s="1"/>
  <c r="AB509" i="5" s="1"/>
  <c r="AB510" i="5" s="1"/>
  <c r="AB511" i="5" s="1"/>
  <c r="AB512" i="5" s="1"/>
  <c r="AB513" i="5" s="1"/>
  <c r="AB514" i="5" s="1"/>
  <c r="AB515" i="5" s="1"/>
  <c r="AB516" i="5" s="1"/>
  <c r="AB517" i="5" s="1"/>
  <c r="AB518" i="5" s="1"/>
  <c r="AB519" i="5" s="1"/>
  <c r="AB520" i="5" s="1"/>
  <c r="AB521" i="5" s="1"/>
  <c r="AB522" i="5" s="1"/>
  <c r="AB523" i="5" s="1"/>
  <c r="AB524" i="5" s="1"/>
  <c r="AB274" i="5"/>
  <c r="AB17" i="5"/>
  <c r="AB273" i="5"/>
  <c r="V526" i="5"/>
  <c r="V275" i="5"/>
  <c r="V276" i="5"/>
  <c r="V277" i="5"/>
  <c r="V278" i="5"/>
  <c r="V279" i="5"/>
  <c r="V280" i="5"/>
  <c r="V281" i="5"/>
  <c r="V282" i="5"/>
  <c r="V283" i="5"/>
  <c r="V284" i="5"/>
  <c r="V285" i="5"/>
  <c r="V286" i="5"/>
  <c r="V287" i="5"/>
  <c r="V288" i="5"/>
  <c r="V289" i="5"/>
  <c r="V290" i="5"/>
  <c r="V291" i="5"/>
  <c r="V292" i="5"/>
  <c r="V293" i="5"/>
  <c r="V294" i="5"/>
  <c r="V295" i="5"/>
  <c r="V296" i="5"/>
  <c r="V297" i="5"/>
  <c r="V298" i="5"/>
  <c r="V299" i="5"/>
  <c r="V300" i="5"/>
  <c r="V301" i="5"/>
  <c r="V302" i="5"/>
  <c r="V303" i="5"/>
  <c r="V304" i="5"/>
  <c r="V305" i="5"/>
  <c r="V306" i="5"/>
  <c r="V307" i="5"/>
  <c r="V308" i="5"/>
  <c r="V309" i="5"/>
  <c r="V310" i="5"/>
  <c r="V311" i="5"/>
  <c r="V312" i="5"/>
  <c r="V313" i="5"/>
  <c r="V314" i="5"/>
  <c r="V315" i="5"/>
  <c r="V316" i="5"/>
  <c r="V317" i="5"/>
  <c r="V318" i="5"/>
  <c r="V319" i="5"/>
  <c r="V320" i="5"/>
  <c r="V321" i="5"/>
  <c r="V322" i="5"/>
  <c r="V323" i="5"/>
  <c r="V324" i="5"/>
  <c r="V325" i="5"/>
  <c r="V326" i="5"/>
  <c r="V327" i="5"/>
  <c r="V328" i="5"/>
  <c r="V329" i="5"/>
  <c r="V330" i="5"/>
  <c r="V331" i="5"/>
  <c r="V332" i="5"/>
  <c r="V333" i="5"/>
  <c r="V334" i="5"/>
  <c r="V335" i="5"/>
  <c r="V336" i="5"/>
  <c r="V337" i="5"/>
  <c r="V338" i="5"/>
  <c r="V339" i="5"/>
  <c r="V340" i="5"/>
  <c r="V341" i="5"/>
  <c r="V342" i="5"/>
  <c r="V343" i="5"/>
  <c r="V344" i="5"/>
  <c r="V345" i="5"/>
  <c r="V346" i="5"/>
  <c r="V347" i="5"/>
  <c r="V348" i="5"/>
  <c r="V349" i="5"/>
  <c r="V350" i="5"/>
  <c r="V351" i="5"/>
  <c r="V352" i="5"/>
  <c r="V353" i="5"/>
  <c r="V354" i="5"/>
  <c r="V355" i="5"/>
  <c r="V356" i="5"/>
  <c r="V357" i="5"/>
  <c r="V358" i="5"/>
  <c r="V359" i="5"/>
  <c r="V360" i="5"/>
  <c r="V361" i="5"/>
  <c r="V362" i="5"/>
  <c r="V363" i="5"/>
  <c r="V364" i="5"/>
  <c r="V365" i="5"/>
  <c r="V366" i="5"/>
  <c r="V367" i="5"/>
  <c r="V368" i="5"/>
  <c r="V369" i="5"/>
  <c r="V370" i="5"/>
  <c r="V371" i="5"/>
  <c r="V372" i="5"/>
  <c r="V373" i="5"/>
  <c r="V374" i="5"/>
  <c r="V375" i="5"/>
  <c r="V376" i="5"/>
  <c r="V377" i="5"/>
  <c r="V378" i="5"/>
  <c r="V379" i="5"/>
  <c r="V380" i="5"/>
  <c r="V381" i="5"/>
  <c r="V382" i="5"/>
  <c r="V383" i="5"/>
  <c r="V384" i="5"/>
  <c r="V385" i="5"/>
  <c r="V386" i="5"/>
  <c r="V387" i="5"/>
  <c r="V388" i="5"/>
  <c r="V389" i="5"/>
  <c r="V390" i="5"/>
  <c r="V391" i="5"/>
  <c r="V392" i="5"/>
  <c r="V393" i="5"/>
  <c r="V394" i="5"/>
  <c r="V395" i="5"/>
  <c r="V396" i="5"/>
  <c r="V397" i="5"/>
  <c r="V398" i="5"/>
  <c r="V399" i="5"/>
  <c r="V400" i="5"/>
  <c r="V401" i="5"/>
  <c r="V402" i="5"/>
  <c r="V403" i="5"/>
  <c r="V404" i="5"/>
  <c r="V405" i="5"/>
  <c r="V406" i="5"/>
  <c r="V407" i="5"/>
  <c r="V408" i="5"/>
  <c r="V409" i="5"/>
  <c r="V410" i="5"/>
  <c r="V411" i="5"/>
  <c r="V412" i="5"/>
  <c r="V413" i="5"/>
  <c r="V414" i="5"/>
  <c r="V415" i="5"/>
  <c r="V416" i="5"/>
  <c r="V417" i="5"/>
  <c r="V418" i="5"/>
  <c r="V419" i="5"/>
  <c r="V420" i="5"/>
  <c r="V421" i="5"/>
  <c r="V422" i="5"/>
  <c r="V423" i="5"/>
  <c r="V424" i="5"/>
  <c r="V425" i="5"/>
  <c r="V426" i="5"/>
  <c r="V427" i="5"/>
  <c r="V428" i="5"/>
  <c r="V429" i="5"/>
  <c r="V430" i="5"/>
  <c r="V431" i="5"/>
  <c r="V432" i="5"/>
  <c r="V433" i="5"/>
  <c r="V434" i="5"/>
  <c r="V435" i="5"/>
  <c r="V436" i="5"/>
  <c r="V437" i="5"/>
  <c r="V438" i="5"/>
  <c r="V439" i="5"/>
  <c r="V440" i="5"/>
  <c r="V441" i="5"/>
  <c r="V442" i="5"/>
  <c r="V443" i="5"/>
  <c r="V444" i="5"/>
  <c r="V445" i="5"/>
  <c r="V446" i="5"/>
  <c r="V447" i="5"/>
  <c r="V448" i="5"/>
  <c r="V449" i="5"/>
  <c r="V450" i="5"/>
  <c r="V451" i="5"/>
  <c r="V452" i="5"/>
  <c r="V453" i="5"/>
  <c r="V454" i="5"/>
  <c r="V455" i="5"/>
  <c r="V456" i="5"/>
  <c r="V457" i="5"/>
  <c r="V458" i="5"/>
  <c r="V459" i="5"/>
  <c r="V460" i="5"/>
  <c r="V461" i="5"/>
  <c r="V462" i="5"/>
  <c r="V463" i="5"/>
  <c r="V464" i="5"/>
  <c r="V465" i="5"/>
  <c r="V466" i="5"/>
  <c r="V467" i="5"/>
  <c r="V468" i="5"/>
  <c r="V469" i="5"/>
  <c r="V470" i="5"/>
  <c r="V471" i="5"/>
  <c r="V472" i="5"/>
  <c r="V473" i="5"/>
  <c r="V474" i="5"/>
  <c r="V475" i="5"/>
  <c r="V476" i="5"/>
  <c r="V477" i="5"/>
  <c r="V478" i="5"/>
  <c r="V479" i="5"/>
  <c r="V480" i="5"/>
  <c r="V481" i="5"/>
  <c r="V482" i="5"/>
  <c r="V483" i="5"/>
  <c r="V484" i="5"/>
  <c r="V485" i="5"/>
  <c r="V486" i="5"/>
  <c r="V487" i="5"/>
  <c r="V488" i="5"/>
  <c r="V489" i="5"/>
  <c r="V490" i="5"/>
  <c r="V491" i="5"/>
  <c r="V492" i="5"/>
  <c r="V493" i="5"/>
  <c r="V494" i="5"/>
  <c r="V495" i="5"/>
  <c r="V496" i="5"/>
  <c r="V497" i="5"/>
  <c r="V498" i="5"/>
  <c r="V499" i="5"/>
  <c r="V500" i="5"/>
  <c r="V501" i="5"/>
  <c r="V502" i="5"/>
  <c r="V503" i="5"/>
  <c r="V504" i="5"/>
  <c r="V505" i="5"/>
  <c r="V506" i="5"/>
  <c r="V507" i="5"/>
  <c r="V508" i="5"/>
  <c r="V509" i="5"/>
  <c r="V510" i="5"/>
  <c r="V511" i="5"/>
  <c r="V512" i="5"/>
  <c r="V513" i="5"/>
  <c r="V514" i="5"/>
  <c r="V515" i="5"/>
  <c r="V516" i="5"/>
  <c r="V517" i="5"/>
  <c r="V518" i="5"/>
  <c r="V519" i="5"/>
  <c r="V520" i="5"/>
  <c r="V521" i="5"/>
  <c r="V522" i="5"/>
  <c r="V523" i="5"/>
  <c r="V524" i="5"/>
  <c r="V274"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4" i="5"/>
  <c r="U305" i="5"/>
  <c r="U306" i="5"/>
  <c r="U307" i="5"/>
  <c r="U308" i="5"/>
  <c r="U309" i="5"/>
  <c r="U310" i="5"/>
  <c r="U311" i="5"/>
  <c r="U312" i="5"/>
  <c r="U313" i="5"/>
  <c r="U314" i="5"/>
  <c r="U315" i="5"/>
  <c r="U316" i="5"/>
  <c r="U317" i="5"/>
  <c r="U318" i="5"/>
  <c r="U319" i="5"/>
  <c r="U320" i="5"/>
  <c r="U321" i="5"/>
  <c r="U322" i="5"/>
  <c r="U323" i="5"/>
  <c r="U324" i="5"/>
  <c r="U325" i="5"/>
  <c r="U326" i="5"/>
  <c r="U327" i="5"/>
  <c r="U328" i="5"/>
  <c r="U329" i="5"/>
  <c r="U330" i="5"/>
  <c r="U331" i="5"/>
  <c r="U332" i="5"/>
  <c r="U333" i="5"/>
  <c r="U334" i="5"/>
  <c r="U335" i="5"/>
  <c r="U336" i="5"/>
  <c r="U337" i="5"/>
  <c r="U338" i="5"/>
  <c r="U339" i="5"/>
  <c r="U340" i="5"/>
  <c r="U341" i="5"/>
  <c r="U342" i="5"/>
  <c r="U343" i="5"/>
  <c r="U344" i="5"/>
  <c r="U345" i="5"/>
  <c r="U346" i="5"/>
  <c r="U347" i="5"/>
  <c r="U348" i="5"/>
  <c r="U349" i="5"/>
  <c r="U350" i="5"/>
  <c r="U351" i="5"/>
  <c r="U352" i="5"/>
  <c r="U353" i="5"/>
  <c r="U354" i="5"/>
  <c r="U355" i="5"/>
  <c r="U356" i="5"/>
  <c r="U357" i="5"/>
  <c r="U358" i="5"/>
  <c r="U359" i="5"/>
  <c r="U360" i="5"/>
  <c r="U361" i="5"/>
  <c r="U362" i="5"/>
  <c r="U363" i="5"/>
  <c r="U364" i="5"/>
  <c r="U365" i="5"/>
  <c r="U366" i="5"/>
  <c r="U367" i="5"/>
  <c r="U368" i="5"/>
  <c r="U369"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4"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6" i="5"/>
  <c r="U447" i="5"/>
  <c r="U448" i="5"/>
  <c r="U449" i="5"/>
  <c r="U450" i="5"/>
  <c r="U451" i="5"/>
  <c r="U452" i="5"/>
  <c r="U453" i="5"/>
  <c r="U454" i="5"/>
  <c r="U455" i="5"/>
  <c r="U456" i="5"/>
  <c r="U457" i="5"/>
  <c r="U458" i="5"/>
  <c r="U459" i="5"/>
  <c r="U460" i="5"/>
  <c r="U461" i="5"/>
  <c r="U462" i="5"/>
  <c r="U463" i="5"/>
  <c r="U464" i="5"/>
  <c r="U465" i="5"/>
  <c r="U466" i="5"/>
  <c r="U467" i="5"/>
  <c r="U468" i="5"/>
  <c r="U469" i="5"/>
  <c r="U470" i="5"/>
  <c r="U471" i="5"/>
  <c r="U472" i="5"/>
  <c r="U473" i="5"/>
  <c r="U474" i="5"/>
  <c r="U475" i="5"/>
  <c r="U476" i="5"/>
  <c r="U477" i="5"/>
  <c r="U478" i="5"/>
  <c r="U479" i="5"/>
  <c r="U480" i="5"/>
  <c r="U481" i="5"/>
  <c r="U482" i="5"/>
  <c r="U483" i="5"/>
  <c r="U484" i="5"/>
  <c r="U485" i="5"/>
  <c r="U486" i="5"/>
  <c r="U487" i="5"/>
  <c r="U488" i="5"/>
  <c r="U489" i="5"/>
  <c r="U490" i="5"/>
  <c r="U491" i="5"/>
  <c r="U492" i="5"/>
  <c r="U493" i="5"/>
  <c r="U494" i="5"/>
  <c r="U495" i="5"/>
  <c r="U496" i="5"/>
  <c r="U497" i="5"/>
  <c r="U498" i="5"/>
  <c r="U499" i="5"/>
  <c r="U500" i="5"/>
  <c r="U501" i="5"/>
  <c r="U502" i="5"/>
  <c r="U503" i="5"/>
  <c r="U504" i="5"/>
  <c r="U505" i="5"/>
  <c r="U506" i="5"/>
  <c r="U507" i="5"/>
  <c r="U508" i="5"/>
  <c r="U509" i="5"/>
  <c r="U510" i="5"/>
  <c r="U511" i="5"/>
  <c r="U512" i="5"/>
  <c r="U513" i="5"/>
  <c r="U514" i="5"/>
  <c r="U515" i="5"/>
  <c r="U516" i="5"/>
  <c r="U517" i="5"/>
  <c r="U518" i="5"/>
  <c r="U519" i="5"/>
  <c r="U520" i="5"/>
  <c r="U521" i="5"/>
  <c r="U522" i="5"/>
  <c r="U523" i="5"/>
  <c r="U524" i="5"/>
  <c r="U525" i="5"/>
  <c r="U273" i="5"/>
  <c r="R526"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274"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273" i="5"/>
  <c r="N526"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274"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273" i="5"/>
  <c r="T275" i="5"/>
  <c r="T276" i="5" s="1"/>
  <c r="T277" i="5" s="1"/>
  <c r="T278" i="5" s="1"/>
  <c r="T279" i="5" s="1"/>
  <c r="T280" i="5" s="1"/>
  <c r="T281" i="5" s="1"/>
  <c r="T282" i="5" s="1"/>
  <c r="T283" i="5" s="1"/>
  <c r="T284" i="5" s="1"/>
  <c r="T285" i="5" s="1"/>
  <c r="T286" i="5" s="1"/>
  <c r="T287" i="5" s="1"/>
  <c r="T288" i="5" s="1"/>
  <c r="T289" i="5" s="1"/>
  <c r="T290" i="5" s="1"/>
  <c r="T291" i="5" s="1"/>
  <c r="T292" i="5" s="1"/>
  <c r="T293" i="5" s="1"/>
  <c r="T294" i="5" s="1"/>
  <c r="T295" i="5" s="1"/>
  <c r="T296" i="5" s="1"/>
  <c r="T297" i="5" s="1"/>
  <c r="T298" i="5" s="1"/>
  <c r="T299" i="5" s="1"/>
  <c r="T300" i="5" s="1"/>
  <c r="T301" i="5" s="1"/>
  <c r="T302" i="5" s="1"/>
  <c r="T303" i="5" s="1"/>
  <c r="T304" i="5" s="1"/>
  <c r="T305" i="5" s="1"/>
  <c r="T306" i="5" s="1"/>
  <c r="T307" i="5" s="1"/>
  <c r="T308" i="5" s="1"/>
  <c r="T309" i="5" s="1"/>
  <c r="T310" i="5" s="1"/>
  <c r="T311" i="5" s="1"/>
  <c r="T312" i="5" s="1"/>
  <c r="T313" i="5" s="1"/>
  <c r="T314" i="5" s="1"/>
  <c r="T315" i="5" s="1"/>
  <c r="T316" i="5" s="1"/>
  <c r="T317" i="5" s="1"/>
  <c r="T318" i="5" s="1"/>
  <c r="T319" i="5" s="1"/>
  <c r="T320" i="5" s="1"/>
  <c r="T321" i="5" s="1"/>
  <c r="T322" i="5" s="1"/>
  <c r="T323" i="5" s="1"/>
  <c r="T324" i="5" s="1"/>
  <c r="T325" i="5" s="1"/>
  <c r="T326" i="5" s="1"/>
  <c r="T327" i="5" s="1"/>
  <c r="T328" i="5" s="1"/>
  <c r="T329" i="5" s="1"/>
  <c r="T330" i="5" s="1"/>
  <c r="T331" i="5" s="1"/>
  <c r="T332" i="5" s="1"/>
  <c r="T333" i="5" s="1"/>
  <c r="T334" i="5" s="1"/>
  <c r="T335" i="5" s="1"/>
  <c r="T336" i="5" s="1"/>
  <c r="T337" i="5" s="1"/>
  <c r="T338" i="5" s="1"/>
  <c r="T339" i="5" s="1"/>
  <c r="T340" i="5" s="1"/>
  <c r="T341" i="5" s="1"/>
  <c r="T342" i="5" s="1"/>
  <c r="T343" i="5" s="1"/>
  <c r="T344" i="5" s="1"/>
  <c r="T345" i="5" s="1"/>
  <c r="T346" i="5" s="1"/>
  <c r="T347" i="5" s="1"/>
  <c r="T348" i="5" s="1"/>
  <c r="T349" i="5" s="1"/>
  <c r="T350" i="5" s="1"/>
  <c r="T351" i="5" s="1"/>
  <c r="T352" i="5" s="1"/>
  <c r="T353" i="5" s="1"/>
  <c r="T354" i="5" s="1"/>
  <c r="T355" i="5" s="1"/>
  <c r="T356" i="5" s="1"/>
  <c r="T357" i="5" s="1"/>
  <c r="T358" i="5" s="1"/>
  <c r="T359" i="5" s="1"/>
  <c r="T360" i="5" s="1"/>
  <c r="T361" i="5" s="1"/>
  <c r="T362" i="5" s="1"/>
  <c r="T363" i="5" s="1"/>
  <c r="T364" i="5" s="1"/>
  <c r="T365" i="5" s="1"/>
  <c r="T366" i="5" s="1"/>
  <c r="T367" i="5" s="1"/>
  <c r="T368" i="5" s="1"/>
  <c r="T369" i="5" s="1"/>
  <c r="T370" i="5" s="1"/>
  <c r="T371" i="5" s="1"/>
  <c r="T372" i="5" s="1"/>
  <c r="T373" i="5" s="1"/>
  <c r="T374" i="5" s="1"/>
  <c r="T375" i="5" s="1"/>
  <c r="T376" i="5" s="1"/>
  <c r="T377" i="5" s="1"/>
  <c r="T378" i="5" s="1"/>
  <c r="T379" i="5" s="1"/>
  <c r="T380" i="5" s="1"/>
  <c r="T381" i="5" s="1"/>
  <c r="T382" i="5" s="1"/>
  <c r="T383" i="5" s="1"/>
  <c r="T384" i="5" s="1"/>
  <c r="T385" i="5" s="1"/>
  <c r="T386" i="5" s="1"/>
  <c r="T387" i="5" s="1"/>
  <c r="T388" i="5" s="1"/>
  <c r="T389" i="5" s="1"/>
  <c r="T390" i="5" s="1"/>
  <c r="T391" i="5" s="1"/>
  <c r="T392" i="5" s="1"/>
  <c r="T393" i="5" s="1"/>
  <c r="T394" i="5" s="1"/>
  <c r="T395" i="5" s="1"/>
  <c r="T396" i="5" s="1"/>
  <c r="T397" i="5" s="1"/>
  <c r="T398" i="5" s="1"/>
  <c r="T399" i="5" s="1"/>
  <c r="T400" i="5" s="1"/>
  <c r="T401" i="5" s="1"/>
  <c r="T402" i="5" s="1"/>
  <c r="T403" i="5" s="1"/>
  <c r="T404" i="5" s="1"/>
  <c r="T405" i="5" s="1"/>
  <c r="T406" i="5" s="1"/>
  <c r="T407" i="5" s="1"/>
  <c r="T408" i="5" s="1"/>
  <c r="T409" i="5" s="1"/>
  <c r="T410" i="5" s="1"/>
  <c r="T411" i="5" s="1"/>
  <c r="T412" i="5" s="1"/>
  <c r="T413" i="5" s="1"/>
  <c r="T414" i="5" s="1"/>
  <c r="T415" i="5" s="1"/>
  <c r="T416" i="5" s="1"/>
  <c r="T417" i="5" s="1"/>
  <c r="T418" i="5" s="1"/>
  <c r="T419" i="5" s="1"/>
  <c r="T420" i="5" s="1"/>
  <c r="T421" i="5" s="1"/>
  <c r="T422" i="5" s="1"/>
  <c r="T423" i="5" s="1"/>
  <c r="T424" i="5" s="1"/>
  <c r="T425" i="5" s="1"/>
  <c r="T426" i="5" s="1"/>
  <c r="T427" i="5" s="1"/>
  <c r="T428" i="5" s="1"/>
  <c r="T429" i="5" s="1"/>
  <c r="T430" i="5" s="1"/>
  <c r="T431" i="5" s="1"/>
  <c r="T432" i="5" s="1"/>
  <c r="T433" i="5" s="1"/>
  <c r="T434" i="5" s="1"/>
  <c r="T435" i="5" s="1"/>
  <c r="T436" i="5" s="1"/>
  <c r="T437" i="5" s="1"/>
  <c r="T438" i="5" s="1"/>
  <c r="T439" i="5" s="1"/>
  <c r="T440" i="5" s="1"/>
  <c r="T441" i="5" s="1"/>
  <c r="T442" i="5" s="1"/>
  <c r="T443" i="5" s="1"/>
  <c r="T444" i="5" s="1"/>
  <c r="T445" i="5" s="1"/>
  <c r="T446" i="5" s="1"/>
  <c r="T447" i="5" s="1"/>
  <c r="T448" i="5" s="1"/>
  <c r="T449" i="5" s="1"/>
  <c r="T450" i="5" s="1"/>
  <c r="T451" i="5" s="1"/>
  <c r="T452" i="5" s="1"/>
  <c r="T453" i="5" s="1"/>
  <c r="T454" i="5" s="1"/>
  <c r="T455" i="5" s="1"/>
  <c r="T456" i="5" s="1"/>
  <c r="T457" i="5" s="1"/>
  <c r="T458" i="5" s="1"/>
  <c r="T459" i="5" s="1"/>
  <c r="T460" i="5" s="1"/>
  <c r="T461" i="5" s="1"/>
  <c r="T462" i="5" s="1"/>
  <c r="T463" i="5" s="1"/>
  <c r="T464" i="5" s="1"/>
  <c r="T465" i="5" s="1"/>
  <c r="T466" i="5" s="1"/>
  <c r="T467" i="5" s="1"/>
  <c r="T468" i="5" s="1"/>
  <c r="T469" i="5" s="1"/>
  <c r="T470" i="5" s="1"/>
  <c r="T471" i="5" s="1"/>
  <c r="T472" i="5" s="1"/>
  <c r="T473" i="5" s="1"/>
  <c r="T474" i="5" s="1"/>
  <c r="T475" i="5" s="1"/>
  <c r="T476" i="5" s="1"/>
  <c r="T477" i="5" s="1"/>
  <c r="T478" i="5" s="1"/>
  <c r="T479" i="5" s="1"/>
  <c r="T480" i="5" s="1"/>
  <c r="T481" i="5" s="1"/>
  <c r="T482" i="5" s="1"/>
  <c r="T483" i="5" s="1"/>
  <c r="T484" i="5" s="1"/>
  <c r="T485" i="5" s="1"/>
  <c r="T486" i="5" s="1"/>
  <c r="T487" i="5" s="1"/>
  <c r="T488" i="5" s="1"/>
  <c r="T489" i="5" s="1"/>
  <c r="T490" i="5" s="1"/>
  <c r="T491" i="5" s="1"/>
  <c r="T492" i="5" s="1"/>
  <c r="T493" i="5" s="1"/>
  <c r="T494" i="5" s="1"/>
  <c r="T495" i="5" s="1"/>
  <c r="T496" i="5" s="1"/>
  <c r="T497" i="5" s="1"/>
  <c r="T498" i="5" s="1"/>
  <c r="T499" i="5" s="1"/>
  <c r="T500" i="5" s="1"/>
  <c r="T501" i="5" s="1"/>
  <c r="T502" i="5" s="1"/>
  <c r="T503" i="5" s="1"/>
  <c r="T504" i="5" s="1"/>
  <c r="T505" i="5" s="1"/>
  <c r="T506" i="5" s="1"/>
  <c r="T507" i="5" s="1"/>
  <c r="T508" i="5" s="1"/>
  <c r="T509" i="5" s="1"/>
  <c r="T510" i="5" s="1"/>
  <c r="T511" i="5" s="1"/>
  <c r="T512" i="5" s="1"/>
  <c r="T513" i="5" s="1"/>
  <c r="T514" i="5" s="1"/>
  <c r="T515" i="5" s="1"/>
  <c r="T516" i="5" s="1"/>
  <c r="T517" i="5" s="1"/>
  <c r="T518" i="5" s="1"/>
  <c r="T519" i="5" s="1"/>
  <c r="T520" i="5" s="1"/>
  <c r="T521" i="5" s="1"/>
  <c r="T522" i="5" s="1"/>
  <c r="T523" i="5" s="1"/>
  <c r="T524" i="5" s="1"/>
  <c r="T525" i="5" s="1"/>
  <c r="T274" i="5"/>
  <c r="P275" i="5"/>
  <c r="P276" i="5" s="1"/>
  <c r="P277" i="5" s="1"/>
  <c r="P278" i="5" s="1"/>
  <c r="P279" i="5" s="1"/>
  <c r="P280" i="5" s="1"/>
  <c r="P281" i="5" s="1"/>
  <c r="P282" i="5" s="1"/>
  <c r="P283" i="5" s="1"/>
  <c r="P284" i="5" s="1"/>
  <c r="P285" i="5" s="1"/>
  <c r="P286" i="5" s="1"/>
  <c r="P287" i="5" s="1"/>
  <c r="P288" i="5" s="1"/>
  <c r="P289" i="5" s="1"/>
  <c r="P290" i="5" s="1"/>
  <c r="P291" i="5" s="1"/>
  <c r="P292" i="5" s="1"/>
  <c r="P293" i="5" s="1"/>
  <c r="P294" i="5" s="1"/>
  <c r="P295" i="5" s="1"/>
  <c r="P296" i="5" s="1"/>
  <c r="P297" i="5" s="1"/>
  <c r="P298" i="5" s="1"/>
  <c r="P299" i="5" s="1"/>
  <c r="P300" i="5" s="1"/>
  <c r="P301" i="5" s="1"/>
  <c r="P302" i="5" s="1"/>
  <c r="P303" i="5" s="1"/>
  <c r="P304" i="5" s="1"/>
  <c r="P305" i="5" s="1"/>
  <c r="P306" i="5" s="1"/>
  <c r="P307" i="5" s="1"/>
  <c r="P308" i="5" s="1"/>
  <c r="P309" i="5" s="1"/>
  <c r="P310" i="5" s="1"/>
  <c r="P311" i="5" s="1"/>
  <c r="P312" i="5" s="1"/>
  <c r="P313" i="5" s="1"/>
  <c r="P314" i="5" s="1"/>
  <c r="P315" i="5" s="1"/>
  <c r="P316" i="5" s="1"/>
  <c r="P317" i="5" s="1"/>
  <c r="P318" i="5" s="1"/>
  <c r="P319" i="5" s="1"/>
  <c r="P320" i="5" s="1"/>
  <c r="P321" i="5" s="1"/>
  <c r="P322" i="5" s="1"/>
  <c r="P323" i="5" s="1"/>
  <c r="P324" i="5" s="1"/>
  <c r="P325" i="5" s="1"/>
  <c r="P326" i="5" s="1"/>
  <c r="P327" i="5" s="1"/>
  <c r="P328" i="5" s="1"/>
  <c r="P329" i="5" s="1"/>
  <c r="P330" i="5" s="1"/>
  <c r="P331" i="5" s="1"/>
  <c r="P332" i="5" s="1"/>
  <c r="P333" i="5" s="1"/>
  <c r="P334" i="5" s="1"/>
  <c r="P335" i="5" s="1"/>
  <c r="P336" i="5" s="1"/>
  <c r="P337" i="5" s="1"/>
  <c r="P338" i="5" s="1"/>
  <c r="P339" i="5" s="1"/>
  <c r="P340" i="5" s="1"/>
  <c r="P341" i="5" s="1"/>
  <c r="P342" i="5" s="1"/>
  <c r="P343" i="5" s="1"/>
  <c r="P344" i="5" s="1"/>
  <c r="P345" i="5" s="1"/>
  <c r="P346" i="5" s="1"/>
  <c r="P347" i="5" s="1"/>
  <c r="P348" i="5" s="1"/>
  <c r="P349" i="5" s="1"/>
  <c r="P350" i="5" s="1"/>
  <c r="P351" i="5" s="1"/>
  <c r="P352" i="5" s="1"/>
  <c r="P353" i="5" s="1"/>
  <c r="P354" i="5" s="1"/>
  <c r="P355" i="5" s="1"/>
  <c r="P356" i="5" s="1"/>
  <c r="P357" i="5" s="1"/>
  <c r="P358" i="5" s="1"/>
  <c r="P359" i="5" s="1"/>
  <c r="P360" i="5" s="1"/>
  <c r="P361" i="5" s="1"/>
  <c r="P362" i="5" s="1"/>
  <c r="P363" i="5" s="1"/>
  <c r="P364" i="5" s="1"/>
  <c r="P365" i="5" s="1"/>
  <c r="P366" i="5" s="1"/>
  <c r="P367" i="5" s="1"/>
  <c r="P368" i="5" s="1"/>
  <c r="P369" i="5" s="1"/>
  <c r="P370" i="5" s="1"/>
  <c r="P371" i="5" s="1"/>
  <c r="P372" i="5" s="1"/>
  <c r="P373" i="5" s="1"/>
  <c r="P374" i="5" s="1"/>
  <c r="P375" i="5" s="1"/>
  <c r="P376" i="5" s="1"/>
  <c r="P377" i="5" s="1"/>
  <c r="P378" i="5" s="1"/>
  <c r="P379" i="5" s="1"/>
  <c r="P380" i="5" s="1"/>
  <c r="P381" i="5" s="1"/>
  <c r="P382" i="5" s="1"/>
  <c r="P383" i="5" s="1"/>
  <c r="P384" i="5" s="1"/>
  <c r="P385" i="5" s="1"/>
  <c r="P386" i="5" s="1"/>
  <c r="P387" i="5" s="1"/>
  <c r="P388" i="5" s="1"/>
  <c r="P389" i="5" s="1"/>
  <c r="P390" i="5" s="1"/>
  <c r="P391" i="5" s="1"/>
  <c r="P392" i="5" s="1"/>
  <c r="P393" i="5" s="1"/>
  <c r="P394" i="5" s="1"/>
  <c r="P395" i="5" s="1"/>
  <c r="P396" i="5" s="1"/>
  <c r="P397" i="5" s="1"/>
  <c r="P398" i="5" s="1"/>
  <c r="P399" i="5" s="1"/>
  <c r="P400" i="5" s="1"/>
  <c r="P401" i="5" s="1"/>
  <c r="P402" i="5" s="1"/>
  <c r="P403" i="5" s="1"/>
  <c r="P404" i="5" s="1"/>
  <c r="P405" i="5" s="1"/>
  <c r="P406" i="5" s="1"/>
  <c r="P407" i="5" s="1"/>
  <c r="P408" i="5" s="1"/>
  <c r="P409" i="5" s="1"/>
  <c r="P410" i="5" s="1"/>
  <c r="P411" i="5" s="1"/>
  <c r="P412" i="5" s="1"/>
  <c r="P413" i="5" s="1"/>
  <c r="P414" i="5" s="1"/>
  <c r="P415" i="5" s="1"/>
  <c r="P416" i="5" s="1"/>
  <c r="P417" i="5" s="1"/>
  <c r="P418" i="5" s="1"/>
  <c r="P419" i="5" s="1"/>
  <c r="P420" i="5" s="1"/>
  <c r="P421" i="5" s="1"/>
  <c r="P422" i="5" s="1"/>
  <c r="P423" i="5" s="1"/>
  <c r="P424" i="5" s="1"/>
  <c r="P425" i="5" s="1"/>
  <c r="P426" i="5" s="1"/>
  <c r="P427" i="5" s="1"/>
  <c r="P428" i="5" s="1"/>
  <c r="P429" i="5" s="1"/>
  <c r="P430" i="5" s="1"/>
  <c r="P431" i="5" s="1"/>
  <c r="P432" i="5" s="1"/>
  <c r="P433" i="5" s="1"/>
  <c r="P434" i="5" s="1"/>
  <c r="P435" i="5" s="1"/>
  <c r="P436" i="5" s="1"/>
  <c r="P437" i="5" s="1"/>
  <c r="P438" i="5" s="1"/>
  <c r="P439" i="5" s="1"/>
  <c r="P440" i="5" s="1"/>
  <c r="P441" i="5" s="1"/>
  <c r="P442" i="5" s="1"/>
  <c r="P443" i="5" s="1"/>
  <c r="P444" i="5" s="1"/>
  <c r="P445" i="5" s="1"/>
  <c r="P446" i="5" s="1"/>
  <c r="P447" i="5" s="1"/>
  <c r="P448" i="5" s="1"/>
  <c r="P449" i="5" s="1"/>
  <c r="P450" i="5" s="1"/>
  <c r="P451" i="5" s="1"/>
  <c r="P452" i="5" s="1"/>
  <c r="P453" i="5" s="1"/>
  <c r="P454" i="5" s="1"/>
  <c r="P455" i="5" s="1"/>
  <c r="P456" i="5" s="1"/>
  <c r="P457" i="5" s="1"/>
  <c r="P458" i="5" s="1"/>
  <c r="P459" i="5" s="1"/>
  <c r="P460" i="5" s="1"/>
  <c r="P461" i="5" s="1"/>
  <c r="P462" i="5" s="1"/>
  <c r="P463" i="5" s="1"/>
  <c r="P464" i="5" s="1"/>
  <c r="P465" i="5" s="1"/>
  <c r="P466" i="5" s="1"/>
  <c r="P467" i="5" s="1"/>
  <c r="P468" i="5" s="1"/>
  <c r="P469" i="5" s="1"/>
  <c r="P470" i="5" s="1"/>
  <c r="P471" i="5" s="1"/>
  <c r="P472" i="5" s="1"/>
  <c r="P473" i="5" s="1"/>
  <c r="P474" i="5" s="1"/>
  <c r="P475" i="5" s="1"/>
  <c r="P476" i="5" s="1"/>
  <c r="P477" i="5" s="1"/>
  <c r="P478" i="5" s="1"/>
  <c r="P479" i="5" s="1"/>
  <c r="P480" i="5" s="1"/>
  <c r="P481" i="5" s="1"/>
  <c r="P482" i="5" s="1"/>
  <c r="P483" i="5" s="1"/>
  <c r="P484" i="5" s="1"/>
  <c r="P485" i="5" s="1"/>
  <c r="P486" i="5" s="1"/>
  <c r="P487" i="5" s="1"/>
  <c r="P488" i="5" s="1"/>
  <c r="P489" i="5" s="1"/>
  <c r="P490" i="5" s="1"/>
  <c r="P491" i="5" s="1"/>
  <c r="P492" i="5" s="1"/>
  <c r="P493" i="5" s="1"/>
  <c r="P494" i="5" s="1"/>
  <c r="P495" i="5" s="1"/>
  <c r="P496" i="5" s="1"/>
  <c r="P497" i="5" s="1"/>
  <c r="P498" i="5" s="1"/>
  <c r="P499" i="5" s="1"/>
  <c r="P500" i="5" s="1"/>
  <c r="P501" i="5" s="1"/>
  <c r="P502" i="5" s="1"/>
  <c r="P503" i="5" s="1"/>
  <c r="P504" i="5" s="1"/>
  <c r="P505" i="5" s="1"/>
  <c r="P506" i="5" s="1"/>
  <c r="P507" i="5" s="1"/>
  <c r="P508" i="5" s="1"/>
  <c r="P509" i="5" s="1"/>
  <c r="P510" i="5" s="1"/>
  <c r="P511" i="5" s="1"/>
  <c r="P512" i="5" s="1"/>
  <c r="P513" i="5" s="1"/>
  <c r="P514" i="5" s="1"/>
  <c r="P515" i="5" s="1"/>
  <c r="P516" i="5" s="1"/>
  <c r="P517" i="5" s="1"/>
  <c r="P518" i="5" s="1"/>
  <c r="P519" i="5" s="1"/>
  <c r="P520" i="5" s="1"/>
  <c r="P521" i="5" s="1"/>
  <c r="P522" i="5" s="1"/>
  <c r="P523" i="5" s="1"/>
  <c r="P524" i="5" s="1"/>
  <c r="P525" i="5" s="1"/>
  <c r="P274" i="5"/>
  <c r="L275" i="5"/>
  <c r="L276" i="5" s="1"/>
  <c r="L277" i="5" s="1"/>
  <c r="L278" i="5" s="1"/>
  <c r="L279" i="5" s="1"/>
  <c r="L280" i="5" s="1"/>
  <c r="L281" i="5" s="1"/>
  <c r="L282" i="5" s="1"/>
  <c r="L283" i="5" s="1"/>
  <c r="L284" i="5" s="1"/>
  <c r="L285" i="5" s="1"/>
  <c r="L286" i="5" s="1"/>
  <c r="L287" i="5" s="1"/>
  <c r="L288" i="5" s="1"/>
  <c r="L289" i="5" s="1"/>
  <c r="L290" i="5" s="1"/>
  <c r="L291" i="5" s="1"/>
  <c r="L292" i="5" s="1"/>
  <c r="L293" i="5" s="1"/>
  <c r="L294" i="5" s="1"/>
  <c r="L295" i="5" s="1"/>
  <c r="L296" i="5" s="1"/>
  <c r="L297" i="5" s="1"/>
  <c r="L298" i="5" s="1"/>
  <c r="L299" i="5" s="1"/>
  <c r="L300" i="5" s="1"/>
  <c r="L301" i="5" s="1"/>
  <c r="L302" i="5" s="1"/>
  <c r="L303" i="5" s="1"/>
  <c r="L304" i="5" s="1"/>
  <c r="L305" i="5" s="1"/>
  <c r="L306" i="5" s="1"/>
  <c r="L307" i="5" s="1"/>
  <c r="L308" i="5" s="1"/>
  <c r="L309" i="5" s="1"/>
  <c r="L310" i="5" s="1"/>
  <c r="L311" i="5" s="1"/>
  <c r="L312" i="5" s="1"/>
  <c r="L313" i="5" s="1"/>
  <c r="L314" i="5" s="1"/>
  <c r="L315" i="5" s="1"/>
  <c r="L316" i="5" s="1"/>
  <c r="L317" i="5" s="1"/>
  <c r="L318" i="5" s="1"/>
  <c r="L319" i="5" s="1"/>
  <c r="L320" i="5" s="1"/>
  <c r="L321" i="5" s="1"/>
  <c r="L322" i="5" s="1"/>
  <c r="L323" i="5" s="1"/>
  <c r="L324" i="5" s="1"/>
  <c r="L325" i="5" s="1"/>
  <c r="L326" i="5" s="1"/>
  <c r="L327" i="5" s="1"/>
  <c r="L328" i="5" s="1"/>
  <c r="L329" i="5" s="1"/>
  <c r="L330" i="5" s="1"/>
  <c r="L331" i="5" s="1"/>
  <c r="L332" i="5" s="1"/>
  <c r="L333" i="5" s="1"/>
  <c r="L334" i="5" s="1"/>
  <c r="L335" i="5" s="1"/>
  <c r="L336" i="5" s="1"/>
  <c r="L337" i="5" s="1"/>
  <c r="L338" i="5" s="1"/>
  <c r="L339" i="5" s="1"/>
  <c r="L340" i="5" s="1"/>
  <c r="L341" i="5" s="1"/>
  <c r="L342" i="5" s="1"/>
  <c r="L343" i="5" s="1"/>
  <c r="L344" i="5" s="1"/>
  <c r="L345" i="5" s="1"/>
  <c r="L346" i="5" s="1"/>
  <c r="L347" i="5" s="1"/>
  <c r="L348" i="5" s="1"/>
  <c r="L349" i="5" s="1"/>
  <c r="L350" i="5" s="1"/>
  <c r="L351" i="5" s="1"/>
  <c r="L352" i="5" s="1"/>
  <c r="L353" i="5" s="1"/>
  <c r="L354" i="5" s="1"/>
  <c r="L355" i="5" s="1"/>
  <c r="L356" i="5" s="1"/>
  <c r="L357" i="5" s="1"/>
  <c r="L358" i="5" s="1"/>
  <c r="L359" i="5" s="1"/>
  <c r="L360" i="5" s="1"/>
  <c r="L361" i="5" s="1"/>
  <c r="L362" i="5" s="1"/>
  <c r="L363" i="5" s="1"/>
  <c r="L364" i="5" s="1"/>
  <c r="L365" i="5" s="1"/>
  <c r="L366" i="5" s="1"/>
  <c r="L367" i="5" s="1"/>
  <c r="L368" i="5" s="1"/>
  <c r="L369" i="5" s="1"/>
  <c r="L370" i="5" s="1"/>
  <c r="L371" i="5" s="1"/>
  <c r="L372" i="5" s="1"/>
  <c r="L373" i="5" s="1"/>
  <c r="L374" i="5" s="1"/>
  <c r="L375" i="5" s="1"/>
  <c r="L376" i="5" s="1"/>
  <c r="L377" i="5" s="1"/>
  <c r="L378" i="5" s="1"/>
  <c r="L379" i="5" s="1"/>
  <c r="L380" i="5" s="1"/>
  <c r="L381" i="5" s="1"/>
  <c r="L382" i="5" s="1"/>
  <c r="L383" i="5" s="1"/>
  <c r="L384" i="5" s="1"/>
  <c r="L385" i="5" s="1"/>
  <c r="L386" i="5" s="1"/>
  <c r="L387" i="5" s="1"/>
  <c r="L388" i="5" s="1"/>
  <c r="L389" i="5" s="1"/>
  <c r="L390" i="5" s="1"/>
  <c r="L391" i="5" s="1"/>
  <c r="L392" i="5" s="1"/>
  <c r="L393" i="5" s="1"/>
  <c r="L394" i="5" s="1"/>
  <c r="L395" i="5" s="1"/>
  <c r="L396" i="5" s="1"/>
  <c r="L397" i="5" s="1"/>
  <c r="L398" i="5" s="1"/>
  <c r="L399" i="5" s="1"/>
  <c r="L400" i="5" s="1"/>
  <c r="L401" i="5" s="1"/>
  <c r="L402" i="5" s="1"/>
  <c r="L403" i="5" s="1"/>
  <c r="L404" i="5" s="1"/>
  <c r="L405" i="5" s="1"/>
  <c r="L406" i="5" s="1"/>
  <c r="L407" i="5" s="1"/>
  <c r="L408" i="5" s="1"/>
  <c r="L409" i="5" s="1"/>
  <c r="L410" i="5" s="1"/>
  <c r="L411" i="5" s="1"/>
  <c r="L412" i="5" s="1"/>
  <c r="L413" i="5" s="1"/>
  <c r="L414" i="5" s="1"/>
  <c r="L415" i="5" s="1"/>
  <c r="L416" i="5" s="1"/>
  <c r="L417" i="5" s="1"/>
  <c r="L418" i="5" s="1"/>
  <c r="L419" i="5" s="1"/>
  <c r="L420" i="5" s="1"/>
  <c r="L421" i="5" s="1"/>
  <c r="L422" i="5" s="1"/>
  <c r="L423" i="5" s="1"/>
  <c r="L424" i="5" s="1"/>
  <c r="L425" i="5" s="1"/>
  <c r="L426" i="5" s="1"/>
  <c r="L427" i="5" s="1"/>
  <c r="L428" i="5" s="1"/>
  <c r="L429" i="5" s="1"/>
  <c r="L430" i="5" s="1"/>
  <c r="L431" i="5" s="1"/>
  <c r="L432" i="5" s="1"/>
  <c r="L433" i="5" s="1"/>
  <c r="L434" i="5" s="1"/>
  <c r="L435" i="5" s="1"/>
  <c r="L436" i="5" s="1"/>
  <c r="L437" i="5" s="1"/>
  <c r="L438" i="5" s="1"/>
  <c r="L439" i="5" s="1"/>
  <c r="L440" i="5" s="1"/>
  <c r="L441" i="5" s="1"/>
  <c r="L442" i="5" s="1"/>
  <c r="L443" i="5" s="1"/>
  <c r="L444" i="5" s="1"/>
  <c r="L445" i="5" s="1"/>
  <c r="L446" i="5" s="1"/>
  <c r="L447" i="5" s="1"/>
  <c r="L448" i="5" s="1"/>
  <c r="L449" i="5" s="1"/>
  <c r="L450" i="5" s="1"/>
  <c r="L451" i="5" s="1"/>
  <c r="L452" i="5" s="1"/>
  <c r="L453" i="5" s="1"/>
  <c r="L454" i="5" s="1"/>
  <c r="L455" i="5" s="1"/>
  <c r="L456" i="5" s="1"/>
  <c r="L457" i="5" s="1"/>
  <c r="L458" i="5" s="1"/>
  <c r="L459" i="5" s="1"/>
  <c r="L460" i="5" s="1"/>
  <c r="L461" i="5" s="1"/>
  <c r="L462" i="5" s="1"/>
  <c r="L463" i="5" s="1"/>
  <c r="L464" i="5" s="1"/>
  <c r="L465" i="5" s="1"/>
  <c r="L466" i="5" s="1"/>
  <c r="L467" i="5" s="1"/>
  <c r="L468" i="5" s="1"/>
  <c r="L469" i="5" s="1"/>
  <c r="L470" i="5" s="1"/>
  <c r="L471" i="5" s="1"/>
  <c r="L472" i="5" s="1"/>
  <c r="L473" i="5" s="1"/>
  <c r="L474" i="5" s="1"/>
  <c r="L475" i="5" s="1"/>
  <c r="L476" i="5" s="1"/>
  <c r="L477" i="5" s="1"/>
  <c r="L478" i="5" s="1"/>
  <c r="L479" i="5" s="1"/>
  <c r="L480" i="5" s="1"/>
  <c r="L481" i="5" s="1"/>
  <c r="L482" i="5" s="1"/>
  <c r="L483" i="5" s="1"/>
  <c r="L484" i="5" s="1"/>
  <c r="L485" i="5" s="1"/>
  <c r="L486" i="5" s="1"/>
  <c r="L487" i="5" s="1"/>
  <c r="L488" i="5" s="1"/>
  <c r="L489" i="5" s="1"/>
  <c r="L490" i="5" s="1"/>
  <c r="L491" i="5" s="1"/>
  <c r="L492" i="5" s="1"/>
  <c r="L493" i="5" s="1"/>
  <c r="L494" i="5" s="1"/>
  <c r="L495" i="5" s="1"/>
  <c r="L496" i="5" s="1"/>
  <c r="L497" i="5" s="1"/>
  <c r="L498" i="5" s="1"/>
  <c r="L499" i="5" s="1"/>
  <c r="L500" i="5" s="1"/>
  <c r="L501" i="5" s="1"/>
  <c r="L502" i="5" s="1"/>
  <c r="L503" i="5" s="1"/>
  <c r="L504" i="5" s="1"/>
  <c r="L505" i="5" s="1"/>
  <c r="L506" i="5" s="1"/>
  <c r="L507" i="5" s="1"/>
  <c r="L508" i="5" s="1"/>
  <c r="L509" i="5" s="1"/>
  <c r="L510" i="5" s="1"/>
  <c r="L511" i="5" s="1"/>
  <c r="L512" i="5" s="1"/>
  <c r="L513" i="5" s="1"/>
  <c r="L514" i="5" s="1"/>
  <c r="L515" i="5" s="1"/>
  <c r="L516" i="5" s="1"/>
  <c r="L517" i="5" s="1"/>
  <c r="L518" i="5" s="1"/>
  <c r="L519" i="5" s="1"/>
  <c r="L520" i="5" s="1"/>
  <c r="L521" i="5" s="1"/>
  <c r="L522" i="5" s="1"/>
  <c r="L523" i="5" s="1"/>
  <c r="L524" i="5" s="1"/>
  <c r="L525" i="5" s="1"/>
  <c r="L274" i="5"/>
  <c r="J526"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274"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273" i="5"/>
  <c r="H275" i="5"/>
  <c r="H276" i="5" s="1"/>
  <c r="H277" i="5" s="1"/>
  <c r="H278" i="5" s="1"/>
  <c r="H279" i="5" s="1"/>
  <c r="H280" i="5" s="1"/>
  <c r="H281" i="5" s="1"/>
  <c r="H282" i="5" s="1"/>
  <c r="H283" i="5" s="1"/>
  <c r="H284" i="5" s="1"/>
  <c r="H285" i="5" s="1"/>
  <c r="H286" i="5" s="1"/>
  <c r="H287" i="5" s="1"/>
  <c r="H288" i="5" s="1"/>
  <c r="H289" i="5" s="1"/>
  <c r="H290" i="5" s="1"/>
  <c r="H291" i="5" s="1"/>
  <c r="H292" i="5" s="1"/>
  <c r="H293" i="5" s="1"/>
  <c r="H294" i="5" s="1"/>
  <c r="H295" i="5" s="1"/>
  <c r="H296" i="5" s="1"/>
  <c r="H297" i="5" s="1"/>
  <c r="H298" i="5" s="1"/>
  <c r="H299" i="5" s="1"/>
  <c r="H300" i="5" s="1"/>
  <c r="H301" i="5" s="1"/>
  <c r="H302" i="5" s="1"/>
  <c r="H303" i="5" s="1"/>
  <c r="H304" i="5" s="1"/>
  <c r="H305" i="5" s="1"/>
  <c r="H306" i="5" s="1"/>
  <c r="H307" i="5" s="1"/>
  <c r="H308" i="5" s="1"/>
  <c r="H309" i="5" s="1"/>
  <c r="H310" i="5" s="1"/>
  <c r="H311" i="5" s="1"/>
  <c r="H312" i="5" s="1"/>
  <c r="H313" i="5" s="1"/>
  <c r="H314" i="5" s="1"/>
  <c r="H315" i="5" s="1"/>
  <c r="H316" i="5" s="1"/>
  <c r="H317" i="5" s="1"/>
  <c r="H318" i="5" s="1"/>
  <c r="H319" i="5" s="1"/>
  <c r="H320" i="5" s="1"/>
  <c r="H321" i="5" s="1"/>
  <c r="H322" i="5" s="1"/>
  <c r="H323" i="5" s="1"/>
  <c r="H324" i="5" s="1"/>
  <c r="H325" i="5" s="1"/>
  <c r="H326" i="5" s="1"/>
  <c r="H327" i="5" s="1"/>
  <c r="H328" i="5" s="1"/>
  <c r="H329" i="5" s="1"/>
  <c r="H330" i="5" s="1"/>
  <c r="H331" i="5" s="1"/>
  <c r="H332" i="5" s="1"/>
  <c r="H333" i="5" s="1"/>
  <c r="H334" i="5" s="1"/>
  <c r="H335" i="5" s="1"/>
  <c r="H336" i="5" s="1"/>
  <c r="H337" i="5" s="1"/>
  <c r="H338" i="5" s="1"/>
  <c r="H339" i="5" s="1"/>
  <c r="H340" i="5" s="1"/>
  <c r="H341" i="5" s="1"/>
  <c r="H342" i="5" s="1"/>
  <c r="H343" i="5" s="1"/>
  <c r="H344" i="5" s="1"/>
  <c r="H345" i="5" s="1"/>
  <c r="H346" i="5" s="1"/>
  <c r="H347" i="5" s="1"/>
  <c r="H348" i="5" s="1"/>
  <c r="H349" i="5" s="1"/>
  <c r="H350" i="5" s="1"/>
  <c r="H351" i="5" s="1"/>
  <c r="H352" i="5" s="1"/>
  <c r="H353" i="5" s="1"/>
  <c r="H354" i="5" s="1"/>
  <c r="H355" i="5" s="1"/>
  <c r="H356" i="5" s="1"/>
  <c r="H357" i="5" s="1"/>
  <c r="H358" i="5" s="1"/>
  <c r="H359" i="5" s="1"/>
  <c r="H360" i="5" s="1"/>
  <c r="H361" i="5" s="1"/>
  <c r="H362" i="5" s="1"/>
  <c r="H363" i="5" s="1"/>
  <c r="H364" i="5" s="1"/>
  <c r="H365" i="5" s="1"/>
  <c r="H366" i="5" s="1"/>
  <c r="H367" i="5" s="1"/>
  <c r="H368" i="5" s="1"/>
  <c r="H369" i="5" s="1"/>
  <c r="H370" i="5" s="1"/>
  <c r="H371" i="5" s="1"/>
  <c r="H372" i="5" s="1"/>
  <c r="H373" i="5" s="1"/>
  <c r="H374" i="5" s="1"/>
  <c r="H375" i="5" s="1"/>
  <c r="H376" i="5" s="1"/>
  <c r="H377" i="5" s="1"/>
  <c r="H378" i="5" s="1"/>
  <c r="H379" i="5" s="1"/>
  <c r="H380" i="5" s="1"/>
  <c r="H381" i="5" s="1"/>
  <c r="H382" i="5" s="1"/>
  <c r="H383" i="5" s="1"/>
  <c r="H384" i="5" s="1"/>
  <c r="H385" i="5" s="1"/>
  <c r="H386" i="5" s="1"/>
  <c r="H387" i="5" s="1"/>
  <c r="H388" i="5" s="1"/>
  <c r="H389" i="5" s="1"/>
  <c r="H390" i="5" s="1"/>
  <c r="H391" i="5" s="1"/>
  <c r="H392" i="5" s="1"/>
  <c r="H393" i="5" s="1"/>
  <c r="H394" i="5" s="1"/>
  <c r="H395" i="5" s="1"/>
  <c r="H396" i="5" s="1"/>
  <c r="H397" i="5" s="1"/>
  <c r="H398" i="5" s="1"/>
  <c r="H399" i="5" s="1"/>
  <c r="H400" i="5" s="1"/>
  <c r="H401" i="5" s="1"/>
  <c r="H402" i="5" s="1"/>
  <c r="H403" i="5" s="1"/>
  <c r="H404" i="5" s="1"/>
  <c r="H405" i="5" s="1"/>
  <c r="H406" i="5" s="1"/>
  <c r="H407" i="5" s="1"/>
  <c r="H408" i="5" s="1"/>
  <c r="H409" i="5" s="1"/>
  <c r="H410" i="5" s="1"/>
  <c r="H411" i="5" s="1"/>
  <c r="H412" i="5" s="1"/>
  <c r="H413" i="5" s="1"/>
  <c r="H414" i="5" s="1"/>
  <c r="H415" i="5" s="1"/>
  <c r="H416" i="5" s="1"/>
  <c r="H417" i="5" s="1"/>
  <c r="H418" i="5" s="1"/>
  <c r="H419" i="5" s="1"/>
  <c r="H420" i="5" s="1"/>
  <c r="H421" i="5" s="1"/>
  <c r="H422" i="5" s="1"/>
  <c r="H423" i="5" s="1"/>
  <c r="H424" i="5" s="1"/>
  <c r="H425" i="5" s="1"/>
  <c r="H426" i="5" s="1"/>
  <c r="H427" i="5" s="1"/>
  <c r="H428" i="5" s="1"/>
  <c r="H429" i="5" s="1"/>
  <c r="H430" i="5" s="1"/>
  <c r="H431" i="5" s="1"/>
  <c r="H432" i="5" s="1"/>
  <c r="H433" i="5" s="1"/>
  <c r="H434" i="5" s="1"/>
  <c r="H435" i="5" s="1"/>
  <c r="H436" i="5" s="1"/>
  <c r="H437" i="5" s="1"/>
  <c r="H438" i="5" s="1"/>
  <c r="H439" i="5" s="1"/>
  <c r="H440" i="5" s="1"/>
  <c r="H441" i="5" s="1"/>
  <c r="H442" i="5" s="1"/>
  <c r="H443" i="5" s="1"/>
  <c r="H444" i="5" s="1"/>
  <c r="H445" i="5" s="1"/>
  <c r="H446" i="5" s="1"/>
  <c r="H447" i="5" s="1"/>
  <c r="H448" i="5" s="1"/>
  <c r="H449" i="5" s="1"/>
  <c r="H450" i="5" s="1"/>
  <c r="H451" i="5" s="1"/>
  <c r="H452" i="5" s="1"/>
  <c r="H453" i="5" s="1"/>
  <c r="H454" i="5" s="1"/>
  <c r="H455" i="5" s="1"/>
  <c r="H456" i="5" s="1"/>
  <c r="H457" i="5" s="1"/>
  <c r="H458" i="5" s="1"/>
  <c r="H459" i="5" s="1"/>
  <c r="H460" i="5" s="1"/>
  <c r="H461" i="5" s="1"/>
  <c r="H462" i="5" s="1"/>
  <c r="H463" i="5" s="1"/>
  <c r="H464" i="5" s="1"/>
  <c r="H465" i="5" s="1"/>
  <c r="H466" i="5" s="1"/>
  <c r="H467" i="5" s="1"/>
  <c r="H468" i="5" s="1"/>
  <c r="H469" i="5" s="1"/>
  <c r="H470" i="5" s="1"/>
  <c r="H471" i="5" s="1"/>
  <c r="H472" i="5" s="1"/>
  <c r="H473" i="5" s="1"/>
  <c r="H474" i="5" s="1"/>
  <c r="H475" i="5" s="1"/>
  <c r="H476" i="5" s="1"/>
  <c r="H477" i="5" s="1"/>
  <c r="H478" i="5" s="1"/>
  <c r="H479" i="5" s="1"/>
  <c r="H480" i="5" s="1"/>
  <c r="H481" i="5" s="1"/>
  <c r="H482" i="5" s="1"/>
  <c r="H483" i="5" s="1"/>
  <c r="H484" i="5" s="1"/>
  <c r="H485" i="5" s="1"/>
  <c r="H486" i="5" s="1"/>
  <c r="H487" i="5" s="1"/>
  <c r="H488" i="5" s="1"/>
  <c r="H489" i="5" s="1"/>
  <c r="H490" i="5" s="1"/>
  <c r="H491" i="5" s="1"/>
  <c r="H492" i="5" s="1"/>
  <c r="H493" i="5" s="1"/>
  <c r="H494" i="5" s="1"/>
  <c r="H495" i="5" s="1"/>
  <c r="H496" i="5" s="1"/>
  <c r="H497" i="5" s="1"/>
  <c r="H498" i="5" s="1"/>
  <c r="H499" i="5" s="1"/>
  <c r="H500" i="5" s="1"/>
  <c r="H501" i="5" s="1"/>
  <c r="H502" i="5" s="1"/>
  <c r="H503" i="5" s="1"/>
  <c r="H504" i="5" s="1"/>
  <c r="H505" i="5" s="1"/>
  <c r="H506" i="5" s="1"/>
  <c r="H507" i="5" s="1"/>
  <c r="H508" i="5" s="1"/>
  <c r="H509" i="5" s="1"/>
  <c r="H510" i="5" s="1"/>
  <c r="H511" i="5" s="1"/>
  <c r="H512" i="5" s="1"/>
  <c r="H513" i="5" s="1"/>
  <c r="H514" i="5" s="1"/>
  <c r="H515" i="5" s="1"/>
  <c r="H516" i="5" s="1"/>
  <c r="H517" i="5" s="1"/>
  <c r="H518" i="5" s="1"/>
  <c r="H519" i="5" s="1"/>
  <c r="H520" i="5" s="1"/>
  <c r="H521" i="5" s="1"/>
  <c r="H522" i="5" s="1"/>
  <c r="H523" i="5" s="1"/>
  <c r="H524" i="5" s="1"/>
  <c r="H525" i="5" s="1"/>
  <c r="H274" i="5"/>
  <c r="F526"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274" i="5"/>
  <c r="E275" i="5"/>
  <c r="E276" i="5" s="1"/>
  <c r="E277" i="5" s="1"/>
  <c r="E278" i="5" s="1"/>
  <c r="E279" i="5" s="1"/>
  <c r="E280" i="5" s="1"/>
  <c r="E281" i="5" s="1"/>
  <c r="E282" i="5" s="1"/>
  <c r="E283" i="5" s="1"/>
  <c r="E284" i="5" s="1"/>
  <c r="E285" i="5" s="1"/>
  <c r="E286" i="5" s="1"/>
  <c r="E287" i="5" s="1"/>
  <c r="E288" i="5" s="1"/>
  <c r="E289" i="5" s="1"/>
  <c r="E290" i="5" s="1"/>
  <c r="E291" i="5" s="1"/>
  <c r="E292" i="5" s="1"/>
  <c r="E293" i="5" s="1"/>
  <c r="E294" i="5" s="1"/>
  <c r="E295" i="5" s="1"/>
  <c r="E296" i="5" s="1"/>
  <c r="E297" i="5" s="1"/>
  <c r="E298" i="5" s="1"/>
  <c r="E299" i="5" s="1"/>
  <c r="E300" i="5" s="1"/>
  <c r="E301" i="5" s="1"/>
  <c r="E302" i="5" s="1"/>
  <c r="E303" i="5" s="1"/>
  <c r="E304" i="5" s="1"/>
  <c r="E305" i="5" s="1"/>
  <c r="E306" i="5" s="1"/>
  <c r="E307" i="5" s="1"/>
  <c r="E308" i="5" s="1"/>
  <c r="E309" i="5" s="1"/>
  <c r="E310" i="5" s="1"/>
  <c r="E311" i="5" s="1"/>
  <c r="E312" i="5" s="1"/>
  <c r="E313" i="5" s="1"/>
  <c r="E314" i="5" s="1"/>
  <c r="E315" i="5" s="1"/>
  <c r="E316" i="5" s="1"/>
  <c r="E317" i="5" s="1"/>
  <c r="E318" i="5" s="1"/>
  <c r="E319" i="5" s="1"/>
  <c r="E320" i="5" s="1"/>
  <c r="E321" i="5" s="1"/>
  <c r="E322" i="5" s="1"/>
  <c r="E323" i="5" s="1"/>
  <c r="E324" i="5" s="1"/>
  <c r="E325" i="5" s="1"/>
  <c r="E326" i="5" s="1"/>
  <c r="E327" i="5" s="1"/>
  <c r="E328" i="5" s="1"/>
  <c r="E329" i="5" s="1"/>
  <c r="E330" i="5" s="1"/>
  <c r="E331" i="5" s="1"/>
  <c r="E332" i="5" s="1"/>
  <c r="E333" i="5" s="1"/>
  <c r="E334" i="5" s="1"/>
  <c r="E335" i="5" s="1"/>
  <c r="E336" i="5" s="1"/>
  <c r="E337" i="5" s="1"/>
  <c r="E338" i="5" s="1"/>
  <c r="E339" i="5" s="1"/>
  <c r="E340" i="5" s="1"/>
  <c r="E341" i="5" s="1"/>
  <c r="E342" i="5" s="1"/>
  <c r="E343" i="5" s="1"/>
  <c r="E344" i="5" s="1"/>
  <c r="E345" i="5" s="1"/>
  <c r="E346" i="5" s="1"/>
  <c r="E347" i="5" s="1"/>
  <c r="E348" i="5" s="1"/>
  <c r="E349" i="5" s="1"/>
  <c r="E350" i="5" s="1"/>
  <c r="E351" i="5" s="1"/>
  <c r="E352" i="5" s="1"/>
  <c r="E353" i="5" s="1"/>
  <c r="E354" i="5" s="1"/>
  <c r="E355" i="5" s="1"/>
  <c r="E356" i="5" s="1"/>
  <c r="E357" i="5" s="1"/>
  <c r="E358" i="5" s="1"/>
  <c r="E359" i="5" s="1"/>
  <c r="E360" i="5" s="1"/>
  <c r="E361" i="5" s="1"/>
  <c r="E362" i="5" s="1"/>
  <c r="E363" i="5" s="1"/>
  <c r="E364" i="5" s="1"/>
  <c r="E365" i="5" s="1"/>
  <c r="E366" i="5" s="1"/>
  <c r="E367" i="5" s="1"/>
  <c r="E368" i="5" s="1"/>
  <c r="E369" i="5" s="1"/>
  <c r="E370" i="5" s="1"/>
  <c r="E371" i="5" s="1"/>
  <c r="E372" i="5" s="1"/>
  <c r="E373" i="5" s="1"/>
  <c r="E374" i="5" s="1"/>
  <c r="E375" i="5" s="1"/>
  <c r="E376" i="5" s="1"/>
  <c r="E377" i="5" s="1"/>
  <c r="E378" i="5" s="1"/>
  <c r="E379" i="5" s="1"/>
  <c r="E380" i="5" s="1"/>
  <c r="E381" i="5" s="1"/>
  <c r="E382" i="5" s="1"/>
  <c r="E383" i="5" s="1"/>
  <c r="E384" i="5" s="1"/>
  <c r="E385" i="5" s="1"/>
  <c r="E386" i="5" s="1"/>
  <c r="E387" i="5" s="1"/>
  <c r="E388" i="5" s="1"/>
  <c r="E389" i="5" s="1"/>
  <c r="E390" i="5" s="1"/>
  <c r="E391" i="5" s="1"/>
  <c r="E392" i="5" s="1"/>
  <c r="E393" i="5" s="1"/>
  <c r="E394" i="5" s="1"/>
  <c r="E395" i="5" s="1"/>
  <c r="E396" i="5" s="1"/>
  <c r="E397" i="5" s="1"/>
  <c r="E398" i="5" s="1"/>
  <c r="E399" i="5" s="1"/>
  <c r="E400" i="5" s="1"/>
  <c r="E401" i="5" s="1"/>
  <c r="E402" i="5" s="1"/>
  <c r="E403" i="5" s="1"/>
  <c r="E404" i="5" s="1"/>
  <c r="E405" i="5" s="1"/>
  <c r="E406" i="5" s="1"/>
  <c r="E407" i="5" s="1"/>
  <c r="E408" i="5" s="1"/>
  <c r="E409" i="5" s="1"/>
  <c r="E410" i="5" s="1"/>
  <c r="E411" i="5" s="1"/>
  <c r="E412" i="5" s="1"/>
  <c r="E413" i="5" s="1"/>
  <c r="E414" i="5" s="1"/>
  <c r="E415" i="5" s="1"/>
  <c r="E416" i="5" s="1"/>
  <c r="E417" i="5" s="1"/>
  <c r="E418" i="5" s="1"/>
  <c r="E419" i="5" s="1"/>
  <c r="E420" i="5" s="1"/>
  <c r="E421" i="5" s="1"/>
  <c r="E422" i="5" s="1"/>
  <c r="E423" i="5" s="1"/>
  <c r="E424" i="5" s="1"/>
  <c r="E425" i="5" s="1"/>
  <c r="E426" i="5" s="1"/>
  <c r="E427" i="5" s="1"/>
  <c r="E428" i="5" s="1"/>
  <c r="E429" i="5" s="1"/>
  <c r="E430" i="5" s="1"/>
  <c r="E431" i="5" s="1"/>
  <c r="E432" i="5" s="1"/>
  <c r="E433" i="5" s="1"/>
  <c r="E434" i="5" s="1"/>
  <c r="E435" i="5" s="1"/>
  <c r="E436" i="5" s="1"/>
  <c r="E437" i="5" s="1"/>
  <c r="E438" i="5" s="1"/>
  <c r="E439" i="5" s="1"/>
  <c r="E440" i="5" s="1"/>
  <c r="E441" i="5" s="1"/>
  <c r="E442" i="5" s="1"/>
  <c r="E443" i="5" s="1"/>
  <c r="E444" i="5" s="1"/>
  <c r="E445" i="5" s="1"/>
  <c r="E446" i="5" s="1"/>
  <c r="E447" i="5" s="1"/>
  <c r="E448" i="5" s="1"/>
  <c r="E449" i="5" s="1"/>
  <c r="E450" i="5" s="1"/>
  <c r="E451" i="5" s="1"/>
  <c r="E452" i="5" s="1"/>
  <c r="E453" i="5" s="1"/>
  <c r="E454" i="5" s="1"/>
  <c r="E455" i="5" s="1"/>
  <c r="E456" i="5" s="1"/>
  <c r="E457" i="5" s="1"/>
  <c r="E458" i="5" s="1"/>
  <c r="E459" i="5" s="1"/>
  <c r="E460" i="5" s="1"/>
  <c r="E461" i="5" s="1"/>
  <c r="E462" i="5" s="1"/>
  <c r="E463" i="5" s="1"/>
  <c r="E464" i="5" s="1"/>
  <c r="E465" i="5" s="1"/>
  <c r="E466" i="5" s="1"/>
  <c r="E467" i="5" s="1"/>
  <c r="E468" i="5" s="1"/>
  <c r="E469" i="5" s="1"/>
  <c r="E470" i="5" s="1"/>
  <c r="E471" i="5" s="1"/>
  <c r="E472" i="5" s="1"/>
  <c r="E473" i="5" s="1"/>
  <c r="E474" i="5" s="1"/>
  <c r="E475" i="5" s="1"/>
  <c r="E476" i="5" s="1"/>
  <c r="E477" i="5" s="1"/>
  <c r="E478" i="5" s="1"/>
  <c r="E479" i="5" s="1"/>
  <c r="E480" i="5" s="1"/>
  <c r="E481" i="5" s="1"/>
  <c r="E482" i="5" s="1"/>
  <c r="E483" i="5" s="1"/>
  <c r="E484" i="5" s="1"/>
  <c r="E485" i="5" s="1"/>
  <c r="E486" i="5" s="1"/>
  <c r="E487" i="5" s="1"/>
  <c r="E488" i="5" s="1"/>
  <c r="E489" i="5" s="1"/>
  <c r="E490" i="5" s="1"/>
  <c r="E491" i="5" s="1"/>
  <c r="E492" i="5" s="1"/>
  <c r="E493" i="5" s="1"/>
  <c r="E494" i="5" s="1"/>
  <c r="E495" i="5" s="1"/>
  <c r="E496" i="5" s="1"/>
  <c r="E497" i="5" s="1"/>
  <c r="E498" i="5" s="1"/>
  <c r="E499" i="5" s="1"/>
  <c r="E500" i="5" s="1"/>
  <c r="E501" i="5" s="1"/>
  <c r="E502" i="5" s="1"/>
  <c r="E503" i="5" s="1"/>
  <c r="E504" i="5" s="1"/>
  <c r="E505" i="5" s="1"/>
  <c r="E506" i="5" s="1"/>
  <c r="E507" i="5" s="1"/>
  <c r="E508" i="5" s="1"/>
  <c r="E509" i="5" s="1"/>
  <c r="E510" i="5" s="1"/>
  <c r="E511" i="5" s="1"/>
  <c r="E512" i="5" s="1"/>
  <c r="E513" i="5" s="1"/>
  <c r="E514" i="5" s="1"/>
  <c r="E515" i="5" s="1"/>
  <c r="E516" i="5" s="1"/>
  <c r="E517" i="5" s="1"/>
  <c r="E518" i="5" s="1"/>
  <c r="E519" i="5" s="1"/>
  <c r="E520" i="5" s="1"/>
  <c r="E521" i="5" s="1"/>
  <c r="E522" i="5" s="1"/>
  <c r="E523" i="5" s="1"/>
  <c r="E524" i="5" s="1"/>
  <c r="E525" i="5" s="1"/>
  <c r="E274" i="5"/>
  <c r="E273" i="5"/>
  <c r="AF269"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F184" i="5"/>
  <c r="AF185" i="5"/>
  <c r="AF186" i="5"/>
  <c r="AF187" i="5"/>
  <c r="AF188" i="5"/>
  <c r="AF189" i="5"/>
  <c r="AF190" i="5"/>
  <c r="AF191" i="5"/>
  <c r="AF192" i="5"/>
  <c r="AF193" i="5"/>
  <c r="AF194" i="5"/>
  <c r="AF195" i="5"/>
  <c r="AF196" i="5"/>
  <c r="AF197" i="5"/>
  <c r="AF198" i="5"/>
  <c r="AF199" i="5"/>
  <c r="AF200" i="5"/>
  <c r="AF201" i="5"/>
  <c r="AF202" i="5"/>
  <c r="AF203" i="5"/>
  <c r="AF204" i="5"/>
  <c r="AF205" i="5"/>
  <c r="AF206" i="5"/>
  <c r="AF207" i="5"/>
  <c r="AF208" i="5"/>
  <c r="AF209" i="5"/>
  <c r="AF210" i="5"/>
  <c r="AF211" i="5"/>
  <c r="AF212" i="5"/>
  <c r="AF213" i="5"/>
  <c r="AF214" i="5"/>
  <c r="AF215" i="5"/>
  <c r="AF216" i="5"/>
  <c r="AF217" i="5"/>
  <c r="AF218" i="5"/>
  <c r="AF219" i="5"/>
  <c r="AF220" i="5"/>
  <c r="AF221" i="5"/>
  <c r="AF222" i="5"/>
  <c r="AF223" i="5"/>
  <c r="AF224" i="5"/>
  <c r="AF225" i="5"/>
  <c r="AF226" i="5"/>
  <c r="AF227" i="5"/>
  <c r="AF228" i="5"/>
  <c r="AF229" i="5"/>
  <c r="AF230" i="5"/>
  <c r="AF231" i="5"/>
  <c r="AF232" i="5"/>
  <c r="AF233" i="5"/>
  <c r="AF234" i="5"/>
  <c r="AF235" i="5"/>
  <c r="AF236" i="5"/>
  <c r="AF237" i="5"/>
  <c r="AF238" i="5"/>
  <c r="AF239" i="5"/>
  <c r="AF240" i="5"/>
  <c r="AF241" i="5"/>
  <c r="AF242" i="5"/>
  <c r="AF243" i="5"/>
  <c r="AF244" i="5"/>
  <c r="AF245" i="5"/>
  <c r="AF246" i="5"/>
  <c r="AF247" i="5"/>
  <c r="AF248" i="5"/>
  <c r="AF249" i="5"/>
  <c r="AF250" i="5"/>
  <c r="AF251" i="5"/>
  <c r="AF252" i="5"/>
  <c r="AF253" i="5"/>
  <c r="AF254" i="5"/>
  <c r="AF255" i="5"/>
  <c r="AF256" i="5"/>
  <c r="AF257" i="5"/>
  <c r="AF258" i="5"/>
  <c r="AF259" i="5"/>
  <c r="AF260" i="5"/>
  <c r="AF261" i="5"/>
  <c r="AF262" i="5"/>
  <c r="AF263" i="5"/>
  <c r="AF264" i="5"/>
  <c r="AF265" i="5"/>
  <c r="AF266" i="5"/>
  <c r="AF267" i="5"/>
  <c r="AF17" i="5"/>
  <c r="AE18" i="5"/>
  <c r="AE19" i="5" s="1"/>
  <c r="AE20" i="5" s="1"/>
  <c r="AE21" i="5" s="1"/>
  <c r="AE22" i="5" s="1"/>
  <c r="AE23" i="5" s="1"/>
  <c r="AE24" i="5" s="1"/>
  <c r="AE25" i="5" s="1"/>
  <c r="AE26" i="5" s="1"/>
  <c r="AE27" i="5" s="1"/>
  <c r="AE28" i="5" s="1"/>
  <c r="AE29" i="5" s="1"/>
  <c r="AE30" i="5" s="1"/>
  <c r="AE31" i="5" s="1"/>
  <c r="AE32" i="5" s="1"/>
  <c r="AE33" i="5" s="1"/>
  <c r="AE34" i="5" s="1"/>
  <c r="AE35" i="5" s="1"/>
  <c r="AE36" i="5" s="1"/>
  <c r="AE37" i="5" s="1"/>
  <c r="AE38" i="5" s="1"/>
  <c r="AE39" i="5" s="1"/>
  <c r="AE40" i="5" s="1"/>
  <c r="AE41" i="5" s="1"/>
  <c r="AE42" i="5" s="1"/>
  <c r="AE43" i="5" s="1"/>
  <c r="AE44" i="5" s="1"/>
  <c r="AE45" i="5" s="1"/>
  <c r="AE46" i="5" s="1"/>
  <c r="AE47" i="5" s="1"/>
  <c r="AE48" i="5" s="1"/>
  <c r="AE49" i="5" s="1"/>
  <c r="AE50" i="5" s="1"/>
  <c r="AE51" i="5" s="1"/>
  <c r="AE52" i="5" s="1"/>
  <c r="AE53" i="5" s="1"/>
  <c r="AE54" i="5" s="1"/>
  <c r="AE55" i="5" s="1"/>
  <c r="AE56" i="5" s="1"/>
  <c r="AE57" i="5" s="1"/>
  <c r="AE58" i="5" s="1"/>
  <c r="AE59" i="5" s="1"/>
  <c r="AE60" i="5" s="1"/>
  <c r="AE61" i="5" s="1"/>
  <c r="AE62" i="5" s="1"/>
  <c r="AE63" i="5" s="1"/>
  <c r="AE64" i="5" s="1"/>
  <c r="AE65" i="5" s="1"/>
  <c r="AE66" i="5" s="1"/>
  <c r="AE67" i="5" s="1"/>
  <c r="AE68" i="5" s="1"/>
  <c r="AE69" i="5" s="1"/>
  <c r="AE70" i="5" s="1"/>
  <c r="AE71" i="5" s="1"/>
  <c r="AE72" i="5" s="1"/>
  <c r="AE73" i="5" s="1"/>
  <c r="AE74" i="5" s="1"/>
  <c r="AE75" i="5" s="1"/>
  <c r="AE76" i="5" s="1"/>
  <c r="AE77" i="5" s="1"/>
  <c r="AE78" i="5" s="1"/>
  <c r="AE79" i="5" s="1"/>
  <c r="AE80" i="5" s="1"/>
  <c r="AE81" i="5" s="1"/>
  <c r="AE82" i="5" s="1"/>
  <c r="AE83" i="5" s="1"/>
  <c r="AE84" i="5" s="1"/>
  <c r="AE85" i="5" s="1"/>
  <c r="AE86" i="5" s="1"/>
  <c r="AE87" i="5" s="1"/>
  <c r="AE88" i="5" s="1"/>
  <c r="AE89" i="5" s="1"/>
  <c r="AE90" i="5" s="1"/>
  <c r="AE91" i="5" s="1"/>
  <c r="AE92" i="5" s="1"/>
  <c r="AE93" i="5" s="1"/>
  <c r="AE94" i="5" s="1"/>
  <c r="AE95" i="5" s="1"/>
  <c r="AE96" i="5" s="1"/>
  <c r="AE97" i="5" s="1"/>
  <c r="AE98" i="5" s="1"/>
  <c r="AE99" i="5" s="1"/>
  <c r="AE100" i="5" s="1"/>
  <c r="AE101" i="5" s="1"/>
  <c r="AE102" i="5" s="1"/>
  <c r="AE103" i="5" s="1"/>
  <c r="AE104" i="5" s="1"/>
  <c r="AE105" i="5" s="1"/>
  <c r="AE106" i="5" s="1"/>
  <c r="AE107" i="5" s="1"/>
  <c r="AE108" i="5" s="1"/>
  <c r="AE109" i="5" s="1"/>
  <c r="AE110" i="5" s="1"/>
  <c r="AE111" i="5" s="1"/>
  <c r="AE112" i="5" s="1"/>
  <c r="AE113" i="5" s="1"/>
  <c r="AE114" i="5" s="1"/>
  <c r="AE115" i="5" s="1"/>
  <c r="AE116" i="5" s="1"/>
  <c r="AE117" i="5" s="1"/>
  <c r="AE118" i="5" s="1"/>
  <c r="AE119" i="5" s="1"/>
  <c r="AE120" i="5" s="1"/>
  <c r="AE121" i="5" s="1"/>
  <c r="AE122" i="5" s="1"/>
  <c r="AE123" i="5" s="1"/>
  <c r="AE124" i="5" s="1"/>
  <c r="AE125" i="5" s="1"/>
  <c r="AE126" i="5" s="1"/>
  <c r="AE127" i="5" s="1"/>
  <c r="AE128" i="5" s="1"/>
  <c r="AE129" i="5" s="1"/>
  <c r="AE130" i="5" s="1"/>
  <c r="AE131" i="5" s="1"/>
  <c r="AE132" i="5" s="1"/>
  <c r="AE133" i="5" s="1"/>
  <c r="AE134" i="5" s="1"/>
  <c r="AE135" i="5" s="1"/>
  <c r="AE136" i="5" s="1"/>
  <c r="AE137" i="5" s="1"/>
  <c r="AE138" i="5" s="1"/>
  <c r="AE139" i="5" s="1"/>
  <c r="AE140" i="5" s="1"/>
  <c r="AE141" i="5" s="1"/>
  <c r="AE142" i="5" s="1"/>
  <c r="AE143" i="5" s="1"/>
  <c r="AE144" i="5" s="1"/>
  <c r="AE145" i="5" s="1"/>
  <c r="AE146" i="5" s="1"/>
  <c r="AE147" i="5" s="1"/>
  <c r="AE148" i="5" s="1"/>
  <c r="AE149" i="5" s="1"/>
  <c r="AE150" i="5" s="1"/>
  <c r="AE151" i="5" s="1"/>
  <c r="AE152" i="5" s="1"/>
  <c r="AE153" i="5" s="1"/>
  <c r="AE154" i="5" s="1"/>
  <c r="AE155" i="5" s="1"/>
  <c r="AE156" i="5" s="1"/>
  <c r="AE157" i="5" s="1"/>
  <c r="AE158" i="5" s="1"/>
  <c r="AE159" i="5" s="1"/>
  <c r="AE160" i="5" s="1"/>
  <c r="AE161" i="5" s="1"/>
  <c r="AE162" i="5" s="1"/>
  <c r="AE163" i="5" s="1"/>
  <c r="AE164" i="5" s="1"/>
  <c r="AE165" i="5" s="1"/>
  <c r="AE166" i="5" s="1"/>
  <c r="AE167" i="5" s="1"/>
  <c r="AE168" i="5" s="1"/>
  <c r="AE169" i="5" s="1"/>
  <c r="AE170" i="5" s="1"/>
  <c r="AE171" i="5" s="1"/>
  <c r="AE172" i="5" s="1"/>
  <c r="AE173" i="5" s="1"/>
  <c r="AE174" i="5" s="1"/>
  <c r="AE175" i="5" s="1"/>
  <c r="AE176" i="5" s="1"/>
  <c r="AE177" i="5" s="1"/>
  <c r="AE178" i="5" s="1"/>
  <c r="AE179" i="5" s="1"/>
  <c r="AE180" i="5" s="1"/>
  <c r="AE181" i="5" s="1"/>
  <c r="AE182" i="5" s="1"/>
  <c r="AE183" i="5" s="1"/>
  <c r="AE184" i="5" s="1"/>
  <c r="AE185" i="5" s="1"/>
  <c r="AE186" i="5" s="1"/>
  <c r="AE187" i="5" s="1"/>
  <c r="AE188" i="5" s="1"/>
  <c r="AE189" i="5" s="1"/>
  <c r="AE190" i="5" s="1"/>
  <c r="AE191" i="5" s="1"/>
  <c r="AE192" i="5" s="1"/>
  <c r="AE193" i="5" s="1"/>
  <c r="AE194" i="5" s="1"/>
  <c r="AE195" i="5" s="1"/>
  <c r="AE196" i="5" s="1"/>
  <c r="AE197" i="5" s="1"/>
  <c r="AE198" i="5" s="1"/>
  <c r="AE199" i="5" s="1"/>
  <c r="AE200" i="5" s="1"/>
  <c r="AE201" i="5" s="1"/>
  <c r="AE202" i="5" s="1"/>
  <c r="AE203" i="5" s="1"/>
  <c r="AE204" i="5" s="1"/>
  <c r="AE205" i="5" s="1"/>
  <c r="AE206" i="5" s="1"/>
  <c r="AE207" i="5" s="1"/>
  <c r="AE208" i="5" s="1"/>
  <c r="AE209" i="5" s="1"/>
  <c r="AE210" i="5" s="1"/>
  <c r="AE211" i="5" s="1"/>
  <c r="AE212" i="5" s="1"/>
  <c r="AE213" i="5" s="1"/>
  <c r="AE214" i="5" s="1"/>
  <c r="AE215" i="5" s="1"/>
  <c r="AE216" i="5" s="1"/>
  <c r="AE217" i="5" s="1"/>
  <c r="AE218" i="5" s="1"/>
  <c r="AE219" i="5" s="1"/>
  <c r="AE220" i="5" s="1"/>
  <c r="AE221" i="5" s="1"/>
  <c r="AE222" i="5" s="1"/>
  <c r="AE223" i="5" s="1"/>
  <c r="AE224" i="5" s="1"/>
  <c r="AE225" i="5" s="1"/>
  <c r="AE226" i="5" s="1"/>
  <c r="AE227" i="5" s="1"/>
  <c r="AE228" i="5" s="1"/>
  <c r="AE229" i="5" s="1"/>
  <c r="AE230" i="5" s="1"/>
  <c r="AE231" i="5" s="1"/>
  <c r="AE232" i="5" s="1"/>
  <c r="AE233" i="5" s="1"/>
  <c r="AE234" i="5" s="1"/>
  <c r="AE235" i="5" s="1"/>
  <c r="AE236" i="5" s="1"/>
  <c r="AE237" i="5" s="1"/>
  <c r="AE238" i="5" s="1"/>
  <c r="AE239" i="5" s="1"/>
  <c r="AE240" i="5" s="1"/>
  <c r="AE241" i="5" s="1"/>
  <c r="AE242" i="5" s="1"/>
  <c r="AE243" i="5" s="1"/>
  <c r="AE244" i="5" s="1"/>
  <c r="AE245" i="5" s="1"/>
  <c r="AE246" i="5" s="1"/>
  <c r="AE247" i="5" s="1"/>
  <c r="AE248" i="5" s="1"/>
  <c r="AE249" i="5" s="1"/>
  <c r="AE250" i="5" s="1"/>
  <c r="AE251" i="5" s="1"/>
  <c r="AE252" i="5" s="1"/>
  <c r="AE253" i="5" s="1"/>
  <c r="AE254" i="5" s="1"/>
  <c r="AE255" i="5" s="1"/>
  <c r="AE256" i="5" s="1"/>
  <c r="AE257" i="5" s="1"/>
  <c r="AE258" i="5" s="1"/>
  <c r="AE259" i="5" s="1"/>
  <c r="AE260" i="5" s="1"/>
  <c r="AE261" i="5" s="1"/>
  <c r="AE262" i="5" s="1"/>
  <c r="AE263" i="5" s="1"/>
  <c r="AE264" i="5" s="1"/>
  <c r="AE265" i="5" s="1"/>
  <c r="AE266" i="5" s="1"/>
  <c r="AE267" i="5" s="1"/>
  <c r="AE268" i="5" s="1"/>
  <c r="AE17" i="5"/>
  <c r="AE16" i="5"/>
  <c r="AC269"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AC185" i="5"/>
  <c r="AC186" i="5"/>
  <c r="AC187" i="5"/>
  <c r="AC188" i="5"/>
  <c r="AC189" i="5"/>
  <c r="AC190" i="5"/>
  <c r="AC191" i="5"/>
  <c r="AC192" i="5"/>
  <c r="AC193" i="5"/>
  <c r="AC194" i="5"/>
  <c r="AC195" i="5"/>
  <c r="AC196" i="5"/>
  <c r="AC197" i="5"/>
  <c r="AC198" i="5"/>
  <c r="AC199" i="5"/>
  <c r="AC200" i="5"/>
  <c r="AC201" i="5"/>
  <c r="AC202" i="5"/>
  <c r="AC203" i="5"/>
  <c r="AC204" i="5"/>
  <c r="AC205" i="5"/>
  <c r="AC206" i="5"/>
  <c r="AC207" i="5"/>
  <c r="AC208" i="5"/>
  <c r="AC209" i="5"/>
  <c r="AC210" i="5"/>
  <c r="AC211" i="5"/>
  <c r="AC212" i="5"/>
  <c r="AC213" i="5"/>
  <c r="AC214" i="5"/>
  <c r="AC215" i="5"/>
  <c r="AC216" i="5"/>
  <c r="AC217" i="5"/>
  <c r="AC218" i="5"/>
  <c r="AC219" i="5"/>
  <c r="AC220" i="5"/>
  <c r="AC221" i="5"/>
  <c r="AC222" i="5"/>
  <c r="AC223" i="5"/>
  <c r="AC224" i="5"/>
  <c r="AC225" i="5"/>
  <c r="AC226" i="5"/>
  <c r="AC227" i="5"/>
  <c r="AC228" i="5"/>
  <c r="AC229" i="5"/>
  <c r="AC230" i="5"/>
  <c r="AC231" i="5"/>
  <c r="AC232" i="5"/>
  <c r="AC233" i="5"/>
  <c r="AC234" i="5"/>
  <c r="AC235" i="5"/>
  <c r="AC236" i="5"/>
  <c r="AC237" i="5"/>
  <c r="AC238" i="5"/>
  <c r="AC239" i="5"/>
  <c r="AC240" i="5"/>
  <c r="AC241" i="5"/>
  <c r="AC242" i="5"/>
  <c r="AC243" i="5"/>
  <c r="AC244" i="5"/>
  <c r="AC245" i="5"/>
  <c r="AC246" i="5"/>
  <c r="AC247" i="5"/>
  <c r="AC248" i="5"/>
  <c r="AC249" i="5"/>
  <c r="AC250" i="5"/>
  <c r="AC251" i="5"/>
  <c r="AC252" i="5"/>
  <c r="AC253" i="5"/>
  <c r="AC254" i="5"/>
  <c r="AC255" i="5"/>
  <c r="AC256" i="5"/>
  <c r="AC257" i="5"/>
  <c r="AC258" i="5"/>
  <c r="AC259" i="5"/>
  <c r="AC260" i="5"/>
  <c r="AC261" i="5"/>
  <c r="AC262" i="5"/>
  <c r="AC263" i="5"/>
  <c r="AC264" i="5"/>
  <c r="AC265" i="5"/>
  <c r="AC266" i="5"/>
  <c r="AC267" i="5"/>
  <c r="AC17" i="5"/>
  <c r="AB18" i="5"/>
  <c r="AB19" i="5"/>
  <c r="AB20" i="5" s="1"/>
  <c r="AB21" i="5" s="1"/>
  <c r="AB22" i="5" s="1"/>
  <c r="AB23" i="5" s="1"/>
  <c r="AB24" i="5" s="1"/>
  <c r="AB25" i="5" s="1"/>
  <c r="AB26" i="5" s="1"/>
  <c r="AB27" i="5" s="1"/>
  <c r="AB28" i="5" s="1"/>
  <c r="AB29" i="5" s="1"/>
  <c r="AB30" i="5" s="1"/>
  <c r="AB31" i="5" s="1"/>
  <c r="AB32" i="5" s="1"/>
  <c r="AB33" i="5" s="1"/>
  <c r="AB34" i="5" s="1"/>
  <c r="AB35" i="5" s="1"/>
  <c r="AB36" i="5" s="1"/>
  <c r="AB37" i="5" s="1"/>
  <c r="AB38" i="5" s="1"/>
  <c r="AB39" i="5" s="1"/>
  <c r="AB40" i="5" s="1"/>
  <c r="AB41" i="5" s="1"/>
  <c r="AB42" i="5" s="1"/>
  <c r="AB43" i="5" s="1"/>
  <c r="AB44" i="5" s="1"/>
  <c r="AB45" i="5" s="1"/>
  <c r="AB46" i="5" s="1"/>
  <c r="AB47" i="5" s="1"/>
  <c r="AB48" i="5" s="1"/>
  <c r="AB49" i="5" s="1"/>
  <c r="AB50" i="5" s="1"/>
  <c r="AB51" i="5" s="1"/>
  <c r="AB52" i="5" s="1"/>
  <c r="AB53" i="5" s="1"/>
  <c r="AB54" i="5" s="1"/>
  <c r="AB55" i="5" s="1"/>
  <c r="AB56" i="5" s="1"/>
  <c r="AB57" i="5" s="1"/>
  <c r="AB58" i="5" s="1"/>
  <c r="AB59" i="5" s="1"/>
  <c r="AB60" i="5" s="1"/>
  <c r="AB61" i="5" s="1"/>
  <c r="AB62" i="5" s="1"/>
  <c r="AB63" i="5" s="1"/>
  <c r="AB64" i="5" s="1"/>
  <c r="AB65" i="5" s="1"/>
  <c r="AB66" i="5" s="1"/>
  <c r="AB67" i="5" s="1"/>
  <c r="AB68" i="5" s="1"/>
  <c r="AB69" i="5" s="1"/>
  <c r="AB70" i="5" s="1"/>
  <c r="AB71" i="5" s="1"/>
  <c r="AB72" i="5" s="1"/>
  <c r="AB73" i="5" s="1"/>
  <c r="AB74" i="5" s="1"/>
  <c r="AB75" i="5" s="1"/>
  <c r="AB76" i="5" s="1"/>
  <c r="AB77" i="5" s="1"/>
  <c r="AB78" i="5" s="1"/>
  <c r="AB79" i="5" s="1"/>
  <c r="AB80" i="5" s="1"/>
  <c r="AB81" i="5" s="1"/>
  <c r="AB82" i="5" s="1"/>
  <c r="AB83" i="5" s="1"/>
  <c r="AB84" i="5" s="1"/>
  <c r="AB85" i="5" s="1"/>
  <c r="AB86" i="5" s="1"/>
  <c r="AB87" i="5" s="1"/>
  <c r="AB88" i="5" s="1"/>
  <c r="AB89" i="5" s="1"/>
  <c r="AB90" i="5" s="1"/>
  <c r="AB91" i="5" s="1"/>
  <c r="AB92" i="5" s="1"/>
  <c r="AB93" i="5" s="1"/>
  <c r="AB94" i="5" s="1"/>
  <c r="AB95" i="5" s="1"/>
  <c r="AB96" i="5" s="1"/>
  <c r="AB97" i="5" s="1"/>
  <c r="AB98" i="5" s="1"/>
  <c r="AB99" i="5" s="1"/>
  <c r="AB100" i="5" s="1"/>
  <c r="AB101" i="5" s="1"/>
  <c r="AB102" i="5" s="1"/>
  <c r="AB103" i="5" s="1"/>
  <c r="AB104" i="5" s="1"/>
  <c r="AB105" i="5" s="1"/>
  <c r="AB106" i="5" s="1"/>
  <c r="AB107" i="5" s="1"/>
  <c r="AB108" i="5" s="1"/>
  <c r="AB109" i="5" s="1"/>
  <c r="AB110" i="5" s="1"/>
  <c r="AB111" i="5" s="1"/>
  <c r="AB112" i="5" s="1"/>
  <c r="AB113" i="5" s="1"/>
  <c r="AB114" i="5" s="1"/>
  <c r="AB115" i="5" s="1"/>
  <c r="AB116" i="5" s="1"/>
  <c r="AB117" i="5" s="1"/>
  <c r="AB118" i="5" s="1"/>
  <c r="AB119" i="5" s="1"/>
  <c r="AB120" i="5" s="1"/>
  <c r="AB121" i="5" s="1"/>
  <c r="AB122" i="5" s="1"/>
  <c r="AB123" i="5" s="1"/>
  <c r="AB124" i="5" s="1"/>
  <c r="AB125" i="5" s="1"/>
  <c r="AB126" i="5" s="1"/>
  <c r="AB127" i="5" s="1"/>
  <c r="AB128" i="5" s="1"/>
  <c r="AB129" i="5" s="1"/>
  <c r="AB130" i="5" s="1"/>
  <c r="AB131" i="5" s="1"/>
  <c r="AB132" i="5" s="1"/>
  <c r="AB133" i="5" s="1"/>
  <c r="AB134" i="5" s="1"/>
  <c r="AB135" i="5" s="1"/>
  <c r="AB136" i="5" s="1"/>
  <c r="AB137" i="5" s="1"/>
  <c r="AB138" i="5" s="1"/>
  <c r="AB139" i="5" s="1"/>
  <c r="AB140" i="5" s="1"/>
  <c r="AB141" i="5" s="1"/>
  <c r="AB142" i="5" s="1"/>
  <c r="AB143" i="5" s="1"/>
  <c r="AB144" i="5" s="1"/>
  <c r="AB145" i="5" s="1"/>
  <c r="AB146" i="5" s="1"/>
  <c r="AB147" i="5" s="1"/>
  <c r="AB148" i="5" s="1"/>
  <c r="AB149" i="5" s="1"/>
  <c r="AB150" i="5" s="1"/>
  <c r="AB151" i="5" s="1"/>
  <c r="AB152" i="5" s="1"/>
  <c r="AB153" i="5" s="1"/>
  <c r="AB154" i="5" s="1"/>
  <c r="AB155" i="5" s="1"/>
  <c r="AB156" i="5" s="1"/>
  <c r="AB157" i="5" s="1"/>
  <c r="AB158" i="5" s="1"/>
  <c r="AB159" i="5" s="1"/>
  <c r="AB160" i="5" s="1"/>
  <c r="AB161" i="5" s="1"/>
  <c r="AB162" i="5" s="1"/>
  <c r="AB163" i="5" s="1"/>
  <c r="AB164" i="5" s="1"/>
  <c r="AB165" i="5" s="1"/>
  <c r="AB166" i="5" s="1"/>
  <c r="AB167" i="5" s="1"/>
  <c r="AB168" i="5" s="1"/>
  <c r="AB169" i="5" s="1"/>
  <c r="AB170" i="5" s="1"/>
  <c r="AB171" i="5" s="1"/>
  <c r="AB172" i="5" s="1"/>
  <c r="AB173" i="5" s="1"/>
  <c r="AB174" i="5" s="1"/>
  <c r="AB175" i="5" s="1"/>
  <c r="AB176" i="5" s="1"/>
  <c r="AB177" i="5" s="1"/>
  <c r="AB178" i="5" s="1"/>
  <c r="AB179" i="5" s="1"/>
  <c r="AB180" i="5" s="1"/>
  <c r="AB181" i="5" s="1"/>
  <c r="AB182" i="5" s="1"/>
  <c r="AB183" i="5" s="1"/>
  <c r="AB184" i="5" s="1"/>
  <c r="AB185" i="5" s="1"/>
  <c r="AB186" i="5" s="1"/>
  <c r="AB187" i="5" s="1"/>
  <c r="AB188" i="5" s="1"/>
  <c r="AB189" i="5" s="1"/>
  <c r="AB190" i="5" s="1"/>
  <c r="AB191" i="5" s="1"/>
  <c r="AB192" i="5" s="1"/>
  <c r="AB193" i="5" s="1"/>
  <c r="AB194" i="5" s="1"/>
  <c r="AB195" i="5" s="1"/>
  <c r="AB196" i="5" s="1"/>
  <c r="AB197" i="5" s="1"/>
  <c r="AB198" i="5" s="1"/>
  <c r="AB199" i="5" s="1"/>
  <c r="AB200" i="5" s="1"/>
  <c r="AB201" i="5" s="1"/>
  <c r="AB202" i="5" s="1"/>
  <c r="AB203" i="5" s="1"/>
  <c r="AB204" i="5" s="1"/>
  <c r="AB205" i="5" s="1"/>
  <c r="AB206" i="5" s="1"/>
  <c r="AB207" i="5" s="1"/>
  <c r="AB208" i="5" s="1"/>
  <c r="AB209" i="5" s="1"/>
  <c r="AB210" i="5" s="1"/>
  <c r="AB211" i="5" s="1"/>
  <c r="AB212" i="5" s="1"/>
  <c r="AB213" i="5" s="1"/>
  <c r="AB214" i="5" s="1"/>
  <c r="AB215" i="5" s="1"/>
  <c r="AB216" i="5" s="1"/>
  <c r="AB217" i="5" s="1"/>
  <c r="AB218" i="5" s="1"/>
  <c r="AB219" i="5" s="1"/>
  <c r="AB220" i="5" s="1"/>
  <c r="AB221" i="5" s="1"/>
  <c r="AB222" i="5" s="1"/>
  <c r="AB223" i="5" s="1"/>
  <c r="AB224" i="5" s="1"/>
  <c r="AB225" i="5" s="1"/>
  <c r="AB226" i="5" s="1"/>
  <c r="AB227" i="5" s="1"/>
  <c r="AB228" i="5" s="1"/>
  <c r="AB229" i="5" s="1"/>
  <c r="AB230" i="5" s="1"/>
  <c r="AB231" i="5" s="1"/>
  <c r="AB232" i="5" s="1"/>
  <c r="AB233" i="5" s="1"/>
  <c r="AB234" i="5" s="1"/>
  <c r="AB235" i="5" s="1"/>
  <c r="AB236" i="5" s="1"/>
  <c r="AB237" i="5" s="1"/>
  <c r="AB238" i="5" s="1"/>
  <c r="AB239" i="5" s="1"/>
  <c r="AB240" i="5" s="1"/>
  <c r="AB241" i="5" s="1"/>
  <c r="AB242" i="5" s="1"/>
  <c r="AB243" i="5" s="1"/>
  <c r="AB244" i="5" s="1"/>
  <c r="AB245" i="5" s="1"/>
  <c r="AB246" i="5" s="1"/>
  <c r="AB247" i="5" s="1"/>
  <c r="AB248" i="5" s="1"/>
  <c r="AB249" i="5" s="1"/>
  <c r="AB250" i="5" s="1"/>
  <c r="AB251" i="5" s="1"/>
  <c r="AB252" i="5" s="1"/>
  <c r="AB253" i="5" s="1"/>
  <c r="AB254" i="5" s="1"/>
  <c r="AB255" i="5" s="1"/>
  <c r="AB256" i="5" s="1"/>
  <c r="AB257" i="5" s="1"/>
  <c r="AB258" i="5" s="1"/>
  <c r="AB259" i="5" s="1"/>
  <c r="AB260" i="5" s="1"/>
  <c r="AB261" i="5" s="1"/>
  <c r="AB262" i="5" s="1"/>
  <c r="AB263" i="5" s="1"/>
  <c r="AB264" i="5" s="1"/>
  <c r="AB265" i="5" s="1"/>
  <c r="AB266" i="5" s="1"/>
  <c r="AB267" i="5" s="1"/>
  <c r="AB268" i="5" s="1"/>
  <c r="AB16" i="5"/>
  <c r="Z269"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17" i="5"/>
  <c r="Y18" i="5"/>
  <c r="Y19" i="5"/>
  <c r="Y20" i="5" s="1"/>
  <c r="Y21" i="5" s="1"/>
  <c r="Y22" i="5" s="1"/>
  <c r="Y23" i="5" s="1"/>
  <c r="Y24" i="5" s="1"/>
  <c r="Y25" i="5" s="1"/>
  <c r="Y26" i="5" s="1"/>
  <c r="Y27" i="5" s="1"/>
  <c r="Y28" i="5" s="1"/>
  <c r="Y29" i="5" s="1"/>
  <c r="Y30" i="5" s="1"/>
  <c r="Y31" i="5" s="1"/>
  <c r="Y32" i="5" s="1"/>
  <c r="Y33" i="5" s="1"/>
  <c r="Y34" i="5" s="1"/>
  <c r="Y35" i="5" s="1"/>
  <c r="Y36" i="5" s="1"/>
  <c r="Y37" i="5" s="1"/>
  <c r="Y38" i="5" s="1"/>
  <c r="Y39" i="5" s="1"/>
  <c r="Y40" i="5" s="1"/>
  <c r="Y41" i="5" s="1"/>
  <c r="Y42" i="5" s="1"/>
  <c r="Y43" i="5" s="1"/>
  <c r="Y44" i="5" s="1"/>
  <c r="Y45" i="5" s="1"/>
  <c r="Y46" i="5" s="1"/>
  <c r="Y47" i="5" s="1"/>
  <c r="Y48" i="5" s="1"/>
  <c r="Y49" i="5" s="1"/>
  <c r="Y50" i="5" s="1"/>
  <c r="Y51" i="5" s="1"/>
  <c r="Y52" i="5" s="1"/>
  <c r="Y53" i="5" s="1"/>
  <c r="Y54" i="5" s="1"/>
  <c r="Y55" i="5" s="1"/>
  <c r="Y56" i="5" s="1"/>
  <c r="Y57" i="5" s="1"/>
  <c r="Y58" i="5" s="1"/>
  <c r="Y59" i="5" s="1"/>
  <c r="Y60" i="5" s="1"/>
  <c r="Y61" i="5" s="1"/>
  <c r="Y62" i="5" s="1"/>
  <c r="Y63" i="5" s="1"/>
  <c r="Y64" i="5" s="1"/>
  <c r="Y65" i="5" s="1"/>
  <c r="Y66" i="5" s="1"/>
  <c r="Y67" i="5" s="1"/>
  <c r="Y68" i="5" s="1"/>
  <c r="Y69" i="5" s="1"/>
  <c r="Y70" i="5" s="1"/>
  <c r="Y71" i="5" s="1"/>
  <c r="Y72" i="5" s="1"/>
  <c r="Y73" i="5" s="1"/>
  <c r="Y74" i="5" s="1"/>
  <c r="Y75" i="5" s="1"/>
  <c r="Y76" i="5" s="1"/>
  <c r="Y77" i="5" s="1"/>
  <c r="Y78" i="5" s="1"/>
  <c r="Y79" i="5" s="1"/>
  <c r="Y80" i="5" s="1"/>
  <c r="Y81" i="5" s="1"/>
  <c r="Y82" i="5" s="1"/>
  <c r="Y83" i="5" s="1"/>
  <c r="Y84" i="5" s="1"/>
  <c r="Y85" i="5" s="1"/>
  <c r="Y86" i="5" s="1"/>
  <c r="Y87" i="5" s="1"/>
  <c r="Y88" i="5" s="1"/>
  <c r="Y89" i="5" s="1"/>
  <c r="Y90" i="5" s="1"/>
  <c r="Y91" i="5" s="1"/>
  <c r="Y92" i="5" s="1"/>
  <c r="Y93" i="5" s="1"/>
  <c r="Y94" i="5" s="1"/>
  <c r="Y95" i="5" s="1"/>
  <c r="Y96" i="5" s="1"/>
  <c r="Y97" i="5" s="1"/>
  <c r="Y98" i="5" s="1"/>
  <c r="Y99" i="5" s="1"/>
  <c r="Y100" i="5" s="1"/>
  <c r="Y101" i="5" s="1"/>
  <c r="Y102" i="5" s="1"/>
  <c r="Y103" i="5" s="1"/>
  <c r="Y104" i="5" s="1"/>
  <c r="Y105" i="5" s="1"/>
  <c r="Y106" i="5" s="1"/>
  <c r="Y107" i="5" s="1"/>
  <c r="Y108" i="5" s="1"/>
  <c r="Y109" i="5" s="1"/>
  <c r="Y110" i="5" s="1"/>
  <c r="Y111" i="5" s="1"/>
  <c r="Y112" i="5" s="1"/>
  <c r="Y113" i="5" s="1"/>
  <c r="Y114" i="5" s="1"/>
  <c r="Y115" i="5" s="1"/>
  <c r="Y116" i="5" s="1"/>
  <c r="Y117" i="5" s="1"/>
  <c r="Y118" i="5" s="1"/>
  <c r="Y119" i="5" s="1"/>
  <c r="Y120" i="5" s="1"/>
  <c r="Y121" i="5" s="1"/>
  <c r="Y122" i="5" s="1"/>
  <c r="Y123" i="5" s="1"/>
  <c r="Y124" i="5" s="1"/>
  <c r="Y125" i="5" s="1"/>
  <c r="Y126" i="5" s="1"/>
  <c r="Y127" i="5" s="1"/>
  <c r="Y128" i="5" s="1"/>
  <c r="Y129" i="5" s="1"/>
  <c r="Y130" i="5" s="1"/>
  <c r="Y131" i="5" s="1"/>
  <c r="Y132" i="5" s="1"/>
  <c r="Y133" i="5" s="1"/>
  <c r="Y134" i="5" s="1"/>
  <c r="Y135" i="5" s="1"/>
  <c r="Y136" i="5" s="1"/>
  <c r="Y137" i="5" s="1"/>
  <c r="Y138" i="5" s="1"/>
  <c r="Y139" i="5" s="1"/>
  <c r="Y140" i="5" s="1"/>
  <c r="Y141" i="5" s="1"/>
  <c r="Y142" i="5" s="1"/>
  <c r="Y143" i="5" s="1"/>
  <c r="Y144" i="5" s="1"/>
  <c r="Y145" i="5" s="1"/>
  <c r="Y146" i="5" s="1"/>
  <c r="Y147" i="5" s="1"/>
  <c r="Y148" i="5" s="1"/>
  <c r="Y149" i="5" s="1"/>
  <c r="Y150" i="5" s="1"/>
  <c r="Y151" i="5" s="1"/>
  <c r="Y152" i="5" s="1"/>
  <c r="Y153" i="5" s="1"/>
  <c r="Y154" i="5" s="1"/>
  <c r="Y155" i="5" s="1"/>
  <c r="Y156" i="5" s="1"/>
  <c r="Y157" i="5" s="1"/>
  <c r="Y158" i="5" s="1"/>
  <c r="Y159" i="5" s="1"/>
  <c r="Y160" i="5" s="1"/>
  <c r="Y161" i="5" s="1"/>
  <c r="Y162" i="5" s="1"/>
  <c r="Y163" i="5" s="1"/>
  <c r="Y164" i="5" s="1"/>
  <c r="Y165" i="5" s="1"/>
  <c r="Y166" i="5" s="1"/>
  <c r="Y167" i="5" s="1"/>
  <c r="Y168" i="5" s="1"/>
  <c r="Y169" i="5" s="1"/>
  <c r="Y170" i="5" s="1"/>
  <c r="Y171" i="5" s="1"/>
  <c r="Y172" i="5" s="1"/>
  <c r="Y173" i="5" s="1"/>
  <c r="Y174" i="5" s="1"/>
  <c r="Y175" i="5" s="1"/>
  <c r="Y176" i="5" s="1"/>
  <c r="Y177" i="5" s="1"/>
  <c r="Y178" i="5" s="1"/>
  <c r="Y179" i="5" s="1"/>
  <c r="Y180" i="5" s="1"/>
  <c r="Y181" i="5" s="1"/>
  <c r="Y182" i="5" s="1"/>
  <c r="Y183" i="5" s="1"/>
  <c r="Y184" i="5" s="1"/>
  <c r="Y185" i="5" s="1"/>
  <c r="Y186" i="5" s="1"/>
  <c r="Y187" i="5" s="1"/>
  <c r="Y188" i="5" s="1"/>
  <c r="Y189" i="5" s="1"/>
  <c r="Y190" i="5" s="1"/>
  <c r="Y191" i="5" s="1"/>
  <c r="Y192" i="5" s="1"/>
  <c r="Y193" i="5" s="1"/>
  <c r="Y194" i="5" s="1"/>
  <c r="Y195" i="5" s="1"/>
  <c r="Y196" i="5" s="1"/>
  <c r="Y197" i="5" s="1"/>
  <c r="Y198" i="5" s="1"/>
  <c r="Y199" i="5" s="1"/>
  <c r="Y200" i="5" s="1"/>
  <c r="Y201" i="5" s="1"/>
  <c r="Y202" i="5" s="1"/>
  <c r="Y203" i="5" s="1"/>
  <c r="Y204" i="5" s="1"/>
  <c r="Y205" i="5" s="1"/>
  <c r="Y206" i="5" s="1"/>
  <c r="Y207" i="5" s="1"/>
  <c r="Y208" i="5" s="1"/>
  <c r="Y209" i="5" s="1"/>
  <c r="Y210" i="5" s="1"/>
  <c r="Y211" i="5" s="1"/>
  <c r="Y212" i="5" s="1"/>
  <c r="Y213" i="5" s="1"/>
  <c r="Y214" i="5" s="1"/>
  <c r="Y215" i="5" s="1"/>
  <c r="Y216" i="5" s="1"/>
  <c r="Y217" i="5" s="1"/>
  <c r="Y218" i="5" s="1"/>
  <c r="Y219" i="5" s="1"/>
  <c r="Y220" i="5" s="1"/>
  <c r="Y221" i="5" s="1"/>
  <c r="Y222" i="5" s="1"/>
  <c r="Y223" i="5" s="1"/>
  <c r="Y224" i="5" s="1"/>
  <c r="Y225" i="5" s="1"/>
  <c r="Y226" i="5" s="1"/>
  <c r="Y227" i="5" s="1"/>
  <c r="Y228" i="5" s="1"/>
  <c r="Y229" i="5" s="1"/>
  <c r="Y230" i="5" s="1"/>
  <c r="Y231" i="5" s="1"/>
  <c r="Y232" i="5" s="1"/>
  <c r="Y233" i="5" s="1"/>
  <c r="Y234" i="5" s="1"/>
  <c r="Y235" i="5" s="1"/>
  <c r="Y236" i="5" s="1"/>
  <c r="Y237" i="5" s="1"/>
  <c r="Y238" i="5" s="1"/>
  <c r="Y239" i="5" s="1"/>
  <c r="Y240" i="5" s="1"/>
  <c r="Y241" i="5" s="1"/>
  <c r="Y242" i="5" s="1"/>
  <c r="Y243" i="5" s="1"/>
  <c r="Y244" i="5" s="1"/>
  <c r="Y245" i="5" s="1"/>
  <c r="Y246" i="5" s="1"/>
  <c r="Y247" i="5" s="1"/>
  <c r="Y248" i="5" s="1"/>
  <c r="Y249" i="5" s="1"/>
  <c r="Y250" i="5" s="1"/>
  <c r="Y251" i="5" s="1"/>
  <c r="Y252" i="5" s="1"/>
  <c r="Y253" i="5" s="1"/>
  <c r="Y254" i="5" s="1"/>
  <c r="Y255" i="5" s="1"/>
  <c r="Y256" i="5" s="1"/>
  <c r="Y257" i="5" s="1"/>
  <c r="Y258" i="5" s="1"/>
  <c r="Y259" i="5" s="1"/>
  <c r="Y260" i="5" s="1"/>
  <c r="Y261" i="5" s="1"/>
  <c r="Y262" i="5" s="1"/>
  <c r="Y263" i="5" s="1"/>
  <c r="Y264" i="5" s="1"/>
  <c r="Y265" i="5" s="1"/>
  <c r="Y266" i="5" s="1"/>
  <c r="Y267" i="5" s="1"/>
  <c r="Y268" i="5" s="1"/>
  <c r="Y17" i="5"/>
  <c r="Y16" i="5"/>
  <c r="W269" i="5"/>
  <c r="W26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17" i="5"/>
  <c r="V18" i="5"/>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V106" i="5" s="1"/>
  <c r="V107" i="5" s="1"/>
  <c r="V108" i="5" s="1"/>
  <c r="V109" i="5" s="1"/>
  <c r="V110" i="5" s="1"/>
  <c r="V111" i="5" s="1"/>
  <c r="V112" i="5" s="1"/>
  <c r="V113" i="5" s="1"/>
  <c r="V114" i="5" s="1"/>
  <c r="V115" i="5" s="1"/>
  <c r="V116" i="5" s="1"/>
  <c r="V117" i="5" s="1"/>
  <c r="V118" i="5" s="1"/>
  <c r="V119" i="5" s="1"/>
  <c r="V120" i="5" s="1"/>
  <c r="V121" i="5" s="1"/>
  <c r="V122" i="5" s="1"/>
  <c r="V123" i="5" s="1"/>
  <c r="V124" i="5" s="1"/>
  <c r="V125" i="5" s="1"/>
  <c r="V126" i="5" s="1"/>
  <c r="V127" i="5" s="1"/>
  <c r="V128" i="5" s="1"/>
  <c r="V129" i="5" s="1"/>
  <c r="V130" i="5" s="1"/>
  <c r="V131" i="5" s="1"/>
  <c r="V132" i="5" s="1"/>
  <c r="V133" i="5" s="1"/>
  <c r="V134" i="5" s="1"/>
  <c r="V135" i="5" s="1"/>
  <c r="V136" i="5" s="1"/>
  <c r="V137" i="5" s="1"/>
  <c r="V138" i="5" s="1"/>
  <c r="V139" i="5" s="1"/>
  <c r="V140" i="5" s="1"/>
  <c r="V141" i="5" s="1"/>
  <c r="V142" i="5" s="1"/>
  <c r="V143" i="5" s="1"/>
  <c r="V144" i="5" s="1"/>
  <c r="V145" i="5" s="1"/>
  <c r="V146" i="5" s="1"/>
  <c r="V147" i="5" s="1"/>
  <c r="V148" i="5" s="1"/>
  <c r="V149" i="5" s="1"/>
  <c r="V150" i="5" s="1"/>
  <c r="V151" i="5" s="1"/>
  <c r="V152" i="5" s="1"/>
  <c r="V153" i="5" s="1"/>
  <c r="V154" i="5" s="1"/>
  <c r="V155" i="5" s="1"/>
  <c r="V156" i="5" s="1"/>
  <c r="V157" i="5" s="1"/>
  <c r="V158" i="5" s="1"/>
  <c r="V159" i="5" s="1"/>
  <c r="V160" i="5" s="1"/>
  <c r="V161" i="5" s="1"/>
  <c r="V162" i="5" s="1"/>
  <c r="V163" i="5" s="1"/>
  <c r="V164" i="5" s="1"/>
  <c r="V165" i="5" s="1"/>
  <c r="V166" i="5" s="1"/>
  <c r="V167" i="5" s="1"/>
  <c r="V168" i="5" s="1"/>
  <c r="V169" i="5" s="1"/>
  <c r="V170" i="5" s="1"/>
  <c r="V171" i="5" s="1"/>
  <c r="V172" i="5" s="1"/>
  <c r="V173" i="5" s="1"/>
  <c r="V174" i="5" s="1"/>
  <c r="V175" i="5" s="1"/>
  <c r="V176" i="5" s="1"/>
  <c r="V177" i="5" s="1"/>
  <c r="V178" i="5" s="1"/>
  <c r="V179" i="5" s="1"/>
  <c r="V180" i="5" s="1"/>
  <c r="V181" i="5" s="1"/>
  <c r="V182" i="5" s="1"/>
  <c r="V183" i="5" s="1"/>
  <c r="V184" i="5" s="1"/>
  <c r="V185" i="5" s="1"/>
  <c r="V186" i="5" s="1"/>
  <c r="V187" i="5" s="1"/>
  <c r="V188" i="5" s="1"/>
  <c r="V189" i="5" s="1"/>
  <c r="V190" i="5" s="1"/>
  <c r="V191" i="5" s="1"/>
  <c r="V192" i="5" s="1"/>
  <c r="V193" i="5" s="1"/>
  <c r="V194" i="5" s="1"/>
  <c r="V195" i="5" s="1"/>
  <c r="V196" i="5" s="1"/>
  <c r="V197" i="5" s="1"/>
  <c r="V198" i="5" s="1"/>
  <c r="V199" i="5" s="1"/>
  <c r="V200" i="5" s="1"/>
  <c r="V201" i="5" s="1"/>
  <c r="V202" i="5" s="1"/>
  <c r="V203" i="5" s="1"/>
  <c r="V204" i="5" s="1"/>
  <c r="V205" i="5" s="1"/>
  <c r="V206" i="5" s="1"/>
  <c r="V207" i="5" s="1"/>
  <c r="V208" i="5" s="1"/>
  <c r="V209" i="5" s="1"/>
  <c r="V210" i="5" s="1"/>
  <c r="V211" i="5" s="1"/>
  <c r="V212" i="5" s="1"/>
  <c r="V213" i="5" s="1"/>
  <c r="V214" i="5" s="1"/>
  <c r="V215" i="5" s="1"/>
  <c r="V216" i="5" s="1"/>
  <c r="V217" i="5" s="1"/>
  <c r="V218" i="5" s="1"/>
  <c r="V219" i="5" s="1"/>
  <c r="V220" i="5" s="1"/>
  <c r="V221" i="5" s="1"/>
  <c r="V222" i="5" s="1"/>
  <c r="V223" i="5" s="1"/>
  <c r="V224" i="5" s="1"/>
  <c r="V225" i="5" s="1"/>
  <c r="V226" i="5" s="1"/>
  <c r="V227" i="5" s="1"/>
  <c r="V228" i="5" s="1"/>
  <c r="V229" i="5" s="1"/>
  <c r="V230" i="5" s="1"/>
  <c r="V231" i="5" s="1"/>
  <c r="V232" i="5" s="1"/>
  <c r="V233" i="5" s="1"/>
  <c r="V234" i="5" s="1"/>
  <c r="V235" i="5" s="1"/>
  <c r="V236" i="5" s="1"/>
  <c r="V237" i="5" s="1"/>
  <c r="V238" i="5" s="1"/>
  <c r="V239" i="5" s="1"/>
  <c r="V240" i="5" s="1"/>
  <c r="V241" i="5" s="1"/>
  <c r="V242" i="5" s="1"/>
  <c r="V243" i="5" s="1"/>
  <c r="V244" i="5" s="1"/>
  <c r="V245" i="5" s="1"/>
  <c r="V246" i="5" s="1"/>
  <c r="V247" i="5" s="1"/>
  <c r="V248" i="5" s="1"/>
  <c r="V249" i="5" s="1"/>
  <c r="V250" i="5" s="1"/>
  <c r="V251" i="5" s="1"/>
  <c r="V252" i="5" s="1"/>
  <c r="V253" i="5" s="1"/>
  <c r="V254" i="5" s="1"/>
  <c r="V255" i="5" s="1"/>
  <c r="V256" i="5" s="1"/>
  <c r="V257" i="5" s="1"/>
  <c r="V258" i="5" s="1"/>
  <c r="V259" i="5" s="1"/>
  <c r="V260" i="5" s="1"/>
  <c r="V261" i="5" s="1"/>
  <c r="V262" i="5" s="1"/>
  <c r="V263" i="5" s="1"/>
  <c r="V264" i="5" s="1"/>
  <c r="V265" i="5" s="1"/>
  <c r="V266" i="5" s="1"/>
  <c r="V267" i="5" s="1"/>
  <c r="V268" i="5" s="1"/>
  <c r="V17" i="5"/>
  <c r="V16" i="5"/>
  <c r="O269"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17" i="5"/>
  <c r="N18" i="5"/>
  <c r="N19" i="5" s="1"/>
  <c r="N20"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7"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N106" i="5" s="1"/>
  <c r="N107" i="5" s="1"/>
  <c r="N108" i="5" s="1"/>
  <c r="N109" i="5" s="1"/>
  <c r="N110" i="5" s="1"/>
  <c r="N111" i="5" s="1"/>
  <c r="N112" i="5" s="1"/>
  <c r="N113" i="5" s="1"/>
  <c r="N114" i="5" s="1"/>
  <c r="N115" i="5" s="1"/>
  <c r="N116" i="5" s="1"/>
  <c r="N117" i="5" s="1"/>
  <c r="N118" i="5" s="1"/>
  <c r="N119" i="5" s="1"/>
  <c r="N120" i="5" s="1"/>
  <c r="N121" i="5" s="1"/>
  <c r="N122" i="5" s="1"/>
  <c r="N123" i="5" s="1"/>
  <c r="N124" i="5" s="1"/>
  <c r="N125" i="5" s="1"/>
  <c r="N126" i="5" s="1"/>
  <c r="N127" i="5" s="1"/>
  <c r="N128" i="5" s="1"/>
  <c r="N129" i="5" s="1"/>
  <c r="N130" i="5" s="1"/>
  <c r="N131" i="5" s="1"/>
  <c r="N132" i="5" s="1"/>
  <c r="N133" i="5" s="1"/>
  <c r="N134" i="5" s="1"/>
  <c r="N135" i="5" s="1"/>
  <c r="N136" i="5" s="1"/>
  <c r="N137" i="5" s="1"/>
  <c r="N138" i="5" s="1"/>
  <c r="N139" i="5" s="1"/>
  <c r="N140" i="5" s="1"/>
  <c r="N141" i="5" s="1"/>
  <c r="N142" i="5" s="1"/>
  <c r="N143" i="5" s="1"/>
  <c r="N144" i="5" s="1"/>
  <c r="N145" i="5" s="1"/>
  <c r="N146" i="5" s="1"/>
  <c r="N147" i="5" s="1"/>
  <c r="N148" i="5" s="1"/>
  <c r="N149" i="5" s="1"/>
  <c r="N150" i="5" s="1"/>
  <c r="N151" i="5" s="1"/>
  <c r="N152" i="5" s="1"/>
  <c r="N153" i="5" s="1"/>
  <c r="N154" i="5" s="1"/>
  <c r="N155" i="5" s="1"/>
  <c r="N156" i="5" s="1"/>
  <c r="N157" i="5" s="1"/>
  <c r="N158" i="5" s="1"/>
  <c r="N159" i="5" s="1"/>
  <c r="N160" i="5" s="1"/>
  <c r="N161" i="5" s="1"/>
  <c r="N162" i="5" s="1"/>
  <c r="N163" i="5" s="1"/>
  <c r="N164" i="5" s="1"/>
  <c r="N165" i="5" s="1"/>
  <c r="N166" i="5" s="1"/>
  <c r="N167" i="5" s="1"/>
  <c r="N168" i="5" s="1"/>
  <c r="N169" i="5" s="1"/>
  <c r="N170" i="5" s="1"/>
  <c r="N171" i="5" s="1"/>
  <c r="N172" i="5" s="1"/>
  <c r="N173" i="5" s="1"/>
  <c r="N174" i="5" s="1"/>
  <c r="N175" i="5" s="1"/>
  <c r="N176" i="5" s="1"/>
  <c r="N177" i="5" s="1"/>
  <c r="N178" i="5" s="1"/>
  <c r="N179" i="5" s="1"/>
  <c r="N180" i="5" s="1"/>
  <c r="N181" i="5" s="1"/>
  <c r="N182" i="5" s="1"/>
  <c r="N183" i="5" s="1"/>
  <c r="N184" i="5" s="1"/>
  <c r="N185" i="5" s="1"/>
  <c r="N186" i="5" s="1"/>
  <c r="N187" i="5" s="1"/>
  <c r="N188" i="5" s="1"/>
  <c r="N189" i="5" s="1"/>
  <c r="N190" i="5" s="1"/>
  <c r="N191" i="5" s="1"/>
  <c r="N192" i="5" s="1"/>
  <c r="N193" i="5" s="1"/>
  <c r="N194" i="5" s="1"/>
  <c r="N195" i="5" s="1"/>
  <c r="N196" i="5" s="1"/>
  <c r="N197" i="5" s="1"/>
  <c r="N198" i="5" s="1"/>
  <c r="N199" i="5" s="1"/>
  <c r="N200" i="5" s="1"/>
  <c r="N201" i="5" s="1"/>
  <c r="N202" i="5" s="1"/>
  <c r="N203" i="5" s="1"/>
  <c r="N204" i="5" s="1"/>
  <c r="N205" i="5" s="1"/>
  <c r="N206" i="5" s="1"/>
  <c r="N207" i="5" s="1"/>
  <c r="N208" i="5" s="1"/>
  <c r="N209" i="5" s="1"/>
  <c r="N210" i="5" s="1"/>
  <c r="N211" i="5" s="1"/>
  <c r="N212" i="5" s="1"/>
  <c r="N213" i="5" s="1"/>
  <c r="N214" i="5" s="1"/>
  <c r="N215" i="5" s="1"/>
  <c r="N216" i="5" s="1"/>
  <c r="N217" i="5" s="1"/>
  <c r="N218" i="5" s="1"/>
  <c r="N219" i="5" s="1"/>
  <c r="N220" i="5" s="1"/>
  <c r="N221" i="5" s="1"/>
  <c r="N222" i="5" s="1"/>
  <c r="N223" i="5" s="1"/>
  <c r="N224" i="5" s="1"/>
  <c r="N225" i="5" s="1"/>
  <c r="N226" i="5" s="1"/>
  <c r="N227" i="5" s="1"/>
  <c r="N228" i="5" s="1"/>
  <c r="N229" i="5" s="1"/>
  <c r="N230" i="5" s="1"/>
  <c r="N231" i="5" s="1"/>
  <c r="N232" i="5" s="1"/>
  <c r="N233" i="5" s="1"/>
  <c r="N234" i="5" s="1"/>
  <c r="N235" i="5" s="1"/>
  <c r="N236" i="5" s="1"/>
  <c r="N237" i="5" s="1"/>
  <c r="N238" i="5" s="1"/>
  <c r="N239" i="5" s="1"/>
  <c r="N240" i="5" s="1"/>
  <c r="N241" i="5" s="1"/>
  <c r="N242" i="5" s="1"/>
  <c r="N243" i="5" s="1"/>
  <c r="N244" i="5" s="1"/>
  <c r="N245" i="5" s="1"/>
  <c r="N246" i="5" s="1"/>
  <c r="N247" i="5" s="1"/>
  <c r="N248" i="5" s="1"/>
  <c r="N249" i="5" s="1"/>
  <c r="N250" i="5" s="1"/>
  <c r="N251" i="5" s="1"/>
  <c r="N252" i="5" s="1"/>
  <c r="N253" i="5" s="1"/>
  <c r="N254" i="5" s="1"/>
  <c r="N255" i="5" s="1"/>
  <c r="N256" i="5" s="1"/>
  <c r="N257" i="5" s="1"/>
  <c r="N258" i="5" s="1"/>
  <c r="N259" i="5" s="1"/>
  <c r="N260" i="5" s="1"/>
  <c r="N261" i="5" s="1"/>
  <c r="N262" i="5" s="1"/>
  <c r="N263" i="5" s="1"/>
  <c r="N264" i="5" s="1"/>
  <c r="N265" i="5" s="1"/>
  <c r="N266" i="5" s="1"/>
  <c r="N267" i="5" s="1"/>
  <c r="N268" i="5" s="1"/>
  <c r="N17" i="5"/>
  <c r="N16" i="5"/>
  <c r="L269"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17" i="5"/>
  <c r="K18" i="5"/>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17" i="5"/>
  <c r="K16" i="5"/>
  <c r="I269"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17" i="5"/>
  <c r="H18" i="5"/>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H106" i="5" s="1"/>
  <c r="H107" i="5" s="1"/>
  <c r="H108" i="5" s="1"/>
  <c r="H109" i="5" s="1"/>
  <c r="H110" i="5" s="1"/>
  <c r="H111" i="5" s="1"/>
  <c r="H112" i="5" s="1"/>
  <c r="H113" i="5" s="1"/>
  <c r="H114" i="5" s="1"/>
  <c r="H115" i="5" s="1"/>
  <c r="H116" i="5" s="1"/>
  <c r="H117" i="5" s="1"/>
  <c r="H118" i="5" s="1"/>
  <c r="H119" i="5" s="1"/>
  <c r="H120" i="5" s="1"/>
  <c r="H121" i="5" s="1"/>
  <c r="H122" i="5" s="1"/>
  <c r="H123" i="5" s="1"/>
  <c r="H124" i="5" s="1"/>
  <c r="H125" i="5" s="1"/>
  <c r="H126" i="5" s="1"/>
  <c r="H127" i="5" s="1"/>
  <c r="H128" i="5" s="1"/>
  <c r="H129" i="5" s="1"/>
  <c r="H130" i="5" s="1"/>
  <c r="H131" i="5" s="1"/>
  <c r="H132" i="5" s="1"/>
  <c r="H133" i="5" s="1"/>
  <c r="H134" i="5" s="1"/>
  <c r="H135" i="5" s="1"/>
  <c r="H136" i="5" s="1"/>
  <c r="H137" i="5" s="1"/>
  <c r="H138" i="5" s="1"/>
  <c r="H139" i="5" s="1"/>
  <c r="H140" i="5" s="1"/>
  <c r="H141" i="5" s="1"/>
  <c r="H142" i="5" s="1"/>
  <c r="H143" i="5" s="1"/>
  <c r="H144" i="5" s="1"/>
  <c r="H145" i="5" s="1"/>
  <c r="H146" i="5" s="1"/>
  <c r="H147" i="5" s="1"/>
  <c r="H148" i="5" s="1"/>
  <c r="H149" i="5" s="1"/>
  <c r="H150" i="5" s="1"/>
  <c r="H151" i="5" s="1"/>
  <c r="H152" i="5" s="1"/>
  <c r="H153" i="5" s="1"/>
  <c r="H154" i="5" s="1"/>
  <c r="H155" i="5" s="1"/>
  <c r="H156" i="5" s="1"/>
  <c r="H157" i="5" s="1"/>
  <c r="H158" i="5" s="1"/>
  <c r="H159" i="5" s="1"/>
  <c r="H160" i="5" s="1"/>
  <c r="H161" i="5" s="1"/>
  <c r="H162" i="5" s="1"/>
  <c r="H163" i="5" s="1"/>
  <c r="H164" i="5" s="1"/>
  <c r="H165" i="5" s="1"/>
  <c r="H166" i="5" s="1"/>
  <c r="H167" i="5" s="1"/>
  <c r="H168" i="5" s="1"/>
  <c r="H169" i="5" s="1"/>
  <c r="H170" i="5" s="1"/>
  <c r="H171" i="5" s="1"/>
  <c r="H172" i="5" s="1"/>
  <c r="H173" i="5" s="1"/>
  <c r="H174" i="5" s="1"/>
  <c r="H175" i="5" s="1"/>
  <c r="H176" i="5" s="1"/>
  <c r="H177" i="5" s="1"/>
  <c r="H178" i="5" s="1"/>
  <c r="H179" i="5" s="1"/>
  <c r="H180" i="5" s="1"/>
  <c r="H181" i="5" s="1"/>
  <c r="H182" i="5" s="1"/>
  <c r="H183" i="5" s="1"/>
  <c r="H184" i="5" s="1"/>
  <c r="H185" i="5" s="1"/>
  <c r="H186" i="5" s="1"/>
  <c r="H187" i="5" s="1"/>
  <c r="H188" i="5" s="1"/>
  <c r="H189" i="5" s="1"/>
  <c r="H190" i="5" s="1"/>
  <c r="H191" i="5" s="1"/>
  <c r="H192" i="5" s="1"/>
  <c r="H193" i="5" s="1"/>
  <c r="H194" i="5" s="1"/>
  <c r="H195" i="5" s="1"/>
  <c r="H196" i="5" s="1"/>
  <c r="H197" i="5" s="1"/>
  <c r="H198" i="5" s="1"/>
  <c r="H199" i="5" s="1"/>
  <c r="H200" i="5" s="1"/>
  <c r="H201" i="5" s="1"/>
  <c r="H202" i="5" s="1"/>
  <c r="H203" i="5" s="1"/>
  <c r="H204" i="5" s="1"/>
  <c r="H205" i="5" s="1"/>
  <c r="H206" i="5" s="1"/>
  <c r="H207" i="5" s="1"/>
  <c r="H208" i="5" s="1"/>
  <c r="H209" i="5" s="1"/>
  <c r="H210" i="5" s="1"/>
  <c r="H211" i="5" s="1"/>
  <c r="H212" i="5" s="1"/>
  <c r="H213" i="5" s="1"/>
  <c r="H214" i="5" s="1"/>
  <c r="H215" i="5" s="1"/>
  <c r="H216" i="5" s="1"/>
  <c r="H217" i="5" s="1"/>
  <c r="H218" i="5" s="1"/>
  <c r="H219" i="5" s="1"/>
  <c r="H220" i="5" s="1"/>
  <c r="H221" i="5" s="1"/>
  <c r="H222" i="5" s="1"/>
  <c r="H223" i="5" s="1"/>
  <c r="H224" i="5" s="1"/>
  <c r="H225" i="5" s="1"/>
  <c r="H226" i="5" s="1"/>
  <c r="H227" i="5" s="1"/>
  <c r="H228" i="5" s="1"/>
  <c r="H229" i="5" s="1"/>
  <c r="H230" i="5" s="1"/>
  <c r="H231" i="5" s="1"/>
  <c r="H232" i="5" s="1"/>
  <c r="H233" i="5" s="1"/>
  <c r="H234" i="5" s="1"/>
  <c r="H235" i="5" s="1"/>
  <c r="H236" i="5" s="1"/>
  <c r="H237" i="5" s="1"/>
  <c r="H238" i="5" s="1"/>
  <c r="H239" i="5" s="1"/>
  <c r="H240" i="5" s="1"/>
  <c r="H241" i="5" s="1"/>
  <c r="H242" i="5" s="1"/>
  <c r="H243" i="5" s="1"/>
  <c r="H244" i="5" s="1"/>
  <c r="H245" i="5" s="1"/>
  <c r="H246" i="5" s="1"/>
  <c r="H247" i="5" s="1"/>
  <c r="H248" i="5" s="1"/>
  <c r="H249" i="5" s="1"/>
  <c r="H250" i="5" s="1"/>
  <c r="H251" i="5" s="1"/>
  <c r="H252" i="5" s="1"/>
  <c r="H253" i="5" s="1"/>
  <c r="H254" i="5" s="1"/>
  <c r="H255" i="5" s="1"/>
  <c r="H256" i="5" s="1"/>
  <c r="H257" i="5" s="1"/>
  <c r="H258" i="5" s="1"/>
  <c r="H259" i="5" s="1"/>
  <c r="H260" i="5" s="1"/>
  <c r="H261" i="5" s="1"/>
  <c r="H262" i="5" s="1"/>
  <c r="H263" i="5" s="1"/>
  <c r="H264" i="5" s="1"/>
  <c r="H265" i="5" s="1"/>
  <c r="H266" i="5" s="1"/>
  <c r="H267" i="5" s="1"/>
  <c r="H268" i="5" s="1"/>
  <c r="H17" i="5"/>
  <c r="H16" i="5"/>
  <c r="F269" i="5"/>
  <c r="E268"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17" i="5"/>
  <c r="E18" i="5"/>
  <c r="E19" i="5"/>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E102" i="5" s="1"/>
  <c r="E103" i="5" s="1"/>
  <c r="E104" i="5" s="1"/>
  <c r="E105" i="5" s="1"/>
  <c r="E106" i="5" s="1"/>
  <c r="E107" i="5" s="1"/>
  <c r="E108" i="5" s="1"/>
  <c r="E109" i="5" s="1"/>
  <c r="E110" i="5" s="1"/>
  <c r="E111" i="5" s="1"/>
  <c r="E112" i="5" s="1"/>
  <c r="E113" i="5" s="1"/>
  <c r="E114" i="5" s="1"/>
  <c r="E115" i="5" s="1"/>
  <c r="E116" i="5" s="1"/>
  <c r="E117" i="5" s="1"/>
  <c r="E118" i="5" s="1"/>
  <c r="E119" i="5" s="1"/>
  <c r="E120" i="5" s="1"/>
  <c r="E121" i="5" s="1"/>
  <c r="E122" i="5" s="1"/>
  <c r="E123" i="5" s="1"/>
  <c r="E124" i="5" s="1"/>
  <c r="E125" i="5" s="1"/>
  <c r="E126" i="5" s="1"/>
  <c r="E127" i="5" s="1"/>
  <c r="E128" i="5" s="1"/>
  <c r="E129" i="5" s="1"/>
  <c r="E130" i="5" s="1"/>
  <c r="E131" i="5" s="1"/>
  <c r="E132" i="5" s="1"/>
  <c r="E133" i="5" s="1"/>
  <c r="E134" i="5" s="1"/>
  <c r="E135" i="5" s="1"/>
  <c r="E136" i="5" s="1"/>
  <c r="E137" i="5" s="1"/>
  <c r="E138" i="5" s="1"/>
  <c r="E139" i="5" s="1"/>
  <c r="E140" i="5" s="1"/>
  <c r="E141" i="5" s="1"/>
  <c r="E142" i="5" s="1"/>
  <c r="E143" i="5" s="1"/>
  <c r="E144" i="5" s="1"/>
  <c r="E145" i="5" s="1"/>
  <c r="E146" i="5" s="1"/>
  <c r="E147" i="5" s="1"/>
  <c r="E148" i="5" s="1"/>
  <c r="E149" i="5" s="1"/>
  <c r="E150" i="5" s="1"/>
  <c r="E151" i="5" s="1"/>
  <c r="E152" i="5" s="1"/>
  <c r="E153" i="5" s="1"/>
  <c r="E154" i="5" s="1"/>
  <c r="E155" i="5" s="1"/>
  <c r="E156" i="5" s="1"/>
  <c r="E157" i="5" s="1"/>
  <c r="E158" i="5" s="1"/>
  <c r="E159" i="5" s="1"/>
  <c r="E160" i="5" s="1"/>
  <c r="E161" i="5" s="1"/>
  <c r="E162" i="5" s="1"/>
  <c r="E163" i="5" s="1"/>
  <c r="E164" i="5" s="1"/>
  <c r="E165" i="5" s="1"/>
  <c r="E166" i="5" s="1"/>
  <c r="E167" i="5" s="1"/>
  <c r="E168" i="5" s="1"/>
  <c r="E169" i="5" s="1"/>
  <c r="E170" i="5" s="1"/>
  <c r="E171" i="5" s="1"/>
  <c r="E172" i="5" s="1"/>
  <c r="E173" i="5" s="1"/>
  <c r="E174" i="5" s="1"/>
  <c r="E175" i="5" s="1"/>
  <c r="E176" i="5" s="1"/>
  <c r="E177" i="5" s="1"/>
  <c r="E178" i="5" s="1"/>
  <c r="E179" i="5" s="1"/>
  <c r="E180" i="5" s="1"/>
  <c r="E181" i="5" s="1"/>
  <c r="E182" i="5" s="1"/>
  <c r="E183" i="5" s="1"/>
  <c r="E184" i="5" s="1"/>
  <c r="E185" i="5" s="1"/>
  <c r="E186" i="5" s="1"/>
  <c r="E187" i="5" s="1"/>
  <c r="E188" i="5" s="1"/>
  <c r="E189" i="5" s="1"/>
  <c r="E190" i="5" s="1"/>
  <c r="E191" i="5" s="1"/>
  <c r="E192" i="5" s="1"/>
  <c r="E193" i="5" s="1"/>
  <c r="E194" i="5" s="1"/>
  <c r="E195" i="5" s="1"/>
  <c r="E196" i="5" s="1"/>
  <c r="E197" i="5" s="1"/>
  <c r="E198" i="5" s="1"/>
  <c r="E199" i="5" s="1"/>
  <c r="E200" i="5" s="1"/>
  <c r="E201" i="5" s="1"/>
  <c r="E202" i="5" s="1"/>
  <c r="E203" i="5" s="1"/>
  <c r="E204" i="5" s="1"/>
  <c r="E205" i="5" s="1"/>
  <c r="E206" i="5" s="1"/>
  <c r="E207" i="5" s="1"/>
  <c r="E208" i="5" s="1"/>
  <c r="E209" i="5" s="1"/>
  <c r="E210" i="5" s="1"/>
  <c r="E211" i="5" s="1"/>
  <c r="E212" i="5" s="1"/>
  <c r="E213" i="5" s="1"/>
  <c r="E214" i="5" s="1"/>
  <c r="E215" i="5" s="1"/>
  <c r="E216" i="5" s="1"/>
  <c r="E217" i="5" s="1"/>
  <c r="E218" i="5" s="1"/>
  <c r="E219" i="5" s="1"/>
  <c r="E220" i="5" s="1"/>
  <c r="E221" i="5" s="1"/>
  <c r="E222" i="5" s="1"/>
  <c r="E223" i="5" s="1"/>
  <c r="E224" i="5" s="1"/>
  <c r="E225" i="5" s="1"/>
  <c r="E226" i="5" s="1"/>
  <c r="E227" i="5" s="1"/>
  <c r="E228" i="5" s="1"/>
  <c r="E229" i="5" s="1"/>
  <c r="E230" i="5" s="1"/>
  <c r="E231" i="5" s="1"/>
  <c r="E232" i="5" s="1"/>
  <c r="E233" i="5" s="1"/>
  <c r="E234" i="5" s="1"/>
  <c r="E235" i="5" s="1"/>
  <c r="E236" i="5" s="1"/>
  <c r="E237" i="5" s="1"/>
  <c r="E238" i="5" s="1"/>
  <c r="E239" i="5" s="1"/>
  <c r="E240" i="5" s="1"/>
  <c r="E241" i="5" s="1"/>
  <c r="E242" i="5" s="1"/>
  <c r="E243" i="5" s="1"/>
  <c r="E244" i="5" s="1"/>
  <c r="E245" i="5" s="1"/>
  <c r="E246" i="5" s="1"/>
  <c r="E247" i="5" s="1"/>
  <c r="E248" i="5" s="1"/>
  <c r="E249" i="5" s="1"/>
  <c r="E250" i="5" s="1"/>
  <c r="E251" i="5" s="1"/>
  <c r="E252" i="5" s="1"/>
  <c r="E253" i="5" s="1"/>
  <c r="E254" i="5" s="1"/>
  <c r="E255" i="5" s="1"/>
  <c r="E256" i="5" s="1"/>
  <c r="E257" i="5" s="1"/>
  <c r="E258" i="5" s="1"/>
  <c r="E259" i="5" s="1"/>
  <c r="E260" i="5" s="1"/>
  <c r="E261" i="5" s="1"/>
  <c r="E262" i="5" s="1"/>
  <c r="E263" i="5" s="1"/>
  <c r="E264" i="5" s="1"/>
  <c r="E265" i="5" s="1"/>
  <c r="E266" i="5" s="1"/>
  <c r="E267" i="5" s="1"/>
  <c r="E17" i="5"/>
  <c r="E16" i="5"/>
  <c r="N248" i="7" l="1"/>
  <c r="M63" i="7"/>
  <c r="N17" i="7"/>
  <c r="M218" i="7"/>
  <c r="N69" i="7"/>
  <c r="M155" i="7"/>
  <c r="N180" i="7"/>
  <c r="M37" i="7"/>
  <c r="N58" i="7"/>
  <c r="M245" i="7"/>
  <c r="N146" i="7"/>
  <c r="M46" i="7"/>
  <c r="N14" i="7"/>
  <c r="M169" i="7"/>
  <c r="N94" i="7"/>
  <c r="M23" i="7"/>
  <c r="N122" i="7"/>
  <c r="M198" i="7"/>
  <c r="N163" i="7"/>
  <c r="M134" i="7"/>
  <c r="N99" i="7"/>
  <c r="M14" i="7"/>
  <c r="N243" i="7"/>
  <c r="M68" i="7"/>
  <c r="N240" i="7"/>
  <c r="M34" i="7"/>
  <c r="N45" i="7"/>
  <c r="M180" i="7"/>
  <c r="N247" i="7"/>
  <c r="M235" i="7"/>
  <c r="N106" i="7"/>
  <c r="M69" i="7"/>
  <c r="N249" i="7"/>
  <c r="M39" i="7"/>
  <c r="N52" i="7"/>
  <c r="M72" i="7"/>
  <c r="N186" i="7"/>
  <c r="M127" i="7"/>
  <c r="N204" i="7"/>
  <c r="M97" i="7"/>
  <c r="N237" i="7"/>
  <c r="M4" i="7"/>
  <c r="N211" i="7"/>
  <c r="M215" i="7"/>
  <c r="N144" i="7"/>
  <c r="M42" i="7"/>
  <c r="N195" i="7"/>
  <c r="M234" i="7"/>
  <c r="N241" i="7"/>
  <c r="M41" i="7"/>
  <c r="N104" i="7"/>
  <c r="M205" i="7"/>
  <c r="N128" i="7"/>
  <c r="M206" i="7"/>
  <c r="N73" i="7"/>
  <c r="M250" i="7"/>
  <c r="N107" i="7"/>
  <c r="M15" i="7"/>
  <c r="N24" i="7"/>
  <c r="M159" i="7"/>
  <c r="N4" i="7"/>
  <c r="M221" i="7"/>
  <c r="N212" i="7"/>
  <c r="M145" i="7"/>
  <c r="N165" i="7"/>
  <c r="M113" i="7"/>
  <c r="N63" i="7"/>
  <c r="M20" i="7"/>
  <c r="N134" i="7"/>
  <c r="M193" i="7"/>
  <c r="N187" i="7"/>
  <c r="M38" i="7"/>
  <c r="N223" i="7"/>
  <c r="M138" i="7"/>
  <c r="N177" i="7"/>
  <c r="M107" i="7"/>
  <c r="N96" i="7"/>
  <c r="M26" i="7"/>
  <c r="N44" i="7"/>
  <c r="M228" i="7"/>
  <c r="N140" i="7"/>
  <c r="M55" i="7"/>
  <c r="N168" i="7"/>
  <c r="M116" i="7"/>
  <c r="N178" i="7"/>
  <c r="M91" i="7"/>
  <c r="N101" i="7"/>
  <c r="M31" i="7"/>
  <c r="N42" i="7"/>
  <c r="M216" i="7"/>
  <c r="N105" i="7"/>
  <c r="M32" i="7"/>
  <c r="N160" i="7"/>
  <c r="M99" i="7"/>
  <c r="N167" i="7"/>
  <c r="M179" i="7"/>
  <c r="N97" i="7"/>
  <c r="M212" i="7"/>
  <c r="N119" i="7"/>
  <c r="M28" i="7"/>
  <c r="N191" i="7"/>
  <c r="M110" i="7"/>
  <c r="N152" i="7"/>
  <c r="M89" i="7"/>
  <c r="N230" i="7"/>
  <c r="M9" i="7"/>
  <c r="N60" i="7"/>
  <c r="M164" i="7"/>
  <c r="N18" i="7"/>
  <c r="M78" i="7"/>
  <c r="N151" i="7"/>
  <c r="M211" i="7"/>
  <c r="N82" i="7"/>
  <c r="M35" i="7"/>
  <c r="N62" i="7"/>
  <c r="M163" i="7"/>
  <c r="N8" i="7"/>
  <c r="M166" i="7"/>
  <c r="N36" i="7"/>
  <c r="M75" i="7"/>
  <c r="N176" i="7"/>
  <c r="M90" i="7"/>
  <c r="N225" i="7"/>
  <c r="M141" i="7"/>
  <c r="N199" i="7"/>
  <c r="M149" i="7"/>
  <c r="N224" i="7"/>
  <c r="M139" i="7"/>
  <c r="N147" i="7"/>
  <c r="M86" i="7"/>
  <c r="N245" i="7"/>
  <c r="M8" i="7"/>
  <c r="N30" i="7"/>
  <c r="M172" i="7"/>
  <c r="N253" i="7"/>
  <c r="M3" i="7"/>
  <c r="N231" i="7"/>
  <c r="M136" i="7"/>
  <c r="N148" i="7"/>
  <c r="M114" i="7"/>
  <c r="N71" i="7"/>
  <c r="M13" i="7"/>
  <c r="N93" i="7"/>
  <c r="M210" i="7"/>
  <c r="N35" i="7"/>
  <c r="M73" i="7"/>
  <c r="N216" i="7"/>
  <c r="M132" i="7"/>
  <c r="N157" i="7"/>
  <c r="M119" i="7"/>
  <c r="N121" i="7"/>
  <c r="M33" i="7"/>
  <c r="N38" i="7"/>
  <c r="M219" i="7"/>
  <c r="N68" i="7"/>
  <c r="M199" i="7"/>
  <c r="N239" i="7"/>
  <c r="M2" i="7"/>
  <c r="N197" i="7"/>
  <c r="M36" i="7"/>
  <c r="N232" i="7"/>
  <c r="M6" i="7"/>
  <c r="N53" i="7"/>
  <c r="M220" i="7"/>
  <c r="N103" i="7"/>
  <c r="M189" i="7"/>
  <c r="N189" i="7"/>
  <c r="M66" i="7"/>
  <c r="N79" i="7"/>
  <c r="M22" i="7"/>
  <c r="N95" i="7"/>
  <c r="M147" i="7"/>
  <c r="N183" i="7"/>
  <c r="M194" i="7"/>
  <c r="N112" i="7"/>
  <c r="M71" i="7"/>
  <c r="N51" i="7"/>
  <c r="M18" i="7"/>
  <c r="N46" i="7"/>
  <c r="M225" i="7"/>
  <c r="N192" i="7"/>
  <c r="M94" i="7"/>
  <c r="N196" i="7"/>
  <c r="M93" i="7"/>
  <c r="N208" i="7"/>
  <c r="M100" i="7"/>
  <c r="N109" i="7"/>
  <c r="M178" i="7"/>
  <c r="N174" i="7"/>
  <c r="M122" i="7"/>
  <c r="N219" i="7"/>
  <c r="M130" i="7"/>
  <c r="N16" i="7"/>
  <c r="M81" i="7"/>
  <c r="N84" i="7"/>
  <c r="M25" i="7"/>
  <c r="N78" i="7"/>
  <c r="M152" i="7"/>
  <c r="N66" i="7"/>
  <c r="M229" i="7"/>
  <c r="N203" i="7"/>
  <c r="M146" i="7"/>
  <c r="N5" i="7"/>
  <c r="M74" i="7"/>
  <c r="N81" i="7"/>
  <c r="M24" i="7"/>
  <c r="N20" i="7"/>
  <c r="M174" i="7"/>
  <c r="N238" i="7"/>
  <c r="M185" i="7"/>
  <c r="N228" i="7"/>
  <c r="M137" i="7"/>
  <c r="N159" i="7"/>
  <c r="M112" i="7"/>
  <c r="N80" i="7"/>
  <c r="M17" i="7"/>
  <c r="N67" i="7"/>
  <c r="M200" i="7"/>
  <c r="N139" i="7"/>
  <c r="M51" i="7"/>
  <c r="N173" i="7"/>
  <c r="M126" i="7"/>
  <c r="N149" i="7"/>
  <c r="M105" i="7"/>
  <c r="N64" i="7"/>
  <c r="M224" i="7"/>
  <c r="N11" i="7"/>
  <c r="M246" i="7"/>
  <c r="N185" i="7"/>
  <c r="M109" i="7"/>
  <c r="N154" i="7"/>
  <c r="M103" i="7"/>
  <c r="N138" i="7"/>
  <c r="M188" i="7"/>
  <c r="N210" i="7"/>
  <c r="M108" i="7"/>
  <c r="N61" i="7"/>
  <c r="M233" i="7"/>
  <c r="N207" i="7"/>
  <c r="M85" i="7"/>
  <c r="N3" i="7"/>
  <c r="M156" i="7"/>
  <c r="N209" i="7"/>
  <c r="M65" i="7"/>
  <c r="N214" i="7"/>
  <c r="M150" i="7"/>
  <c r="N222" i="7"/>
  <c r="M144" i="7"/>
  <c r="N172" i="7"/>
  <c r="M111" i="7"/>
  <c r="N190" i="7"/>
  <c r="M101" i="7"/>
  <c r="N220" i="7"/>
  <c r="M135" i="7"/>
  <c r="N57" i="7"/>
  <c r="M253" i="7"/>
  <c r="N150" i="7"/>
  <c r="M52" i="7"/>
  <c r="N141" i="7"/>
  <c r="M115" i="7"/>
  <c r="N12" i="7"/>
  <c r="M165" i="7"/>
  <c r="N179" i="7"/>
  <c r="M104" i="7"/>
  <c r="N175" i="7"/>
  <c r="M117" i="7"/>
  <c r="N108" i="7"/>
  <c r="M27" i="7"/>
  <c r="N37" i="7"/>
  <c r="M222" i="7"/>
  <c r="N244" i="7"/>
  <c r="M5" i="7"/>
  <c r="N19" i="7"/>
  <c r="M80" i="7"/>
  <c r="N218" i="7"/>
  <c r="M214" i="7"/>
  <c r="N221" i="7"/>
  <c r="M129" i="7"/>
  <c r="N234" i="7"/>
  <c r="M236" i="7"/>
  <c r="N39" i="7"/>
  <c r="M242" i="7"/>
  <c r="N166" i="7"/>
  <c r="M61" i="7"/>
  <c r="N171" i="7"/>
  <c r="M98" i="7"/>
  <c r="N118" i="7"/>
  <c r="M154" i="7"/>
  <c r="N31" i="7"/>
  <c r="M175" i="7"/>
  <c r="N213" i="7"/>
  <c r="M140" i="7"/>
  <c r="N115" i="7"/>
  <c r="M84" i="7"/>
  <c r="N113" i="7"/>
  <c r="M11" i="7"/>
  <c r="N98" i="7"/>
  <c r="M153" i="7"/>
  <c r="N116" i="7"/>
  <c r="M201" i="7"/>
  <c r="N233" i="7"/>
  <c r="M133" i="7"/>
  <c r="N153" i="7"/>
  <c r="M96" i="7"/>
  <c r="N250" i="7"/>
  <c r="M7" i="7"/>
  <c r="N6" i="7"/>
  <c r="M157" i="7"/>
  <c r="N194" i="7"/>
  <c r="M102" i="7"/>
  <c r="N252" i="7"/>
  <c r="M60" i="7"/>
  <c r="N83" i="7"/>
  <c r="M191" i="7"/>
  <c r="N145" i="7"/>
  <c r="M49" i="7"/>
  <c r="N162" i="7"/>
  <c r="M40" i="7"/>
  <c r="N32" i="7"/>
  <c r="M243" i="7"/>
  <c r="N87" i="7"/>
  <c r="M59" i="7"/>
  <c r="N142" i="7"/>
  <c r="M181" i="7"/>
  <c r="N136" i="7"/>
  <c r="M190" i="7"/>
  <c r="N25" i="7"/>
  <c r="M158" i="7"/>
  <c r="N217" i="7"/>
  <c r="M87" i="7"/>
  <c r="N74" i="7"/>
  <c r="M12" i="7"/>
  <c r="N90" i="7"/>
  <c r="M182" i="7"/>
  <c r="N131" i="7"/>
  <c r="M207" i="7"/>
  <c r="N246" i="7"/>
  <c r="M64" i="7"/>
  <c r="N33" i="7"/>
  <c r="M173" i="7"/>
  <c r="N235" i="7"/>
  <c r="M83" i="7"/>
  <c r="N91" i="7"/>
  <c r="M237" i="7"/>
  <c r="N29" i="7"/>
  <c r="M247" i="7"/>
  <c r="N129" i="7"/>
  <c r="M48" i="7"/>
  <c r="N182" i="7"/>
  <c r="M123" i="7"/>
  <c r="N127" i="7"/>
  <c r="M192" i="7"/>
  <c r="N181" i="7"/>
  <c r="M151" i="7"/>
  <c r="N34" i="7"/>
  <c r="M244" i="7"/>
  <c r="N110" i="7"/>
  <c r="M43" i="7"/>
  <c r="N143" i="7"/>
  <c r="M118" i="7"/>
  <c r="N28" i="7"/>
  <c r="M171" i="7"/>
  <c r="N200" i="7"/>
  <c r="M125" i="7"/>
  <c r="N226" i="7"/>
  <c r="M187" i="7"/>
  <c r="N72" i="7"/>
  <c r="M70" i="7"/>
  <c r="N130" i="7"/>
  <c r="M62" i="7"/>
  <c r="N9" i="7"/>
  <c r="M148" i="7"/>
  <c r="N48" i="7"/>
  <c r="M231" i="7"/>
  <c r="N23" i="7"/>
  <c r="M168" i="7"/>
  <c r="N22" i="7"/>
  <c r="M161" i="7"/>
  <c r="N77" i="7"/>
  <c r="M238" i="7"/>
  <c r="N21" i="7"/>
  <c r="M170" i="7"/>
  <c r="N132" i="7"/>
  <c r="M196" i="7"/>
  <c r="N56" i="7"/>
  <c r="M232" i="7"/>
  <c r="N111" i="7"/>
  <c r="M58" i="7"/>
  <c r="N47" i="7"/>
  <c r="M217" i="7"/>
  <c r="N164" i="7"/>
  <c r="M121" i="7"/>
  <c r="N215" i="7"/>
  <c r="M124" i="7"/>
  <c r="N170" i="7"/>
  <c r="M77" i="7"/>
  <c r="N75" i="7"/>
  <c r="M10" i="7"/>
  <c r="N40" i="7"/>
  <c r="M177" i="7"/>
  <c r="N100" i="7"/>
  <c r="M160" i="7"/>
  <c r="N133" i="7"/>
  <c r="M50" i="7"/>
  <c r="N49" i="7"/>
  <c r="M223" i="7"/>
  <c r="N206" i="7"/>
  <c r="M92" i="7"/>
  <c r="N117" i="7"/>
  <c r="M16" i="7"/>
  <c r="N59" i="7"/>
  <c r="M241" i="7"/>
  <c r="N102" i="7"/>
  <c r="M44" i="7"/>
  <c r="N242" i="7"/>
  <c r="M186" i="7"/>
  <c r="N236" i="7"/>
  <c r="M195" i="7"/>
  <c r="N125" i="7"/>
  <c r="M209" i="7"/>
  <c r="N205" i="7"/>
  <c r="M249" i="7"/>
  <c r="N137" i="7"/>
  <c r="M56" i="7"/>
  <c r="N229" i="7"/>
  <c r="M142" i="7"/>
  <c r="N126" i="7"/>
  <c r="M204" i="7"/>
  <c r="N2" i="7"/>
  <c r="M162" i="7"/>
  <c r="N41" i="7"/>
  <c r="M252" i="7"/>
  <c r="N156" i="7"/>
  <c r="M54" i="7"/>
  <c r="N202" i="7"/>
  <c r="M95" i="7"/>
  <c r="N27" i="7"/>
  <c r="M176" i="7"/>
  <c r="N50" i="7"/>
  <c r="M240" i="7"/>
  <c r="N10" i="7"/>
  <c r="M183" i="7"/>
  <c r="N13" i="7"/>
  <c r="M251" i="7"/>
  <c r="N227" i="7"/>
  <c r="M128" i="7"/>
  <c r="N120" i="7"/>
  <c r="M208" i="7"/>
  <c r="N169" i="7"/>
  <c r="M88" i="7"/>
  <c r="N15" i="7"/>
  <c r="M82" i="7"/>
  <c r="N54" i="7"/>
  <c r="M19" i="7"/>
  <c r="N92" i="7"/>
  <c r="M184" i="7"/>
  <c r="N193" i="7"/>
  <c r="M131" i="7"/>
  <c r="N70" i="7"/>
  <c r="M226" i="7"/>
  <c r="N7" i="7"/>
  <c r="M79" i="7"/>
  <c r="N201" i="7"/>
  <c r="M45" i="7"/>
  <c r="N184" i="7"/>
  <c r="M143" i="7"/>
  <c r="N123" i="7"/>
  <c r="M76" i="7"/>
  <c r="N124" i="7"/>
  <c r="M47" i="7"/>
  <c r="N43" i="7"/>
  <c r="M213" i="7"/>
  <c r="N114" i="7"/>
  <c r="M29" i="7"/>
  <c r="N251" i="7"/>
  <c r="M67" i="7"/>
  <c r="N155" i="7"/>
  <c r="M197" i="7"/>
  <c r="N85" i="7"/>
  <c r="M30" i="7"/>
  <c r="N89" i="7"/>
  <c r="M227" i="7"/>
  <c r="N55" i="7"/>
  <c r="M239" i="7"/>
  <c r="N86" i="7"/>
  <c r="M21" i="7"/>
  <c r="N65" i="7"/>
  <c r="M230" i="7"/>
  <c r="N158" i="7"/>
  <c r="M57" i="7"/>
  <c r="N88" i="7"/>
  <c r="M203" i="7"/>
  <c r="N188" i="7"/>
  <c r="M120" i="7"/>
  <c r="N161" i="7"/>
  <c r="M106" i="7"/>
  <c r="N198" i="7"/>
  <c r="M248" i="7"/>
  <c r="N135" i="7"/>
  <c r="M53" i="7"/>
  <c r="N26" i="7"/>
  <c r="M167" i="7"/>
  <c r="N76" i="7"/>
  <c r="M202" i="7"/>
  <c r="O22" i="7" l="1"/>
  <c r="O161" i="7"/>
  <c r="O85" i="7"/>
  <c r="O201" i="7"/>
  <c r="O120" i="7"/>
  <c r="O41" i="7"/>
  <c r="O242" i="7"/>
  <c r="O40" i="7"/>
  <c r="O132" i="7"/>
  <c r="O72" i="7"/>
  <c r="O127" i="7"/>
  <c r="O25" i="7"/>
  <c r="O252" i="7"/>
  <c r="O113" i="7"/>
  <c r="O234" i="7"/>
  <c r="O179" i="7"/>
  <c r="O222" i="7"/>
  <c r="O154" i="7"/>
  <c r="O80" i="7"/>
  <c r="O66" i="7"/>
  <c r="O196" i="7"/>
  <c r="O189" i="7"/>
  <c r="O197" i="7"/>
  <c r="O93" i="7"/>
  <c r="O224" i="7"/>
  <c r="O151" i="7"/>
  <c r="O167" i="7"/>
  <c r="O44" i="7"/>
  <c r="O187" i="7"/>
  <c r="O212" i="7"/>
  <c r="O73" i="7"/>
  <c r="O195" i="7"/>
  <c r="O204" i="7"/>
  <c r="O243" i="7"/>
  <c r="O94" i="7"/>
  <c r="O180" i="7"/>
  <c r="O89" i="7"/>
  <c r="O10" i="7"/>
  <c r="O215" i="7"/>
  <c r="O246" i="7"/>
  <c r="O76" i="7"/>
  <c r="O65" i="7"/>
  <c r="O43" i="7"/>
  <c r="O92" i="7"/>
  <c r="O50" i="7"/>
  <c r="O137" i="7"/>
  <c r="O206" i="7"/>
  <c r="O164" i="7"/>
  <c r="O23" i="7"/>
  <c r="O143" i="7"/>
  <c r="O91" i="7"/>
  <c r="O131" i="7"/>
  <c r="O32" i="7"/>
  <c r="O153" i="7"/>
  <c r="O118" i="7"/>
  <c r="O244" i="7"/>
  <c r="O57" i="7"/>
  <c r="O207" i="7"/>
  <c r="O149" i="7"/>
  <c r="O20" i="7"/>
  <c r="O219" i="7"/>
  <c r="O112" i="7"/>
  <c r="O121" i="7"/>
  <c r="O253" i="7"/>
  <c r="O36" i="7"/>
  <c r="O152" i="7"/>
  <c r="O101" i="7"/>
  <c r="O106" i="7"/>
  <c r="O198" i="7"/>
  <c r="O193" i="7"/>
  <c r="O236" i="7"/>
  <c r="O29" i="7"/>
  <c r="O124" i="7"/>
  <c r="O27" i="7"/>
  <c r="O102" i="7"/>
  <c r="O21" i="7"/>
  <c r="O182" i="7"/>
  <c r="O194" i="7"/>
  <c r="O221" i="7"/>
  <c r="O214" i="7"/>
  <c r="O159" i="7"/>
  <c r="O192" i="7"/>
  <c r="O103" i="7"/>
  <c r="O157" i="7"/>
  <c r="O199" i="7"/>
  <c r="O18" i="7"/>
  <c r="O191" i="7"/>
  <c r="O178" i="7"/>
  <c r="O96" i="7"/>
  <c r="O134" i="7"/>
  <c r="O4" i="7"/>
  <c r="O128" i="7"/>
  <c r="O144" i="7"/>
  <c r="O186" i="7"/>
  <c r="O247" i="7"/>
  <c r="O99" i="7"/>
  <c r="O69" i="7"/>
  <c r="O114" i="7"/>
  <c r="O156" i="7"/>
  <c r="O100" i="7"/>
  <c r="O130" i="7"/>
  <c r="O86" i="7"/>
  <c r="O227" i="7"/>
  <c r="O49" i="7"/>
  <c r="O48" i="7"/>
  <c r="O90" i="7"/>
  <c r="O233" i="7"/>
  <c r="O37" i="7"/>
  <c r="O185" i="7"/>
  <c r="O78" i="7"/>
  <c r="O183" i="7"/>
  <c r="O239" i="7"/>
  <c r="O30" i="7"/>
  <c r="O160" i="7"/>
  <c r="O14" i="7"/>
  <c r="O158" i="7"/>
  <c r="O169" i="7"/>
  <c r="O117" i="7"/>
  <c r="O217" i="7"/>
  <c r="O26" i="7"/>
  <c r="O155" i="7"/>
  <c r="O54" i="7"/>
  <c r="O205" i="7"/>
  <c r="O47" i="7"/>
  <c r="O110" i="7"/>
  <c r="O136" i="7"/>
  <c r="O115" i="7"/>
  <c r="O12" i="7"/>
  <c r="O61" i="7"/>
  <c r="O81" i="7"/>
  <c r="O8" i="7"/>
  <c r="O88" i="7"/>
  <c r="O251" i="7"/>
  <c r="O70" i="7"/>
  <c r="O13" i="7"/>
  <c r="O126" i="7"/>
  <c r="O125" i="7"/>
  <c r="O133" i="7"/>
  <c r="O170" i="7"/>
  <c r="O111" i="7"/>
  <c r="O77" i="7"/>
  <c r="O9" i="7"/>
  <c r="O200" i="7"/>
  <c r="O34" i="7"/>
  <c r="O129" i="7"/>
  <c r="O33" i="7"/>
  <c r="O74" i="7"/>
  <c r="O142" i="7"/>
  <c r="O145" i="7"/>
  <c r="O6" i="7"/>
  <c r="O116" i="7"/>
  <c r="O213" i="7"/>
  <c r="O166" i="7"/>
  <c r="O218" i="7"/>
  <c r="O108" i="7"/>
  <c r="O141" i="7"/>
  <c r="O190" i="7"/>
  <c r="O209" i="7"/>
  <c r="O210" i="7"/>
  <c r="O11" i="7"/>
  <c r="O139" i="7"/>
  <c r="O228" i="7"/>
  <c r="O5" i="7"/>
  <c r="O84" i="7"/>
  <c r="O109" i="7"/>
  <c r="O46" i="7"/>
  <c r="O95" i="7"/>
  <c r="O53" i="7"/>
  <c r="O68" i="7"/>
  <c r="O216" i="7"/>
  <c r="O148" i="7"/>
  <c r="O245" i="7"/>
  <c r="O225" i="7"/>
  <c r="O62" i="7"/>
  <c r="O60" i="7"/>
  <c r="O119" i="7"/>
  <c r="O105" i="7"/>
  <c r="O168" i="7"/>
  <c r="O177" i="7"/>
  <c r="O63" i="7"/>
  <c r="O24" i="7"/>
  <c r="O104" i="7"/>
  <c r="O211" i="7"/>
  <c r="O52" i="7"/>
  <c r="O45" i="7"/>
  <c r="O163" i="7"/>
  <c r="O146" i="7"/>
  <c r="O17" i="7"/>
  <c r="O181" i="7"/>
  <c r="O188" i="7"/>
  <c r="O7" i="7"/>
  <c r="O2" i="7"/>
  <c r="O75" i="7"/>
  <c r="O226" i="7"/>
  <c r="O235" i="7"/>
  <c r="O162" i="7"/>
  <c r="O171" i="7"/>
  <c r="O220" i="7"/>
  <c r="O173" i="7"/>
  <c r="O174" i="7"/>
  <c r="O71" i="7"/>
  <c r="O135" i="7"/>
  <c r="O55" i="7"/>
  <c r="O123" i="7"/>
  <c r="O15" i="7"/>
  <c r="O202" i="7"/>
  <c r="O59" i="7"/>
  <c r="O184" i="7"/>
  <c r="O229" i="7"/>
  <c r="O56" i="7"/>
  <c r="O28" i="7"/>
  <c r="O87" i="7"/>
  <c r="O83" i="7"/>
  <c r="O250" i="7"/>
  <c r="O98" i="7"/>
  <c r="O31" i="7"/>
  <c r="O39" i="7"/>
  <c r="O19" i="7"/>
  <c r="O175" i="7"/>
  <c r="O150" i="7"/>
  <c r="O172" i="7"/>
  <c r="O3" i="7"/>
  <c r="O138" i="7"/>
  <c r="O64" i="7"/>
  <c r="O67" i="7"/>
  <c r="O238" i="7"/>
  <c r="O203" i="7"/>
  <c r="O16" i="7"/>
  <c r="O208" i="7"/>
  <c r="O51" i="7"/>
  <c r="O79" i="7"/>
  <c r="O232" i="7"/>
  <c r="O38" i="7"/>
  <c r="O35" i="7"/>
  <c r="O231" i="7"/>
  <c r="O147" i="7"/>
  <c r="O176" i="7"/>
  <c r="O82" i="7"/>
  <c r="O230" i="7"/>
  <c r="O97" i="7"/>
  <c r="O42" i="7"/>
  <c r="O140" i="7"/>
  <c r="O223" i="7"/>
  <c r="O165" i="7"/>
  <c r="O107" i="7"/>
  <c r="O241" i="7"/>
  <c r="O237" i="7"/>
  <c r="O249" i="7"/>
  <c r="O240" i="7"/>
  <c r="O122" i="7"/>
  <c r="O58" i="7"/>
  <c r="O248" i="7"/>
  <c r="D8" i="7"/>
  <c r="D9" i="7"/>
</calcChain>
</file>

<file path=xl/sharedStrings.xml><?xml version="1.0" encoding="utf-8"?>
<sst xmlns="http://schemas.openxmlformats.org/spreadsheetml/2006/main" count="228" uniqueCount="77">
  <si>
    <t>Date</t>
  </si>
  <si>
    <t>AAPL (Apple Inc) / $</t>
  </si>
  <si>
    <t>AAPL (Apple Inc) / Volume</t>
  </si>
  <si>
    <t>HON (Honeywell Inc)  Volume</t>
  </si>
  <si>
    <t>HON (Honeywell Inc)  /  $</t>
  </si>
  <si>
    <t>Period</t>
  </si>
  <si>
    <t>ii) Exponential smoothing</t>
  </si>
  <si>
    <t>Alpha</t>
  </si>
  <si>
    <t>Forecast1</t>
  </si>
  <si>
    <t>Absolute Deviations</t>
  </si>
  <si>
    <t>APPL(APPLE INC)</t>
  </si>
  <si>
    <t>Forecast2</t>
  </si>
  <si>
    <t>Forecast3</t>
  </si>
  <si>
    <t>Forecast4</t>
  </si>
  <si>
    <t>HON(HONEYWELL INC)</t>
  </si>
  <si>
    <t>MAPD</t>
  </si>
  <si>
    <t xml:space="preserve"> </t>
  </si>
  <si>
    <t>iii) Adjusted Exponential smoothing</t>
  </si>
  <si>
    <t>Beta</t>
  </si>
  <si>
    <t>Trend(Tf)</t>
  </si>
  <si>
    <t>Adj Exp Smoothing(Aft)</t>
  </si>
  <si>
    <t>Relative Absolute Error</t>
  </si>
  <si>
    <t>MAPE</t>
  </si>
  <si>
    <t>Slope</t>
  </si>
  <si>
    <t>Intercept</t>
  </si>
  <si>
    <t>Period(x)</t>
  </si>
  <si>
    <t>AAPL (Apple Inc) / $ (y)</t>
  </si>
  <si>
    <t>Correlation Coeff</t>
  </si>
  <si>
    <t>Determination Coeff</t>
  </si>
  <si>
    <t>Predicted y</t>
  </si>
  <si>
    <t xml:space="preserve">Residual = Observed - Predicted </t>
  </si>
  <si>
    <t>Residual Mean</t>
  </si>
  <si>
    <t>Residual Std</t>
  </si>
  <si>
    <t>i) Time Series Plot</t>
  </si>
  <si>
    <t>Trend Based Forecasting</t>
  </si>
  <si>
    <t>𝜶</t>
  </si>
  <si>
    <t>APPL</t>
  </si>
  <si>
    <t>HON</t>
  </si>
  <si>
    <t>𝜶= 0.60</t>
  </si>
  <si>
    <t>MAPE Value in %</t>
  </si>
  <si>
    <t>Sorted Residual</t>
  </si>
  <si>
    <t>Standardized Residual</t>
  </si>
  <si>
    <t>Ranks(i)</t>
  </si>
  <si>
    <t>(i - 0.5)/n</t>
  </si>
  <si>
    <t>z value</t>
  </si>
  <si>
    <t>● Whether the residuals are homoscedastic</t>
  </si>
  <si>
    <t>● Whether the residuals are normally distributed by plotting a Normal probability plot of the residuals</t>
  </si>
  <si>
    <t>● Whether the residuals are independent</t>
  </si>
  <si>
    <t xml:space="preserve">Plot the residuals vs the predicted y values. There should not exist any pattern in the plot. </t>
  </si>
  <si>
    <t xml:space="preserve">Plot the residuals vs the independent variable(or time periodif possible). Theer should not be any distinguishing pattern in the plot of the residuals vs time. </t>
  </si>
  <si>
    <t xml:space="preserve">Orange line describes the perfect normal distribution while the blue line describes how the plot of the residuals are with respect to the normal probability. </t>
  </si>
  <si>
    <t>CHI SQUARE GOODNESS OF FIT TEST FOR NORMALITY OF THE RESIDUALS</t>
  </si>
  <si>
    <t>MIN</t>
  </si>
  <si>
    <t>MAX</t>
  </si>
  <si>
    <t>Range</t>
  </si>
  <si>
    <t>Sample Size</t>
  </si>
  <si>
    <t>Mean</t>
  </si>
  <si>
    <t>SD</t>
  </si>
  <si>
    <t>bin</t>
  </si>
  <si>
    <t>width</t>
  </si>
  <si>
    <t>DF</t>
  </si>
  <si>
    <t>Number</t>
  </si>
  <si>
    <t xml:space="preserve">Lower </t>
  </si>
  <si>
    <t xml:space="preserve">Upper </t>
  </si>
  <si>
    <t>Probability</t>
  </si>
  <si>
    <t>Expected</t>
  </si>
  <si>
    <t>Observed</t>
  </si>
  <si>
    <t>Chi-Square</t>
  </si>
  <si>
    <t>SUM</t>
  </si>
  <si>
    <t>Chi- Square Goodness of Fit Test</t>
  </si>
  <si>
    <t>df</t>
  </si>
  <si>
    <t>Chi-squared Test Statistic:</t>
  </si>
  <si>
    <t xml:space="preserve">Chi-squared P-value: </t>
  </si>
  <si>
    <t>Because the P-value is significantly lesser than 0.05 we have enough evidence to reject the null hypothesis that the data is sampled from a normal distribution</t>
  </si>
  <si>
    <t>When checking for independency we plot the residuals vs the independent variable (or time period if possible). There should not be any distinguishing pattern in the plot of the residual’s vs time.</t>
  </si>
  <si>
    <t>There is a distinguishing pattern can be observed here. Therefore, the residuals doesn't satisfy homoscedasticity</t>
  </si>
  <si>
    <t xml:space="preserve">There is a distinguishing pattern therefore we are confident that the residual doesn't statisfy the independency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</si>
</sst>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00"/>
    <numFmt numFmtId="167" formatCode="0.000E+00"/>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name val="Times New Roman"/>
      <family val="1"/>
    </font>
    <font>
      <sz val="12"/>
      <color theme="1"/>
      <name val="Times New Roman"/>
      <family val="1"/>
    </font>
    <font>
      <b/>
      <sz val="12"/>
      <color rgb="FF000000"/>
      <name val="Times New Roman"/>
      <family val="1"/>
    </font>
    <font>
      <b/>
      <sz val="12"/>
      <name val="Times New Roman"/>
      <family val="1"/>
    </font>
    <font>
      <b/>
      <sz val="11"/>
      <color theme="1"/>
      <name val="Calibri"/>
      <family val="2"/>
      <scheme val="minor"/>
    </font>
    <font>
      <b/>
      <sz val="12"/>
      <color indexed="10"/>
      <name val="Calibri"/>
      <family val="2"/>
    </font>
    <font>
      <b/>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rgb="FFFFFF00"/>
        <bgColor indexed="64"/>
      </patternFill>
    </fill>
    <fill>
      <patternFill patternType="solid">
        <fgColor theme="1"/>
        <bgColor indexed="64"/>
      </patternFill>
    </fill>
    <fill>
      <patternFill patternType="solid">
        <fgColor theme="3"/>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6">
    <xf numFmtId="0" fontId="0" fillId="0" borderId="0" xfId="0"/>
    <xf numFmtId="2"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NumberFormat="1" applyAlignment="1">
      <alignment horizontal="center"/>
    </xf>
    <xf numFmtId="0" fontId="0" fillId="0" borderId="10" xfId="0" applyBorder="1" applyAlignment="1">
      <alignment horizontal="center"/>
    </xf>
    <xf numFmtId="0" fontId="0" fillId="0" borderId="0" xfId="0" applyAlignment="1">
      <alignment horizontal="center"/>
    </xf>
    <xf numFmtId="2" fontId="0" fillId="0" borderId="0" xfId="0" applyNumberFormat="1"/>
    <xf numFmtId="2" fontId="16" fillId="0" borderId="0" xfId="0" applyNumberFormat="1" applyFont="1" applyAlignment="1">
      <alignment horizontal="center"/>
    </xf>
    <xf numFmtId="0" fontId="16" fillId="0" borderId="0" xfId="0" applyFont="1" applyAlignment="1">
      <alignment horizontal="center"/>
    </xf>
    <xf numFmtId="0" fontId="14" fillId="0" borderId="0" xfId="0" applyFont="1" applyAlignment="1">
      <alignment horizontal="center"/>
    </xf>
    <xf numFmtId="14" fontId="0" fillId="0" borderId="0" xfId="0" applyNumberFormat="1" applyAlignment="1"/>
    <xf numFmtId="14" fontId="16" fillId="0" borderId="0" xfId="0" applyNumberFormat="1" applyFont="1" applyAlignment="1"/>
    <xf numFmtId="10" fontId="16" fillId="0" borderId="0" xfId="0" applyNumberFormat="1" applyFont="1" applyAlignment="1">
      <alignment horizontal="center"/>
    </xf>
    <xf numFmtId="10" fontId="16" fillId="0" borderId="0" xfId="42" applyNumberFormat="1" applyFont="1" applyAlignment="1">
      <alignment horizontal="center"/>
    </xf>
    <xf numFmtId="0" fontId="16" fillId="0" borderId="0" xfId="0" applyFont="1" applyAlignment="1">
      <alignment horizontal="center"/>
    </xf>
    <xf numFmtId="0" fontId="0" fillId="0" borderId="0" xfId="0" applyAlignment="1">
      <alignment horizontal="center"/>
    </xf>
    <xf numFmtId="0" fontId="0" fillId="36" borderId="0" xfId="0" applyFill="1"/>
    <xf numFmtId="0" fontId="0" fillId="0" borderId="0" xfId="0"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12" xfId="0" applyBorder="1" applyAlignment="1">
      <alignment horizontal="center"/>
    </xf>
    <xf numFmtId="2" fontId="0" fillId="36" borderId="11" xfId="0" applyNumberFormat="1" applyFill="1" applyBorder="1" applyAlignment="1">
      <alignment horizontal="center"/>
    </xf>
    <xf numFmtId="10" fontId="0" fillId="36" borderId="11" xfId="42" applyNumberFormat="1" applyFont="1" applyFill="1" applyBorder="1" applyAlignment="1">
      <alignment horizontal="center"/>
    </xf>
    <xf numFmtId="10" fontId="0" fillId="36" borderId="11" xfId="42" applyNumberFormat="1" applyFont="1" applyFill="1" applyBorder="1"/>
    <xf numFmtId="0" fontId="18" fillId="37" borderId="11" xfId="0" applyFont="1" applyFill="1" applyBorder="1" applyAlignment="1">
      <alignment horizontal="center"/>
    </xf>
    <xf numFmtId="0" fontId="18" fillId="34" borderId="11" xfId="0" applyFont="1" applyFill="1" applyBorder="1" applyAlignment="1">
      <alignment horizontal="center"/>
    </xf>
    <xf numFmtId="0" fontId="18" fillId="35" borderId="11" xfId="0" applyFont="1" applyFill="1" applyBorder="1" applyAlignment="1">
      <alignment horizontal="center"/>
    </xf>
    <xf numFmtId="2" fontId="19" fillId="0" borderId="11" xfId="0" applyNumberFormat="1" applyFont="1" applyBorder="1" applyAlignment="1">
      <alignment horizontal="center"/>
    </xf>
    <xf numFmtId="2" fontId="18" fillId="37" borderId="11" xfId="0" applyNumberFormat="1" applyFont="1" applyFill="1" applyBorder="1" applyAlignment="1">
      <alignment horizontal="center"/>
    </xf>
    <xf numFmtId="10" fontId="20" fillId="0" borderId="15" xfId="0" applyNumberFormat="1" applyFont="1" applyBorder="1" applyAlignment="1">
      <alignment horizontal="center" vertical="center"/>
    </xf>
    <xf numFmtId="2" fontId="21" fillId="0" borderId="11" xfId="0" applyNumberFormat="1" applyFont="1" applyBorder="1" applyAlignment="1">
      <alignment horizontal="center"/>
    </xf>
    <xf numFmtId="0" fontId="16" fillId="0" borderId="0" xfId="0" applyFont="1"/>
    <xf numFmtId="0" fontId="16" fillId="36" borderId="0" xfId="0" applyFont="1" applyFill="1" applyAlignment="1">
      <alignment horizontal="center"/>
    </xf>
    <xf numFmtId="166" fontId="0" fillId="0" borderId="0" xfId="0" applyNumberFormat="1"/>
    <xf numFmtId="0" fontId="0" fillId="0" borderId="0" xfId="0" applyAlignment="1"/>
    <xf numFmtId="0" fontId="16" fillId="36" borderId="0" xfId="0" applyFont="1" applyFill="1"/>
    <xf numFmtId="2" fontId="0" fillId="36" borderId="0" xfId="0" applyNumberFormat="1" applyFill="1" applyAlignment="1">
      <alignment horizontal="center"/>
    </xf>
    <xf numFmtId="0" fontId="0" fillId="36" borderId="0" xfId="0" applyNumberFormat="1" applyFill="1" applyAlignment="1">
      <alignment horizontal="center"/>
    </xf>
    <xf numFmtId="0" fontId="22" fillId="36" borderId="11" xfId="0" applyFont="1" applyFill="1" applyBorder="1" applyAlignment="1">
      <alignment horizontal="center"/>
    </xf>
    <xf numFmtId="2" fontId="0" fillId="0" borderId="11" xfId="0" applyNumberFormat="1" applyBorder="1" applyAlignment="1">
      <alignment horizontal="center"/>
    </xf>
    <xf numFmtId="0" fontId="0" fillId="0" borderId="11" xfId="0" applyBorder="1" applyAlignment="1">
      <alignment horizontal="center"/>
    </xf>
    <xf numFmtId="164" fontId="0" fillId="0" borderId="11" xfId="0" applyNumberFormat="1" applyBorder="1" applyAlignment="1">
      <alignment horizontal="center"/>
    </xf>
    <xf numFmtId="165" fontId="16" fillId="36" borderId="0" xfId="0" applyNumberFormat="1" applyFont="1" applyFill="1" applyAlignment="1">
      <alignment horizontal="center"/>
    </xf>
    <xf numFmtId="2" fontId="16" fillId="36" borderId="0" xfId="0" applyNumberFormat="1" applyFont="1" applyFill="1" applyAlignment="1">
      <alignment horizontal="center"/>
    </xf>
    <xf numFmtId="0" fontId="24" fillId="37" borderId="11" xfId="0" applyFont="1" applyFill="1" applyBorder="1" applyAlignment="1">
      <alignment horizontal="left"/>
    </xf>
    <xf numFmtId="167" fontId="22" fillId="34" borderId="11" xfId="0" applyNumberFormat="1" applyFont="1" applyFill="1" applyBorder="1" applyAlignment="1">
      <alignment horizontal="center"/>
    </xf>
    <xf numFmtId="164" fontId="16" fillId="36" borderId="0" xfId="0" applyNumberFormat="1" applyFont="1" applyFill="1" applyAlignment="1">
      <alignment horizontal="center"/>
    </xf>
    <xf numFmtId="167" fontId="22" fillId="35" borderId="11" xfId="0" applyNumberFormat="1" applyFont="1" applyFill="1" applyBorder="1" applyAlignment="1">
      <alignment horizontal="center"/>
    </xf>
    <xf numFmtId="0" fontId="16" fillId="0" borderId="0" xfId="0" applyFont="1" applyAlignment="1">
      <alignment horizontal="left"/>
    </xf>
    <xf numFmtId="0" fontId="18" fillId="37" borderId="11" xfId="0" applyFont="1" applyFill="1" applyBorder="1" applyAlignment="1">
      <alignment horizontal="center" vertical="center"/>
    </xf>
    <xf numFmtId="0" fontId="18" fillId="37" borderId="11" xfId="0" applyFont="1" applyFill="1" applyBorder="1" applyAlignment="1">
      <alignment horizontal="center"/>
    </xf>
    <xf numFmtId="0" fontId="18" fillId="38" borderId="13" xfId="0" applyFont="1" applyFill="1" applyBorder="1" applyAlignment="1">
      <alignment horizontal="center" vertical="center"/>
    </xf>
    <xf numFmtId="0" fontId="18" fillId="38" borderId="14" xfId="0" applyFont="1" applyFill="1" applyBorder="1" applyAlignment="1">
      <alignment horizontal="center" vertical="center"/>
    </xf>
    <xf numFmtId="0" fontId="18" fillId="38" borderId="16" xfId="0" applyFont="1" applyFill="1" applyBorder="1" applyAlignment="1">
      <alignment horizontal="center" vertical="center"/>
    </xf>
    <xf numFmtId="0" fontId="16" fillId="0" borderId="0" xfId="0" applyFont="1" applyAlignment="1">
      <alignment horizontal="center"/>
    </xf>
    <xf numFmtId="0" fontId="0" fillId="0" borderId="0" xfId="0" applyAlignment="1">
      <alignment horizontal="center"/>
    </xf>
    <xf numFmtId="0" fontId="16" fillId="34" borderId="0" xfId="0" applyFont="1" applyFill="1" applyAlignment="1">
      <alignment horizontal="center"/>
    </xf>
    <xf numFmtId="0" fontId="0" fillId="34" borderId="0" xfId="0" applyFill="1" applyAlignment="1">
      <alignment horizontal="center"/>
    </xf>
    <xf numFmtId="0" fontId="16" fillId="35" borderId="0" xfId="0" applyFont="1" applyFill="1" applyAlignment="1">
      <alignment horizontal="center"/>
    </xf>
    <xf numFmtId="0" fontId="0" fillId="35" borderId="0" xfId="0" applyFill="1" applyAlignment="1">
      <alignment horizontal="center"/>
    </xf>
    <xf numFmtId="0" fontId="16" fillId="33" borderId="0" xfId="0" applyFont="1" applyFill="1" applyAlignment="1">
      <alignment horizontal="center"/>
    </xf>
    <xf numFmtId="0" fontId="22" fillId="35" borderId="17" xfId="0" applyFont="1" applyFill="1" applyBorder="1" applyAlignment="1">
      <alignment horizontal="center"/>
    </xf>
    <xf numFmtId="0" fontId="22" fillId="35" borderId="18" xfId="0" applyFont="1" applyFill="1" applyBorder="1" applyAlignment="1">
      <alignment horizontal="center"/>
    </xf>
    <xf numFmtId="165" fontId="23" fillId="0" borderId="19" xfId="0" applyNumberFormat="1" applyFont="1" applyBorder="1" applyAlignment="1">
      <alignment horizontal="left" vertical="center" wrapText="1"/>
    </xf>
    <xf numFmtId="165" fontId="23" fillId="0" borderId="20" xfId="0" applyNumberFormat="1" applyFont="1" applyBorder="1" applyAlignment="1">
      <alignment horizontal="left" vertical="center" wrapText="1"/>
    </xf>
    <xf numFmtId="165" fontId="23" fillId="0" borderId="21" xfId="0" applyNumberFormat="1" applyFont="1" applyBorder="1" applyAlignment="1">
      <alignment horizontal="left" vertical="center" wrapText="1"/>
    </xf>
    <xf numFmtId="165" fontId="23" fillId="0" borderId="22" xfId="0" applyNumberFormat="1" applyFont="1" applyBorder="1" applyAlignment="1">
      <alignment horizontal="left" vertical="center" wrapText="1"/>
    </xf>
    <xf numFmtId="165" fontId="23" fillId="0" borderId="0" xfId="0" applyNumberFormat="1" applyFont="1" applyAlignment="1">
      <alignment horizontal="left" vertical="center" wrapText="1"/>
    </xf>
    <xf numFmtId="165" fontId="23" fillId="0" borderId="23" xfId="0" applyNumberFormat="1" applyFont="1" applyBorder="1" applyAlignment="1">
      <alignment horizontal="left" vertical="center" wrapText="1"/>
    </xf>
    <xf numFmtId="165" fontId="23" fillId="0" borderId="24" xfId="0" applyNumberFormat="1" applyFont="1" applyBorder="1" applyAlignment="1">
      <alignment horizontal="left" vertical="center" wrapText="1"/>
    </xf>
    <xf numFmtId="165" fontId="23" fillId="0" borderId="25" xfId="0" applyNumberFormat="1" applyFont="1" applyBorder="1" applyAlignment="1">
      <alignment horizontal="left" vertical="center" wrapText="1"/>
    </xf>
    <xf numFmtId="165" fontId="23" fillId="0" borderId="15" xfId="0" applyNumberFormat="1" applyFont="1" applyBorder="1" applyAlignment="1">
      <alignment horizontal="left" vertical="center" wrapText="1"/>
    </xf>
    <xf numFmtId="0" fontId="0" fillId="36" borderId="0" xfId="0" applyFill="1" applyAlignment="1">
      <alignment horizontal="center"/>
    </xf>
    <xf numFmtId="0" fontId="22" fillId="34" borderId="17" xfId="0" applyFont="1" applyFill="1" applyBorder="1" applyAlignment="1">
      <alignment horizontal="center"/>
    </xf>
    <xf numFmtId="0" fontId="22" fillId="34" borderId="18"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AAPL (Apple Inc)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lotArea>
      <c:layout/>
      <c:scatterChart>
        <c:scatterStyle val="lineMarker"/>
        <c:varyColors val="0"/>
        <c:ser>
          <c:idx val="0"/>
          <c:order val="0"/>
          <c:tx>
            <c:strRef>
              <c:f>'Part 1'!$C$15</c:f>
              <c:strCache>
                <c:ptCount val="1"/>
                <c:pt idx="0">
                  <c:v>AAPL (Apple Inc) / $</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'Part 1'!$B$16:$B$267</c:f>
              <c:numCache>
                <c:formatCode>General</c:formatCode>
                <c:ptCount val="2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numCache>
            </c:numRef>
          </c:xVal>
          <c:yVal>
            <c:numRef>
              <c:f>'Part 1'!$C$16:$C$267</c:f>
              <c:numCache>
                <c:formatCode>0.00</c:formatCode>
                <c:ptCount val="252"/>
                <c:pt idx="0">
                  <c:v>63.954543999999999</c:v>
                </c:pt>
                <c:pt idx="1">
                  <c:v>64.460991000000007</c:v>
                </c:pt>
                <c:pt idx="2">
                  <c:v>64.401978</c:v>
                </c:pt>
                <c:pt idx="3">
                  <c:v>65.019051000000005</c:v>
                </c:pt>
                <c:pt idx="4">
                  <c:v>64.569159999999997</c:v>
                </c:pt>
                <c:pt idx="5">
                  <c:v>65.336212000000003</c:v>
                </c:pt>
                <c:pt idx="6">
                  <c:v>65.665633999999997</c:v>
                </c:pt>
                <c:pt idx="7">
                  <c:v>65.466507000000007</c:v>
                </c:pt>
                <c:pt idx="8">
                  <c:v>64.704375999999996</c:v>
                </c:pt>
                <c:pt idx="9">
                  <c:v>64.414268000000007</c:v>
                </c:pt>
                <c:pt idx="10">
                  <c:v>64.357726999999997</c:v>
                </c:pt>
                <c:pt idx="11">
                  <c:v>65.486168000000006</c:v>
                </c:pt>
                <c:pt idx="12">
                  <c:v>64.974815000000007</c:v>
                </c:pt>
                <c:pt idx="13">
                  <c:v>65.847565000000003</c:v>
                </c:pt>
                <c:pt idx="14">
                  <c:v>65.702515000000005</c:v>
                </c:pt>
                <c:pt idx="15">
                  <c:v>64.942841000000001</c:v>
                </c:pt>
                <c:pt idx="16">
                  <c:v>63.784916000000003</c:v>
                </c:pt>
                <c:pt idx="17">
                  <c:v>64.347892999999999</c:v>
                </c:pt>
                <c:pt idx="18">
                  <c:v>65.291945999999996</c:v>
                </c:pt>
                <c:pt idx="19">
                  <c:v>66.553130999999993</c:v>
                </c:pt>
                <c:pt idx="20">
                  <c:v>65.621384000000006</c:v>
                </c:pt>
                <c:pt idx="21">
                  <c:v>66.004897999999997</c:v>
                </c:pt>
                <c:pt idx="22">
                  <c:v>66.567886000000001</c:v>
                </c:pt>
                <c:pt idx="23">
                  <c:v>66.737517999999994</c:v>
                </c:pt>
                <c:pt idx="24">
                  <c:v>67.644706999999997</c:v>
                </c:pt>
                <c:pt idx="25">
                  <c:v>68.802634999999995</c:v>
                </c:pt>
                <c:pt idx="26">
                  <c:v>68.937850999999995</c:v>
                </c:pt>
                <c:pt idx="27">
                  <c:v>68.773132000000004</c:v>
                </c:pt>
                <c:pt idx="28">
                  <c:v>68.841965000000002</c:v>
                </c:pt>
                <c:pt idx="29">
                  <c:v>68.699387000000002</c:v>
                </c:pt>
                <c:pt idx="30">
                  <c:v>69.820442</c:v>
                </c:pt>
                <c:pt idx="31">
                  <c:v>69.886818000000005</c:v>
                </c:pt>
                <c:pt idx="32">
                  <c:v>71.273392000000001</c:v>
                </c:pt>
                <c:pt idx="33">
                  <c:v>71.246352999999999</c:v>
                </c:pt>
                <c:pt idx="34">
                  <c:v>71.669212000000002</c:v>
                </c:pt>
                <c:pt idx="35">
                  <c:v>72.192863000000003</c:v>
                </c:pt>
                <c:pt idx="36">
                  <c:v>73.840041999999997</c:v>
                </c:pt>
                <c:pt idx="37">
                  <c:v>73.122153999999995</c:v>
                </c:pt>
                <c:pt idx="38">
                  <c:v>73.704819000000001</c:v>
                </c:pt>
                <c:pt idx="39">
                  <c:v>73.358185000000006</c:v>
                </c:pt>
                <c:pt idx="40">
                  <c:v>74.538239000000004</c:v>
                </c:pt>
                <c:pt idx="41">
                  <c:v>76.121498000000003</c:v>
                </c:pt>
                <c:pt idx="42">
                  <c:v>76.293578999999994</c:v>
                </c:pt>
                <c:pt idx="43">
                  <c:v>77.923537999999994</c:v>
                </c:pt>
                <c:pt idx="44">
                  <c:v>76.871323000000004</c:v>
                </c:pt>
                <c:pt idx="45">
                  <c:v>76.541884999999994</c:v>
                </c:pt>
                <c:pt idx="46">
                  <c:v>77.500693999999996</c:v>
                </c:pt>
                <c:pt idx="47">
                  <c:v>78.358695999999995</c:v>
                </c:pt>
                <c:pt idx="48">
                  <c:v>77.827667000000005</c:v>
                </c:pt>
                <c:pt idx="49">
                  <c:v>78.105475999999996</c:v>
                </c:pt>
                <c:pt idx="50">
                  <c:v>78.481621000000004</c:v>
                </c:pt>
                <c:pt idx="51">
                  <c:v>78.255439999999993</c:v>
                </c:pt>
                <c:pt idx="52">
                  <c:v>75.954314999999994</c:v>
                </c:pt>
                <c:pt idx="53">
                  <c:v>78.103012000000007</c:v>
                </c:pt>
                <c:pt idx="54">
                  <c:v>79.737899999999996</c:v>
                </c:pt>
                <c:pt idx="55">
                  <c:v>79.622337000000002</c:v>
                </c:pt>
                <c:pt idx="56">
                  <c:v>76.091994999999997</c:v>
                </c:pt>
                <c:pt idx="57">
                  <c:v>75.883018000000007</c:v>
                </c:pt>
                <c:pt idx="58">
                  <c:v>78.388199</c:v>
                </c:pt>
                <c:pt idx="59">
                  <c:v>79.027405000000002</c:v>
                </c:pt>
                <c:pt idx="60">
                  <c:v>79.951774999999998</c:v>
                </c:pt>
                <c:pt idx="61">
                  <c:v>78.865020999999999</c:v>
                </c:pt>
                <c:pt idx="62">
                  <c:v>79.239593999999997</c:v>
                </c:pt>
                <c:pt idx="63">
                  <c:v>78.761520000000004</c:v>
                </c:pt>
                <c:pt idx="64">
                  <c:v>80.631927000000005</c:v>
                </c:pt>
                <c:pt idx="65">
                  <c:v>80.057738999999998</c:v>
                </c:pt>
                <c:pt idx="66">
                  <c:v>80.077461</c:v>
                </c:pt>
                <c:pt idx="67">
                  <c:v>78.611198000000002</c:v>
                </c:pt>
                <c:pt idx="68">
                  <c:v>79.749701999999999</c:v>
                </c:pt>
                <c:pt idx="69">
                  <c:v>78.931563999999995</c:v>
                </c:pt>
                <c:pt idx="70">
                  <c:v>77.144942999999998</c:v>
                </c:pt>
                <c:pt idx="71">
                  <c:v>73.480521999999993</c:v>
                </c:pt>
                <c:pt idx="72">
                  <c:v>70.991577000000007</c:v>
                </c:pt>
                <c:pt idx="73">
                  <c:v>72.117767000000001</c:v>
                </c:pt>
                <c:pt idx="74">
                  <c:v>67.403557000000006</c:v>
                </c:pt>
                <c:pt idx="75">
                  <c:v>67.364127999999994</c:v>
                </c:pt>
                <c:pt idx="76">
                  <c:v>73.635773</c:v>
                </c:pt>
                <c:pt idx="77">
                  <c:v>71.297156999999999</c:v>
                </c:pt>
                <c:pt idx="78">
                  <c:v>74.604240000000004</c:v>
                </c:pt>
                <c:pt idx="79">
                  <c:v>72.184303</c:v>
                </c:pt>
                <c:pt idx="80">
                  <c:v>71.225684999999999</c:v>
                </c:pt>
                <c:pt idx="81">
                  <c:v>65.592308000000003</c:v>
                </c:pt>
                <c:pt idx="82">
                  <c:v>70.316367999999997</c:v>
                </c:pt>
                <c:pt idx="83">
                  <c:v>67.874245000000002</c:v>
                </c:pt>
                <c:pt idx="84">
                  <c:v>61.171340999999998</c:v>
                </c:pt>
                <c:pt idx="85">
                  <c:v>68.500174999999999</c:v>
                </c:pt>
                <c:pt idx="86">
                  <c:v>59.687832</c:v>
                </c:pt>
                <c:pt idx="87">
                  <c:v>62.312308999999999</c:v>
                </c:pt>
                <c:pt idx="88">
                  <c:v>60.786911000000003</c:v>
                </c:pt>
                <c:pt idx="89">
                  <c:v>60.321156000000002</c:v>
                </c:pt>
                <c:pt idx="90">
                  <c:v>56.491633999999998</c:v>
                </c:pt>
                <c:pt idx="91">
                  <c:v>55.291519000000001</c:v>
                </c:pt>
                <c:pt idx="92">
                  <c:v>60.838661000000002</c:v>
                </c:pt>
                <c:pt idx="93">
                  <c:v>60.503517000000002</c:v>
                </c:pt>
                <c:pt idx="94">
                  <c:v>63.687393</c:v>
                </c:pt>
                <c:pt idx="95">
                  <c:v>61.050593999999997</c:v>
                </c:pt>
                <c:pt idx="96">
                  <c:v>62.792850000000001</c:v>
                </c:pt>
                <c:pt idx="97">
                  <c:v>62.664707</c:v>
                </c:pt>
                <c:pt idx="98">
                  <c:v>59.367474000000001</c:v>
                </c:pt>
                <c:pt idx="99">
                  <c:v>60.35812</c:v>
                </c:pt>
                <c:pt idx="100">
                  <c:v>59.490692000000003</c:v>
                </c:pt>
                <c:pt idx="101">
                  <c:v>64.680503999999999</c:v>
                </c:pt>
                <c:pt idx="102">
                  <c:v>63.931355000000003</c:v>
                </c:pt>
                <c:pt idx="103">
                  <c:v>65.567656999999997</c:v>
                </c:pt>
                <c:pt idx="104">
                  <c:v>66.040801999999999</c:v>
                </c:pt>
                <c:pt idx="105">
                  <c:v>67.337029000000001</c:v>
                </c:pt>
                <c:pt idx="106">
                  <c:v>70.737755000000007</c:v>
                </c:pt>
                <c:pt idx="107">
                  <c:v>70.092110000000005</c:v>
                </c:pt>
                <c:pt idx="108">
                  <c:v>70.649039999999999</c:v>
                </c:pt>
                <c:pt idx="109">
                  <c:v>69.690421999999998</c:v>
                </c:pt>
                <c:pt idx="110">
                  <c:v>68.243881000000002</c:v>
                </c:pt>
                <c:pt idx="111">
                  <c:v>66.134438000000003</c:v>
                </c:pt>
                <c:pt idx="112">
                  <c:v>68.039351999999994</c:v>
                </c:pt>
                <c:pt idx="113">
                  <c:v>67.775672999999998</c:v>
                </c:pt>
                <c:pt idx="114">
                  <c:v>69.732322999999994</c:v>
                </c:pt>
                <c:pt idx="115">
                  <c:v>69.781609000000003</c:v>
                </c:pt>
                <c:pt idx="116">
                  <c:v>68.650490000000005</c:v>
                </c:pt>
                <c:pt idx="117">
                  <c:v>70.905333999999996</c:v>
                </c:pt>
                <c:pt idx="118">
                  <c:v>72.401154000000005</c:v>
                </c:pt>
                <c:pt idx="119">
                  <c:v>71.235541999999995</c:v>
                </c:pt>
                <c:pt idx="120">
                  <c:v>72.243446000000006</c:v>
                </c:pt>
                <c:pt idx="121">
                  <c:v>73.327736000000002</c:v>
                </c:pt>
                <c:pt idx="122">
                  <c:v>74.084282000000002</c:v>
                </c:pt>
                <c:pt idx="123">
                  <c:v>74.850669999999994</c:v>
                </c:pt>
                <c:pt idx="124">
                  <c:v>77.259674000000004</c:v>
                </c:pt>
                <c:pt idx="125">
                  <c:v>78.475371999999993</c:v>
                </c:pt>
                <c:pt idx="126">
                  <c:v>77.578536999999997</c:v>
                </c:pt>
                <c:pt idx="127">
                  <c:v>76.641852999999998</c:v>
                </c:pt>
                <c:pt idx="128">
                  <c:v>77.112685999999997</c:v>
                </c:pt>
                <c:pt idx="129">
                  <c:v>76.656791999999996</c:v>
                </c:pt>
                <c:pt idx="130">
                  <c:v>78.462913999999998</c:v>
                </c:pt>
                <c:pt idx="131">
                  <c:v>78.009521000000007</c:v>
                </c:pt>
                <c:pt idx="132">
                  <c:v>79.526664999999994</c:v>
                </c:pt>
                <c:pt idx="133">
                  <c:v>78.933753999999993</c:v>
                </c:pt>
                <c:pt idx="134">
                  <c:v>79.441963000000001</c:v>
                </c:pt>
                <c:pt idx="135">
                  <c:v>78.903862000000004</c:v>
                </c:pt>
                <c:pt idx="136">
                  <c:v>79.247642999999997</c:v>
                </c:pt>
                <c:pt idx="137">
                  <c:v>79.282523999999995</c:v>
                </c:pt>
                <c:pt idx="138">
                  <c:v>79.205298999999997</c:v>
                </c:pt>
                <c:pt idx="139">
                  <c:v>80.179359000000005</c:v>
                </c:pt>
                <c:pt idx="140">
                  <c:v>80.550545</c:v>
                </c:pt>
                <c:pt idx="141">
                  <c:v>80.993979999999993</c:v>
                </c:pt>
                <c:pt idx="142">
                  <c:v>80.296447999999998</c:v>
                </c:pt>
                <c:pt idx="143">
                  <c:v>82.583374000000006</c:v>
                </c:pt>
                <c:pt idx="144">
                  <c:v>83.071640000000002</c:v>
                </c:pt>
                <c:pt idx="145">
                  <c:v>85.694878000000003</c:v>
                </c:pt>
                <c:pt idx="146">
                  <c:v>87.899590000000003</c:v>
                </c:pt>
                <c:pt idx="147">
                  <c:v>83.679496999999998</c:v>
                </c:pt>
                <c:pt idx="148">
                  <c:v>84.401947000000007</c:v>
                </c:pt>
                <c:pt idx="149">
                  <c:v>85.445755000000005</c:v>
                </c:pt>
                <c:pt idx="150">
                  <c:v>87.710257999999996</c:v>
                </c:pt>
                <c:pt idx="151">
                  <c:v>87.588195999999996</c:v>
                </c:pt>
                <c:pt idx="152">
                  <c:v>87.623076999999995</c:v>
                </c:pt>
                <c:pt idx="153">
                  <c:v>87.122337000000002</c:v>
                </c:pt>
                <c:pt idx="154">
                  <c:v>89.401786999999999</c:v>
                </c:pt>
                <c:pt idx="155">
                  <c:v>91.310051000000001</c:v>
                </c:pt>
                <c:pt idx="156">
                  <c:v>89.698241999999993</c:v>
                </c:pt>
                <c:pt idx="157">
                  <c:v>90.889037999999999</c:v>
                </c:pt>
                <c:pt idx="158">
                  <c:v>88.096405000000004</c:v>
                </c:pt>
                <c:pt idx="159">
                  <c:v>90.126732000000004</c:v>
                </c:pt>
                <c:pt idx="160">
                  <c:v>90.879065999999995</c:v>
                </c:pt>
                <c:pt idx="161">
                  <c:v>90.707176000000004</c:v>
                </c:pt>
                <c:pt idx="162">
                  <c:v>90.707176000000004</c:v>
                </c:pt>
                <c:pt idx="163">
                  <c:v>93.133613999999994</c:v>
                </c:pt>
                <c:pt idx="164">
                  <c:v>92.844634999999997</c:v>
                </c:pt>
                <c:pt idx="165">
                  <c:v>95.006996000000001</c:v>
                </c:pt>
                <c:pt idx="166">
                  <c:v>95.415558000000004</c:v>
                </c:pt>
                <c:pt idx="167">
                  <c:v>95.582465999999997</c:v>
                </c:pt>
                <c:pt idx="168">
                  <c:v>95.141525000000001</c:v>
                </c:pt>
                <c:pt idx="169">
                  <c:v>96.715964999999997</c:v>
                </c:pt>
                <c:pt idx="170">
                  <c:v>97.381111000000004</c:v>
                </c:pt>
                <c:pt idx="171">
                  <c:v>96.182845999999998</c:v>
                </c:pt>
                <c:pt idx="172">
                  <c:v>95.988533000000004</c:v>
                </c:pt>
                <c:pt idx="173">
                  <c:v>98.011391000000003</c:v>
                </c:pt>
                <c:pt idx="174">
                  <c:v>96.658660999999995</c:v>
                </c:pt>
                <c:pt idx="175">
                  <c:v>96.930199000000002</c:v>
                </c:pt>
                <c:pt idx="176">
                  <c:v>92.518287999999998</c:v>
                </c:pt>
                <c:pt idx="177">
                  <c:v>92.289092999999994</c:v>
                </c:pt>
                <c:pt idx="178">
                  <c:v>94.476364000000004</c:v>
                </c:pt>
                <c:pt idx="179">
                  <c:v>92.924355000000006</c:v>
                </c:pt>
                <c:pt idx="180">
                  <c:v>94.705558999999994</c:v>
                </c:pt>
                <c:pt idx="181">
                  <c:v>95.851517000000001</c:v>
                </c:pt>
                <c:pt idx="182">
                  <c:v>105.88608600000001</c:v>
                </c:pt>
                <c:pt idx="183">
                  <c:v>108.554153</c:v>
                </c:pt>
                <c:pt idx="184">
                  <c:v>109.279099</c:v>
                </c:pt>
                <c:pt idx="185">
                  <c:v>109.675194</c:v>
                </c:pt>
                <c:pt idx="186">
                  <c:v>113.501678</c:v>
                </c:pt>
                <c:pt idx="187">
                  <c:v>110.92113500000001</c:v>
                </c:pt>
                <c:pt idx="188">
                  <c:v>112.533356</c:v>
                </c:pt>
                <c:pt idx="189">
                  <c:v>109.186623</c:v>
                </c:pt>
                <c:pt idx="190">
                  <c:v>112.815369</c:v>
                </c:pt>
                <c:pt idx="191">
                  <c:v>114.81192</c:v>
                </c:pt>
                <c:pt idx="192">
                  <c:v>114.709602</c:v>
                </c:pt>
                <c:pt idx="193">
                  <c:v>114.41011</c:v>
                </c:pt>
                <c:pt idx="194">
                  <c:v>115.363472</c:v>
                </c:pt>
                <c:pt idx="195">
                  <c:v>115.508217</c:v>
                </c:pt>
                <c:pt idx="196">
                  <c:v>118.071297</c:v>
                </c:pt>
                <c:pt idx="197">
                  <c:v>124.1558</c:v>
                </c:pt>
                <c:pt idx="198">
                  <c:v>125.640739</c:v>
                </c:pt>
                <c:pt idx="199">
                  <c:v>124.610016</c:v>
                </c:pt>
                <c:pt idx="200">
                  <c:v>126.304596</c:v>
                </c:pt>
                <c:pt idx="201">
                  <c:v>124.794701</c:v>
                </c:pt>
                <c:pt idx="202">
                  <c:v>124.592552</c:v>
                </c:pt>
                <c:pt idx="203">
                  <c:v>128.81774899999999</c:v>
                </c:pt>
                <c:pt idx="204">
                  <c:v>133.94889800000001</c:v>
                </c:pt>
                <c:pt idx="205">
                  <c:v>131.17369099999999</c:v>
                </c:pt>
                <c:pt idx="206">
                  <c:v>120.671806</c:v>
                </c:pt>
                <c:pt idx="207">
                  <c:v>120.751671</c:v>
                </c:pt>
                <c:pt idx="208">
                  <c:v>112.625694</c:v>
                </c:pt>
                <c:pt idx="209">
                  <c:v>117.117943</c:v>
                </c:pt>
                <c:pt idx="210">
                  <c:v>113.29454</c:v>
                </c:pt>
                <c:pt idx="211">
                  <c:v>111.807106</c:v>
                </c:pt>
                <c:pt idx="212">
                  <c:v>115.161316</c:v>
                </c:pt>
                <c:pt idx="213">
                  <c:v>115.34101099999999</c:v>
                </c:pt>
                <c:pt idx="214">
                  <c:v>111.936882</c:v>
                </c:pt>
                <c:pt idx="215">
                  <c:v>110.149963</c:v>
                </c:pt>
                <c:pt idx="216">
                  <c:v>106.655991</c:v>
                </c:pt>
                <c:pt idx="217">
                  <c:v>109.890411</c:v>
                </c:pt>
                <c:pt idx="218">
                  <c:v>111.61743199999999</c:v>
                </c:pt>
                <c:pt idx="219">
                  <c:v>106.935509</c:v>
                </c:pt>
                <c:pt idx="220">
                  <c:v>108.033615</c:v>
                </c:pt>
                <c:pt idx="221">
                  <c:v>112.086624</c:v>
                </c:pt>
                <c:pt idx="222">
                  <c:v>114.76200900000001</c:v>
                </c:pt>
                <c:pt idx="223">
                  <c:v>113.893501</c:v>
                </c:pt>
                <c:pt idx="224">
                  <c:v>115.610542</c:v>
                </c:pt>
                <c:pt idx="225">
                  <c:v>116.58886</c:v>
                </c:pt>
                <c:pt idx="226">
                  <c:v>112.82534800000001</c:v>
                </c:pt>
                <c:pt idx="227">
                  <c:v>116.29935500000001</c:v>
                </c:pt>
                <c:pt idx="228">
                  <c:v>112.96511099999999</c:v>
                </c:pt>
                <c:pt idx="229">
                  <c:v>114.881805</c:v>
                </c:pt>
                <c:pt idx="230">
                  <c:v>114.77198799999999</c:v>
                </c:pt>
                <c:pt idx="231">
                  <c:v>116.768547</c:v>
                </c:pt>
                <c:pt idx="232">
                  <c:v>124.18575300000001</c:v>
                </c:pt>
                <c:pt idx="233">
                  <c:v>120.891434</c:v>
                </c:pt>
                <c:pt idx="234">
                  <c:v>120.98127700000001</c:v>
                </c:pt>
                <c:pt idx="235">
                  <c:v>120.502106</c:v>
                </c:pt>
                <c:pt idx="236">
                  <c:v>118.81501</c:v>
                </c:pt>
                <c:pt idx="237">
                  <c:v>115.78025100000001</c:v>
                </c:pt>
                <c:pt idx="238">
                  <c:v>117.30761699999999</c:v>
                </c:pt>
                <c:pt idx="239">
                  <c:v>116.668724</c:v>
                </c:pt>
                <c:pt idx="240">
                  <c:v>115.55064400000001</c:v>
                </c:pt>
                <c:pt idx="241">
                  <c:v>114.84187300000001</c:v>
                </c:pt>
                <c:pt idx="242">
                  <c:v>114.85185199999999</c:v>
                </c:pt>
                <c:pt idx="243">
                  <c:v>116.39917800000001</c:v>
                </c:pt>
                <c:pt idx="244">
                  <c:v>111.008476</c:v>
                </c:pt>
                <c:pt idx="245">
                  <c:v>115.12138400000001</c:v>
                </c:pt>
                <c:pt idx="246">
                  <c:v>108.672516</c:v>
                </c:pt>
                <c:pt idx="247">
                  <c:v>108.58266399999999</c:v>
                </c:pt>
                <c:pt idx="248">
                  <c:v>110.24979399999999</c:v>
                </c:pt>
                <c:pt idx="249">
                  <c:v>114.752022</c:v>
                </c:pt>
                <c:pt idx="250">
                  <c:v>118.824997</c:v>
                </c:pt>
                <c:pt idx="251">
                  <c:v>118.69000200000001</c:v>
                </c:pt>
              </c:numCache>
            </c:numRef>
          </c:yVal>
          <c:smooth val="0"/>
          <c:extLst>
            <c:ext xmlns:c16="http://schemas.microsoft.com/office/drawing/2014/chart" uri="{C3380CC4-5D6E-409C-BE32-E72D297353CC}">
              <c16:uniqueId val="{00000000-E3AD-4C01-AA48-8BF73B2E370E}"/>
            </c:ext>
          </c:extLst>
        </c:ser>
        <c:dLbls>
          <c:showLegendKey val="0"/>
          <c:showVal val="0"/>
          <c:showCatName val="0"/>
          <c:showSerName val="0"/>
          <c:showPercent val="0"/>
          <c:showBubbleSize val="0"/>
        </c:dLbls>
        <c:axId val="809625968"/>
        <c:axId val="809626384"/>
      </c:scatterChart>
      <c:valAx>
        <c:axId val="8096259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Period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26384"/>
        <c:crosses val="autoZero"/>
        <c:crossBetween val="midCat"/>
      </c:valAx>
      <c:valAx>
        <c:axId val="80962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 in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25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Checking for Homoscedastic</a:t>
            </a:r>
          </a:p>
          <a:p>
            <a:pPr>
              <a:defRPr b="1"/>
            </a:pPr>
            <a:r>
              <a:rPr lang="en-US" b="1"/>
              <a:t>Residual</a:t>
            </a:r>
            <a:r>
              <a:rPr lang="en-US" b="1" baseline="0"/>
              <a:t> vs Predicted 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3'!$G$303:$G$554</c:f>
              <c:numCache>
                <c:formatCode>0.00</c:formatCode>
                <c:ptCount val="252"/>
                <c:pt idx="0">
                  <c:v>161.61830424681591</c:v>
                </c:pt>
                <c:pt idx="1">
                  <c:v>161.58691498952138</c:v>
                </c:pt>
                <c:pt idx="2">
                  <c:v>161.55552573222681</c:v>
                </c:pt>
                <c:pt idx="3">
                  <c:v>161.52413647493225</c:v>
                </c:pt>
                <c:pt idx="4">
                  <c:v>161.49274721763769</c:v>
                </c:pt>
                <c:pt idx="5">
                  <c:v>161.46135796034315</c:v>
                </c:pt>
                <c:pt idx="6">
                  <c:v>161.42996870304859</c:v>
                </c:pt>
                <c:pt idx="7">
                  <c:v>161.39857944575402</c:v>
                </c:pt>
                <c:pt idx="8">
                  <c:v>161.36719018845946</c:v>
                </c:pt>
                <c:pt idx="9">
                  <c:v>161.33580093116493</c:v>
                </c:pt>
                <c:pt idx="10">
                  <c:v>161.30441167387036</c:v>
                </c:pt>
                <c:pt idx="11">
                  <c:v>161.2730224165758</c:v>
                </c:pt>
                <c:pt idx="12">
                  <c:v>161.24163315928124</c:v>
                </c:pt>
                <c:pt idx="13">
                  <c:v>161.2102439019867</c:v>
                </c:pt>
                <c:pt idx="14">
                  <c:v>161.17885464469214</c:v>
                </c:pt>
                <c:pt idx="15">
                  <c:v>161.14746538739757</c:v>
                </c:pt>
                <c:pt idx="16">
                  <c:v>161.11607613010301</c:v>
                </c:pt>
                <c:pt idx="17">
                  <c:v>161.08468687280848</c:v>
                </c:pt>
                <c:pt idx="18">
                  <c:v>161.05329761551391</c:v>
                </c:pt>
                <c:pt idx="19">
                  <c:v>161.02190835821935</c:v>
                </c:pt>
                <c:pt idx="20">
                  <c:v>160.99051910092479</c:v>
                </c:pt>
                <c:pt idx="21">
                  <c:v>160.95912984363025</c:v>
                </c:pt>
                <c:pt idx="22">
                  <c:v>160.92774058633569</c:v>
                </c:pt>
                <c:pt idx="23">
                  <c:v>160.89635132904112</c:v>
                </c:pt>
                <c:pt idx="24">
                  <c:v>160.86496207174656</c:v>
                </c:pt>
                <c:pt idx="25">
                  <c:v>160.83357281445203</c:v>
                </c:pt>
                <c:pt idx="26">
                  <c:v>160.80218355715746</c:v>
                </c:pt>
                <c:pt idx="27">
                  <c:v>160.7707942998629</c:v>
                </c:pt>
                <c:pt idx="28">
                  <c:v>160.73940504256836</c:v>
                </c:pt>
                <c:pt idx="29">
                  <c:v>160.7080157852738</c:v>
                </c:pt>
                <c:pt idx="30">
                  <c:v>160.67662652797924</c:v>
                </c:pt>
                <c:pt idx="31">
                  <c:v>160.64523727068467</c:v>
                </c:pt>
                <c:pt idx="32">
                  <c:v>160.61384801339014</c:v>
                </c:pt>
                <c:pt idx="33">
                  <c:v>160.58245875609558</c:v>
                </c:pt>
                <c:pt idx="34">
                  <c:v>160.55106949880101</c:v>
                </c:pt>
                <c:pt idx="35">
                  <c:v>160.51968024150645</c:v>
                </c:pt>
                <c:pt idx="36">
                  <c:v>160.48829098421191</c:v>
                </c:pt>
                <c:pt idx="37">
                  <c:v>160.45690172691735</c:v>
                </c:pt>
                <c:pt idx="38">
                  <c:v>160.42551246962279</c:v>
                </c:pt>
                <c:pt idx="39">
                  <c:v>160.39412321232822</c:v>
                </c:pt>
                <c:pt idx="40">
                  <c:v>160.36273395503369</c:v>
                </c:pt>
                <c:pt idx="41">
                  <c:v>160.33134469773913</c:v>
                </c:pt>
                <c:pt idx="42">
                  <c:v>160.29995544044456</c:v>
                </c:pt>
                <c:pt idx="43">
                  <c:v>160.26856618315</c:v>
                </c:pt>
                <c:pt idx="44">
                  <c:v>160.23717692585547</c:v>
                </c:pt>
                <c:pt idx="45">
                  <c:v>160.2057876685609</c:v>
                </c:pt>
                <c:pt idx="46">
                  <c:v>160.17439841126634</c:v>
                </c:pt>
                <c:pt idx="47">
                  <c:v>160.14300915397178</c:v>
                </c:pt>
                <c:pt idx="48">
                  <c:v>160.11161989667724</c:v>
                </c:pt>
                <c:pt idx="49">
                  <c:v>160.08023063938268</c:v>
                </c:pt>
                <c:pt idx="50">
                  <c:v>160.04884138208811</c:v>
                </c:pt>
                <c:pt idx="51">
                  <c:v>160.01745212479358</c:v>
                </c:pt>
                <c:pt idx="52">
                  <c:v>159.98606286749902</c:v>
                </c:pt>
                <c:pt idx="53">
                  <c:v>159.95467361020445</c:v>
                </c:pt>
                <c:pt idx="54">
                  <c:v>159.92328435290989</c:v>
                </c:pt>
                <c:pt idx="55">
                  <c:v>159.89189509561535</c:v>
                </c:pt>
                <c:pt idx="56">
                  <c:v>159.86050583832079</c:v>
                </c:pt>
                <c:pt idx="57">
                  <c:v>159.82911658102623</c:v>
                </c:pt>
                <c:pt idx="58">
                  <c:v>159.79772732373166</c:v>
                </c:pt>
                <c:pt idx="59">
                  <c:v>159.76633806643713</c:v>
                </c:pt>
                <c:pt idx="60">
                  <c:v>159.73494880914257</c:v>
                </c:pt>
                <c:pt idx="61">
                  <c:v>159.703559551848</c:v>
                </c:pt>
                <c:pt idx="62">
                  <c:v>159.67217029455344</c:v>
                </c:pt>
                <c:pt idx="63">
                  <c:v>159.6407810372589</c:v>
                </c:pt>
                <c:pt idx="64">
                  <c:v>159.60939177996434</c:v>
                </c:pt>
                <c:pt idx="65">
                  <c:v>159.57800252266978</c:v>
                </c:pt>
                <c:pt idx="66">
                  <c:v>159.54661326537521</c:v>
                </c:pt>
                <c:pt idx="67">
                  <c:v>159.51522400808068</c:v>
                </c:pt>
                <c:pt idx="68">
                  <c:v>159.48383475078612</c:v>
                </c:pt>
                <c:pt idx="69">
                  <c:v>159.45244549349155</c:v>
                </c:pt>
                <c:pt idx="70">
                  <c:v>159.42105623619699</c:v>
                </c:pt>
                <c:pt idx="71">
                  <c:v>159.38966697890245</c:v>
                </c:pt>
                <c:pt idx="72">
                  <c:v>159.35827772160789</c:v>
                </c:pt>
                <c:pt idx="73">
                  <c:v>159.32688846431333</c:v>
                </c:pt>
                <c:pt idx="74">
                  <c:v>159.29549920701876</c:v>
                </c:pt>
                <c:pt idx="75">
                  <c:v>159.26410994972423</c:v>
                </c:pt>
                <c:pt idx="76">
                  <c:v>159.23272069242967</c:v>
                </c:pt>
                <c:pt idx="77">
                  <c:v>159.2013314351351</c:v>
                </c:pt>
                <c:pt idx="78">
                  <c:v>159.16994217784057</c:v>
                </c:pt>
                <c:pt idx="79">
                  <c:v>159.138552920546</c:v>
                </c:pt>
                <c:pt idx="80">
                  <c:v>159.10716366325144</c:v>
                </c:pt>
                <c:pt idx="81">
                  <c:v>159.07577440595688</c:v>
                </c:pt>
                <c:pt idx="82">
                  <c:v>159.04438514866234</c:v>
                </c:pt>
                <c:pt idx="83">
                  <c:v>159.01299589136778</c:v>
                </c:pt>
                <c:pt idx="84">
                  <c:v>158.98160663407322</c:v>
                </c:pt>
                <c:pt idx="85">
                  <c:v>158.95021737677865</c:v>
                </c:pt>
                <c:pt idx="86">
                  <c:v>158.91882811948412</c:v>
                </c:pt>
                <c:pt idx="87">
                  <c:v>158.88743886218955</c:v>
                </c:pt>
                <c:pt idx="88">
                  <c:v>158.85604960489499</c:v>
                </c:pt>
                <c:pt idx="89">
                  <c:v>158.82466034760043</c:v>
                </c:pt>
                <c:pt idx="90">
                  <c:v>158.79327109030589</c:v>
                </c:pt>
                <c:pt idx="91">
                  <c:v>158.76188183301133</c:v>
                </c:pt>
                <c:pt idx="92">
                  <c:v>158.73049257571677</c:v>
                </c:pt>
                <c:pt idx="93">
                  <c:v>158.6991033184222</c:v>
                </c:pt>
                <c:pt idx="94">
                  <c:v>158.66771406112767</c:v>
                </c:pt>
                <c:pt idx="95">
                  <c:v>158.63632480383311</c:v>
                </c:pt>
                <c:pt idx="96">
                  <c:v>158.60493554653854</c:v>
                </c:pt>
                <c:pt idx="97">
                  <c:v>158.57354628924398</c:v>
                </c:pt>
                <c:pt idx="98">
                  <c:v>158.54215703194944</c:v>
                </c:pt>
                <c:pt idx="99">
                  <c:v>158.51076777465488</c:v>
                </c:pt>
                <c:pt idx="100">
                  <c:v>158.47937851736032</c:v>
                </c:pt>
                <c:pt idx="101">
                  <c:v>158.44798926006575</c:v>
                </c:pt>
                <c:pt idx="102">
                  <c:v>158.41660000277122</c:v>
                </c:pt>
                <c:pt idx="103">
                  <c:v>158.38521074547666</c:v>
                </c:pt>
                <c:pt idx="104">
                  <c:v>158.35382148818209</c:v>
                </c:pt>
                <c:pt idx="105">
                  <c:v>158.32243223088756</c:v>
                </c:pt>
                <c:pt idx="106">
                  <c:v>158.29104297359299</c:v>
                </c:pt>
                <c:pt idx="107">
                  <c:v>158.25965371629843</c:v>
                </c:pt>
                <c:pt idx="108">
                  <c:v>158.22826445900387</c:v>
                </c:pt>
                <c:pt idx="109">
                  <c:v>158.19687520170933</c:v>
                </c:pt>
                <c:pt idx="110">
                  <c:v>158.16548594441477</c:v>
                </c:pt>
                <c:pt idx="111">
                  <c:v>158.13409668712021</c:v>
                </c:pt>
                <c:pt idx="112">
                  <c:v>158.10270742982564</c:v>
                </c:pt>
                <c:pt idx="113">
                  <c:v>158.07131817253111</c:v>
                </c:pt>
                <c:pt idx="114">
                  <c:v>158.03992891523654</c:v>
                </c:pt>
                <c:pt idx="115">
                  <c:v>158.00853965794198</c:v>
                </c:pt>
                <c:pt idx="116">
                  <c:v>157.97715040064742</c:v>
                </c:pt>
                <c:pt idx="117">
                  <c:v>157.94576114335288</c:v>
                </c:pt>
                <c:pt idx="118">
                  <c:v>157.91437188605832</c:v>
                </c:pt>
                <c:pt idx="119">
                  <c:v>157.88298262876376</c:v>
                </c:pt>
                <c:pt idx="120">
                  <c:v>157.85159337146919</c:v>
                </c:pt>
                <c:pt idx="121">
                  <c:v>157.82020411417466</c:v>
                </c:pt>
                <c:pt idx="122">
                  <c:v>157.78881485688009</c:v>
                </c:pt>
                <c:pt idx="123">
                  <c:v>157.75742559958553</c:v>
                </c:pt>
                <c:pt idx="124">
                  <c:v>157.72603634229097</c:v>
                </c:pt>
                <c:pt idx="125">
                  <c:v>157.69464708499643</c:v>
                </c:pt>
                <c:pt idx="126">
                  <c:v>157.66325782770187</c:v>
                </c:pt>
                <c:pt idx="127">
                  <c:v>157.63186857040731</c:v>
                </c:pt>
                <c:pt idx="128">
                  <c:v>157.60047931311277</c:v>
                </c:pt>
                <c:pt idx="129">
                  <c:v>157.56909005581821</c:v>
                </c:pt>
                <c:pt idx="130">
                  <c:v>157.53770079852364</c:v>
                </c:pt>
                <c:pt idx="131">
                  <c:v>157.50631154122908</c:v>
                </c:pt>
                <c:pt idx="132">
                  <c:v>157.47492228393455</c:v>
                </c:pt>
                <c:pt idx="133">
                  <c:v>157.44353302663998</c:v>
                </c:pt>
                <c:pt idx="134">
                  <c:v>157.41214376934542</c:v>
                </c:pt>
                <c:pt idx="135">
                  <c:v>157.38075451205086</c:v>
                </c:pt>
                <c:pt idx="136">
                  <c:v>157.34936525475632</c:v>
                </c:pt>
                <c:pt idx="137">
                  <c:v>157.31797599746176</c:v>
                </c:pt>
                <c:pt idx="138">
                  <c:v>157.28658674016719</c:v>
                </c:pt>
                <c:pt idx="139">
                  <c:v>157.25519748287263</c:v>
                </c:pt>
                <c:pt idx="140">
                  <c:v>157.2238082255781</c:v>
                </c:pt>
                <c:pt idx="141">
                  <c:v>157.19241896828353</c:v>
                </c:pt>
                <c:pt idx="142">
                  <c:v>157.16102971098897</c:v>
                </c:pt>
                <c:pt idx="143">
                  <c:v>157.12964045369441</c:v>
                </c:pt>
                <c:pt idx="144">
                  <c:v>157.09825119639987</c:v>
                </c:pt>
                <c:pt idx="145">
                  <c:v>157.06686193910531</c:v>
                </c:pt>
                <c:pt idx="146">
                  <c:v>157.03547268181075</c:v>
                </c:pt>
                <c:pt idx="147">
                  <c:v>157.00408342451618</c:v>
                </c:pt>
                <c:pt idx="148">
                  <c:v>156.97269416722165</c:v>
                </c:pt>
                <c:pt idx="149">
                  <c:v>156.94130490992708</c:v>
                </c:pt>
                <c:pt idx="150">
                  <c:v>156.90991565263252</c:v>
                </c:pt>
                <c:pt idx="151">
                  <c:v>156.87852639533799</c:v>
                </c:pt>
                <c:pt idx="152">
                  <c:v>156.84713713804342</c:v>
                </c:pt>
                <c:pt idx="153">
                  <c:v>156.81574788074886</c:v>
                </c:pt>
                <c:pt idx="154">
                  <c:v>156.7843586234543</c:v>
                </c:pt>
                <c:pt idx="155">
                  <c:v>156.75296936615976</c:v>
                </c:pt>
                <c:pt idx="156">
                  <c:v>156.7215801088652</c:v>
                </c:pt>
                <c:pt idx="157">
                  <c:v>156.69019085157063</c:v>
                </c:pt>
                <c:pt idx="158">
                  <c:v>156.65880159427607</c:v>
                </c:pt>
                <c:pt idx="159">
                  <c:v>156.62741233698154</c:v>
                </c:pt>
                <c:pt idx="160">
                  <c:v>156.59602307968697</c:v>
                </c:pt>
                <c:pt idx="161">
                  <c:v>156.56463382239241</c:v>
                </c:pt>
                <c:pt idx="162">
                  <c:v>156.53324456509785</c:v>
                </c:pt>
                <c:pt idx="163">
                  <c:v>156.50185530780331</c:v>
                </c:pt>
                <c:pt idx="164">
                  <c:v>156.47046605050875</c:v>
                </c:pt>
                <c:pt idx="165">
                  <c:v>156.43907679321418</c:v>
                </c:pt>
                <c:pt idx="166">
                  <c:v>156.40768753591962</c:v>
                </c:pt>
                <c:pt idx="167">
                  <c:v>156.37629827862509</c:v>
                </c:pt>
                <c:pt idx="168">
                  <c:v>156.34490902133052</c:v>
                </c:pt>
                <c:pt idx="169">
                  <c:v>156.31351976403596</c:v>
                </c:pt>
                <c:pt idx="170">
                  <c:v>156.2821305067414</c:v>
                </c:pt>
                <c:pt idx="171">
                  <c:v>156.25074124944686</c:v>
                </c:pt>
                <c:pt idx="172">
                  <c:v>156.2193519921523</c:v>
                </c:pt>
                <c:pt idx="173">
                  <c:v>156.18796273485773</c:v>
                </c:pt>
                <c:pt idx="174">
                  <c:v>156.15657347756317</c:v>
                </c:pt>
                <c:pt idx="175">
                  <c:v>156.12518422026864</c:v>
                </c:pt>
                <c:pt idx="176">
                  <c:v>156.09379496297407</c:v>
                </c:pt>
                <c:pt idx="177">
                  <c:v>156.06240570567951</c:v>
                </c:pt>
                <c:pt idx="178">
                  <c:v>156.03101644838495</c:v>
                </c:pt>
                <c:pt idx="179">
                  <c:v>155.99962719109041</c:v>
                </c:pt>
                <c:pt idx="180">
                  <c:v>155.96823793379585</c:v>
                </c:pt>
                <c:pt idx="181">
                  <c:v>155.93684867650128</c:v>
                </c:pt>
                <c:pt idx="182">
                  <c:v>155.90545941920675</c:v>
                </c:pt>
                <c:pt idx="183">
                  <c:v>155.87407016191219</c:v>
                </c:pt>
                <c:pt idx="184">
                  <c:v>155.84268090461762</c:v>
                </c:pt>
                <c:pt idx="185">
                  <c:v>155.81129164732306</c:v>
                </c:pt>
                <c:pt idx="186">
                  <c:v>155.77990239002852</c:v>
                </c:pt>
                <c:pt idx="187">
                  <c:v>155.74851313273396</c:v>
                </c:pt>
                <c:pt idx="188">
                  <c:v>155.7171238754394</c:v>
                </c:pt>
                <c:pt idx="189">
                  <c:v>155.68573461814483</c:v>
                </c:pt>
                <c:pt idx="190">
                  <c:v>155.6543453608503</c:v>
                </c:pt>
                <c:pt idx="191">
                  <c:v>155.62295610355574</c:v>
                </c:pt>
                <c:pt idx="192">
                  <c:v>155.59156684626117</c:v>
                </c:pt>
                <c:pt idx="193">
                  <c:v>155.56017758896661</c:v>
                </c:pt>
                <c:pt idx="194">
                  <c:v>155.52878833167208</c:v>
                </c:pt>
                <c:pt idx="195">
                  <c:v>155.49739907437751</c:v>
                </c:pt>
                <c:pt idx="196">
                  <c:v>155.46600981708295</c:v>
                </c:pt>
                <c:pt idx="197">
                  <c:v>155.43462055978839</c:v>
                </c:pt>
                <c:pt idx="198">
                  <c:v>155.40323130249385</c:v>
                </c:pt>
                <c:pt idx="199">
                  <c:v>155.37184204519929</c:v>
                </c:pt>
                <c:pt idx="200">
                  <c:v>155.34045278790472</c:v>
                </c:pt>
                <c:pt idx="201">
                  <c:v>155.30906353061016</c:v>
                </c:pt>
                <c:pt idx="202">
                  <c:v>155.27767427331563</c:v>
                </c:pt>
                <c:pt idx="203">
                  <c:v>155.24628501602106</c:v>
                </c:pt>
                <c:pt idx="204">
                  <c:v>155.2148957587265</c:v>
                </c:pt>
                <c:pt idx="205">
                  <c:v>155.18350650143196</c:v>
                </c:pt>
                <c:pt idx="206">
                  <c:v>155.1521172441374</c:v>
                </c:pt>
                <c:pt idx="207">
                  <c:v>155.12072798684284</c:v>
                </c:pt>
                <c:pt idx="208">
                  <c:v>155.08933872954827</c:v>
                </c:pt>
                <c:pt idx="209">
                  <c:v>155.05794947225374</c:v>
                </c:pt>
                <c:pt idx="210">
                  <c:v>155.02656021495918</c:v>
                </c:pt>
                <c:pt idx="211">
                  <c:v>154.99517095766461</c:v>
                </c:pt>
                <c:pt idx="212">
                  <c:v>154.96378170037005</c:v>
                </c:pt>
                <c:pt idx="213">
                  <c:v>154.93239244307551</c:v>
                </c:pt>
                <c:pt idx="214">
                  <c:v>154.90100318578095</c:v>
                </c:pt>
                <c:pt idx="215">
                  <c:v>154.86961392848639</c:v>
                </c:pt>
                <c:pt idx="216">
                  <c:v>154.83822467119182</c:v>
                </c:pt>
                <c:pt idx="217">
                  <c:v>154.80683541389729</c:v>
                </c:pt>
                <c:pt idx="218">
                  <c:v>154.77544615660273</c:v>
                </c:pt>
                <c:pt idx="219">
                  <c:v>154.74405689930816</c:v>
                </c:pt>
                <c:pt idx="220">
                  <c:v>154.7126676420136</c:v>
                </c:pt>
                <c:pt idx="221">
                  <c:v>154.68127838471906</c:v>
                </c:pt>
                <c:pt idx="222">
                  <c:v>154.6498891274245</c:v>
                </c:pt>
                <c:pt idx="223">
                  <c:v>154.61849987012994</c:v>
                </c:pt>
                <c:pt idx="224">
                  <c:v>154.58711061283537</c:v>
                </c:pt>
                <c:pt idx="225">
                  <c:v>154.55572135554084</c:v>
                </c:pt>
                <c:pt idx="226">
                  <c:v>154.52433209824628</c:v>
                </c:pt>
                <c:pt idx="227">
                  <c:v>154.49294284095171</c:v>
                </c:pt>
                <c:pt idx="228">
                  <c:v>154.46155358365718</c:v>
                </c:pt>
                <c:pt idx="229">
                  <c:v>154.43016432636261</c:v>
                </c:pt>
                <c:pt idx="230">
                  <c:v>154.39877506906805</c:v>
                </c:pt>
                <c:pt idx="231">
                  <c:v>154.36738581177349</c:v>
                </c:pt>
                <c:pt idx="232">
                  <c:v>154.33599655447895</c:v>
                </c:pt>
                <c:pt idx="233">
                  <c:v>154.30460729718439</c:v>
                </c:pt>
                <c:pt idx="234">
                  <c:v>154.27321803988983</c:v>
                </c:pt>
                <c:pt idx="235">
                  <c:v>154.24182878259526</c:v>
                </c:pt>
                <c:pt idx="236">
                  <c:v>154.21043952530073</c:v>
                </c:pt>
                <c:pt idx="237">
                  <c:v>154.17905026800616</c:v>
                </c:pt>
                <c:pt idx="238">
                  <c:v>154.1476610107116</c:v>
                </c:pt>
                <c:pt idx="239">
                  <c:v>154.11627175341704</c:v>
                </c:pt>
                <c:pt idx="240">
                  <c:v>154.0848824961225</c:v>
                </c:pt>
                <c:pt idx="241">
                  <c:v>154.05349323882794</c:v>
                </c:pt>
                <c:pt idx="242">
                  <c:v>154.02210398153338</c:v>
                </c:pt>
                <c:pt idx="243">
                  <c:v>153.99071472423881</c:v>
                </c:pt>
                <c:pt idx="244">
                  <c:v>153.95932546694428</c:v>
                </c:pt>
                <c:pt idx="245">
                  <c:v>153.92793620964972</c:v>
                </c:pt>
                <c:pt idx="246">
                  <c:v>153.89654695235515</c:v>
                </c:pt>
                <c:pt idx="247">
                  <c:v>153.86515769506059</c:v>
                </c:pt>
                <c:pt idx="248">
                  <c:v>153.83376843776605</c:v>
                </c:pt>
                <c:pt idx="249">
                  <c:v>153.80237918047149</c:v>
                </c:pt>
                <c:pt idx="250">
                  <c:v>153.77098992317693</c:v>
                </c:pt>
                <c:pt idx="251">
                  <c:v>153.73960066588236</c:v>
                </c:pt>
              </c:numCache>
            </c:numRef>
          </c:xVal>
          <c:yVal>
            <c:numRef>
              <c:f>'Part 3'!$H$303:$H$554</c:f>
              <c:numCache>
                <c:formatCode>0.00</c:formatCode>
                <c:ptCount val="252"/>
                <c:pt idx="0">
                  <c:v>15.411068753184082</c:v>
                </c:pt>
                <c:pt idx="1">
                  <c:v>15.071227010478623</c:v>
                </c:pt>
                <c:pt idx="2">
                  <c:v>16.255387267773187</c:v>
                </c:pt>
                <c:pt idx="3">
                  <c:v>16.228182525067751</c:v>
                </c:pt>
                <c:pt idx="4">
                  <c:v>14.885060782362302</c:v>
                </c:pt>
                <c:pt idx="5">
                  <c:v>16.97820203965685</c:v>
                </c:pt>
                <c:pt idx="6">
                  <c:v>15.095101296951412</c:v>
                </c:pt>
                <c:pt idx="7">
                  <c:v>15.440669554245972</c:v>
                </c:pt>
                <c:pt idx="8">
                  <c:v>12.624890811540553</c:v>
                </c:pt>
                <c:pt idx="9">
                  <c:v>11.978835068835082</c:v>
                </c:pt>
                <c:pt idx="10">
                  <c:v>12.265489326129625</c:v>
                </c:pt>
                <c:pt idx="11">
                  <c:v>12.021975583424194</c:v>
                </c:pt>
                <c:pt idx="12">
                  <c:v>14.026753840718754</c:v>
                </c:pt>
                <c:pt idx="13">
                  <c:v>14.941749098013304</c:v>
                </c:pt>
                <c:pt idx="14">
                  <c:v>14.118997355307869</c:v>
                </c:pt>
                <c:pt idx="15">
                  <c:v>9.9974476126024285</c:v>
                </c:pt>
                <c:pt idx="16">
                  <c:v>8.2910588698970002</c:v>
                </c:pt>
                <c:pt idx="17">
                  <c:v>8.9704281271915249</c:v>
                </c:pt>
                <c:pt idx="18">
                  <c:v>9.7872323844860887</c:v>
                </c:pt>
                <c:pt idx="19">
                  <c:v>11.242236641780664</c:v>
                </c:pt>
                <c:pt idx="20">
                  <c:v>10.321278899075224</c:v>
                </c:pt>
                <c:pt idx="21">
                  <c:v>9.9108501563697473</c:v>
                </c:pt>
                <c:pt idx="22">
                  <c:v>11.87635141366431</c:v>
                </c:pt>
                <c:pt idx="23">
                  <c:v>13.262629670958887</c:v>
                </c:pt>
                <c:pt idx="24">
                  <c:v>12.891476928253439</c:v>
                </c:pt>
                <c:pt idx="25">
                  <c:v>12.353423185547967</c:v>
                </c:pt>
                <c:pt idx="26">
                  <c:v>12.67935344284254</c:v>
                </c:pt>
                <c:pt idx="27">
                  <c:v>10.688266700137092</c:v>
                </c:pt>
                <c:pt idx="28">
                  <c:v>12.545781957431643</c:v>
                </c:pt>
                <c:pt idx="29">
                  <c:v>12.488807214726194</c:v>
                </c:pt>
                <c:pt idx="30">
                  <c:v>12.539834472020772</c:v>
                </c:pt>
                <c:pt idx="31">
                  <c:v>12.453410729315323</c:v>
                </c:pt>
                <c:pt idx="32">
                  <c:v>13.044415986609863</c:v>
                </c:pt>
                <c:pt idx="33">
                  <c:v>12.683105243904436</c:v>
                </c:pt>
                <c:pt idx="34">
                  <c:v>12.655549501198976</c:v>
                </c:pt>
                <c:pt idx="35">
                  <c:v>13.256381758493546</c:v>
                </c:pt>
                <c:pt idx="36">
                  <c:v>17.008749015788084</c:v>
                </c:pt>
                <c:pt idx="37">
                  <c:v>15.145301273082652</c:v>
                </c:pt>
                <c:pt idx="38">
                  <c:v>13.851281530377207</c:v>
                </c:pt>
                <c:pt idx="39">
                  <c:v>13.980845787671768</c:v>
                </c:pt>
                <c:pt idx="40">
                  <c:v>14.159498044966313</c:v>
                </c:pt>
                <c:pt idx="41">
                  <c:v>15.477035302260873</c:v>
                </c:pt>
                <c:pt idx="42">
                  <c:v>15.12550555955545</c:v>
                </c:pt>
                <c:pt idx="43">
                  <c:v>17.699725816849991</c:v>
                </c:pt>
                <c:pt idx="44">
                  <c:v>16.926046074144523</c:v>
                </c:pt>
                <c:pt idx="45">
                  <c:v>17.232338331439109</c:v>
                </c:pt>
                <c:pt idx="46">
                  <c:v>18.765863588733652</c:v>
                </c:pt>
                <c:pt idx="47">
                  <c:v>19.74958384602823</c:v>
                </c:pt>
                <c:pt idx="48">
                  <c:v>17.522871103322757</c:v>
                </c:pt>
                <c:pt idx="49">
                  <c:v>16.69029236061732</c:v>
                </c:pt>
                <c:pt idx="50">
                  <c:v>16.260255617911895</c:v>
                </c:pt>
                <c:pt idx="51">
                  <c:v>13.886264875206422</c:v>
                </c:pt>
                <c:pt idx="52">
                  <c:v>10.393026132500978</c:v>
                </c:pt>
                <c:pt idx="53">
                  <c:v>12.309471389795561</c:v>
                </c:pt>
                <c:pt idx="54">
                  <c:v>12.547021647090105</c:v>
                </c:pt>
                <c:pt idx="55">
                  <c:v>15.199764904384637</c:v>
                </c:pt>
                <c:pt idx="56">
                  <c:v>10.204420161679224</c:v>
                </c:pt>
                <c:pt idx="57">
                  <c:v>8.3704374189737791</c:v>
                </c:pt>
                <c:pt idx="58">
                  <c:v>12.220964676268324</c:v>
                </c:pt>
                <c:pt idx="59">
                  <c:v>13.911548933562869</c:v>
                </c:pt>
                <c:pt idx="60">
                  <c:v>13.402975190857433</c:v>
                </c:pt>
                <c:pt idx="61">
                  <c:v>12.383827448152005</c:v>
                </c:pt>
                <c:pt idx="62">
                  <c:v>14.054819705446562</c:v>
                </c:pt>
                <c:pt idx="63">
                  <c:v>16.246135962741107</c:v>
                </c:pt>
                <c:pt idx="64">
                  <c:v>18.270537220035663</c:v>
                </c:pt>
                <c:pt idx="65">
                  <c:v>17.261246477330218</c:v>
                </c:pt>
                <c:pt idx="66">
                  <c:v>17.97007973462479</c:v>
                </c:pt>
                <c:pt idx="67">
                  <c:v>16.636768991919325</c:v>
                </c:pt>
                <c:pt idx="68">
                  <c:v>18.081930249213883</c:v>
                </c:pt>
                <c:pt idx="69">
                  <c:v>17.956245506508452</c:v>
                </c:pt>
                <c:pt idx="70">
                  <c:v>17.182565763803012</c:v>
                </c:pt>
                <c:pt idx="71">
                  <c:v>12.687924021097558</c:v>
                </c:pt>
                <c:pt idx="72">
                  <c:v>5.3853742783921064</c:v>
                </c:pt>
                <c:pt idx="73">
                  <c:v>4.8080295356866714</c:v>
                </c:pt>
                <c:pt idx="74">
                  <c:v>-1.803739207018765</c:v>
                </c:pt>
                <c:pt idx="75">
                  <c:v>0.81384705027576842</c:v>
                </c:pt>
                <c:pt idx="76">
                  <c:v>2.888556307570326</c:v>
                </c:pt>
                <c:pt idx="77">
                  <c:v>0.60024356486491115</c:v>
                </c:pt>
                <c:pt idx="78">
                  <c:v>9.8116708221594422</c:v>
                </c:pt>
                <c:pt idx="79">
                  <c:v>3.6539270794540073</c:v>
                </c:pt>
                <c:pt idx="80">
                  <c:v>2.8068073367485624</c:v>
                </c:pt>
                <c:pt idx="81">
                  <c:v>-8.1877124059568871</c:v>
                </c:pt>
                <c:pt idx="82">
                  <c:v>0.55977085133764604</c:v>
                </c:pt>
                <c:pt idx="83">
                  <c:v>-7.6017718913677754</c:v>
                </c:pt>
                <c:pt idx="84">
                  <c:v>-25.87120963407321</c:v>
                </c:pt>
                <c:pt idx="85">
                  <c:v>-11.467643376778653</c:v>
                </c:pt>
                <c:pt idx="86">
                  <c:v>-25.393849119484116</c:v>
                </c:pt>
                <c:pt idx="87">
                  <c:v>-28.787691862189547</c:v>
                </c:pt>
                <c:pt idx="88">
                  <c:v>-40.789048604894987</c:v>
                </c:pt>
                <c:pt idx="89">
                  <c:v>-41.399275347600422</c:v>
                </c:pt>
                <c:pt idx="90">
                  <c:v>-47.744550090305893</c:v>
                </c:pt>
                <c:pt idx="91">
                  <c:v>-56.241709833011328</c:v>
                </c:pt>
                <c:pt idx="92">
                  <c:v>-40.762207575716772</c:v>
                </c:pt>
                <c:pt idx="93">
                  <c:v>-30.721625318422198</c:v>
                </c:pt>
                <c:pt idx="94">
                  <c:v>-23.040227061127666</c:v>
                </c:pt>
                <c:pt idx="95">
                  <c:v>-29.059725803833118</c:v>
                </c:pt>
                <c:pt idx="96">
                  <c:v>-28.554550546538536</c:v>
                </c:pt>
                <c:pt idx="97">
                  <c:v>-26.509474289243968</c:v>
                </c:pt>
                <c:pt idx="98">
                  <c:v>-30.505444031949452</c:v>
                </c:pt>
                <c:pt idx="99">
                  <c:v>-27.414057774654879</c:v>
                </c:pt>
                <c:pt idx="100">
                  <c:v>-32.673516517360312</c:v>
                </c:pt>
                <c:pt idx="101">
                  <c:v>-26.176627260065743</c:v>
                </c:pt>
                <c:pt idx="102">
                  <c:v>-24.921239002771216</c:v>
                </c:pt>
                <c:pt idx="103">
                  <c:v>-20.931566745476658</c:v>
                </c:pt>
                <c:pt idx="104">
                  <c:v>-16.774109488182091</c:v>
                </c:pt>
                <c:pt idx="105">
                  <c:v>-22.161894230887555</c:v>
                </c:pt>
                <c:pt idx="106">
                  <c:v>-19.514705973592982</c:v>
                </c:pt>
                <c:pt idx="107">
                  <c:v>-25.159128716298426</c:v>
                </c:pt>
                <c:pt idx="108">
                  <c:v>-27.605354459003877</c:v>
                </c:pt>
                <c:pt idx="109">
                  <c:v>-21.661230201709344</c:v>
                </c:pt>
                <c:pt idx="110">
                  <c:v>-24.216053944414767</c:v>
                </c:pt>
                <c:pt idx="111">
                  <c:v>-27.836931687120199</c:v>
                </c:pt>
                <c:pt idx="112">
                  <c:v>-26.788834429825641</c:v>
                </c:pt>
                <c:pt idx="113">
                  <c:v>-25.128737172531117</c:v>
                </c:pt>
                <c:pt idx="114">
                  <c:v>-24.268169915236541</c:v>
                </c:pt>
                <c:pt idx="115">
                  <c:v>-19.933023657941987</c:v>
                </c:pt>
                <c:pt idx="116">
                  <c:v>-17.058800400647414</c:v>
                </c:pt>
                <c:pt idx="117">
                  <c:v>-13.67125514335288</c:v>
                </c:pt>
                <c:pt idx="118">
                  <c:v>-17.844928886058312</c:v>
                </c:pt>
                <c:pt idx="119">
                  <c:v>-22.403551628763751</c:v>
                </c:pt>
                <c:pt idx="120">
                  <c:v>-24.395706371469203</c:v>
                </c:pt>
                <c:pt idx="121">
                  <c:v>-24.690062114174651</c:v>
                </c:pt>
                <c:pt idx="122">
                  <c:v>-26.465068856880094</c:v>
                </c:pt>
                <c:pt idx="123">
                  <c:v>-26.68046059958553</c:v>
                </c:pt>
                <c:pt idx="124">
                  <c:v>-22.582207342290957</c:v>
                </c:pt>
                <c:pt idx="125">
                  <c:v>-25.146887084996422</c:v>
                </c:pt>
                <c:pt idx="126">
                  <c:v>-31.719211827701869</c:v>
                </c:pt>
                <c:pt idx="127">
                  <c:v>-36.248216570407308</c:v>
                </c:pt>
                <c:pt idx="128">
                  <c:v>-31.264824313112769</c:v>
                </c:pt>
                <c:pt idx="129">
                  <c:v>-32.864210055818205</c:v>
                </c:pt>
                <c:pt idx="130">
                  <c:v>-22.262599798523638</c:v>
                </c:pt>
                <c:pt idx="131">
                  <c:v>-26.298212541229077</c:v>
                </c:pt>
                <c:pt idx="132">
                  <c:v>-22.209755283934555</c:v>
                </c:pt>
                <c:pt idx="133">
                  <c:v>-20.527700026639991</c:v>
                </c:pt>
                <c:pt idx="134">
                  <c:v>-19.014697769345418</c:v>
                </c:pt>
                <c:pt idx="135">
                  <c:v>-13.255693512050868</c:v>
                </c:pt>
                <c:pt idx="136">
                  <c:v>-9.5948332547563098</c:v>
                </c:pt>
                <c:pt idx="137">
                  <c:v>-10.587644997461751</c:v>
                </c:pt>
                <c:pt idx="138">
                  <c:v>-12.256633740167189</c:v>
                </c:pt>
                <c:pt idx="139">
                  <c:v>-11.897104482872635</c:v>
                </c:pt>
                <c:pt idx="140">
                  <c:v>-9.7079082255781088</c:v>
                </c:pt>
                <c:pt idx="141">
                  <c:v>-4.7046259682835228</c:v>
                </c:pt>
                <c:pt idx="142">
                  <c:v>-2.1276437109889628</c:v>
                </c:pt>
                <c:pt idx="143">
                  <c:v>3.3330365463056069</c:v>
                </c:pt>
                <c:pt idx="144">
                  <c:v>4.9057158036001169</c:v>
                </c:pt>
                <c:pt idx="145">
                  <c:v>0.14421306089468544</c:v>
                </c:pt>
                <c:pt idx="146">
                  <c:v>-3.7820246818107535</c:v>
                </c:pt>
                <c:pt idx="147">
                  <c:v>-14.370584424516181</c:v>
                </c:pt>
                <c:pt idx="148">
                  <c:v>-13.27521516722166</c:v>
                </c:pt>
                <c:pt idx="149">
                  <c:v>-11.135731909927074</c:v>
                </c:pt>
                <c:pt idx="150">
                  <c:v>-8.6382936526325125</c:v>
                </c:pt>
                <c:pt idx="151">
                  <c:v>-9.3725753953379751</c:v>
                </c:pt>
                <c:pt idx="152">
                  <c:v>-9.4505761380434308</c:v>
                </c:pt>
                <c:pt idx="153">
                  <c:v>-12.26310488074887</c:v>
                </c:pt>
                <c:pt idx="154">
                  <c:v>-12.659297623454307</c:v>
                </c:pt>
                <c:pt idx="155">
                  <c:v>-12.707452366159771</c:v>
                </c:pt>
                <c:pt idx="156">
                  <c:v>-19.149452108865205</c:v>
                </c:pt>
                <c:pt idx="157">
                  <c:v>-15.031178851570644</c:v>
                </c:pt>
                <c:pt idx="158">
                  <c:v>-19.22589459427607</c:v>
                </c:pt>
                <c:pt idx="159">
                  <c:v>-14.19278133698154</c:v>
                </c:pt>
                <c:pt idx="160">
                  <c:v>-12.819000079686958</c:v>
                </c:pt>
                <c:pt idx="161">
                  <c:v>-13.264905822392421</c:v>
                </c:pt>
                <c:pt idx="162">
                  <c:v>-12.32862456509784</c:v>
                </c:pt>
                <c:pt idx="163">
                  <c:v>-10.109613307803301</c:v>
                </c:pt>
                <c:pt idx="164">
                  <c:v>-12.315574050508758</c:v>
                </c:pt>
                <c:pt idx="165">
                  <c:v>-11.667668793214176</c:v>
                </c:pt>
                <c:pt idx="166">
                  <c:v>-15.832553535919629</c:v>
                </c:pt>
                <c:pt idx="167">
                  <c:v>-14.727235278625074</c:v>
                </c:pt>
                <c:pt idx="168">
                  <c:v>-13.661681021330509</c:v>
                </c:pt>
                <c:pt idx="169">
                  <c:v>-9.046216764035961</c:v>
                </c:pt>
                <c:pt idx="170">
                  <c:v>-5.2063705067413935</c:v>
                </c:pt>
                <c:pt idx="171">
                  <c:v>-4.0314422494468545</c:v>
                </c:pt>
                <c:pt idx="172">
                  <c:v>-2.0908419921522921</c:v>
                </c:pt>
                <c:pt idx="173">
                  <c:v>-3.6604057348577328</c:v>
                </c:pt>
                <c:pt idx="174">
                  <c:v>-2.2667264775631679</c:v>
                </c:pt>
                <c:pt idx="175">
                  <c:v>-2.3844922202686405</c:v>
                </c:pt>
                <c:pt idx="176">
                  <c:v>-3.2281639629740653</c:v>
                </c:pt>
                <c:pt idx="177">
                  <c:v>-7.4725927056795172</c:v>
                </c:pt>
                <c:pt idx="178">
                  <c:v>-6.1186784483849408</c:v>
                </c:pt>
                <c:pt idx="179">
                  <c:v>-4.8443231910904103</c:v>
                </c:pt>
                <c:pt idx="180">
                  <c:v>-2.2573769337958538</c:v>
                </c:pt>
                <c:pt idx="181">
                  <c:v>-7.6155136765012799</c:v>
                </c:pt>
                <c:pt idx="182">
                  <c:v>-7.3753084192067604</c:v>
                </c:pt>
                <c:pt idx="183">
                  <c:v>-8.1791851619121871</c:v>
                </c:pt>
                <c:pt idx="184">
                  <c:v>-9.3410479046176249</c:v>
                </c:pt>
                <c:pt idx="185">
                  <c:v>-5.8392766473230608</c:v>
                </c:pt>
                <c:pt idx="186">
                  <c:v>-4.0577953900285308</c:v>
                </c:pt>
                <c:pt idx="187">
                  <c:v>-1.5106281327339559</c:v>
                </c:pt>
                <c:pt idx="188">
                  <c:v>2.8164611245605897</c:v>
                </c:pt>
                <c:pt idx="189">
                  <c:v>3.6930803818551681</c:v>
                </c:pt>
                <c:pt idx="190">
                  <c:v>3.5156526391496925</c:v>
                </c:pt>
                <c:pt idx="191">
                  <c:v>3.3570398964442631</c:v>
                </c:pt>
                <c:pt idx="192">
                  <c:v>4.6884321537388303</c:v>
                </c:pt>
                <c:pt idx="193">
                  <c:v>3.1998174110333935</c:v>
                </c:pt>
                <c:pt idx="194">
                  <c:v>1.8512166683279361</c:v>
                </c:pt>
                <c:pt idx="195">
                  <c:v>1.3526069256224957</c:v>
                </c:pt>
                <c:pt idx="196">
                  <c:v>0.70398818291704401</c:v>
                </c:pt>
                <c:pt idx="197">
                  <c:v>2.0653794402116148</c:v>
                </c:pt>
                <c:pt idx="198">
                  <c:v>3.9667636975061384</c:v>
                </c:pt>
                <c:pt idx="199">
                  <c:v>9.1581569548007167</c:v>
                </c:pt>
                <c:pt idx="200">
                  <c:v>9.9695452120952837</c:v>
                </c:pt>
                <c:pt idx="201">
                  <c:v>10.680941469389836</c:v>
                </c:pt>
                <c:pt idx="202">
                  <c:v>13.102330726684386</c:v>
                </c:pt>
                <c:pt idx="203">
                  <c:v>10.303717983978942</c:v>
                </c:pt>
                <c:pt idx="204">
                  <c:v>12.755105241273498</c:v>
                </c:pt>
                <c:pt idx="205">
                  <c:v>17.286494498568032</c:v>
                </c:pt>
                <c:pt idx="206">
                  <c:v>11.147885755862603</c:v>
                </c:pt>
                <c:pt idx="207">
                  <c:v>11.569274013157155</c:v>
                </c:pt>
                <c:pt idx="208">
                  <c:v>9.1806652704517262</c:v>
                </c:pt>
                <c:pt idx="209">
                  <c:v>10.692050527746261</c:v>
                </c:pt>
                <c:pt idx="210">
                  <c:v>9.2434437850408244</c:v>
                </c:pt>
                <c:pt idx="211">
                  <c:v>11.454826042335384</c:v>
                </c:pt>
                <c:pt idx="212">
                  <c:v>13.506219299629947</c:v>
                </c:pt>
                <c:pt idx="213">
                  <c:v>13.36761055692449</c:v>
                </c:pt>
                <c:pt idx="214">
                  <c:v>15.098996814219049</c:v>
                </c:pt>
                <c:pt idx="215">
                  <c:v>15.470382071513626</c:v>
                </c:pt>
                <c:pt idx="216">
                  <c:v>13.861772328808172</c:v>
                </c:pt>
                <c:pt idx="217">
                  <c:v>6.5631595861026994</c:v>
                </c:pt>
                <c:pt idx="218">
                  <c:v>7.9045468433972701</c:v>
                </c:pt>
                <c:pt idx="219">
                  <c:v>4.0459361006918471</c:v>
                </c:pt>
                <c:pt idx="220">
                  <c:v>4.0473273579864042</c:v>
                </c:pt>
                <c:pt idx="221">
                  <c:v>6.808726615280932</c:v>
                </c:pt>
                <c:pt idx="222">
                  <c:v>9.9901098725754878</c:v>
                </c:pt>
                <c:pt idx="223">
                  <c:v>9.8914951298700657</c:v>
                </c:pt>
                <c:pt idx="224">
                  <c:v>10.022890387164637</c:v>
                </c:pt>
                <c:pt idx="225">
                  <c:v>9.1242716444591565</c:v>
                </c:pt>
                <c:pt idx="226">
                  <c:v>11.085668901753735</c:v>
                </c:pt>
                <c:pt idx="227">
                  <c:v>14.227058159048283</c:v>
                </c:pt>
                <c:pt idx="228">
                  <c:v>12.428445416342811</c:v>
                </c:pt>
                <c:pt idx="229">
                  <c:v>17.119838673637389</c:v>
                </c:pt>
                <c:pt idx="230">
                  <c:v>19.381223930931952</c:v>
                </c:pt>
                <c:pt idx="231">
                  <c:v>20.012619188226523</c:v>
                </c:pt>
                <c:pt idx="232">
                  <c:v>21.024004445521058</c:v>
                </c:pt>
                <c:pt idx="233">
                  <c:v>17.245395702815614</c:v>
                </c:pt>
                <c:pt idx="234">
                  <c:v>19.19678296011017</c:v>
                </c:pt>
                <c:pt idx="235">
                  <c:v>18.368172217404748</c:v>
                </c:pt>
                <c:pt idx="236">
                  <c:v>20.649561474699283</c:v>
                </c:pt>
                <c:pt idx="237">
                  <c:v>17.410945731993849</c:v>
                </c:pt>
                <c:pt idx="238">
                  <c:v>19.112333989288402</c:v>
                </c:pt>
                <c:pt idx="239">
                  <c:v>18.75372324658295</c:v>
                </c:pt>
                <c:pt idx="240">
                  <c:v>22.765123503877504</c:v>
                </c:pt>
                <c:pt idx="241">
                  <c:v>21.48649976117207</c:v>
                </c:pt>
                <c:pt idx="242">
                  <c:v>16.147894018466616</c:v>
                </c:pt>
                <c:pt idx="243">
                  <c:v>12.759285275761187</c:v>
                </c:pt>
                <c:pt idx="244">
                  <c:v>7.2006785330557079</c:v>
                </c:pt>
                <c:pt idx="245">
                  <c:v>10.672069790350292</c:v>
                </c:pt>
                <c:pt idx="246">
                  <c:v>11.053450047644844</c:v>
                </c:pt>
                <c:pt idx="247">
                  <c:v>19.744843304939423</c:v>
                </c:pt>
                <c:pt idx="248">
                  <c:v>25.376238562233937</c:v>
                </c:pt>
                <c:pt idx="249">
                  <c:v>25.107624819528496</c:v>
                </c:pt>
                <c:pt idx="250">
                  <c:v>29.509009076823077</c:v>
                </c:pt>
                <c:pt idx="251">
                  <c:v>30.530403334117636</c:v>
                </c:pt>
              </c:numCache>
            </c:numRef>
          </c:yVal>
          <c:smooth val="0"/>
          <c:extLst>
            <c:ext xmlns:c16="http://schemas.microsoft.com/office/drawing/2014/chart" uri="{C3380CC4-5D6E-409C-BE32-E72D297353CC}">
              <c16:uniqueId val="{00000000-1185-4E03-983E-7119DC97037A}"/>
            </c:ext>
          </c:extLst>
        </c:ser>
        <c:dLbls>
          <c:showLegendKey val="0"/>
          <c:showVal val="0"/>
          <c:showCatName val="0"/>
          <c:showSerName val="0"/>
          <c:showPercent val="0"/>
          <c:showBubbleSize val="0"/>
        </c:dLbls>
        <c:axId val="1731955151"/>
        <c:axId val="1731955567"/>
      </c:scatterChart>
      <c:valAx>
        <c:axId val="1731955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55567"/>
        <c:crosses val="autoZero"/>
        <c:crossBetween val="midCat"/>
      </c:valAx>
      <c:valAx>
        <c:axId val="1731955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5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Checking for Independence</a:t>
            </a:r>
            <a:endParaRPr lang="en-US" sz="1400" b="1">
              <a:effectLst/>
            </a:endParaRPr>
          </a:p>
          <a:p>
            <a:pPr>
              <a:defRPr b="1"/>
            </a:pPr>
            <a:r>
              <a:rPr lang="en-US" sz="1400" b="1" i="0" baseline="0">
                <a:effectLst/>
              </a:rPr>
              <a:t>Residual vs Time Period</a:t>
            </a:r>
            <a:endParaRPr lang="en-US" sz="14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3'!$E$303:$E$554</c:f>
              <c:numCache>
                <c:formatCode>General</c:formatCode>
                <c:ptCount val="2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numCache>
            </c:numRef>
          </c:xVal>
          <c:yVal>
            <c:numRef>
              <c:f>'Part 3'!$H$303:$H$554</c:f>
              <c:numCache>
                <c:formatCode>0.00</c:formatCode>
                <c:ptCount val="252"/>
                <c:pt idx="0">
                  <c:v>15.411068753184082</c:v>
                </c:pt>
                <c:pt idx="1">
                  <c:v>15.071227010478623</c:v>
                </c:pt>
                <c:pt idx="2">
                  <c:v>16.255387267773187</c:v>
                </c:pt>
                <c:pt idx="3">
                  <c:v>16.228182525067751</c:v>
                </c:pt>
                <c:pt idx="4">
                  <c:v>14.885060782362302</c:v>
                </c:pt>
                <c:pt idx="5">
                  <c:v>16.97820203965685</c:v>
                </c:pt>
                <c:pt idx="6">
                  <c:v>15.095101296951412</c:v>
                </c:pt>
                <c:pt idx="7">
                  <c:v>15.440669554245972</c:v>
                </c:pt>
                <c:pt idx="8">
                  <c:v>12.624890811540553</c:v>
                </c:pt>
                <c:pt idx="9">
                  <c:v>11.978835068835082</c:v>
                </c:pt>
                <c:pt idx="10">
                  <c:v>12.265489326129625</c:v>
                </c:pt>
                <c:pt idx="11">
                  <c:v>12.021975583424194</c:v>
                </c:pt>
                <c:pt idx="12">
                  <c:v>14.026753840718754</c:v>
                </c:pt>
                <c:pt idx="13">
                  <c:v>14.941749098013304</c:v>
                </c:pt>
                <c:pt idx="14">
                  <c:v>14.118997355307869</c:v>
                </c:pt>
                <c:pt idx="15">
                  <c:v>9.9974476126024285</c:v>
                </c:pt>
                <c:pt idx="16">
                  <c:v>8.2910588698970002</c:v>
                </c:pt>
                <c:pt idx="17">
                  <c:v>8.9704281271915249</c:v>
                </c:pt>
                <c:pt idx="18">
                  <c:v>9.7872323844860887</c:v>
                </c:pt>
                <c:pt idx="19">
                  <c:v>11.242236641780664</c:v>
                </c:pt>
                <c:pt idx="20">
                  <c:v>10.321278899075224</c:v>
                </c:pt>
                <c:pt idx="21">
                  <c:v>9.9108501563697473</c:v>
                </c:pt>
                <c:pt idx="22">
                  <c:v>11.87635141366431</c:v>
                </c:pt>
                <c:pt idx="23">
                  <c:v>13.262629670958887</c:v>
                </c:pt>
                <c:pt idx="24">
                  <c:v>12.891476928253439</c:v>
                </c:pt>
                <c:pt idx="25">
                  <c:v>12.353423185547967</c:v>
                </c:pt>
                <c:pt idx="26">
                  <c:v>12.67935344284254</c:v>
                </c:pt>
                <c:pt idx="27">
                  <c:v>10.688266700137092</c:v>
                </c:pt>
                <c:pt idx="28">
                  <c:v>12.545781957431643</c:v>
                </c:pt>
                <c:pt idx="29">
                  <c:v>12.488807214726194</c:v>
                </c:pt>
                <c:pt idx="30">
                  <c:v>12.539834472020772</c:v>
                </c:pt>
                <c:pt idx="31">
                  <c:v>12.453410729315323</c:v>
                </c:pt>
                <c:pt idx="32">
                  <c:v>13.044415986609863</c:v>
                </c:pt>
                <c:pt idx="33">
                  <c:v>12.683105243904436</c:v>
                </c:pt>
                <c:pt idx="34">
                  <c:v>12.655549501198976</c:v>
                </c:pt>
                <c:pt idx="35">
                  <c:v>13.256381758493546</c:v>
                </c:pt>
                <c:pt idx="36">
                  <c:v>17.008749015788084</c:v>
                </c:pt>
                <c:pt idx="37">
                  <c:v>15.145301273082652</c:v>
                </c:pt>
                <c:pt idx="38">
                  <c:v>13.851281530377207</c:v>
                </c:pt>
                <c:pt idx="39">
                  <c:v>13.980845787671768</c:v>
                </c:pt>
                <c:pt idx="40">
                  <c:v>14.159498044966313</c:v>
                </c:pt>
                <c:pt idx="41">
                  <c:v>15.477035302260873</c:v>
                </c:pt>
                <c:pt idx="42">
                  <c:v>15.12550555955545</c:v>
                </c:pt>
                <c:pt idx="43">
                  <c:v>17.699725816849991</c:v>
                </c:pt>
                <c:pt idx="44">
                  <c:v>16.926046074144523</c:v>
                </c:pt>
                <c:pt idx="45">
                  <c:v>17.232338331439109</c:v>
                </c:pt>
                <c:pt idx="46">
                  <c:v>18.765863588733652</c:v>
                </c:pt>
                <c:pt idx="47">
                  <c:v>19.74958384602823</c:v>
                </c:pt>
                <c:pt idx="48">
                  <c:v>17.522871103322757</c:v>
                </c:pt>
                <c:pt idx="49">
                  <c:v>16.69029236061732</c:v>
                </c:pt>
                <c:pt idx="50">
                  <c:v>16.260255617911895</c:v>
                </c:pt>
                <c:pt idx="51">
                  <c:v>13.886264875206422</c:v>
                </c:pt>
                <c:pt idx="52">
                  <c:v>10.393026132500978</c:v>
                </c:pt>
                <c:pt idx="53">
                  <c:v>12.309471389795561</c:v>
                </c:pt>
                <c:pt idx="54">
                  <c:v>12.547021647090105</c:v>
                </c:pt>
                <c:pt idx="55">
                  <c:v>15.199764904384637</c:v>
                </c:pt>
                <c:pt idx="56">
                  <c:v>10.204420161679224</c:v>
                </c:pt>
                <c:pt idx="57">
                  <c:v>8.3704374189737791</c:v>
                </c:pt>
                <c:pt idx="58">
                  <c:v>12.220964676268324</c:v>
                </c:pt>
                <c:pt idx="59">
                  <c:v>13.911548933562869</c:v>
                </c:pt>
                <c:pt idx="60">
                  <c:v>13.402975190857433</c:v>
                </c:pt>
                <c:pt idx="61">
                  <c:v>12.383827448152005</c:v>
                </c:pt>
                <c:pt idx="62">
                  <c:v>14.054819705446562</c:v>
                </c:pt>
                <c:pt idx="63">
                  <c:v>16.246135962741107</c:v>
                </c:pt>
                <c:pt idx="64">
                  <c:v>18.270537220035663</c:v>
                </c:pt>
                <c:pt idx="65">
                  <c:v>17.261246477330218</c:v>
                </c:pt>
                <c:pt idx="66">
                  <c:v>17.97007973462479</c:v>
                </c:pt>
                <c:pt idx="67">
                  <c:v>16.636768991919325</c:v>
                </c:pt>
                <c:pt idx="68">
                  <c:v>18.081930249213883</c:v>
                </c:pt>
                <c:pt idx="69">
                  <c:v>17.956245506508452</c:v>
                </c:pt>
                <c:pt idx="70">
                  <c:v>17.182565763803012</c:v>
                </c:pt>
                <c:pt idx="71">
                  <c:v>12.687924021097558</c:v>
                </c:pt>
                <c:pt idx="72">
                  <c:v>5.3853742783921064</c:v>
                </c:pt>
                <c:pt idx="73">
                  <c:v>4.8080295356866714</c:v>
                </c:pt>
                <c:pt idx="74">
                  <c:v>-1.803739207018765</c:v>
                </c:pt>
                <c:pt idx="75">
                  <c:v>0.81384705027576842</c:v>
                </c:pt>
                <c:pt idx="76">
                  <c:v>2.888556307570326</c:v>
                </c:pt>
                <c:pt idx="77">
                  <c:v>0.60024356486491115</c:v>
                </c:pt>
                <c:pt idx="78">
                  <c:v>9.8116708221594422</c:v>
                </c:pt>
                <c:pt idx="79">
                  <c:v>3.6539270794540073</c:v>
                </c:pt>
                <c:pt idx="80">
                  <c:v>2.8068073367485624</c:v>
                </c:pt>
                <c:pt idx="81">
                  <c:v>-8.1877124059568871</c:v>
                </c:pt>
                <c:pt idx="82">
                  <c:v>0.55977085133764604</c:v>
                </c:pt>
                <c:pt idx="83">
                  <c:v>-7.6017718913677754</c:v>
                </c:pt>
                <c:pt idx="84">
                  <c:v>-25.87120963407321</c:v>
                </c:pt>
                <c:pt idx="85">
                  <c:v>-11.467643376778653</c:v>
                </c:pt>
                <c:pt idx="86">
                  <c:v>-25.393849119484116</c:v>
                </c:pt>
                <c:pt idx="87">
                  <c:v>-28.787691862189547</c:v>
                </c:pt>
                <c:pt idx="88">
                  <c:v>-40.789048604894987</c:v>
                </c:pt>
                <c:pt idx="89">
                  <c:v>-41.399275347600422</c:v>
                </c:pt>
                <c:pt idx="90">
                  <c:v>-47.744550090305893</c:v>
                </c:pt>
                <c:pt idx="91">
                  <c:v>-56.241709833011328</c:v>
                </c:pt>
                <c:pt idx="92">
                  <c:v>-40.762207575716772</c:v>
                </c:pt>
                <c:pt idx="93">
                  <c:v>-30.721625318422198</c:v>
                </c:pt>
                <c:pt idx="94">
                  <c:v>-23.040227061127666</c:v>
                </c:pt>
                <c:pt idx="95">
                  <c:v>-29.059725803833118</c:v>
                </c:pt>
                <c:pt idx="96">
                  <c:v>-28.554550546538536</c:v>
                </c:pt>
                <c:pt idx="97">
                  <c:v>-26.509474289243968</c:v>
                </c:pt>
                <c:pt idx="98">
                  <c:v>-30.505444031949452</c:v>
                </c:pt>
                <c:pt idx="99">
                  <c:v>-27.414057774654879</c:v>
                </c:pt>
                <c:pt idx="100">
                  <c:v>-32.673516517360312</c:v>
                </c:pt>
                <c:pt idx="101">
                  <c:v>-26.176627260065743</c:v>
                </c:pt>
                <c:pt idx="102">
                  <c:v>-24.921239002771216</c:v>
                </c:pt>
                <c:pt idx="103">
                  <c:v>-20.931566745476658</c:v>
                </c:pt>
                <c:pt idx="104">
                  <c:v>-16.774109488182091</c:v>
                </c:pt>
                <c:pt idx="105">
                  <c:v>-22.161894230887555</c:v>
                </c:pt>
                <c:pt idx="106">
                  <c:v>-19.514705973592982</c:v>
                </c:pt>
                <c:pt idx="107">
                  <c:v>-25.159128716298426</c:v>
                </c:pt>
                <c:pt idx="108">
                  <c:v>-27.605354459003877</c:v>
                </c:pt>
                <c:pt idx="109">
                  <c:v>-21.661230201709344</c:v>
                </c:pt>
                <c:pt idx="110">
                  <c:v>-24.216053944414767</c:v>
                </c:pt>
                <c:pt idx="111">
                  <c:v>-27.836931687120199</c:v>
                </c:pt>
                <c:pt idx="112">
                  <c:v>-26.788834429825641</c:v>
                </c:pt>
                <c:pt idx="113">
                  <c:v>-25.128737172531117</c:v>
                </c:pt>
                <c:pt idx="114">
                  <c:v>-24.268169915236541</c:v>
                </c:pt>
                <c:pt idx="115">
                  <c:v>-19.933023657941987</c:v>
                </c:pt>
                <c:pt idx="116">
                  <c:v>-17.058800400647414</c:v>
                </c:pt>
                <c:pt idx="117">
                  <c:v>-13.67125514335288</c:v>
                </c:pt>
                <c:pt idx="118">
                  <c:v>-17.844928886058312</c:v>
                </c:pt>
                <c:pt idx="119">
                  <c:v>-22.403551628763751</c:v>
                </c:pt>
                <c:pt idx="120">
                  <c:v>-24.395706371469203</c:v>
                </c:pt>
                <c:pt idx="121">
                  <c:v>-24.690062114174651</c:v>
                </c:pt>
                <c:pt idx="122">
                  <c:v>-26.465068856880094</c:v>
                </c:pt>
                <c:pt idx="123">
                  <c:v>-26.68046059958553</c:v>
                </c:pt>
                <c:pt idx="124">
                  <c:v>-22.582207342290957</c:v>
                </c:pt>
                <c:pt idx="125">
                  <c:v>-25.146887084996422</c:v>
                </c:pt>
                <c:pt idx="126">
                  <c:v>-31.719211827701869</c:v>
                </c:pt>
                <c:pt idx="127">
                  <c:v>-36.248216570407308</c:v>
                </c:pt>
                <c:pt idx="128">
                  <c:v>-31.264824313112769</c:v>
                </c:pt>
                <c:pt idx="129">
                  <c:v>-32.864210055818205</c:v>
                </c:pt>
                <c:pt idx="130">
                  <c:v>-22.262599798523638</c:v>
                </c:pt>
                <c:pt idx="131">
                  <c:v>-26.298212541229077</c:v>
                </c:pt>
                <c:pt idx="132">
                  <c:v>-22.209755283934555</c:v>
                </c:pt>
                <c:pt idx="133">
                  <c:v>-20.527700026639991</c:v>
                </c:pt>
                <c:pt idx="134">
                  <c:v>-19.014697769345418</c:v>
                </c:pt>
                <c:pt idx="135">
                  <c:v>-13.255693512050868</c:v>
                </c:pt>
                <c:pt idx="136">
                  <c:v>-9.5948332547563098</c:v>
                </c:pt>
                <c:pt idx="137">
                  <c:v>-10.587644997461751</c:v>
                </c:pt>
                <c:pt idx="138">
                  <c:v>-12.256633740167189</c:v>
                </c:pt>
                <c:pt idx="139">
                  <c:v>-11.897104482872635</c:v>
                </c:pt>
                <c:pt idx="140">
                  <c:v>-9.7079082255781088</c:v>
                </c:pt>
                <c:pt idx="141">
                  <c:v>-4.7046259682835228</c:v>
                </c:pt>
                <c:pt idx="142">
                  <c:v>-2.1276437109889628</c:v>
                </c:pt>
                <c:pt idx="143">
                  <c:v>3.3330365463056069</c:v>
                </c:pt>
                <c:pt idx="144">
                  <c:v>4.9057158036001169</c:v>
                </c:pt>
                <c:pt idx="145">
                  <c:v>0.14421306089468544</c:v>
                </c:pt>
                <c:pt idx="146">
                  <c:v>-3.7820246818107535</c:v>
                </c:pt>
                <c:pt idx="147">
                  <c:v>-14.370584424516181</c:v>
                </c:pt>
                <c:pt idx="148">
                  <c:v>-13.27521516722166</c:v>
                </c:pt>
                <c:pt idx="149">
                  <c:v>-11.135731909927074</c:v>
                </c:pt>
                <c:pt idx="150">
                  <c:v>-8.6382936526325125</c:v>
                </c:pt>
                <c:pt idx="151">
                  <c:v>-9.3725753953379751</c:v>
                </c:pt>
                <c:pt idx="152">
                  <c:v>-9.4505761380434308</c:v>
                </c:pt>
                <c:pt idx="153">
                  <c:v>-12.26310488074887</c:v>
                </c:pt>
                <c:pt idx="154">
                  <c:v>-12.659297623454307</c:v>
                </c:pt>
                <c:pt idx="155">
                  <c:v>-12.707452366159771</c:v>
                </c:pt>
                <c:pt idx="156">
                  <c:v>-19.149452108865205</c:v>
                </c:pt>
                <c:pt idx="157">
                  <c:v>-15.031178851570644</c:v>
                </c:pt>
                <c:pt idx="158">
                  <c:v>-19.22589459427607</c:v>
                </c:pt>
                <c:pt idx="159">
                  <c:v>-14.19278133698154</c:v>
                </c:pt>
                <c:pt idx="160">
                  <c:v>-12.819000079686958</c:v>
                </c:pt>
                <c:pt idx="161">
                  <c:v>-13.264905822392421</c:v>
                </c:pt>
                <c:pt idx="162">
                  <c:v>-12.32862456509784</c:v>
                </c:pt>
                <c:pt idx="163">
                  <c:v>-10.109613307803301</c:v>
                </c:pt>
                <c:pt idx="164">
                  <c:v>-12.315574050508758</c:v>
                </c:pt>
                <c:pt idx="165">
                  <c:v>-11.667668793214176</c:v>
                </c:pt>
                <c:pt idx="166">
                  <c:v>-15.832553535919629</c:v>
                </c:pt>
                <c:pt idx="167">
                  <c:v>-14.727235278625074</c:v>
                </c:pt>
                <c:pt idx="168">
                  <c:v>-13.661681021330509</c:v>
                </c:pt>
                <c:pt idx="169">
                  <c:v>-9.046216764035961</c:v>
                </c:pt>
                <c:pt idx="170">
                  <c:v>-5.2063705067413935</c:v>
                </c:pt>
                <c:pt idx="171">
                  <c:v>-4.0314422494468545</c:v>
                </c:pt>
                <c:pt idx="172">
                  <c:v>-2.0908419921522921</c:v>
                </c:pt>
                <c:pt idx="173">
                  <c:v>-3.6604057348577328</c:v>
                </c:pt>
                <c:pt idx="174">
                  <c:v>-2.2667264775631679</c:v>
                </c:pt>
                <c:pt idx="175">
                  <c:v>-2.3844922202686405</c:v>
                </c:pt>
                <c:pt idx="176">
                  <c:v>-3.2281639629740653</c:v>
                </c:pt>
                <c:pt idx="177">
                  <c:v>-7.4725927056795172</c:v>
                </c:pt>
                <c:pt idx="178">
                  <c:v>-6.1186784483849408</c:v>
                </c:pt>
                <c:pt idx="179">
                  <c:v>-4.8443231910904103</c:v>
                </c:pt>
                <c:pt idx="180">
                  <c:v>-2.2573769337958538</c:v>
                </c:pt>
                <c:pt idx="181">
                  <c:v>-7.6155136765012799</c:v>
                </c:pt>
                <c:pt idx="182">
                  <c:v>-7.3753084192067604</c:v>
                </c:pt>
                <c:pt idx="183">
                  <c:v>-8.1791851619121871</c:v>
                </c:pt>
                <c:pt idx="184">
                  <c:v>-9.3410479046176249</c:v>
                </c:pt>
                <c:pt idx="185">
                  <c:v>-5.8392766473230608</c:v>
                </c:pt>
                <c:pt idx="186">
                  <c:v>-4.0577953900285308</c:v>
                </c:pt>
                <c:pt idx="187">
                  <c:v>-1.5106281327339559</c:v>
                </c:pt>
                <c:pt idx="188">
                  <c:v>2.8164611245605897</c:v>
                </c:pt>
                <c:pt idx="189">
                  <c:v>3.6930803818551681</c:v>
                </c:pt>
                <c:pt idx="190">
                  <c:v>3.5156526391496925</c:v>
                </c:pt>
                <c:pt idx="191">
                  <c:v>3.3570398964442631</c:v>
                </c:pt>
                <c:pt idx="192">
                  <c:v>4.6884321537388303</c:v>
                </c:pt>
                <c:pt idx="193">
                  <c:v>3.1998174110333935</c:v>
                </c:pt>
                <c:pt idx="194">
                  <c:v>1.8512166683279361</c:v>
                </c:pt>
                <c:pt idx="195">
                  <c:v>1.3526069256224957</c:v>
                </c:pt>
                <c:pt idx="196">
                  <c:v>0.70398818291704401</c:v>
                </c:pt>
                <c:pt idx="197">
                  <c:v>2.0653794402116148</c:v>
                </c:pt>
                <c:pt idx="198">
                  <c:v>3.9667636975061384</c:v>
                </c:pt>
                <c:pt idx="199">
                  <c:v>9.1581569548007167</c:v>
                </c:pt>
                <c:pt idx="200">
                  <c:v>9.9695452120952837</c:v>
                </c:pt>
                <c:pt idx="201">
                  <c:v>10.680941469389836</c:v>
                </c:pt>
                <c:pt idx="202">
                  <c:v>13.102330726684386</c:v>
                </c:pt>
                <c:pt idx="203">
                  <c:v>10.303717983978942</c:v>
                </c:pt>
                <c:pt idx="204">
                  <c:v>12.755105241273498</c:v>
                </c:pt>
                <c:pt idx="205">
                  <c:v>17.286494498568032</c:v>
                </c:pt>
                <c:pt idx="206">
                  <c:v>11.147885755862603</c:v>
                </c:pt>
                <c:pt idx="207">
                  <c:v>11.569274013157155</c:v>
                </c:pt>
                <c:pt idx="208">
                  <c:v>9.1806652704517262</c:v>
                </c:pt>
                <c:pt idx="209">
                  <c:v>10.692050527746261</c:v>
                </c:pt>
                <c:pt idx="210">
                  <c:v>9.2434437850408244</c:v>
                </c:pt>
                <c:pt idx="211">
                  <c:v>11.454826042335384</c:v>
                </c:pt>
                <c:pt idx="212">
                  <c:v>13.506219299629947</c:v>
                </c:pt>
                <c:pt idx="213">
                  <c:v>13.36761055692449</c:v>
                </c:pt>
                <c:pt idx="214">
                  <c:v>15.098996814219049</c:v>
                </c:pt>
                <c:pt idx="215">
                  <c:v>15.470382071513626</c:v>
                </c:pt>
                <c:pt idx="216">
                  <c:v>13.861772328808172</c:v>
                </c:pt>
                <c:pt idx="217">
                  <c:v>6.5631595861026994</c:v>
                </c:pt>
                <c:pt idx="218">
                  <c:v>7.9045468433972701</c:v>
                </c:pt>
                <c:pt idx="219">
                  <c:v>4.0459361006918471</c:v>
                </c:pt>
                <c:pt idx="220">
                  <c:v>4.0473273579864042</c:v>
                </c:pt>
                <c:pt idx="221">
                  <c:v>6.808726615280932</c:v>
                </c:pt>
                <c:pt idx="222">
                  <c:v>9.9901098725754878</c:v>
                </c:pt>
                <c:pt idx="223">
                  <c:v>9.8914951298700657</c:v>
                </c:pt>
                <c:pt idx="224">
                  <c:v>10.022890387164637</c:v>
                </c:pt>
                <c:pt idx="225">
                  <c:v>9.1242716444591565</c:v>
                </c:pt>
                <c:pt idx="226">
                  <c:v>11.085668901753735</c:v>
                </c:pt>
                <c:pt idx="227">
                  <c:v>14.227058159048283</c:v>
                </c:pt>
                <c:pt idx="228">
                  <c:v>12.428445416342811</c:v>
                </c:pt>
                <c:pt idx="229">
                  <c:v>17.119838673637389</c:v>
                </c:pt>
                <c:pt idx="230">
                  <c:v>19.381223930931952</c:v>
                </c:pt>
                <c:pt idx="231">
                  <c:v>20.012619188226523</c:v>
                </c:pt>
                <c:pt idx="232">
                  <c:v>21.024004445521058</c:v>
                </c:pt>
                <c:pt idx="233">
                  <c:v>17.245395702815614</c:v>
                </c:pt>
                <c:pt idx="234">
                  <c:v>19.19678296011017</c:v>
                </c:pt>
                <c:pt idx="235">
                  <c:v>18.368172217404748</c:v>
                </c:pt>
                <c:pt idx="236">
                  <c:v>20.649561474699283</c:v>
                </c:pt>
                <c:pt idx="237">
                  <c:v>17.410945731993849</c:v>
                </c:pt>
                <c:pt idx="238">
                  <c:v>19.112333989288402</c:v>
                </c:pt>
                <c:pt idx="239">
                  <c:v>18.75372324658295</c:v>
                </c:pt>
                <c:pt idx="240">
                  <c:v>22.765123503877504</c:v>
                </c:pt>
                <c:pt idx="241">
                  <c:v>21.48649976117207</c:v>
                </c:pt>
                <c:pt idx="242">
                  <c:v>16.147894018466616</c:v>
                </c:pt>
                <c:pt idx="243">
                  <c:v>12.759285275761187</c:v>
                </c:pt>
                <c:pt idx="244">
                  <c:v>7.2006785330557079</c:v>
                </c:pt>
                <c:pt idx="245">
                  <c:v>10.672069790350292</c:v>
                </c:pt>
                <c:pt idx="246">
                  <c:v>11.053450047644844</c:v>
                </c:pt>
                <c:pt idx="247">
                  <c:v>19.744843304939423</c:v>
                </c:pt>
                <c:pt idx="248">
                  <c:v>25.376238562233937</c:v>
                </c:pt>
                <c:pt idx="249">
                  <c:v>25.107624819528496</c:v>
                </c:pt>
                <c:pt idx="250">
                  <c:v>29.509009076823077</c:v>
                </c:pt>
                <c:pt idx="251">
                  <c:v>30.530403334117636</c:v>
                </c:pt>
              </c:numCache>
            </c:numRef>
          </c:yVal>
          <c:smooth val="0"/>
          <c:extLst>
            <c:ext xmlns:c16="http://schemas.microsoft.com/office/drawing/2014/chart" uri="{C3380CC4-5D6E-409C-BE32-E72D297353CC}">
              <c16:uniqueId val="{00000000-6141-4135-8853-0811103105CD}"/>
            </c:ext>
          </c:extLst>
        </c:ser>
        <c:dLbls>
          <c:showLegendKey val="0"/>
          <c:showVal val="0"/>
          <c:showCatName val="0"/>
          <c:showSerName val="0"/>
          <c:showPercent val="0"/>
          <c:showBubbleSize val="0"/>
        </c:dLbls>
        <c:axId val="1857135519"/>
        <c:axId val="1857137183"/>
      </c:scatterChart>
      <c:valAx>
        <c:axId val="1857135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37183"/>
        <c:crosses val="autoZero"/>
        <c:crossBetween val="midCat"/>
      </c:valAx>
      <c:valAx>
        <c:axId val="1857137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35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Normal Probability</a:t>
            </a:r>
            <a:r>
              <a:rPr lang="en-US" b="1" baseline="0"/>
              <a:t> Plot of Residuals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3'!$R$303:$R$554</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xVal>
          <c:yVal>
            <c:numRef>
              <c:f>'Part 3'!$O$303:$O$554</c:f>
              <c:numCache>
                <c:formatCode>0.00</c:formatCode>
                <c:ptCount val="252"/>
                <c:pt idx="0">
                  <c:v>-3.2977922856897961</c:v>
                </c:pt>
                <c:pt idx="1">
                  <c:v>-2.799552315159592</c:v>
                </c:pt>
                <c:pt idx="2">
                  <c:v>-2.4274904031159057</c:v>
                </c:pt>
                <c:pt idx="3">
                  <c:v>-2.3917091110714308</c:v>
                </c:pt>
                <c:pt idx="4">
                  <c:v>-2.3901352588676712</c:v>
                </c:pt>
                <c:pt idx="5">
                  <c:v>-2.1254526103638889</c:v>
                </c:pt>
                <c:pt idx="6">
                  <c:v>-1.9270278005266588</c:v>
                </c:pt>
                <c:pt idx="7">
                  <c:v>-1.9158462827185316</c:v>
                </c:pt>
                <c:pt idx="8">
                  <c:v>-1.8598896154497497</c:v>
                </c:pt>
                <c:pt idx="9">
                  <c:v>-1.8332461217726397</c:v>
                </c:pt>
                <c:pt idx="10">
                  <c:v>-1.8013950727984216</c:v>
                </c:pt>
                <c:pt idx="11">
                  <c:v>-1.7887190538623496</c:v>
                </c:pt>
                <c:pt idx="12">
                  <c:v>-1.7039478327504916</c:v>
                </c:pt>
                <c:pt idx="13">
                  <c:v>-1.6879968341613378</c:v>
                </c:pt>
                <c:pt idx="14">
                  <c:v>-1.6743263459327209</c:v>
                </c:pt>
                <c:pt idx="15">
                  <c:v>-1.6322480032635185</c:v>
                </c:pt>
                <c:pt idx="16">
                  <c:v>-1.6186692269658041</c:v>
                </c:pt>
                <c:pt idx="17">
                  <c:v>-1.6074523430588734</c:v>
                </c:pt>
                <c:pt idx="18">
                  <c:v>-1.570791709348893</c:v>
                </c:pt>
                <c:pt idx="19">
                  <c:v>-1.5644370949106472</c:v>
                </c:pt>
                <c:pt idx="20">
                  <c:v>-1.5544111313174849</c:v>
                </c:pt>
                <c:pt idx="21">
                  <c:v>-1.5518073717104761</c:v>
                </c:pt>
                <c:pt idx="22">
                  <c:v>-1.5420235747347737</c:v>
                </c:pt>
                <c:pt idx="23">
                  <c:v>-1.5348942928643545</c:v>
                </c:pt>
                <c:pt idx="24">
                  <c:v>-1.5169858065487289</c:v>
                </c:pt>
                <c:pt idx="25">
                  <c:v>-1.4889952666597583</c:v>
                </c:pt>
                <c:pt idx="26">
                  <c:v>-1.4752321869593359</c:v>
                </c:pt>
                <c:pt idx="27">
                  <c:v>-1.4745143859288929</c:v>
                </c:pt>
                <c:pt idx="28">
                  <c:v>-1.4734501465682521</c:v>
                </c:pt>
                <c:pt idx="29">
                  <c:v>-1.4612832713868131</c:v>
                </c:pt>
                <c:pt idx="30">
                  <c:v>-1.447727969421295</c:v>
                </c:pt>
                <c:pt idx="31">
                  <c:v>-1.4304681083604434</c:v>
                </c:pt>
                <c:pt idx="32">
                  <c:v>-1.4229898730301687</c:v>
                </c:pt>
                <c:pt idx="33">
                  <c:v>-1.4199339978256704</c:v>
                </c:pt>
                <c:pt idx="34">
                  <c:v>-1.3509881418670935</c:v>
                </c:pt>
                <c:pt idx="35">
                  <c:v>-1.3241316700429218</c:v>
                </c:pt>
                <c:pt idx="36">
                  <c:v>-1.3136560028625721</c:v>
                </c:pt>
                <c:pt idx="37">
                  <c:v>-1.3053911428538734</c:v>
                </c:pt>
                <c:pt idx="38">
                  <c:v>-1.3022925487131487</c:v>
                </c:pt>
                <c:pt idx="39">
                  <c:v>-1.2994861651236025</c:v>
                </c:pt>
                <c:pt idx="40">
                  <c:v>-1.2701291989494135</c:v>
                </c:pt>
                <c:pt idx="41">
                  <c:v>-1.2273446085758553</c:v>
                </c:pt>
                <c:pt idx="42">
                  <c:v>-1.2036634553217864</c:v>
                </c:pt>
                <c:pt idx="43">
                  <c:v>-1.168793975944344</c:v>
                </c:pt>
                <c:pt idx="44">
                  <c:v>-1.144265475005988</c:v>
                </c:pt>
                <c:pt idx="45">
                  <c:v>-1.1273307135707711</c:v>
                </c:pt>
                <c:pt idx="46">
                  <c:v>-1.1228484273914319</c:v>
                </c:pt>
                <c:pt idx="47">
                  <c:v>-1.1149469638219383</c:v>
                </c:pt>
                <c:pt idx="48">
                  <c:v>-1.0463563251162864</c:v>
                </c:pt>
                <c:pt idx="49">
                  <c:v>-1.0002608478904609</c:v>
                </c:pt>
                <c:pt idx="50">
                  <c:v>-0.98356769439776492</c:v>
                </c:pt>
                <c:pt idx="51">
                  <c:v>-0.92835856286289953</c:v>
                </c:pt>
                <c:pt idx="52">
                  <c:v>-0.88136910859773077</c:v>
                </c:pt>
                <c:pt idx="53">
                  <c:v>-0.86354705494536177</c:v>
                </c:pt>
                <c:pt idx="54">
                  <c:v>-0.84263445397968795</c:v>
                </c:pt>
                <c:pt idx="55">
                  <c:v>-0.83220878142839927</c:v>
                </c:pt>
                <c:pt idx="56">
                  <c:v>-0.80162854012278628</c:v>
                </c:pt>
                <c:pt idx="57">
                  <c:v>-0.80106715132715089</c:v>
                </c:pt>
                <c:pt idx="58">
                  <c:v>-0.77840631622546608</c:v>
                </c:pt>
                <c:pt idx="59">
                  <c:v>-0.77780181686103844</c:v>
                </c:pt>
                <c:pt idx="60">
                  <c:v>-0.77726164327691449</c:v>
                </c:pt>
                <c:pt idx="61">
                  <c:v>-0.75165566087102731</c:v>
                </c:pt>
                <c:pt idx="62">
                  <c:v>-0.74511494242117016</c:v>
                </c:pt>
                <c:pt idx="63">
                  <c:v>-0.74229133802711877</c:v>
                </c:pt>
                <c:pt idx="64">
                  <c:v>-0.7229019726580499</c:v>
                </c:pt>
                <c:pt idx="65">
                  <c:v>-0.72213674189845989</c:v>
                </c:pt>
                <c:pt idx="66">
                  <c:v>-0.71906015649975019</c:v>
                </c:pt>
                <c:pt idx="67">
                  <c:v>-0.71868071431079039</c:v>
                </c:pt>
                <c:pt idx="68">
                  <c:v>-0.69759933512253114</c:v>
                </c:pt>
                <c:pt idx="69">
                  <c:v>-0.6841461302028351</c:v>
                </c:pt>
                <c:pt idx="70">
                  <c:v>-0.67241742783547265</c:v>
                </c:pt>
                <c:pt idx="71">
                  <c:v>-0.65295544707128439</c:v>
                </c:pt>
                <c:pt idx="72">
                  <c:v>-0.62081778985598457</c:v>
                </c:pt>
                <c:pt idx="73">
                  <c:v>-0.59278789490521633</c:v>
                </c:pt>
                <c:pt idx="74">
                  <c:v>-0.5692334915057119</c:v>
                </c:pt>
                <c:pt idx="75">
                  <c:v>-0.56260322070512803</c:v>
                </c:pt>
                <c:pt idx="76">
                  <c:v>-0.55414455171970622</c:v>
                </c:pt>
                <c:pt idx="77">
                  <c:v>-0.54957089547177429</c:v>
                </c:pt>
                <c:pt idx="78">
                  <c:v>-0.54772224762672428</c:v>
                </c:pt>
                <c:pt idx="79">
                  <c:v>-0.53043451110736539</c:v>
                </c:pt>
                <c:pt idx="80">
                  <c:v>-0.5065155069743994</c:v>
                </c:pt>
                <c:pt idx="81">
                  <c:v>-0.48009519785194815</c:v>
                </c:pt>
                <c:pt idx="82">
                  <c:v>-0.47959519385647398</c:v>
                </c:pt>
                <c:pt idx="83">
                  <c:v>-0.44654371868314408</c:v>
                </c:pt>
                <c:pt idx="84">
                  <c:v>-0.44573795454227011</c:v>
                </c:pt>
                <c:pt idx="85">
                  <c:v>-0.43816339602868132</c:v>
                </c:pt>
                <c:pt idx="86">
                  <c:v>-0.43245902874679643</c:v>
                </c:pt>
                <c:pt idx="87">
                  <c:v>-0.35877519808006969</c:v>
                </c:pt>
                <c:pt idx="88">
                  <c:v>-0.34239217724223459</c:v>
                </c:pt>
                <c:pt idx="89">
                  <c:v>-0.30528105465771394</c:v>
                </c:pt>
                <c:pt idx="90">
                  <c:v>-0.28405202644798283</c:v>
                </c:pt>
                <c:pt idx="91">
                  <c:v>-0.27586073167631436</c:v>
                </c:pt>
                <c:pt idx="92">
                  <c:v>-0.23793313492559218</c:v>
                </c:pt>
                <c:pt idx="93">
                  <c:v>-0.23638789058696894</c:v>
                </c:pt>
                <c:pt idx="94">
                  <c:v>-0.22176302706649578</c:v>
                </c:pt>
                <c:pt idx="95">
                  <c:v>-0.21463177116680449</c:v>
                </c:pt>
                <c:pt idx="96">
                  <c:v>-0.18928681659299856</c:v>
                </c:pt>
                <c:pt idx="97">
                  <c:v>-0.13981722946612646</c:v>
                </c:pt>
                <c:pt idx="98">
                  <c:v>-0.132911910282806</c:v>
                </c:pt>
                <c:pt idx="99">
                  <c:v>-0.13236368987126243</c:v>
                </c:pt>
                <c:pt idx="100">
                  <c:v>-0.12475664480381106</c:v>
                </c:pt>
                <c:pt idx="101">
                  <c:v>-0.12259873700122036</c:v>
                </c:pt>
                <c:pt idx="102">
                  <c:v>-0.10576416079746369</c:v>
                </c:pt>
                <c:pt idx="103">
                  <c:v>-8.8577282189101575E-2</c:v>
                </c:pt>
                <c:pt idx="104">
                  <c:v>8.4560857258088162E-3</c:v>
                </c:pt>
                <c:pt idx="105">
                  <c:v>3.2822757358837919E-2</c:v>
                </c:pt>
                <c:pt idx="106">
                  <c:v>3.5195917827241859E-2</c:v>
                </c:pt>
                <c:pt idx="107">
                  <c:v>4.1279093500776312E-2</c:v>
                </c:pt>
                <c:pt idx="108">
                  <c:v>4.7720784664965821E-2</c:v>
                </c:pt>
                <c:pt idx="109">
                  <c:v>7.9311541169932151E-2</c:v>
                </c:pt>
                <c:pt idx="110">
                  <c:v>0.10854805207875658</c:v>
                </c:pt>
                <c:pt idx="111">
                  <c:v>0.12110571327179152</c:v>
                </c:pt>
                <c:pt idx="112">
                  <c:v>0.1645801240757036</c:v>
                </c:pt>
                <c:pt idx="113">
                  <c:v>0.1651461841593802</c:v>
                </c:pt>
                <c:pt idx="114">
                  <c:v>0.16937356165325132</c:v>
                </c:pt>
                <c:pt idx="115">
                  <c:v>0.18762468646584196</c:v>
                </c:pt>
                <c:pt idx="116">
                  <c:v>0.19543613170659643</c:v>
                </c:pt>
                <c:pt idx="117">
                  <c:v>0.19684359359125467</c:v>
                </c:pt>
                <c:pt idx="118">
                  <c:v>0.20614401992713832</c:v>
                </c:pt>
                <c:pt idx="119">
                  <c:v>0.21425188833827954</c:v>
                </c:pt>
                <c:pt idx="120">
                  <c:v>0.21654768373641375</c:v>
                </c:pt>
                <c:pt idx="121">
                  <c:v>0.23259539511922131</c:v>
                </c:pt>
                <c:pt idx="122">
                  <c:v>0.23723775292165253</c:v>
                </c:pt>
                <c:pt idx="123">
                  <c:v>0.23731933076818357</c:v>
                </c:pt>
                <c:pt idx="124">
                  <c:v>0.27491119019117222</c:v>
                </c:pt>
                <c:pt idx="125">
                  <c:v>0.28192390948344359</c:v>
                </c:pt>
                <c:pt idx="126">
                  <c:v>0.28765184737329946</c:v>
                </c:pt>
                <c:pt idx="127">
                  <c:v>0.31577713059515311</c:v>
                </c:pt>
                <c:pt idx="128">
                  <c:v>0.38483782084619855</c:v>
                </c:pt>
                <c:pt idx="129">
                  <c:v>0.39923690396170519</c:v>
                </c:pt>
                <c:pt idx="130">
                  <c:v>0.42221942022297809</c:v>
                </c:pt>
                <c:pt idx="131">
                  <c:v>0.46349148486820102</c:v>
                </c:pt>
                <c:pt idx="132">
                  <c:v>0.48615502733697891</c:v>
                </c:pt>
                <c:pt idx="133">
                  <c:v>0.49080947272229686</c:v>
                </c:pt>
                <c:pt idx="134">
                  <c:v>0.52599056403194733</c:v>
                </c:pt>
                <c:pt idx="135">
                  <c:v>0.53501134177776877</c:v>
                </c:pt>
                <c:pt idx="136">
                  <c:v>0.53699824287615994</c:v>
                </c:pt>
                <c:pt idx="137">
                  <c:v>0.5383180418285417</c:v>
                </c:pt>
                <c:pt idx="138">
                  <c:v>0.54199912659167726</c:v>
                </c:pt>
                <c:pt idx="139">
                  <c:v>0.57388474766580866</c:v>
                </c:pt>
                <c:pt idx="140">
                  <c:v>0.57531772136936055</c:v>
                </c:pt>
                <c:pt idx="141">
                  <c:v>0.57999830428478438</c:v>
                </c:pt>
                <c:pt idx="142">
                  <c:v>0.58113320678453928</c:v>
                </c:pt>
                <c:pt idx="143">
                  <c:v>0.58457485360776928</c:v>
                </c:pt>
                <c:pt idx="144">
                  <c:v>0.58578068427847263</c:v>
                </c:pt>
                <c:pt idx="145">
                  <c:v>0.58621094044470745</c:v>
                </c:pt>
                <c:pt idx="146">
                  <c:v>0.58770280450657397</c:v>
                </c:pt>
                <c:pt idx="147">
                  <c:v>0.59834699530010915</c:v>
                </c:pt>
                <c:pt idx="148">
                  <c:v>0.60416942839003629</c:v>
                </c:pt>
                <c:pt idx="149">
                  <c:v>0.60519913126546665</c:v>
                </c:pt>
                <c:pt idx="150">
                  <c:v>0.60940610636657144</c:v>
                </c:pt>
                <c:pt idx="151">
                  <c:v>0.62576812709742047</c:v>
                </c:pt>
                <c:pt idx="152">
                  <c:v>0.62628832740400064</c:v>
                </c:pt>
                <c:pt idx="153">
                  <c:v>0.6267178500753583</c:v>
                </c:pt>
                <c:pt idx="154">
                  <c:v>0.62693971881898203</c:v>
                </c:pt>
                <c:pt idx="155">
                  <c:v>0.64813076283795312</c:v>
                </c:pt>
                <c:pt idx="156">
                  <c:v>0.65001994950830033</c:v>
                </c:pt>
                <c:pt idx="157">
                  <c:v>0.65366810071368353</c:v>
                </c:pt>
                <c:pt idx="158">
                  <c:v>0.65920046494393936</c:v>
                </c:pt>
                <c:pt idx="159">
                  <c:v>0.67166586984095178</c:v>
                </c:pt>
                <c:pt idx="160">
                  <c:v>0.67837664795224173</c:v>
                </c:pt>
                <c:pt idx="161">
                  <c:v>0.69638245690628908</c:v>
                </c:pt>
                <c:pt idx="162">
                  <c:v>0.70239169468435336</c:v>
                </c:pt>
                <c:pt idx="163">
                  <c:v>0.70492128449652436</c:v>
                </c:pt>
                <c:pt idx="164">
                  <c:v>0.71658922093135524</c:v>
                </c:pt>
                <c:pt idx="165">
                  <c:v>0.7191999709827247</c:v>
                </c:pt>
                <c:pt idx="166">
                  <c:v>0.72177890591725813</c:v>
                </c:pt>
                <c:pt idx="167">
                  <c:v>0.72435606606059044</c:v>
                </c:pt>
                <c:pt idx="168">
                  <c:v>0.72613885223415064</c:v>
                </c:pt>
                <c:pt idx="169">
                  <c:v>0.7287550741047103</c:v>
                </c:pt>
                <c:pt idx="170">
                  <c:v>0.73021894170004176</c:v>
                </c:pt>
                <c:pt idx="171">
                  <c:v>0.732294452150828</c:v>
                </c:pt>
                <c:pt idx="172">
                  <c:v>0.73528648948336295</c:v>
                </c:pt>
                <c:pt idx="173">
                  <c:v>0.73563522659618297</c:v>
                </c:pt>
                <c:pt idx="174">
                  <c:v>0.73570791711367367</c:v>
                </c:pt>
                <c:pt idx="175">
                  <c:v>0.7402738581311189</c:v>
                </c:pt>
                <c:pt idx="176">
                  <c:v>0.74207156290476639</c:v>
                </c:pt>
                <c:pt idx="177">
                  <c:v>0.74346733226089434</c:v>
                </c:pt>
                <c:pt idx="178">
                  <c:v>0.7436873230939629</c:v>
                </c:pt>
                <c:pt idx="179">
                  <c:v>0.7439698772037352</c:v>
                </c:pt>
                <c:pt idx="180">
                  <c:v>0.74790911927687354</c:v>
                </c:pt>
                <c:pt idx="181">
                  <c:v>0.74815422003089305</c:v>
                </c:pt>
                <c:pt idx="182">
                  <c:v>0.75590541772946762</c:v>
                </c:pt>
                <c:pt idx="183">
                  <c:v>0.76487316156808827</c:v>
                </c:pt>
                <c:pt idx="184">
                  <c:v>0.76826905375580035</c:v>
                </c:pt>
                <c:pt idx="185">
                  <c:v>0.77730199933677935</c:v>
                </c:pt>
                <c:pt idx="186">
                  <c:v>0.77766835230846243</c:v>
                </c:pt>
                <c:pt idx="187">
                  <c:v>0.78382401786184219</c:v>
                </c:pt>
                <c:pt idx="188">
                  <c:v>0.78589766066744993</c:v>
                </c:pt>
                <c:pt idx="189">
                  <c:v>0.79195148844871466</c:v>
                </c:pt>
                <c:pt idx="190">
                  <c:v>0.81218457819687351</c:v>
                </c:pt>
                <c:pt idx="191">
                  <c:v>0.8127997172856225</c:v>
                </c:pt>
                <c:pt idx="192">
                  <c:v>0.81423586371162671</c:v>
                </c:pt>
                <c:pt idx="193">
                  <c:v>0.81571842128049143</c:v>
                </c:pt>
                <c:pt idx="194">
                  <c:v>0.81978171579236569</c:v>
                </c:pt>
                <c:pt idx="195">
                  <c:v>0.82247358315626518</c:v>
                </c:pt>
                <c:pt idx="196">
                  <c:v>0.82411925489109306</c:v>
                </c:pt>
                <c:pt idx="197">
                  <c:v>0.82788237943433174</c:v>
                </c:pt>
                <c:pt idx="198">
                  <c:v>0.83025718031284879</c:v>
                </c:pt>
                <c:pt idx="199">
                  <c:v>0.83421863923188533</c:v>
                </c:pt>
                <c:pt idx="200">
                  <c:v>0.87280132068967686</c:v>
                </c:pt>
                <c:pt idx="201">
                  <c:v>0.8761253001810132</c:v>
                </c:pt>
                <c:pt idx="202">
                  <c:v>0.88371737485589663</c:v>
                </c:pt>
                <c:pt idx="203">
                  <c:v>0.88511726895566845</c:v>
                </c:pt>
                <c:pt idx="204">
                  <c:v>0.88534568674083414</c:v>
                </c:pt>
                <c:pt idx="205">
                  <c:v>0.88690005512922876</c:v>
                </c:pt>
                <c:pt idx="206">
                  <c:v>0.88806079778007563</c:v>
                </c:pt>
                <c:pt idx="207">
                  <c:v>0.89125433054591119</c:v>
                </c:pt>
                <c:pt idx="208">
                  <c:v>0.90364435575276159</c:v>
                </c:pt>
                <c:pt idx="209">
                  <c:v>0.90538003010693702</c:v>
                </c:pt>
                <c:pt idx="210">
                  <c:v>0.90712225505928346</c:v>
                </c:pt>
                <c:pt idx="211">
                  <c:v>0.90751237429816023</c:v>
                </c:pt>
                <c:pt idx="212">
                  <c:v>0.94684888639318376</c:v>
                </c:pt>
                <c:pt idx="213">
                  <c:v>0.95155668810271443</c:v>
                </c:pt>
                <c:pt idx="214">
                  <c:v>0.95260940695561913</c:v>
                </c:pt>
                <c:pt idx="215">
                  <c:v>0.95315186703476584</c:v>
                </c:pt>
                <c:pt idx="216">
                  <c:v>0.95343732790676161</c:v>
                </c:pt>
                <c:pt idx="217">
                  <c:v>0.9755145887856963</c:v>
                </c:pt>
                <c:pt idx="218">
                  <c:v>0.97865298825684421</c:v>
                </c:pt>
                <c:pt idx="219">
                  <c:v>0.9924766572046968</c:v>
                </c:pt>
                <c:pt idx="220">
                  <c:v>0.99553487754027947</c:v>
                </c:pt>
                <c:pt idx="221">
                  <c:v>0.99732603187281721</c:v>
                </c:pt>
                <c:pt idx="222">
                  <c:v>1.0038398917423537</c:v>
                </c:pt>
                <c:pt idx="223">
                  <c:v>1.0075179611798966</c:v>
                </c:pt>
                <c:pt idx="224">
                  <c:v>1.0104364284540361</c:v>
                </c:pt>
                <c:pt idx="225">
                  <c:v>1.0112020612686266</c:v>
                </c:pt>
                <c:pt idx="226">
                  <c:v>1.0121314882378931</c:v>
                </c:pt>
                <c:pt idx="227">
                  <c:v>1.0136119327320987</c:v>
                </c:pt>
                <c:pt idx="228">
                  <c:v>1.0209092627520218</c:v>
                </c:pt>
                <c:pt idx="229">
                  <c:v>1.0274721255674903</c:v>
                </c:pt>
                <c:pt idx="230">
                  <c:v>1.037842189203352</c:v>
                </c:pt>
                <c:pt idx="231">
                  <c:v>1.05288349317855</c:v>
                </c:pt>
                <c:pt idx="232">
                  <c:v>1.053694677811734</c:v>
                </c:pt>
                <c:pt idx="233">
                  <c:v>1.0602531513228974</c:v>
                </c:pt>
                <c:pt idx="234">
                  <c:v>1.0713123210254216</c:v>
                </c:pt>
                <c:pt idx="235">
                  <c:v>1.0770372526125498</c:v>
                </c:pt>
                <c:pt idx="236">
                  <c:v>1.0996444459844936</c:v>
                </c:pt>
                <c:pt idx="237">
                  <c:v>1.1003563078181593</c:v>
                </c:pt>
                <c:pt idx="238">
                  <c:v>1.1206719670959762</c:v>
                </c:pt>
                <c:pt idx="239">
                  <c:v>1.1256237220361685</c:v>
                </c:pt>
                <c:pt idx="240">
                  <c:v>1.1364386139117386</c:v>
                </c:pt>
                <c:pt idx="241">
                  <c:v>1.1577598214299591</c:v>
                </c:pt>
                <c:pt idx="242">
                  <c:v>1.1580377880828061</c:v>
                </c:pt>
                <c:pt idx="243">
                  <c:v>1.1734611442528236</c:v>
                </c:pt>
                <c:pt idx="244">
                  <c:v>1.210808930530946</c:v>
                </c:pt>
                <c:pt idx="245">
                  <c:v>1.2327647911239685</c:v>
                </c:pt>
                <c:pt idx="246">
                  <c:v>1.2598836943125471</c:v>
                </c:pt>
                <c:pt idx="247">
                  <c:v>1.3348571531123155</c:v>
                </c:pt>
                <c:pt idx="248">
                  <c:v>1.472212201365805</c:v>
                </c:pt>
                <c:pt idx="249">
                  <c:v>1.4879626529639944</c:v>
                </c:pt>
                <c:pt idx="250">
                  <c:v>1.730292033809715</c:v>
                </c:pt>
                <c:pt idx="251">
                  <c:v>1.7901825690077893</c:v>
                </c:pt>
              </c:numCache>
            </c:numRef>
          </c:yVal>
          <c:smooth val="0"/>
          <c:extLst>
            <c:ext xmlns:c16="http://schemas.microsoft.com/office/drawing/2014/chart" uri="{C3380CC4-5D6E-409C-BE32-E72D297353CC}">
              <c16:uniqueId val="{00000000-8D68-4117-9D5E-E0C374C5BBB9}"/>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'Part 3'!$R$303:$R$554</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xVal>
          <c:yVal>
            <c:numRef>
              <c:f>'Part 3'!$R$303:$R$554</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yVal>
          <c:smooth val="0"/>
          <c:extLst>
            <c:ext xmlns:c16="http://schemas.microsoft.com/office/drawing/2014/chart" uri="{C3380CC4-5D6E-409C-BE32-E72D297353CC}">
              <c16:uniqueId val="{00000001-8D68-4117-9D5E-E0C374C5BBB9}"/>
            </c:ext>
          </c:extLst>
        </c:ser>
        <c:dLbls>
          <c:showLegendKey val="0"/>
          <c:showVal val="0"/>
          <c:showCatName val="0"/>
          <c:showSerName val="0"/>
          <c:showPercent val="0"/>
          <c:showBubbleSize val="0"/>
        </c:dLbls>
        <c:axId val="1936768047"/>
        <c:axId val="1936769711"/>
      </c:scatterChart>
      <c:valAx>
        <c:axId val="1936768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9711"/>
        <c:crosses val="autoZero"/>
        <c:crossBetween val="midCat"/>
      </c:valAx>
      <c:valAx>
        <c:axId val="1936769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r>
              <a:rPr lang="en-US" b="1">
                <a:solidFill>
                  <a:schemeClr val="accent5"/>
                </a:solidFill>
              </a:rPr>
              <a:t>HON(HONEYWELL INC)</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solidFill>
              <a:latin typeface="+mn-lt"/>
              <a:ea typeface="+mn-ea"/>
              <a:cs typeface="+mn-cs"/>
            </a:defRPr>
          </a:pPr>
          <a:endParaRPr lang="en-US"/>
        </a:p>
      </c:txPr>
    </c:title>
    <c:autoTitleDeleted val="0"/>
    <c:plotArea>
      <c:layout/>
      <c:scatterChart>
        <c:scatterStyle val="lineMarker"/>
        <c:varyColors val="0"/>
        <c:ser>
          <c:idx val="0"/>
          <c:order val="0"/>
          <c:tx>
            <c:strRef>
              <c:f>'Part 1'!$C$15</c:f>
              <c:strCache>
                <c:ptCount val="1"/>
                <c:pt idx="0">
                  <c:v>AAPL (Apple Inc) / $</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'Part 1'!$B$16:$B$267</c:f>
              <c:numCache>
                <c:formatCode>General</c:formatCode>
                <c:ptCount val="2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numCache>
            </c:numRef>
          </c:xVal>
          <c:yVal>
            <c:numRef>
              <c:f>'Part 1'!$T$16:$T$267</c:f>
              <c:numCache>
                <c:formatCode>0.00</c:formatCode>
                <c:ptCount val="252"/>
                <c:pt idx="0">
                  <c:v>177.02937299999999</c:v>
                </c:pt>
                <c:pt idx="1">
                  <c:v>176.658142</c:v>
                </c:pt>
                <c:pt idx="2">
                  <c:v>177.810913</c:v>
                </c:pt>
                <c:pt idx="3">
                  <c:v>177.752319</c:v>
                </c:pt>
                <c:pt idx="4">
                  <c:v>176.37780799999999</c:v>
                </c:pt>
                <c:pt idx="5">
                  <c:v>178.43956</c:v>
                </c:pt>
                <c:pt idx="6">
                  <c:v>176.52507</c:v>
                </c:pt>
                <c:pt idx="7">
                  <c:v>176.839249</c:v>
                </c:pt>
                <c:pt idx="8">
                  <c:v>173.99208100000001</c:v>
                </c:pt>
                <c:pt idx="9">
                  <c:v>173.31463600000001</c:v>
                </c:pt>
                <c:pt idx="10">
                  <c:v>173.56990099999999</c:v>
                </c:pt>
                <c:pt idx="11">
                  <c:v>173.29499799999999</c:v>
                </c:pt>
                <c:pt idx="12">
                  <c:v>175.26838699999999</c:v>
                </c:pt>
                <c:pt idx="13">
                  <c:v>176.151993</c:v>
                </c:pt>
                <c:pt idx="14">
                  <c:v>175.29785200000001</c:v>
                </c:pt>
                <c:pt idx="15">
                  <c:v>171.144913</c:v>
                </c:pt>
                <c:pt idx="16">
                  <c:v>169.40713500000001</c:v>
                </c:pt>
                <c:pt idx="17">
                  <c:v>170.055115</c:v>
                </c:pt>
                <c:pt idx="18">
                  <c:v>170.84053</c:v>
                </c:pt>
                <c:pt idx="19">
                  <c:v>172.26414500000001</c:v>
                </c:pt>
                <c:pt idx="20">
                  <c:v>171.31179800000001</c:v>
                </c:pt>
                <c:pt idx="21">
                  <c:v>170.86998</c:v>
                </c:pt>
                <c:pt idx="22">
                  <c:v>172.804092</c:v>
                </c:pt>
                <c:pt idx="23">
                  <c:v>174.15898100000001</c:v>
                </c:pt>
                <c:pt idx="24">
                  <c:v>173.756439</c:v>
                </c:pt>
                <c:pt idx="25">
                  <c:v>173.18699599999999</c:v>
                </c:pt>
                <c:pt idx="26">
                  <c:v>173.481537</c:v>
                </c:pt>
                <c:pt idx="27">
                  <c:v>171.45906099999999</c:v>
                </c:pt>
                <c:pt idx="28">
                  <c:v>173.28518700000001</c:v>
                </c:pt>
                <c:pt idx="29">
                  <c:v>173.19682299999999</c:v>
                </c:pt>
                <c:pt idx="30">
                  <c:v>173.21646100000001</c:v>
                </c:pt>
                <c:pt idx="31">
                  <c:v>173.098648</c:v>
                </c:pt>
                <c:pt idx="32">
                  <c:v>173.658264</c:v>
                </c:pt>
                <c:pt idx="33">
                  <c:v>173.26556400000001</c:v>
                </c:pt>
                <c:pt idx="34">
                  <c:v>173.20661899999999</c:v>
                </c:pt>
                <c:pt idx="35">
                  <c:v>173.776062</c:v>
                </c:pt>
                <c:pt idx="36">
                  <c:v>177.49704</c:v>
                </c:pt>
                <c:pt idx="37">
                  <c:v>175.602203</c:v>
                </c:pt>
                <c:pt idx="38">
                  <c:v>174.276794</c:v>
                </c:pt>
                <c:pt idx="39">
                  <c:v>174.37496899999999</c:v>
                </c:pt>
                <c:pt idx="40">
                  <c:v>174.522232</c:v>
                </c:pt>
                <c:pt idx="41">
                  <c:v>175.80838</c:v>
                </c:pt>
                <c:pt idx="42">
                  <c:v>175.42546100000001</c:v>
                </c:pt>
                <c:pt idx="43">
                  <c:v>177.96829199999999</c:v>
                </c:pt>
                <c:pt idx="44">
                  <c:v>177.16322299999999</c:v>
                </c:pt>
                <c:pt idx="45">
                  <c:v>177.43812600000001</c:v>
                </c:pt>
                <c:pt idx="46">
                  <c:v>178.94026199999999</c:v>
                </c:pt>
                <c:pt idx="47">
                  <c:v>179.89259300000001</c:v>
                </c:pt>
                <c:pt idx="48">
                  <c:v>177.634491</c:v>
                </c:pt>
                <c:pt idx="49">
                  <c:v>176.770523</c:v>
                </c:pt>
                <c:pt idx="50">
                  <c:v>176.30909700000001</c:v>
                </c:pt>
                <c:pt idx="51">
                  <c:v>173.903717</c:v>
                </c:pt>
                <c:pt idx="52">
                  <c:v>170.37908899999999</c:v>
                </c:pt>
                <c:pt idx="53">
                  <c:v>172.26414500000001</c:v>
                </c:pt>
                <c:pt idx="54">
                  <c:v>172.47030599999999</c:v>
                </c:pt>
                <c:pt idx="55">
                  <c:v>175.09165999999999</c:v>
                </c:pt>
                <c:pt idx="56">
                  <c:v>170.06492600000001</c:v>
                </c:pt>
                <c:pt idx="57">
                  <c:v>168.19955400000001</c:v>
                </c:pt>
                <c:pt idx="58">
                  <c:v>172.01869199999999</c:v>
                </c:pt>
                <c:pt idx="59">
                  <c:v>173.677887</c:v>
                </c:pt>
                <c:pt idx="60">
                  <c:v>173.137924</c:v>
                </c:pt>
                <c:pt idx="61">
                  <c:v>172.08738700000001</c:v>
                </c:pt>
                <c:pt idx="62">
                  <c:v>173.72699</c:v>
                </c:pt>
                <c:pt idx="63">
                  <c:v>175.88691700000001</c:v>
                </c:pt>
                <c:pt idx="64">
                  <c:v>177.879929</c:v>
                </c:pt>
                <c:pt idx="65">
                  <c:v>176.839249</c:v>
                </c:pt>
                <c:pt idx="66">
                  <c:v>177.516693</c:v>
                </c:pt>
                <c:pt idx="67">
                  <c:v>176.151993</c:v>
                </c:pt>
                <c:pt idx="68">
                  <c:v>177.565765</c:v>
                </c:pt>
                <c:pt idx="69">
                  <c:v>177.408691</c:v>
                </c:pt>
                <c:pt idx="70">
                  <c:v>176.603622</c:v>
                </c:pt>
                <c:pt idx="71">
                  <c:v>172.07759100000001</c:v>
                </c:pt>
                <c:pt idx="72">
                  <c:v>164.743652</c:v>
                </c:pt>
                <c:pt idx="73">
                  <c:v>164.134918</c:v>
                </c:pt>
                <c:pt idx="74">
                  <c:v>157.49176</c:v>
                </c:pt>
                <c:pt idx="75">
                  <c:v>160.077957</c:v>
                </c:pt>
                <c:pt idx="76">
                  <c:v>162.12127699999999</c:v>
                </c:pt>
                <c:pt idx="77">
                  <c:v>159.80157500000001</c:v>
                </c:pt>
                <c:pt idx="78">
                  <c:v>168.98161300000001</c:v>
                </c:pt>
                <c:pt idx="79">
                  <c:v>162.79248000000001</c:v>
                </c:pt>
                <c:pt idx="80">
                  <c:v>161.913971</c:v>
                </c:pt>
                <c:pt idx="81">
                  <c:v>150.88806199999999</c:v>
                </c:pt>
                <c:pt idx="82">
                  <c:v>159.60415599999999</c:v>
                </c:pt>
                <c:pt idx="83">
                  <c:v>151.411224</c:v>
                </c:pt>
                <c:pt idx="84">
                  <c:v>133.11039700000001</c:v>
                </c:pt>
                <c:pt idx="85">
                  <c:v>147.482574</c:v>
                </c:pt>
                <c:pt idx="86">
                  <c:v>133.524979</c:v>
                </c:pt>
                <c:pt idx="87">
                  <c:v>130.09974700000001</c:v>
                </c:pt>
                <c:pt idx="88">
                  <c:v>118.067001</c:v>
                </c:pt>
                <c:pt idx="89">
                  <c:v>117.42538500000001</c:v>
                </c:pt>
                <c:pt idx="90">
                  <c:v>111.048721</c:v>
                </c:pt>
                <c:pt idx="91">
                  <c:v>102.520172</c:v>
                </c:pt>
                <c:pt idx="92">
                  <c:v>117.96828499999999</c:v>
                </c:pt>
                <c:pt idx="93">
                  <c:v>127.977478</c:v>
                </c:pt>
                <c:pt idx="94">
                  <c:v>135.627487</c:v>
                </c:pt>
                <c:pt idx="95">
                  <c:v>129.57659899999999</c:v>
                </c:pt>
                <c:pt idx="96">
                  <c:v>130.05038500000001</c:v>
                </c:pt>
                <c:pt idx="97">
                  <c:v>132.06407200000001</c:v>
                </c:pt>
                <c:pt idx="98">
                  <c:v>128.03671299999999</c:v>
                </c:pt>
                <c:pt idx="99">
                  <c:v>131.09671</c:v>
                </c:pt>
                <c:pt idx="100">
                  <c:v>125.805862</c:v>
                </c:pt>
                <c:pt idx="101">
                  <c:v>132.27136200000001</c:v>
                </c:pt>
                <c:pt idx="102">
                  <c:v>133.495361</c:v>
                </c:pt>
                <c:pt idx="103">
                  <c:v>137.453644</c:v>
                </c:pt>
                <c:pt idx="104">
                  <c:v>141.579712</c:v>
                </c:pt>
                <c:pt idx="105">
                  <c:v>136.160538</c:v>
                </c:pt>
                <c:pt idx="106">
                  <c:v>138.77633700000001</c:v>
                </c:pt>
                <c:pt idx="107">
                  <c:v>133.100525</c:v>
                </c:pt>
                <c:pt idx="108">
                  <c:v>130.62290999999999</c:v>
                </c:pt>
                <c:pt idx="109">
                  <c:v>136.53564499999999</c:v>
                </c:pt>
                <c:pt idx="110">
                  <c:v>133.949432</c:v>
                </c:pt>
                <c:pt idx="111">
                  <c:v>130.29716500000001</c:v>
                </c:pt>
                <c:pt idx="112">
                  <c:v>131.313873</c:v>
                </c:pt>
                <c:pt idx="113">
                  <c:v>132.94258099999999</c:v>
                </c:pt>
                <c:pt idx="114">
                  <c:v>133.771759</c:v>
                </c:pt>
                <c:pt idx="115">
                  <c:v>138.07551599999999</c:v>
                </c:pt>
                <c:pt idx="116">
                  <c:v>140.91835</c:v>
                </c:pt>
                <c:pt idx="117">
                  <c:v>144.274506</c:v>
                </c:pt>
                <c:pt idx="118">
                  <c:v>140.06944300000001</c:v>
                </c:pt>
                <c:pt idx="119">
                  <c:v>135.47943100000001</c:v>
                </c:pt>
                <c:pt idx="120">
                  <c:v>133.45588699999999</c:v>
                </c:pt>
                <c:pt idx="121">
                  <c:v>133.13014200000001</c:v>
                </c:pt>
                <c:pt idx="122">
                  <c:v>131.323746</c:v>
                </c:pt>
                <c:pt idx="123">
                  <c:v>131.076965</c:v>
                </c:pt>
                <c:pt idx="124">
                  <c:v>135.14382900000001</c:v>
                </c:pt>
                <c:pt idx="125">
                  <c:v>132.54776000000001</c:v>
                </c:pt>
                <c:pt idx="126">
                  <c:v>125.944046</c:v>
                </c:pt>
                <c:pt idx="127">
                  <c:v>121.383652</c:v>
                </c:pt>
                <c:pt idx="128">
                  <c:v>126.335655</c:v>
                </c:pt>
                <c:pt idx="129">
                  <c:v>124.70488</c:v>
                </c:pt>
                <c:pt idx="130">
                  <c:v>135.27510100000001</c:v>
                </c:pt>
                <c:pt idx="131">
                  <c:v>131.208099</c:v>
                </c:pt>
                <c:pt idx="132">
                  <c:v>135.26516699999999</c:v>
                </c:pt>
                <c:pt idx="133">
                  <c:v>136.91583299999999</c:v>
                </c:pt>
                <c:pt idx="134">
                  <c:v>138.397446</c:v>
                </c:pt>
                <c:pt idx="135">
                  <c:v>144.12506099999999</c:v>
                </c:pt>
                <c:pt idx="136">
                  <c:v>147.75453200000001</c:v>
                </c:pt>
                <c:pt idx="137">
                  <c:v>146.73033100000001</c:v>
                </c:pt>
                <c:pt idx="138">
                  <c:v>145.02995300000001</c:v>
                </c:pt>
                <c:pt idx="139">
                  <c:v>145.358093</c:v>
                </c:pt>
                <c:pt idx="140">
                  <c:v>147.51589999999999</c:v>
                </c:pt>
                <c:pt idx="141">
                  <c:v>152.48779300000001</c:v>
                </c:pt>
                <c:pt idx="142">
                  <c:v>155.03338600000001</c:v>
                </c:pt>
                <c:pt idx="143">
                  <c:v>160.46267700000001</c:v>
                </c:pt>
                <c:pt idx="144">
                  <c:v>162.00396699999999</c:v>
                </c:pt>
                <c:pt idx="145">
                  <c:v>157.21107499999999</c:v>
                </c:pt>
                <c:pt idx="146">
                  <c:v>153.25344799999999</c:v>
                </c:pt>
                <c:pt idx="147">
                  <c:v>142.633499</c:v>
                </c:pt>
                <c:pt idx="148">
                  <c:v>143.69747899999999</c:v>
                </c:pt>
                <c:pt idx="149">
                  <c:v>145.80557300000001</c:v>
                </c:pt>
                <c:pt idx="150">
                  <c:v>148.27162200000001</c:v>
                </c:pt>
                <c:pt idx="151">
                  <c:v>147.50595100000001</c:v>
                </c:pt>
                <c:pt idx="152">
                  <c:v>147.39656099999999</c:v>
                </c:pt>
                <c:pt idx="153">
                  <c:v>144.55264299999999</c:v>
                </c:pt>
                <c:pt idx="154">
                  <c:v>144.12506099999999</c:v>
                </c:pt>
                <c:pt idx="155">
                  <c:v>144.04551699999999</c:v>
                </c:pt>
                <c:pt idx="156">
                  <c:v>137.57212799999999</c:v>
                </c:pt>
                <c:pt idx="157">
                  <c:v>141.65901199999999</c:v>
                </c:pt>
                <c:pt idx="158">
                  <c:v>137.432907</c:v>
                </c:pt>
                <c:pt idx="159">
                  <c:v>142.434631</c:v>
                </c:pt>
                <c:pt idx="160">
                  <c:v>143.77702300000001</c:v>
                </c:pt>
                <c:pt idx="161">
                  <c:v>143.29972799999999</c:v>
                </c:pt>
                <c:pt idx="162">
                  <c:v>144.20462000000001</c:v>
                </c:pt>
                <c:pt idx="163">
                  <c:v>146.39224200000001</c:v>
                </c:pt>
                <c:pt idx="164">
                  <c:v>144.15489199999999</c:v>
                </c:pt>
                <c:pt idx="165">
                  <c:v>144.77140800000001</c:v>
                </c:pt>
                <c:pt idx="166">
                  <c:v>140.57513399999999</c:v>
                </c:pt>
                <c:pt idx="167">
                  <c:v>141.64906300000001</c:v>
                </c:pt>
                <c:pt idx="168">
                  <c:v>142.68322800000001</c:v>
                </c:pt>
                <c:pt idx="169">
                  <c:v>147.267303</c:v>
                </c:pt>
                <c:pt idx="170">
                  <c:v>151.07576</c:v>
                </c:pt>
                <c:pt idx="171">
                  <c:v>152.21929900000001</c:v>
                </c:pt>
                <c:pt idx="172">
                  <c:v>154.12851000000001</c:v>
                </c:pt>
                <c:pt idx="173">
                  <c:v>152.527557</c:v>
                </c:pt>
                <c:pt idx="174">
                  <c:v>153.889847</c:v>
                </c:pt>
                <c:pt idx="175">
                  <c:v>153.740692</c:v>
                </c:pt>
                <c:pt idx="176">
                  <c:v>152.86563100000001</c:v>
                </c:pt>
                <c:pt idx="177">
                  <c:v>148.58981299999999</c:v>
                </c:pt>
                <c:pt idx="178">
                  <c:v>149.91233800000001</c:v>
                </c:pt>
                <c:pt idx="179">
                  <c:v>151.155304</c:v>
                </c:pt>
                <c:pt idx="180">
                  <c:v>153.71086099999999</c:v>
                </c:pt>
                <c:pt idx="181">
                  <c:v>148.321335</c:v>
                </c:pt>
                <c:pt idx="182">
                  <c:v>148.53015099999999</c:v>
                </c:pt>
                <c:pt idx="183">
                  <c:v>147.694885</c:v>
                </c:pt>
                <c:pt idx="184">
                  <c:v>146.501633</c:v>
                </c:pt>
                <c:pt idx="185">
                  <c:v>149.972015</c:v>
                </c:pt>
                <c:pt idx="186">
                  <c:v>151.72210699999999</c:v>
                </c:pt>
                <c:pt idx="187">
                  <c:v>154.23788500000001</c:v>
                </c:pt>
                <c:pt idx="188">
                  <c:v>158.53358499999999</c:v>
                </c:pt>
                <c:pt idx="189">
                  <c:v>159.378815</c:v>
                </c:pt>
                <c:pt idx="190">
                  <c:v>159.16999799999999</c:v>
                </c:pt>
                <c:pt idx="191">
                  <c:v>158.979996</c:v>
                </c:pt>
                <c:pt idx="192">
                  <c:v>160.279999</c:v>
                </c:pt>
                <c:pt idx="193">
                  <c:v>158.759995</c:v>
                </c:pt>
                <c:pt idx="194">
                  <c:v>157.38000500000001</c:v>
                </c:pt>
                <c:pt idx="195">
                  <c:v>156.85000600000001</c:v>
                </c:pt>
                <c:pt idx="196">
                  <c:v>156.16999799999999</c:v>
                </c:pt>
                <c:pt idx="197">
                  <c:v>157.5</c:v>
                </c:pt>
                <c:pt idx="198">
                  <c:v>159.36999499999999</c:v>
                </c:pt>
                <c:pt idx="199">
                  <c:v>164.529999</c:v>
                </c:pt>
                <c:pt idx="200">
                  <c:v>165.30999800000001</c:v>
                </c:pt>
                <c:pt idx="201">
                  <c:v>165.990005</c:v>
                </c:pt>
                <c:pt idx="202">
                  <c:v>168.38000500000001</c:v>
                </c:pt>
                <c:pt idx="203">
                  <c:v>165.550003</c:v>
                </c:pt>
                <c:pt idx="204">
                  <c:v>167.970001</c:v>
                </c:pt>
                <c:pt idx="205">
                  <c:v>172.470001</c:v>
                </c:pt>
                <c:pt idx="206">
                  <c:v>166.300003</c:v>
                </c:pt>
                <c:pt idx="207">
                  <c:v>166.69000199999999</c:v>
                </c:pt>
                <c:pt idx="208">
                  <c:v>164.270004</c:v>
                </c:pt>
                <c:pt idx="209">
                  <c:v>165.75</c:v>
                </c:pt>
                <c:pt idx="210">
                  <c:v>164.270004</c:v>
                </c:pt>
                <c:pt idx="211">
                  <c:v>166.449997</c:v>
                </c:pt>
                <c:pt idx="212">
                  <c:v>168.470001</c:v>
                </c:pt>
                <c:pt idx="213">
                  <c:v>168.300003</c:v>
                </c:pt>
                <c:pt idx="214">
                  <c:v>170</c:v>
                </c:pt>
                <c:pt idx="215">
                  <c:v>170.33999600000001</c:v>
                </c:pt>
                <c:pt idx="216">
                  <c:v>168.699997</c:v>
                </c:pt>
                <c:pt idx="217">
                  <c:v>161.36999499999999</c:v>
                </c:pt>
                <c:pt idx="218">
                  <c:v>162.679993</c:v>
                </c:pt>
                <c:pt idx="219">
                  <c:v>158.78999300000001</c:v>
                </c:pt>
                <c:pt idx="220">
                  <c:v>158.759995</c:v>
                </c:pt>
                <c:pt idx="221">
                  <c:v>161.490005</c:v>
                </c:pt>
                <c:pt idx="222">
                  <c:v>164.63999899999999</c:v>
                </c:pt>
                <c:pt idx="223">
                  <c:v>164.509995</c:v>
                </c:pt>
                <c:pt idx="224">
                  <c:v>164.61000100000001</c:v>
                </c:pt>
                <c:pt idx="225">
                  <c:v>163.679993</c:v>
                </c:pt>
                <c:pt idx="226">
                  <c:v>165.61000100000001</c:v>
                </c:pt>
                <c:pt idx="227">
                  <c:v>168.720001</c:v>
                </c:pt>
                <c:pt idx="228">
                  <c:v>166.88999899999999</c:v>
                </c:pt>
                <c:pt idx="229">
                  <c:v>171.550003</c:v>
                </c:pt>
                <c:pt idx="230">
                  <c:v>173.779999</c:v>
                </c:pt>
                <c:pt idx="231">
                  <c:v>174.38000500000001</c:v>
                </c:pt>
                <c:pt idx="232">
                  <c:v>175.36000100000001</c:v>
                </c:pt>
                <c:pt idx="233">
                  <c:v>171.550003</c:v>
                </c:pt>
                <c:pt idx="234">
                  <c:v>173.470001</c:v>
                </c:pt>
                <c:pt idx="235">
                  <c:v>172.61000100000001</c:v>
                </c:pt>
                <c:pt idx="236">
                  <c:v>174.86000100000001</c:v>
                </c:pt>
                <c:pt idx="237">
                  <c:v>171.58999600000001</c:v>
                </c:pt>
                <c:pt idx="238">
                  <c:v>173.259995</c:v>
                </c:pt>
                <c:pt idx="239">
                  <c:v>172.86999499999999</c:v>
                </c:pt>
                <c:pt idx="240">
                  <c:v>176.85000600000001</c:v>
                </c:pt>
                <c:pt idx="241">
                  <c:v>175.53999300000001</c:v>
                </c:pt>
                <c:pt idx="242">
                  <c:v>170.16999799999999</c:v>
                </c:pt>
                <c:pt idx="243">
                  <c:v>166.75</c:v>
                </c:pt>
                <c:pt idx="244">
                  <c:v>161.16000399999999</c:v>
                </c:pt>
                <c:pt idx="245">
                  <c:v>164.60000600000001</c:v>
                </c:pt>
                <c:pt idx="246">
                  <c:v>164.949997</c:v>
                </c:pt>
                <c:pt idx="247">
                  <c:v>173.61000100000001</c:v>
                </c:pt>
                <c:pt idx="248">
                  <c:v>179.21000699999999</c:v>
                </c:pt>
                <c:pt idx="249">
                  <c:v>178.91000399999999</c:v>
                </c:pt>
                <c:pt idx="250">
                  <c:v>183.279999</c:v>
                </c:pt>
                <c:pt idx="251">
                  <c:v>184.270004</c:v>
                </c:pt>
              </c:numCache>
            </c:numRef>
          </c:yVal>
          <c:smooth val="0"/>
          <c:extLst>
            <c:ext xmlns:c16="http://schemas.microsoft.com/office/drawing/2014/chart" uri="{C3380CC4-5D6E-409C-BE32-E72D297353CC}">
              <c16:uniqueId val="{00000001-E073-4A18-882C-A71118D530DE}"/>
            </c:ext>
          </c:extLst>
        </c:ser>
        <c:dLbls>
          <c:showLegendKey val="0"/>
          <c:showVal val="0"/>
          <c:showCatName val="0"/>
          <c:showSerName val="0"/>
          <c:showPercent val="0"/>
          <c:showBubbleSize val="0"/>
        </c:dLbls>
        <c:axId val="809625968"/>
        <c:axId val="809626384"/>
      </c:scatterChart>
      <c:valAx>
        <c:axId val="8096259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Period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26384"/>
        <c:crosses val="autoZero"/>
        <c:crossBetween val="midCat"/>
      </c:valAx>
      <c:valAx>
        <c:axId val="80962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Price in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25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APPL(Apple</a:t>
            </a:r>
            <a:r>
              <a:rPr lang="en-US" b="1" baseline="0"/>
              <a:t> Inc) Long Term Prediction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2'!$C$1</c:f>
              <c:strCache>
                <c:ptCount val="1"/>
                <c:pt idx="0">
                  <c:v>AAPL (Apple Inc) / $</c:v>
                </c:pt>
              </c:strCache>
            </c:strRef>
          </c:tx>
          <c:spPr>
            <a:ln w="19050" cap="rnd">
              <a:solidFill>
                <a:schemeClr val="accent1"/>
              </a:solidFill>
              <a:round/>
            </a:ln>
            <a:effectLst/>
          </c:spPr>
          <c:marker>
            <c:symbol val="none"/>
          </c:marker>
          <c:xVal>
            <c:numRef>
              <c:f>'Part 2'!$B$2:$B$258</c:f>
              <c:numCache>
                <c:formatCode>General</c:formatCode>
                <c:ptCount val="2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numCache>
            </c:numRef>
          </c:xVal>
          <c:yVal>
            <c:numRef>
              <c:f>'Part 2'!$C$2:$C$258</c:f>
              <c:numCache>
                <c:formatCode>0.00</c:formatCode>
                <c:ptCount val="257"/>
                <c:pt idx="0">
                  <c:v>63.954543999999999</c:v>
                </c:pt>
                <c:pt idx="1">
                  <c:v>64.460991000000007</c:v>
                </c:pt>
                <c:pt idx="2">
                  <c:v>64.401978</c:v>
                </c:pt>
                <c:pt idx="3">
                  <c:v>65.019051000000005</c:v>
                </c:pt>
                <c:pt idx="4">
                  <c:v>64.569159999999997</c:v>
                </c:pt>
                <c:pt idx="5">
                  <c:v>65.336212000000003</c:v>
                </c:pt>
                <c:pt idx="6">
                  <c:v>65.665633999999997</c:v>
                </c:pt>
                <c:pt idx="7">
                  <c:v>65.466507000000007</c:v>
                </c:pt>
                <c:pt idx="8">
                  <c:v>64.704375999999996</c:v>
                </c:pt>
                <c:pt idx="9">
                  <c:v>64.414268000000007</c:v>
                </c:pt>
                <c:pt idx="10">
                  <c:v>64.357726999999997</c:v>
                </c:pt>
                <c:pt idx="11">
                  <c:v>65.486168000000006</c:v>
                </c:pt>
                <c:pt idx="12">
                  <c:v>64.974815000000007</c:v>
                </c:pt>
                <c:pt idx="13">
                  <c:v>65.847565000000003</c:v>
                </c:pt>
                <c:pt idx="14">
                  <c:v>65.702515000000005</c:v>
                </c:pt>
                <c:pt idx="15">
                  <c:v>64.942841000000001</c:v>
                </c:pt>
                <c:pt idx="16">
                  <c:v>63.784916000000003</c:v>
                </c:pt>
                <c:pt idx="17">
                  <c:v>64.347892999999999</c:v>
                </c:pt>
                <c:pt idx="18">
                  <c:v>65.291945999999996</c:v>
                </c:pt>
                <c:pt idx="19">
                  <c:v>66.553130999999993</c:v>
                </c:pt>
                <c:pt idx="20">
                  <c:v>65.621384000000006</c:v>
                </c:pt>
                <c:pt idx="21">
                  <c:v>66.004897999999997</c:v>
                </c:pt>
                <c:pt idx="22">
                  <c:v>66.567886000000001</c:v>
                </c:pt>
                <c:pt idx="23">
                  <c:v>66.737517999999994</c:v>
                </c:pt>
                <c:pt idx="24">
                  <c:v>67.644706999999997</c:v>
                </c:pt>
                <c:pt idx="25">
                  <c:v>68.802634999999995</c:v>
                </c:pt>
                <c:pt idx="26">
                  <c:v>68.937850999999995</c:v>
                </c:pt>
                <c:pt idx="27">
                  <c:v>68.773132000000004</c:v>
                </c:pt>
                <c:pt idx="28">
                  <c:v>68.841965000000002</c:v>
                </c:pt>
                <c:pt idx="29">
                  <c:v>68.699387000000002</c:v>
                </c:pt>
                <c:pt idx="30">
                  <c:v>69.820442</c:v>
                </c:pt>
                <c:pt idx="31">
                  <c:v>69.886818000000005</c:v>
                </c:pt>
                <c:pt idx="32">
                  <c:v>71.273392000000001</c:v>
                </c:pt>
                <c:pt idx="33">
                  <c:v>71.246352999999999</c:v>
                </c:pt>
                <c:pt idx="34">
                  <c:v>71.669212000000002</c:v>
                </c:pt>
                <c:pt idx="35">
                  <c:v>72.192863000000003</c:v>
                </c:pt>
                <c:pt idx="36">
                  <c:v>73.840041999999997</c:v>
                </c:pt>
                <c:pt idx="37">
                  <c:v>73.122153999999995</c:v>
                </c:pt>
                <c:pt idx="38">
                  <c:v>73.704819000000001</c:v>
                </c:pt>
                <c:pt idx="39">
                  <c:v>73.358185000000006</c:v>
                </c:pt>
                <c:pt idx="40">
                  <c:v>74.538239000000004</c:v>
                </c:pt>
                <c:pt idx="41">
                  <c:v>76.121498000000003</c:v>
                </c:pt>
                <c:pt idx="42">
                  <c:v>76.293578999999994</c:v>
                </c:pt>
                <c:pt idx="43">
                  <c:v>77.923537999999994</c:v>
                </c:pt>
                <c:pt idx="44">
                  <c:v>76.871323000000004</c:v>
                </c:pt>
                <c:pt idx="45">
                  <c:v>76.541884999999994</c:v>
                </c:pt>
                <c:pt idx="46">
                  <c:v>77.500693999999996</c:v>
                </c:pt>
                <c:pt idx="47">
                  <c:v>78.358695999999995</c:v>
                </c:pt>
                <c:pt idx="48">
                  <c:v>77.827667000000005</c:v>
                </c:pt>
                <c:pt idx="49">
                  <c:v>78.105475999999996</c:v>
                </c:pt>
                <c:pt idx="50">
                  <c:v>78.481621000000004</c:v>
                </c:pt>
                <c:pt idx="51">
                  <c:v>78.255439999999993</c:v>
                </c:pt>
                <c:pt idx="52">
                  <c:v>75.954314999999994</c:v>
                </c:pt>
                <c:pt idx="53">
                  <c:v>78.103012000000007</c:v>
                </c:pt>
                <c:pt idx="54">
                  <c:v>79.737899999999996</c:v>
                </c:pt>
                <c:pt idx="55">
                  <c:v>79.622337000000002</c:v>
                </c:pt>
                <c:pt idx="56">
                  <c:v>76.091994999999997</c:v>
                </c:pt>
                <c:pt idx="57">
                  <c:v>75.883018000000007</c:v>
                </c:pt>
                <c:pt idx="58">
                  <c:v>78.388199</c:v>
                </c:pt>
                <c:pt idx="59">
                  <c:v>79.027405000000002</c:v>
                </c:pt>
                <c:pt idx="60">
                  <c:v>79.951774999999998</c:v>
                </c:pt>
                <c:pt idx="61">
                  <c:v>78.865020999999999</c:v>
                </c:pt>
                <c:pt idx="62">
                  <c:v>79.239593999999997</c:v>
                </c:pt>
                <c:pt idx="63">
                  <c:v>78.761520000000004</c:v>
                </c:pt>
                <c:pt idx="64">
                  <c:v>80.631927000000005</c:v>
                </c:pt>
                <c:pt idx="65">
                  <c:v>80.057738999999998</c:v>
                </c:pt>
                <c:pt idx="66">
                  <c:v>80.077461</c:v>
                </c:pt>
                <c:pt idx="67">
                  <c:v>78.611198000000002</c:v>
                </c:pt>
                <c:pt idx="68">
                  <c:v>79.749701999999999</c:v>
                </c:pt>
                <c:pt idx="69">
                  <c:v>78.931563999999995</c:v>
                </c:pt>
                <c:pt idx="70">
                  <c:v>77.144942999999998</c:v>
                </c:pt>
                <c:pt idx="71">
                  <c:v>73.480521999999993</c:v>
                </c:pt>
                <c:pt idx="72">
                  <c:v>70.991577000000007</c:v>
                </c:pt>
                <c:pt idx="73">
                  <c:v>72.117767000000001</c:v>
                </c:pt>
                <c:pt idx="74">
                  <c:v>67.403557000000006</c:v>
                </c:pt>
                <c:pt idx="75">
                  <c:v>67.364127999999994</c:v>
                </c:pt>
                <c:pt idx="76">
                  <c:v>73.635773</c:v>
                </c:pt>
                <c:pt idx="77">
                  <c:v>71.297156999999999</c:v>
                </c:pt>
                <c:pt idx="78">
                  <c:v>74.604240000000004</c:v>
                </c:pt>
                <c:pt idx="79">
                  <c:v>72.184303</c:v>
                </c:pt>
                <c:pt idx="80">
                  <c:v>71.225684999999999</c:v>
                </c:pt>
                <c:pt idx="81">
                  <c:v>65.592308000000003</c:v>
                </c:pt>
                <c:pt idx="82">
                  <c:v>70.316367999999997</c:v>
                </c:pt>
                <c:pt idx="83">
                  <c:v>67.874245000000002</c:v>
                </c:pt>
                <c:pt idx="84">
                  <c:v>61.171340999999998</c:v>
                </c:pt>
                <c:pt idx="85">
                  <c:v>68.500174999999999</c:v>
                </c:pt>
                <c:pt idx="86">
                  <c:v>59.687832</c:v>
                </c:pt>
                <c:pt idx="87">
                  <c:v>62.312308999999999</c:v>
                </c:pt>
                <c:pt idx="88">
                  <c:v>60.786911000000003</c:v>
                </c:pt>
                <c:pt idx="89">
                  <c:v>60.321156000000002</c:v>
                </c:pt>
                <c:pt idx="90">
                  <c:v>56.491633999999998</c:v>
                </c:pt>
                <c:pt idx="91">
                  <c:v>55.291519000000001</c:v>
                </c:pt>
                <c:pt idx="92">
                  <c:v>60.838661000000002</c:v>
                </c:pt>
                <c:pt idx="93">
                  <c:v>60.503517000000002</c:v>
                </c:pt>
                <c:pt idx="94">
                  <c:v>63.687393</c:v>
                </c:pt>
                <c:pt idx="95">
                  <c:v>61.050593999999997</c:v>
                </c:pt>
                <c:pt idx="96">
                  <c:v>62.792850000000001</c:v>
                </c:pt>
                <c:pt idx="97">
                  <c:v>62.664707</c:v>
                </c:pt>
                <c:pt idx="98">
                  <c:v>59.367474000000001</c:v>
                </c:pt>
                <c:pt idx="99">
                  <c:v>60.35812</c:v>
                </c:pt>
                <c:pt idx="100">
                  <c:v>59.490692000000003</c:v>
                </c:pt>
                <c:pt idx="101">
                  <c:v>64.680503999999999</c:v>
                </c:pt>
                <c:pt idx="102">
                  <c:v>63.931355000000003</c:v>
                </c:pt>
                <c:pt idx="103">
                  <c:v>65.567656999999997</c:v>
                </c:pt>
                <c:pt idx="104">
                  <c:v>66.040801999999999</c:v>
                </c:pt>
                <c:pt idx="105">
                  <c:v>67.337029000000001</c:v>
                </c:pt>
                <c:pt idx="106">
                  <c:v>70.737755000000007</c:v>
                </c:pt>
                <c:pt idx="107">
                  <c:v>70.092110000000005</c:v>
                </c:pt>
                <c:pt idx="108">
                  <c:v>70.649039999999999</c:v>
                </c:pt>
                <c:pt idx="109">
                  <c:v>69.690421999999998</c:v>
                </c:pt>
                <c:pt idx="110">
                  <c:v>68.243881000000002</c:v>
                </c:pt>
                <c:pt idx="111">
                  <c:v>66.134438000000003</c:v>
                </c:pt>
                <c:pt idx="112">
                  <c:v>68.039351999999994</c:v>
                </c:pt>
                <c:pt idx="113">
                  <c:v>67.775672999999998</c:v>
                </c:pt>
                <c:pt idx="114">
                  <c:v>69.732322999999994</c:v>
                </c:pt>
                <c:pt idx="115">
                  <c:v>69.781609000000003</c:v>
                </c:pt>
                <c:pt idx="116">
                  <c:v>68.650490000000005</c:v>
                </c:pt>
                <c:pt idx="117">
                  <c:v>70.905333999999996</c:v>
                </c:pt>
                <c:pt idx="118">
                  <c:v>72.401154000000005</c:v>
                </c:pt>
                <c:pt idx="119">
                  <c:v>71.235541999999995</c:v>
                </c:pt>
                <c:pt idx="120">
                  <c:v>72.243446000000006</c:v>
                </c:pt>
                <c:pt idx="121">
                  <c:v>73.327736000000002</c:v>
                </c:pt>
                <c:pt idx="122">
                  <c:v>74.084282000000002</c:v>
                </c:pt>
                <c:pt idx="123">
                  <c:v>74.850669999999994</c:v>
                </c:pt>
                <c:pt idx="124">
                  <c:v>77.259674000000004</c:v>
                </c:pt>
                <c:pt idx="125">
                  <c:v>78.475371999999993</c:v>
                </c:pt>
                <c:pt idx="126">
                  <c:v>77.578536999999997</c:v>
                </c:pt>
                <c:pt idx="127">
                  <c:v>76.641852999999998</c:v>
                </c:pt>
                <c:pt idx="128">
                  <c:v>77.112685999999997</c:v>
                </c:pt>
                <c:pt idx="129">
                  <c:v>76.656791999999996</c:v>
                </c:pt>
                <c:pt idx="130">
                  <c:v>78.462913999999998</c:v>
                </c:pt>
                <c:pt idx="131">
                  <c:v>78.009521000000007</c:v>
                </c:pt>
                <c:pt idx="132">
                  <c:v>79.526664999999994</c:v>
                </c:pt>
                <c:pt idx="133">
                  <c:v>78.933753999999993</c:v>
                </c:pt>
                <c:pt idx="134">
                  <c:v>79.441963000000001</c:v>
                </c:pt>
                <c:pt idx="135">
                  <c:v>78.903862000000004</c:v>
                </c:pt>
                <c:pt idx="136">
                  <c:v>79.247642999999997</c:v>
                </c:pt>
                <c:pt idx="137">
                  <c:v>79.282523999999995</c:v>
                </c:pt>
                <c:pt idx="138">
                  <c:v>79.205298999999997</c:v>
                </c:pt>
                <c:pt idx="139">
                  <c:v>80.179359000000005</c:v>
                </c:pt>
                <c:pt idx="140">
                  <c:v>80.550545</c:v>
                </c:pt>
                <c:pt idx="141">
                  <c:v>80.993979999999993</c:v>
                </c:pt>
                <c:pt idx="142">
                  <c:v>80.296447999999998</c:v>
                </c:pt>
                <c:pt idx="143">
                  <c:v>82.583374000000006</c:v>
                </c:pt>
                <c:pt idx="144">
                  <c:v>83.071640000000002</c:v>
                </c:pt>
                <c:pt idx="145">
                  <c:v>85.694878000000003</c:v>
                </c:pt>
                <c:pt idx="146">
                  <c:v>87.899590000000003</c:v>
                </c:pt>
                <c:pt idx="147">
                  <c:v>83.679496999999998</c:v>
                </c:pt>
                <c:pt idx="148">
                  <c:v>84.401947000000007</c:v>
                </c:pt>
                <c:pt idx="149">
                  <c:v>85.445755000000005</c:v>
                </c:pt>
                <c:pt idx="150">
                  <c:v>87.710257999999996</c:v>
                </c:pt>
                <c:pt idx="151">
                  <c:v>87.588195999999996</c:v>
                </c:pt>
                <c:pt idx="152">
                  <c:v>87.623076999999995</c:v>
                </c:pt>
                <c:pt idx="153">
                  <c:v>87.122337000000002</c:v>
                </c:pt>
                <c:pt idx="154">
                  <c:v>89.401786999999999</c:v>
                </c:pt>
                <c:pt idx="155">
                  <c:v>91.310051000000001</c:v>
                </c:pt>
                <c:pt idx="156">
                  <c:v>89.698241999999993</c:v>
                </c:pt>
                <c:pt idx="157">
                  <c:v>90.889037999999999</c:v>
                </c:pt>
                <c:pt idx="158">
                  <c:v>88.096405000000004</c:v>
                </c:pt>
                <c:pt idx="159">
                  <c:v>90.126732000000004</c:v>
                </c:pt>
                <c:pt idx="160">
                  <c:v>90.879065999999995</c:v>
                </c:pt>
                <c:pt idx="161">
                  <c:v>90.707176000000004</c:v>
                </c:pt>
                <c:pt idx="162">
                  <c:v>90.707176000000004</c:v>
                </c:pt>
                <c:pt idx="163">
                  <c:v>93.133613999999994</c:v>
                </c:pt>
                <c:pt idx="164">
                  <c:v>92.844634999999997</c:v>
                </c:pt>
                <c:pt idx="165">
                  <c:v>95.006996000000001</c:v>
                </c:pt>
                <c:pt idx="166">
                  <c:v>95.415558000000004</c:v>
                </c:pt>
                <c:pt idx="167">
                  <c:v>95.582465999999997</c:v>
                </c:pt>
                <c:pt idx="168">
                  <c:v>95.141525000000001</c:v>
                </c:pt>
                <c:pt idx="169">
                  <c:v>96.715964999999997</c:v>
                </c:pt>
                <c:pt idx="170">
                  <c:v>97.381111000000004</c:v>
                </c:pt>
                <c:pt idx="171">
                  <c:v>96.182845999999998</c:v>
                </c:pt>
                <c:pt idx="172">
                  <c:v>95.988533000000004</c:v>
                </c:pt>
                <c:pt idx="173">
                  <c:v>98.011391000000003</c:v>
                </c:pt>
                <c:pt idx="174">
                  <c:v>96.658660999999995</c:v>
                </c:pt>
                <c:pt idx="175">
                  <c:v>96.930199000000002</c:v>
                </c:pt>
                <c:pt idx="176">
                  <c:v>92.518287999999998</c:v>
                </c:pt>
                <c:pt idx="177">
                  <c:v>92.289092999999994</c:v>
                </c:pt>
                <c:pt idx="178">
                  <c:v>94.476364000000004</c:v>
                </c:pt>
                <c:pt idx="179">
                  <c:v>92.924355000000006</c:v>
                </c:pt>
                <c:pt idx="180">
                  <c:v>94.705558999999994</c:v>
                </c:pt>
                <c:pt idx="181">
                  <c:v>95.851517000000001</c:v>
                </c:pt>
                <c:pt idx="182">
                  <c:v>105.88608600000001</c:v>
                </c:pt>
                <c:pt idx="183">
                  <c:v>108.554153</c:v>
                </c:pt>
                <c:pt idx="184">
                  <c:v>109.279099</c:v>
                </c:pt>
                <c:pt idx="185">
                  <c:v>109.675194</c:v>
                </c:pt>
                <c:pt idx="186">
                  <c:v>113.501678</c:v>
                </c:pt>
                <c:pt idx="187">
                  <c:v>110.92113500000001</c:v>
                </c:pt>
                <c:pt idx="188">
                  <c:v>112.533356</c:v>
                </c:pt>
                <c:pt idx="189">
                  <c:v>109.186623</c:v>
                </c:pt>
                <c:pt idx="190">
                  <c:v>112.815369</c:v>
                </c:pt>
                <c:pt idx="191">
                  <c:v>114.81192</c:v>
                </c:pt>
                <c:pt idx="192">
                  <c:v>114.709602</c:v>
                </c:pt>
                <c:pt idx="193">
                  <c:v>114.41011</c:v>
                </c:pt>
                <c:pt idx="194">
                  <c:v>115.363472</c:v>
                </c:pt>
                <c:pt idx="195">
                  <c:v>115.508217</c:v>
                </c:pt>
                <c:pt idx="196">
                  <c:v>118.071297</c:v>
                </c:pt>
                <c:pt idx="197">
                  <c:v>124.1558</c:v>
                </c:pt>
                <c:pt idx="198">
                  <c:v>125.640739</c:v>
                </c:pt>
                <c:pt idx="199">
                  <c:v>124.610016</c:v>
                </c:pt>
                <c:pt idx="200">
                  <c:v>126.304596</c:v>
                </c:pt>
                <c:pt idx="201">
                  <c:v>124.794701</c:v>
                </c:pt>
                <c:pt idx="202">
                  <c:v>124.592552</c:v>
                </c:pt>
                <c:pt idx="203">
                  <c:v>128.81774899999999</c:v>
                </c:pt>
                <c:pt idx="204">
                  <c:v>133.94889800000001</c:v>
                </c:pt>
                <c:pt idx="205">
                  <c:v>131.17369099999999</c:v>
                </c:pt>
                <c:pt idx="206">
                  <c:v>120.671806</c:v>
                </c:pt>
                <c:pt idx="207">
                  <c:v>120.751671</c:v>
                </c:pt>
                <c:pt idx="208">
                  <c:v>112.625694</c:v>
                </c:pt>
                <c:pt idx="209">
                  <c:v>117.117943</c:v>
                </c:pt>
                <c:pt idx="210">
                  <c:v>113.29454</c:v>
                </c:pt>
                <c:pt idx="211">
                  <c:v>111.807106</c:v>
                </c:pt>
                <c:pt idx="212">
                  <c:v>115.161316</c:v>
                </c:pt>
                <c:pt idx="213">
                  <c:v>115.34101099999999</c:v>
                </c:pt>
                <c:pt idx="214">
                  <c:v>111.936882</c:v>
                </c:pt>
                <c:pt idx="215">
                  <c:v>110.149963</c:v>
                </c:pt>
                <c:pt idx="216">
                  <c:v>106.655991</c:v>
                </c:pt>
                <c:pt idx="217">
                  <c:v>109.890411</c:v>
                </c:pt>
                <c:pt idx="218">
                  <c:v>111.61743199999999</c:v>
                </c:pt>
                <c:pt idx="219">
                  <c:v>106.935509</c:v>
                </c:pt>
                <c:pt idx="220">
                  <c:v>108.033615</c:v>
                </c:pt>
                <c:pt idx="221">
                  <c:v>112.086624</c:v>
                </c:pt>
                <c:pt idx="222">
                  <c:v>114.76200900000001</c:v>
                </c:pt>
                <c:pt idx="223">
                  <c:v>113.893501</c:v>
                </c:pt>
                <c:pt idx="224">
                  <c:v>115.610542</c:v>
                </c:pt>
                <c:pt idx="225">
                  <c:v>116.58886</c:v>
                </c:pt>
                <c:pt idx="226">
                  <c:v>112.82534800000001</c:v>
                </c:pt>
                <c:pt idx="227">
                  <c:v>116.29935500000001</c:v>
                </c:pt>
                <c:pt idx="228">
                  <c:v>112.96511099999999</c:v>
                </c:pt>
                <c:pt idx="229">
                  <c:v>114.881805</c:v>
                </c:pt>
                <c:pt idx="230">
                  <c:v>114.77198799999999</c:v>
                </c:pt>
                <c:pt idx="231">
                  <c:v>116.768547</c:v>
                </c:pt>
                <c:pt idx="232">
                  <c:v>124.18575300000001</c:v>
                </c:pt>
                <c:pt idx="233">
                  <c:v>120.891434</c:v>
                </c:pt>
                <c:pt idx="234">
                  <c:v>120.98127700000001</c:v>
                </c:pt>
                <c:pt idx="235">
                  <c:v>120.502106</c:v>
                </c:pt>
                <c:pt idx="236">
                  <c:v>118.81501</c:v>
                </c:pt>
                <c:pt idx="237">
                  <c:v>115.78025100000001</c:v>
                </c:pt>
                <c:pt idx="238">
                  <c:v>117.30761699999999</c:v>
                </c:pt>
                <c:pt idx="239">
                  <c:v>116.668724</c:v>
                </c:pt>
                <c:pt idx="240">
                  <c:v>115.55064400000001</c:v>
                </c:pt>
                <c:pt idx="241">
                  <c:v>114.84187300000001</c:v>
                </c:pt>
                <c:pt idx="242">
                  <c:v>114.85185199999999</c:v>
                </c:pt>
                <c:pt idx="243">
                  <c:v>116.39917800000001</c:v>
                </c:pt>
                <c:pt idx="244">
                  <c:v>111.008476</c:v>
                </c:pt>
                <c:pt idx="245">
                  <c:v>115.12138400000001</c:v>
                </c:pt>
                <c:pt idx="246">
                  <c:v>108.672516</c:v>
                </c:pt>
                <c:pt idx="247">
                  <c:v>108.58266399999999</c:v>
                </c:pt>
                <c:pt idx="248">
                  <c:v>110.24979399999999</c:v>
                </c:pt>
                <c:pt idx="249">
                  <c:v>114.752022</c:v>
                </c:pt>
                <c:pt idx="250">
                  <c:v>118.824997</c:v>
                </c:pt>
                <c:pt idx="251">
                  <c:v>118.69000200000001</c:v>
                </c:pt>
              </c:numCache>
            </c:numRef>
          </c:yVal>
          <c:smooth val="0"/>
          <c:extLst>
            <c:ext xmlns:c16="http://schemas.microsoft.com/office/drawing/2014/chart" uri="{C3380CC4-5D6E-409C-BE32-E72D297353CC}">
              <c16:uniqueId val="{00000000-1DB7-4A1F-8A89-6637DE5A609E}"/>
            </c:ext>
          </c:extLst>
        </c:ser>
        <c:ser>
          <c:idx val="1"/>
          <c:order val="1"/>
          <c:tx>
            <c:strRef>
              <c:f>'Part 2'!$D$1</c:f>
              <c:strCache>
                <c:ptCount val="1"/>
                <c:pt idx="0">
                  <c:v>Trend Based Forecasting</c:v>
                </c:pt>
              </c:strCache>
            </c:strRef>
          </c:tx>
          <c:spPr>
            <a:ln w="19050" cap="rnd">
              <a:solidFill>
                <a:schemeClr val="accent2"/>
              </a:solidFill>
              <a:round/>
            </a:ln>
            <a:effectLst/>
          </c:spPr>
          <c:marker>
            <c:symbol val="none"/>
          </c:marker>
          <c:xVal>
            <c:numRef>
              <c:f>'Part 2'!$B$2:$B$258</c:f>
              <c:numCache>
                <c:formatCode>General</c:formatCode>
                <c:ptCount val="2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numCache>
            </c:numRef>
          </c:xVal>
          <c:yVal>
            <c:numRef>
              <c:f>'Part 2'!$D$2:$D$258</c:f>
              <c:numCache>
                <c:formatCode>General</c:formatCode>
                <c:ptCount val="257"/>
                <c:pt idx="5" formatCode="0.00">
                  <c:v>64.615130600000015</c:v>
                </c:pt>
                <c:pt idx="6" formatCode="0.00">
                  <c:v>64.893434800000009</c:v>
                </c:pt>
                <c:pt idx="7" formatCode="0.00">
                  <c:v>65.266136099999997</c:v>
                </c:pt>
                <c:pt idx="8" formatCode="0.00">
                  <c:v>65.378735300000002</c:v>
                </c:pt>
                <c:pt idx="9" formatCode="0.00">
                  <c:v>65.078803100000002</c:v>
                </c:pt>
                <c:pt idx="10" formatCode="0.00">
                  <c:v>64.823855300000005</c:v>
                </c:pt>
                <c:pt idx="11" formatCode="0.00">
                  <c:v>64.651022900000015</c:v>
                </c:pt>
                <c:pt idx="12" formatCode="0.00">
                  <c:v>64.960300400000008</c:v>
                </c:pt>
                <c:pt idx="13" formatCode="0.00">
                  <c:v>64.983413500000012</c:v>
                </c:pt>
                <c:pt idx="14" formatCode="0.00">
                  <c:v>65.257286800000017</c:v>
                </c:pt>
                <c:pt idx="15" formatCode="0.00">
                  <c:v>65.51714650000001</c:v>
                </c:pt>
                <c:pt idx="16" formatCode="0.00">
                  <c:v>65.318745699999994</c:v>
                </c:pt>
                <c:pt idx="17" formatCode="0.00">
                  <c:v>64.649308200000007</c:v>
                </c:pt>
                <c:pt idx="18" formatCode="0.00">
                  <c:v>64.523924100000002</c:v>
                </c:pt>
                <c:pt idx="19" formatCode="0.00">
                  <c:v>64.864173500000007</c:v>
                </c:pt>
                <c:pt idx="20" formatCode="0.00">
                  <c:v>65.51640119999999</c:v>
                </c:pt>
                <c:pt idx="21" formatCode="0.00">
                  <c:v>65.556968400000002</c:v>
                </c:pt>
                <c:pt idx="22" formatCode="0.00">
                  <c:v>65.707671400000009</c:v>
                </c:pt>
                <c:pt idx="23" formatCode="0.00">
                  <c:v>66.175269900000004</c:v>
                </c:pt>
                <c:pt idx="24" formatCode="0.00">
                  <c:v>66.483314300000004</c:v>
                </c:pt>
                <c:pt idx="25" formatCode="0.00">
                  <c:v>66.898555000000002</c:v>
                </c:pt>
                <c:pt idx="26" formatCode="0.00">
                  <c:v>67.745496299999999</c:v>
                </c:pt>
                <c:pt idx="27" formatCode="0.00">
                  <c:v>68.310941999999997</c:v>
                </c:pt>
                <c:pt idx="28" formatCode="0.00">
                  <c:v>68.509094099999999</c:v>
                </c:pt>
                <c:pt idx="29" formatCode="0.00">
                  <c:v>68.707244900000006</c:v>
                </c:pt>
                <c:pt idx="30" formatCode="0.00">
                  <c:v>68.783706100000003</c:v>
                </c:pt>
                <c:pt idx="31" formatCode="0.00">
                  <c:v>69.193287700000013</c:v>
                </c:pt>
                <c:pt idx="32" formatCode="0.00">
                  <c:v>69.532308200000003</c:v>
                </c:pt>
                <c:pt idx="33" formatCode="0.00">
                  <c:v>70.211581600000002</c:v>
                </c:pt>
                <c:pt idx="34" formatCode="0.00">
                  <c:v>70.721223500000008</c:v>
                </c:pt>
                <c:pt idx="35" formatCode="0.00">
                  <c:v>71.139655900000008</c:v>
                </c:pt>
                <c:pt idx="36" formatCode="0.00">
                  <c:v>71.618565099999998</c:v>
                </c:pt>
                <c:pt idx="37" formatCode="0.00">
                  <c:v>72.612771399999986</c:v>
                </c:pt>
                <c:pt idx="38" formatCode="0.00">
                  <c:v>72.911716999999996</c:v>
                </c:pt>
                <c:pt idx="39" formatCode="0.00">
                  <c:v>73.188785500000009</c:v>
                </c:pt>
                <c:pt idx="40" formatCode="0.00">
                  <c:v>73.370225599999998</c:v>
                </c:pt>
                <c:pt idx="41" formatCode="0.00">
                  <c:v>73.889452599999998</c:v>
                </c:pt>
                <c:pt idx="42" formatCode="0.00">
                  <c:v>74.828586700000002</c:v>
                </c:pt>
                <c:pt idx="43" formatCode="0.00">
                  <c:v>75.514005300000008</c:v>
                </c:pt>
                <c:pt idx="44" formatCode="0.00">
                  <c:v>76.459281099999998</c:v>
                </c:pt>
                <c:pt idx="45" formatCode="0.00">
                  <c:v>76.820922200000012</c:v>
                </c:pt>
                <c:pt idx="46" formatCode="0.00">
                  <c:v>76.712012400000006</c:v>
                </c:pt>
                <c:pt idx="47" formatCode="0.00">
                  <c:v>77.071687100000005</c:v>
                </c:pt>
                <c:pt idx="48" formatCode="0.00">
                  <c:v>77.727361200000004</c:v>
                </c:pt>
                <c:pt idx="49" formatCode="0.00">
                  <c:v>77.730065800000006</c:v>
                </c:pt>
                <c:pt idx="50" formatCode="0.00">
                  <c:v>77.830618000000001</c:v>
                </c:pt>
                <c:pt idx="51" formatCode="0.00">
                  <c:v>78.192996900000011</c:v>
                </c:pt>
                <c:pt idx="52" formatCode="0.00">
                  <c:v>78.275846199999989</c:v>
                </c:pt>
                <c:pt idx="53" formatCode="0.00">
                  <c:v>77.299834399999995</c:v>
                </c:pt>
                <c:pt idx="54" formatCode="0.00">
                  <c:v>77.511752999999999</c:v>
                </c:pt>
                <c:pt idx="55" formatCode="0.00">
                  <c:v>78.595201199999991</c:v>
                </c:pt>
                <c:pt idx="56" formatCode="0.00">
                  <c:v>79.0015815</c:v>
                </c:pt>
                <c:pt idx="57" formatCode="0.00">
                  <c:v>77.703021800000002</c:v>
                </c:pt>
                <c:pt idx="58" formatCode="0.00">
                  <c:v>76.927130599999998</c:v>
                </c:pt>
                <c:pt idx="59" formatCode="0.00">
                  <c:v>77.665408200000002</c:v>
                </c:pt>
                <c:pt idx="60" formatCode="0.00">
                  <c:v>78.287156699999997</c:v>
                </c:pt>
                <c:pt idx="61" formatCode="0.00">
                  <c:v>78.725252699999999</c:v>
                </c:pt>
                <c:pt idx="62" formatCode="0.00">
                  <c:v>78.86140309999999</c:v>
                </c:pt>
                <c:pt idx="63" formatCode="0.00">
                  <c:v>79.092081800000017</c:v>
                </c:pt>
                <c:pt idx="64" formatCode="0.00">
                  <c:v>79.060906299999999</c:v>
                </c:pt>
                <c:pt idx="65" formatCode="0.00">
                  <c:v>79.686865799999993</c:v>
                </c:pt>
                <c:pt idx="66" formatCode="0.00">
                  <c:v>79.899287200000003</c:v>
                </c:pt>
                <c:pt idx="67" formatCode="0.00">
                  <c:v>79.911610200000013</c:v>
                </c:pt>
                <c:pt idx="68" formatCode="0.00">
                  <c:v>79.412836100000007</c:v>
                </c:pt>
                <c:pt idx="69" formatCode="0.00">
                  <c:v>79.559952899999999</c:v>
                </c:pt>
                <c:pt idx="70" formatCode="0.00">
                  <c:v>79.372175999999996</c:v>
                </c:pt>
                <c:pt idx="71" formatCode="0.00">
                  <c:v>78.381282499999998</c:v>
                </c:pt>
                <c:pt idx="72" formatCode="0.00">
                  <c:v>76.264938099999995</c:v>
                </c:pt>
                <c:pt idx="73" formatCode="0.00">
                  <c:v>74.0234083</c:v>
                </c:pt>
                <c:pt idx="74" formatCode="0.00">
                  <c:v>73.100282800000002</c:v>
                </c:pt>
                <c:pt idx="75" formatCode="0.00">
                  <c:v>70.758457100000001</c:v>
                </c:pt>
                <c:pt idx="76" formatCode="0.00">
                  <c:v>68.825704900000005</c:v>
                </c:pt>
                <c:pt idx="77" formatCode="0.00">
                  <c:v>70.714837700000004</c:v>
                </c:pt>
                <c:pt idx="78" formatCode="0.00">
                  <c:v>71.298139899999995</c:v>
                </c:pt>
                <c:pt idx="79" formatCode="0.00">
                  <c:v>72.071188899999996</c:v>
                </c:pt>
                <c:pt idx="80" formatCode="0.00">
                  <c:v>72.484698999999992</c:v>
                </c:pt>
                <c:pt idx="81" formatCode="0.00">
                  <c:v>72.099281900000008</c:v>
                </c:pt>
                <c:pt idx="82" formatCode="0.00">
                  <c:v>69.413198700000009</c:v>
                </c:pt>
                <c:pt idx="83" formatCode="0.00">
                  <c:v>69.6056624</c:v>
                </c:pt>
                <c:pt idx="84" formatCode="0.00">
                  <c:v>69.144838000000007</c:v>
                </c:pt>
                <c:pt idx="85" formatCode="0.00">
                  <c:v>65.544246000000015</c:v>
                </c:pt>
                <c:pt idx="86" formatCode="0.00">
                  <c:v>66.129764399999999</c:v>
                </c:pt>
                <c:pt idx="87" formatCode="0.00">
                  <c:v>64.361380699999998</c:v>
                </c:pt>
                <c:pt idx="88" formatCode="0.00">
                  <c:v>62.5858493</c:v>
                </c:pt>
                <c:pt idx="89" formatCode="0.00">
                  <c:v>61.944391900000007</c:v>
                </c:pt>
                <c:pt idx="90" formatCode="0.00">
                  <c:v>61.414567300000009</c:v>
                </c:pt>
                <c:pt idx="91" formatCode="0.00">
                  <c:v>58.971705600000007</c:v>
                </c:pt>
                <c:pt idx="92" formatCode="0.00">
                  <c:v>57.406135399999997</c:v>
                </c:pt>
                <c:pt idx="93" formatCode="0.00">
                  <c:v>58.682890200000003</c:v>
                </c:pt>
                <c:pt idx="94" formatCode="0.00">
                  <c:v>59.663436000000004</c:v>
                </c:pt>
                <c:pt idx="95" formatCode="0.00">
                  <c:v>60.888193700000002</c:v>
                </c:pt>
                <c:pt idx="96" formatCode="0.00">
                  <c:v>61.189825200000001</c:v>
                </c:pt>
                <c:pt idx="97" formatCode="0.00">
                  <c:v>61.935275300000001</c:v>
                </c:pt>
                <c:pt idx="98" formatCode="0.00">
                  <c:v>62.427888200000005</c:v>
                </c:pt>
                <c:pt idx="99" formatCode="0.00">
                  <c:v>61.299485400000009</c:v>
                </c:pt>
                <c:pt idx="100" formatCode="0.00">
                  <c:v>67.384905700206474</c:v>
                </c:pt>
                <c:pt idx="101" formatCode="0.00">
                  <c:v>67.783795568241374</c:v>
                </c:pt>
                <c:pt idx="102" formatCode="0.00">
                  <c:v>68.182685436276287</c:v>
                </c:pt>
                <c:pt idx="103" formatCode="0.00">
                  <c:v>68.581575304311201</c:v>
                </c:pt>
                <c:pt idx="104" formatCode="0.00">
                  <c:v>68.980465172346101</c:v>
                </c:pt>
                <c:pt idx="105" formatCode="0.00">
                  <c:v>69.379355040381014</c:v>
                </c:pt>
                <c:pt idx="106" formatCode="0.00">
                  <c:v>69.778244908415928</c:v>
                </c:pt>
                <c:pt idx="107" formatCode="0.00">
                  <c:v>70.177134776450828</c:v>
                </c:pt>
                <c:pt idx="108" formatCode="0.00">
                  <c:v>70.576024644485756</c:v>
                </c:pt>
                <c:pt idx="109" formatCode="0.00">
                  <c:v>70.974914512520655</c:v>
                </c:pt>
                <c:pt idx="110" formatCode="0.00">
                  <c:v>71.373804380555569</c:v>
                </c:pt>
                <c:pt idx="111" formatCode="0.00">
                  <c:v>71.772694248590483</c:v>
                </c:pt>
                <c:pt idx="112" formatCode="0.00">
                  <c:v>72.171584116625382</c:v>
                </c:pt>
                <c:pt idx="113" formatCode="0.00">
                  <c:v>72.570473984660296</c:v>
                </c:pt>
                <c:pt idx="114" formatCode="0.00">
                  <c:v>72.96936385269521</c:v>
                </c:pt>
                <c:pt idx="115" formatCode="0.00">
                  <c:v>73.36825372073011</c:v>
                </c:pt>
                <c:pt idx="116" formatCode="0.00">
                  <c:v>73.767143588765023</c:v>
                </c:pt>
                <c:pt idx="117" formatCode="0.00">
                  <c:v>74.166033456799937</c:v>
                </c:pt>
                <c:pt idx="118" formatCode="0.00">
                  <c:v>74.564923324834837</c:v>
                </c:pt>
                <c:pt idx="119" formatCode="0.00">
                  <c:v>74.96381319286975</c:v>
                </c:pt>
                <c:pt idx="120" formatCode="0.00">
                  <c:v>75.362703060904664</c:v>
                </c:pt>
                <c:pt idx="121" formatCode="0.00">
                  <c:v>75.761592928939564</c:v>
                </c:pt>
                <c:pt idx="122" formatCode="0.00">
                  <c:v>76.160482796974492</c:v>
                </c:pt>
                <c:pt idx="123" formatCode="0.00">
                  <c:v>76.559372665009391</c:v>
                </c:pt>
                <c:pt idx="124" formatCode="0.00">
                  <c:v>76.958262533044305</c:v>
                </c:pt>
                <c:pt idx="125" formatCode="0.00">
                  <c:v>77.357152401079219</c:v>
                </c:pt>
                <c:pt idx="126" formatCode="0.00">
                  <c:v>77.756042269114118</c:v>
                </c:pt>
                <c:pt idx="127" formatCode="0.00">
                  <c:v>78.154932137149032</c:v>
                </c:pt>
                <c:pt idx="128" formatCode="0.00">
                  <c:v>78.553822005183946</c:v>
                </c:pt>
                <c:pt idx="129" formatCode="0.00">
                  <c:v>78.952711873218846</c:v>
                </c:pt>
                <c:pt idx="130" formatCode="0.00">
                  <c:v>79.351601741253759</c:v>
                </c:pt>
                <c:pt idx="131" formatCode="0.00">
                  <c:v>79.750491609288673</c:v>
                </c:pt>
                <c:pt idx="132" formatCode="0.00">
                  <c:v>80.149381477323573</c:v>
                </c:pt>
                <c:pt idx="133" formatCode="0.00">
                  <c:v>80.548271345358501</c:v>
                </c:pt>
                <c:pt idx="134" formatCode="0.00">
                  <c:v>80.9471612133934</c:v>
                </c:pt>
                <c:pt idx="135" formatCode="0.00">
                  <c:v>81.346051081428314</c:v>
                </c:pt>
                <c:pt idx="136" formatCode="0.00">
                  <c:v>81.744940949463228</c:v>
                </c:pt>
                <c:pt idx="137" formatCode="0.00">
                  <c:v>82.143830817498127</c:v>
                </c:pt>
                <c:pt idx="138" formatCode="0.00">
                  <c:v>82.542720685533041</c:v>
                </c:pt>
                <c:pt idx="139" formatCode="0.00">
                  <c:v>82.941610553567955</c:v>
                </c:pt>
                <c:pt idx="140" formatCode="0.00">
                  <c:v>83.340500421602854</c:v>
                </c:pt>
                <c:pt idx="141" formatCode="0.00">
                  <c:v>83.739390289637768</c:v>
                </c:pt>
                <c:pt idx="142" formatCode="0.00">
                  <c:v>84.138280157672682</c:v>
                </c:pt>
                <c:pt idx="143" formatCode="0.00">
                  <c:v>84.537170025707582</c:v>
                </c:pt>
                <c:pt idx="144" formatCode="0.00">
                  <c:v>84.936059893742495</c:v>
                </c:pt>
                <c:pt idx="145" formatCode="0.00">
                  <c:v>85.334949761777409</c:v>
                </c:pt>
                <c:pt idx="146" formatCode="0.00">
                  <c:v>85.733839629812309</c:v>
                </c:pt>
                <c:pt idx="147" formatCode="0.00">
                  <c:v>86.132729497847237</c:v>
                </c:pt>
                <c:pt idx="148" formatCode="0.00">
                  <c:v>86.531619365882136</c:v>
                </c:pt>
                <c:pt idx="149" formatCode="0.00">
                  <c:v>86.93050923391705</c:v>
                </c:pt>
                <c:pt idx="150" formatCode="0.00">
                  <c:v>87.329399101951964</c:v>
                </c:pt>
                <c:pt idx="151" formatCode="0.00">
                  <c:v>87.728288969986863</c:v>
                </c:pt>
                <c:pt idx="152" formatCode="0.00">
                  <c:v>88.127178838021777</c:v>
                </c:pt>
                <c:pt idx="153" formatCode="0.00">
                  <c:v>88.526068706056691</c:v>
                </c:pt>
                <c:pt idx="154" formatCode="0.00">
                  <c:v>88.92495857409159</c:v>
                </c:pt>
                <c:pt idx="155" formatCode="0.00">
                  <c:v>89.323848442126504</c:v>
                </c:pt>
                <c:pt idx="156" formatCode="0.00">
                  <c:v>89.722738310161418</c:v>
                </c:pt>
                <c:pt idx="157" formatCode="0.00">
                  <c:v>90.121628178196318</c:v>
                </c:pt>
                <c:pt idx="158" formatCode="0.00">
                  <c:v>90.520518046231246</c:v>
                </c:pt>
                <c:pt idx="159" formatCode="0.00">
                  <c:v>90.919407914266145</c:v>
                </c:pt>
                <c:pt idx="160" formatCode="0.00">
                  <c:v>91.318297782301059</c:v>
                </c:pt>
                <c:pt idx="161" formatCode="0.00">
                  <c:v>91.717187650335958</c:v>
                </c:pt>
                <c:pt idx="162" formatCode="0.00">
                  <c:v>92.116077518370872</c:v>
                </c:pt>
                <c:pt idx="163" formatCode="0.00">
                  <c:v>92.514967386405786</c:v>
                </c:pt>
                <c:pt idx="164" formatCode="0.00">
                  <c:v>92.9138572544407</c:v>
                </c:pt>
                <c:pt idx="165" formatCode="0.00">
                  <c:v>93.312747122475599</c:v>
                </c:pt>
                <c:pt idx="166" formatCode="0.00">
                  <c:v>93.711636990510513</c:v>
                </c:pt>
                <c:pt idx="167" formatCode="0.00">
                  <c:v>94.110526858545427</c:v>
                </c:pt>
                <c:pt idx="168" formatCode="0.00">
                  <c:v>94.509416726580326</c:v>
                </c:pt>
                <c:pt idx="169" formatCode="0.00">
                  <c:v>94.90830659461524</c:v>
                </c:pt>
                <c:pt idx="170" formatCode="0.00">
                  <c:v>95.307196462650154</c:v>
                </c:pt>
                <c:pt idx="171" formatCode="0.00">
                  <c:v>95.706086330685068</c:v>
                </c:pt>
                <c:pt idx="172" formatCode="0.00">
                  <c:v>96.104976198719967</c:v>
                </c:pt>
                <c:pt idx="173" formatCode="0.00">
                  <c:v>96.503866066754881</c:v>
                </c:pt>
                <c:pt idx="174" formatCode="0.00">
                  <c:v>96.902755934789795</c:v>
                </c:pt>
                <c:pt idx="175" formatCode="0.00">
                  <c:v>97.301645802824694</c:v>
                </c:pt>
                <c:pt idx="176" formatCode="0.00">
                  <c:v>97.700535670859608</c:v>
                </c:pt>
                <c:pt idx="177" formatCode="0.00">
                  <c:v>98.099425538894522</c:v>
                </c:pt>
                <c:pt idx="178" formatCode="0.00">
                  <c:v>98.498315406929436</c:v>
                </c:pt>
                <c:pt idx="179" formatCode="0.00">
                  <c:v>98.897205274964335</c:v>
                </c:pt>
                <c:pt idx="180" formatCode="0.00">
                  <c:v>99.296095142999249</c:v>
                </c:pt>
                <c:pt idx="181" formatCode="0.00">
                  <c:v>99.694985011034163</c:v>
                </c:pt>
                <c:pt idx="182" formatCode="0.00">
                  <c:v>100.09387487906908</c:v>
                </c:pt>
                <c:pt idx="183" formatCode="0.00">
                  <c:v>100.49276474710398</c:v>
                </c:pt>
                <c:pt idx="184" formatCode="0.00">
                  <c:v>100.89165461513889</c:v>
                </c:pt>
                <c:pt idx="185" formatCode="0.00">
                  <c:v>101.2905444831738</c:v>
                </c:pt>
                <c:pt idx="186" formatCode="0.00">
                  <c:v>101.6894343512087</c:v>
                </c:pt>
                <c:pt idx="187" formatCode="0.00">
                  <c:v>102.08832421924362</c:v>
                </c:pt>
                <c:pt idx="188" formatCode="0.00">
                  <c:v>102.48721408727853</c:v>
                </c:pt>
                <c:pt idx="189" formatCode="0.00">
                  <c:v>102.88610395531344</c:v>
                </c:pt>
                <c:pt idx="190" formatCode="0.00">
                  <c:v>103.28499382334834</c:v>
                </c:pt>
                <c:pt idx="191" formatCode="0.00">
                  <c:v>103.68388369138326</c:v>
                </c:pt>
                <c:pt idx="192" formatCode="0.00">
                  <c:v>104.08277355941817</c:v>
                </c:pt>
                <c:pt idx="193" formatCode="0.00">
                  <c:v>104.48166342745307</c:v>
                </c:pt>
                <c:pt idx="194" formatCode="0.00">
                  <c:v>104.88055329548799</c:v>
                </c:pt>
                <c:pt idx="195" formatCode="0.00">
                  <c:v>105.2794431635229</c:v>
                </c:pt>
                <c:pt idx="196" formatCode="0.00">
                  <c:v>105.67833303155781</c:v>
                </c:pt>
                <c:pt idx="197" formatCode="0.00">
                  <c:v>106.07722289959271</c:v>
                </c:pt>
                <c:pt idx="198" formatCode="0.00">
                  <c:v>106.47611276762763</c:v>
                </c:pt>
                <c:pt idx="199" formatCode="0.00">
                  <c:v>106.87500263566254</c:v>
                </c:pt>
                <c:pt idx="200" formatCode="0.00">
                  <c:v>107.27389250369744</c:v>
                </c:pt>
                <c:pt idx="201" formatCode="0.00">
                  <c:v>107.67278237173235</c:v>
                </c:pt>
                <c:pt idx="202" formatCode="0.00">
                  <c:v>108.07167223976727</c:v>
                </c:pt>
                <c:pt idx="203" formatCode="0.00">
                  <c:v>108.47056210780218</c:v>
                </c:pt>
                <c:pt idx="204" formatCode="0.00">
                  <c:v>108.86945197583708</c:v>
                </c:pt>
                <c:pt idx="205" formatCode="0.00">
                  <c:v>109.26834184387199</c:v>
                </c:pt>
                <c:pt idx="206" formatCode="0.00">
                  <c:v>109.66723171190691</c:v>
                </c:pt>
                <c:pt idx="207" formatCode="0.00">
                  <c:v>110.06612157994182</c:v>
                </c:pt>
                <c:pt idx="208" formatCode="0.00">
                  <c:v>110.46501144797672</c:v>
                </c:pt>
                <c:pt idx="209" formatCode="0.00">
                  <c:v>110.86390131601163</c:v>
                </c:pt>
                <c:pt idx="210" formatCode="0.00">
                  <c:v>111.26279118404655</c:v>
                </c:pt>
                <c:pt idx="211" formatCode="0.00">
                  <c:v>111.66168105208145</c:v>
                </c:pt>
                <c:pt idx="212" formatCode="0.00">
                  <c:v>112.06057092011636</c:v>
                </c:pt>
                <c:pt idx="213" formatCode="0.00">
                  <c:v>112.45946078815128</c:v>
                </c:pt>
                <c:pt idx="214" formatCode="0.00">
                  <c:v>112.85835065618619</c:v>
                </c:pt>
                <c:pt idx="215" formatCode="0.00">
                  <c:v>113.25724052422109</c:v>
                </c:pt>
                <c:pt idx="216" formatCode="0.00">
                  <c:v>113.656130392256</c:v>
                </c:pt>
                <c:pt idx="217" formatCode="0.00">
                  <c:v>114.05502026029092</c:v>
                </c:pt>
                <c:pt idx="218" formatCode="0.00">
                  <c:v>114.45391012832582</c:v>
                </c:pt>
                <c:pt idx="219" formatCode="0.00">
                  <c:v>114.85279999636073</c:v>
                </c:pt>
                <c:pt idx="220" formatCode="0.00">
                  <c:v>115.25168986439564</c:v>
                </c:pt>
                <c:pt idx="221" formatCode="0.00">
                  <c:v>115.65057973243056</c:v>
                </c:pt>
                <c:pt idx="222" formatCode="0.00">
                  <c:v>116.04946960046546</c:v>
                </c:pt>
                <c:pt idx="223" formatCode="0.00">
                  <c:v>116.44835946850037</c:v>
                </c:pt>
                <c:pt idx="224" formatCode="0.00">
                  <c:v>116.84724933653528</c:v>
                </c:pt>
                <c:pt idx="225" formatCode="0.00">
                  <c:v>117.24613920457018</c:v>
                </c:pt>
                <c:pt idx="226" formatCode="0.00">
                  <c:v>117.6450290726051</c:v>
                </c:pt>
                <c:pt idx="227" formatCode="0.00">
                  <c:v>118.04391894064001</c:v>
                </c:pt>
                <c:pt idx="228" formatCode="0.00">
                  <c:v>118.44280880867493</c:v>
                </c:pt>
                <c:pt idx="229" formatCode="0.00">
                  <c:v>118.84169867670983</c:v>
                </c:pt>
                <c:pt idx="230" formatCode="0.00">
                  <c:v>119.24058854474474</c:v>
                </c:pt>
                <c:pt idx="231" formatCode="0.00">
                  <c:v>119.63947841277965</c:v>
                </c:pt>
                <c:pt idx="232" formatCode="0.00">
                  <c:v>120.03836828081455</c:v>
                </c:pt>
                <c:pt idx="233" formatCode="0.00">
                  <c:v>120.43725814884947</c:v>
                </c:pt>
                <c:pt idx="234" formatCode="0.00">
                  <c:v>120.83614801688438</c:v>
                </c:pt>
                <c:pt idx="235" formatCode="0.00">
                  <c:v>121.23503788491929</c:v>
                </c:pt>
                <c:pt idx="236" formatCode="0.00">
                  <c:v>121.63392775295419</c:v>
                </c:pt>
                <c:pt idx="237" formatCode="0.00">
                  <c:v>122.03281762098911</c:v>
                </c:pt>
                <c:pt idx="238" formatCode="0.00">
                  <c:v>122.43170748902402</c:v>
                </c:pt>
                <c:pt idx="239" formatCode="0.00">
                  <c:v>122.83059735705892</c:v>
                </c:pt>
                <c:pt idx="240" formatCode="0.00">
                  <c:v>123.22948722509383</c:v>
                </c:pt>
                <c:pt idx="241" formatCode="0.00">
                  <c:v>123.62837709312875</c:v>
                </c:pt>
                <c:pt idx="242" formatCode="0.00">
                  <c:v>124.02726696116366</c:v>
                </c:pt>
                <c:pt idx="243" formatCode="0.00">
                  <c:v>124.42615682919856</c:v>
                </c:pt>
                <c:pt idx="244" formatCode="0.00">
                  <c:v>124.82504669723347</c:v>
                </c:pt>
                <c:pt idx="245" formatCode="0.00">
                  <c:v>125.22393656526839</c:v>
                </c:pt>
                <c:pt idx="246" formatCode="0.00">
                  <c:v>125.6228264333033</c:v>
                </c:pt>
                <c:pt idx="247" formatCode="0.00">
                  <c:v>126.0217163013382</c:v>
                </c:pt>
                <c:pt idx="248" formatCode="0.00">
                  <c:v>126.42060616937312</c:v>
                </c:pt>
                <c:pt idx="249" formatCode="0.00">
                  <c:v>126.81949603740803</c:v>
                </c:pt>
                <c:pt idx="250" formatCode="0.00">
                  <c:v>127.21838590544293</c:v>
                </c:pt>
                <c:pt idx="251" formatCode="0.00">
                  <c:v>127.61727577347784</c:v>
                </c:pt>
                <c:pt idx="252" formatCode="0.00">
                  <c:v>128.01616564151277</c:v>
                </c:pt>
                <c:pt idx="253" formatCode="0.00">
                  <c:v>128.41505550954767</c:v>
                </c:pt>
                <c:pt idx="254" formatCode="0.00">
                  <c:v>128.81394537758257</c:v>
                </c:pt>
                <c:pt idx="255" formatCode="0.00">
                  <c:v>129.2128352456175</c:v>
                </c:pt>
                <c:pt idx="256" formatCode="0.00">
                  <c:v>129.6117251136524</c:v>
                </c:pt>
              </c:numCache>
            </c:numRef>
          </c:yVal>
          <c:smooth val="0"/>
          <c:extLst>
            <c:ext xmlns:c16="http://schemas.microsoft.com/office/drawing/2014/chart" uri="{C3380CC4-5D6E-409C-BE32-E72D297353CC}">
              <c16:uniqueId val="{00000001-1DB7-4A1F-8A89-6637DE5A609E}"/>
            </c:ext>
          </c:extLst>
        </c:ser>
        <c:dLbls>
          <c:showLegendKey val="0"/>
          <c:showVal val="0"/>
          <c:showCatName val="0"/>
          <c:showSerName val="0"/>
          <c:showPercent val="0"/>
          <c:showBubbleSize val="0"/>
        </c:dLbls>
        <c:axId val="979918480"/>
        <c:axId val="979923056"/>
      </c:scatterChart>
      <c:valAx>
        <c:axId val="97991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23056"/>
        <c:crosses val="autoZero"/>
        <c:crossBetween val="midCat"/>
      </c:valAx>
      <c:valAx>
        <c:axId val="979923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9184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HON(Honeywell Inc) Long Term Prediction</a:t>
            </a:r>
            <a:endParaRPr lang="en-US" sz="14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2'!$G$1</c:f>
              <c:strCache>
                <c:ptCount val="1"/>
                <c:pt idx="0">
                  <c:v>HON (Honeywell Inc)  /  $</c:v>
                </c:pt>
              </c:strCache>
            </c:strRef>
          </c:tx>
          <c:spPr>
            <a:ln w="19050" cap="rnd">
              <a:solidFill>
                <a:schemeClr val="accent1"/>
              </a:solidFill>
              <a:round/>
            </a:ln>
            <a:effectLst/>
          </c:spPr>
          <c:marker>
            <c:symbol val="none"/>
          </c:marker>
          <c:xVal>
            <c:numRef>
              <c:f>'Part 2'!$B$2:$B$258</c:f>
              <c:numCache>
                <c:formatCode>General</c:formatCode>
                <c:ptCount val="2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numCache>
            </c:numRef>
          </c:xVal>
          <c:yVal>
            <c:numRef>
              <c:f>'Part 2'!$G$2:$G$258</c:f>
              <c:numCache>
                <c:formatCode>0.00</c:formatCode>
                <c:ptCount val="257"/>
                <c:pt idx="0">
                  <c:v>177.02937299999999</c:v>
                </c:pt>
                <c:pt idx="1">
                  <c:v>176.658142</c:v>
                </c:pt>
                <c:pt idx="2">
                  <c:v>177.810913</c:v>
                </c:pt>
                <c:pt idx="3">
                  <c:v>177.752319</c:v>
                </c:pt>
                <c:pt idx="4">
                  <c:v>176.37780799999999</c:v>
                </c:pt>
                <c:pt idx="5">
                  <c:v>178.43956</c:v>
                </c:pt>
                <c:pt idx="6">
                  <c:v>176.52507</c:v>
                </c:pt>
                <c:pt idx="7">
                  <c:v>176.839249</c:v>
                </c:pt>
                <c:pt idx="8">
                  <c:v>173.99208100000001</c:v>
                </c:pt>
                <c:pt idx="9">
                  <c:v>173.31463600000001</c:v>
                </c:pt>
                <c:pt idx="10">
                  <c:v>173.56990099999999</c:v>
                </c:pt>
                <c:pt idx="11">
                  <c:v>173.29499799999999</c:v>
                </c:pt>
                <c:pt idx="12">
                  <c:v>175.26838699999999</c:v>
                </c:pt>
                <c:pt idx="13">
                  <c:v>176.151993</c:v>
                </c:pt>
                <c:pt idx="14">
                  <c:v>175.29785200000001</c:v>
                </c:pt>
                <c:pt idx="15">
                  <c:v>171.144913</c:v>
                </c:pt>
                <c:pt idx="16">
                  <c:v>169.40713500000001</c:v>
                </c:pt>
                <c:pt idx="17">
                  <c:v>170.055115</c:v>
                </c:pt>
                <c:pt idx="18">
                  <c:v>170.84053</c:v>
                </c:pt>
                <c:pt idx="19">
                  <c:v>172.26414500000001</c:v>
                </c:pt>
                <c:pt idx="20">
                  <c:v>171.31179800000001</c:v>
                </c:pt>
                <c:pt idx="21">
                  <c:v>170.86998</c:v>
                </c:pt>
                <c:pt idx="22">
                  <c:v>172.804092</c:v>
                </c:pt>
                <c:pt idx="23">
                  <c:v>174.15898100000001</c:v>
                </c:pt>
                <c:pt idx="24">
                  <c:v>173.756439</c:v>
                </c:pt>
                <c:pt idx="25">
                  <c:v>173.18699599999999</c:v>
                </c:pt>
                <c:pt idx="26">
                  <c:v>173.481537</c:v>
                </c:pt>
                <c:pt idx="27">
                  <c:v>171.45906099999999</c:v>
                </c:pt>
                <c:pt idx="28">
                  <c:v>173.28518700000001</c:v>
                </c:pt>
                <c:pt idx="29">
                  <c:v>173.19682299999999</c:v>
                </c:pt>
                <c:pt idx="30">
                  <c:v>173.21646100000001</c:v>
                </c:pt>
                <c:pt idx="31">
                  <c:v>173.098648</c:v>
                </c:pt>
                <c:pt idx="32">
                  <c:v>173.658264</c:v>
                </c:pt>
                <c:pt idx="33">
                  <c:v>173.26556400000001</c:v>
                </c:pt>
                <c:pt idx="34">
                  <c:v>173.20661899999999</c:v>
                </c:pt>
                <c:pt idx="35">
                  <c:v>173.776062</c:v>
                </c:pt>
                <c:pt idx="36">
                  <c:v>177.49704</c:v>
                </c:pt>
                <c:pt idx="37">
                  <c:v>175.602203</c:v>
                </c:pt>
                <c:pt idx="38">
                  <c:v>174.276794</c:v>
                </c:pt>
                <c:pt idx="39">
                  <c:v>174.37496899999999</c:v>
                </c:pt>
                <c:pt idx="40">
                  <c:v>174.522232</c:v>
                </c:pt>
                <c:pt idx="41">
                  <c:v>175.80838</c:v>
                </c:pt>
                <c:pt idx="42">
                  <c:v>175.42546100000001</c:v>
                </c:pt>
                <c:pt idx="43">
                  <c:v>177.96829199999999</c:v>
                </c:pt>
                <c:pt idx="44">
                  <c:v>177.16322299999999</c:v>
                </c:pt>
                <c:pt idx="45">
                  <c:v>177.43812600000001</c:v>
                </c:pt>
                <c:pt idx="46">
                  <c:v>178.94026199999999</c:v>
                </c:pt>
                <c:pt idx="47">
                  <c:v>179.89259300000001</c:v>
                </c:pt>
                <c:pt idx="48">
                  <c:v>177.634491</c:v>
                </c:pt>
                <c:pt idx="49">
                  <c:v>176.770523</c:v>
                </c:pt>
                <c:pt idx="50">
                  <c:v>176.30909700000001</c:v>
                </c:pt>
                <c:pt idx="51">
                  <c:v>173.903717</c:v>
                </c:pt>
                <c:pt idx="52">
                  <c:v>170.37908899999999</c:v>
                </c:pt>
                <c:pt idx="53">
                  <c:v>172.26414500000001</c:v>
                </c:pt>
                <c:pt idx="54">
                  <c:v>172.47030599999999</c:v>
                </c:pt>
                <c:pt idx="55">
                  <c:v>175.09165999999999</c:v>
                </c:pt>
                <c:pt idx="56">
                  <c:v>170.06492600000001</c:v>
                </c:pt>
                <c:pt idx="57">
                  <c:v>168.19955400000001</c:v>
                </c:pt>
                <c:pt idx="58">
                  <c:v>172.01869199999999</c:v>
                </c:pt>
                <c:pt idx="59">
                  <c:v>173.677887</c:v>
                </c:pt>
                <c:pt idx="60">
                  <c:v>173.137924</c:v>
                </c:pt>
                <c:pt idx="61">
                  <c:v>172.08738700000001</c:v>
                </c:pt>
                <c:pt idx="62">
                  <c:v>173.72699</c:v>
                </c:pt>
                <c:pt idx="63">
                  <c:v>175.88691700000001</c:v>
                </c:pt>
                <c:pt idx="64">
                  <c:v>177.879929</c:v>
                </c:pt>
                <c:pt idx="65">
                  <c:v>176.839249</c:v>
                </c:pt>
                <c:pt idx="66">
                  <c:v>177.516693</c:v>
                </c:pt>
                <c:pt idx="67">
                  <c:v>176.151993</c:v>
                </c:pt>
                <c:pt idx="68">
                  <c:v>177.565765</c:v>
                </c:pt>
                <c:pt idx="69">
                  <c:v>177.408691</c:v>
                </c:pt>
                <c:pt idx="70">
                  <c:v>176.603622</c:v>
                </c:pt>
                <c:pt idx="71">
                  <c:v>172.07759100000001</c:v>
                </c:pt>
                <c:pt idx="72">
                  <c:v>164.743652</c:v>
                </c:pt>
                <c:pt idx="73">
                  <c:v>164.134918</c:v>
                </c:pt>
                <c:pt idx="74">
                  <c:v>157.49176</c:v>
                </c:pt>
                <c:pt idx="75">
                  <c:v>160.077957</c:v>
                </c:pt>
                <c:pt idx="76">
                  <c:v>162.12127699999999</c:v>
                </c:pt>
                <c:pt idx="77">
                  <c:v>159.80157500000001</c:v>
                </c:pt>
                <c:pt idx="78">
                  <c:v>168.98161300000001</c:v>
                </c:pt>
                <c:pt idx="79">
                  <c:v>162.79248000000001</c:v>
                </c:pt>
                <c:pt idx="80">
                  <c:v>161.913971</c:v>
                </c:pt>
                <c:pt idx="81">
                  <c:v>150.88806199999999</c:v>
                </c:pt>
                <c:pt idx="82">
                  <c:v>159.60415599999999</c:v>
                </c:pt>
                <c:pt idx="83">
                  <c:v>151.411224</c:v>
                </c:pt>
                <c:pt idx="84">
                  <c:v>133.11039700000001</c:v>
                </c:pt>
                <c:pt idx="85">
                  <c:v>147.482574</c:v>
                </c:pt>
                <c:pt idx="86">
                  <c:v>133.524979</c:v>
                </c:pt>
                <c:pt idx="87">
                  <c:v>130.09974700000001</c:v>
                </c:pt>
                <c:pt idx="88">
                  <c:v>118.067001</c:v>
                </c:pt>
                <c:pt idx="89">
                  <c:v>117.42538500000001</c:v>
                </c:pt>
                <c:pt idx="90">
                  <c:v>111.048721</c:v>
                </c:pt>
                <c:pt idx="91">
                  <c:v>102.520172</c:v>
                </c:pt>
                <c:pt idx="92">
                  <c:v>117.96828499999999</c:v>
                </c:pt>
                <c:pt idx="93">
                  <c:v>127.977478</c:v>
                </c:pt>
                <c:pt idx="94">
                  <c:v>135.627487</c:v>
                </c:pt>
                <c:pt idx="95">
                  <c:v>129.57659899999999</c:v>
                </c:pt>
                <c:pt idx="96">
                  <c:v>130.05038500000001</c:v>
                </c:pt>
                <c:pt idx="97">
                  <c:v>132.06407200000001</c:v>
                </c:pt>
                <c:pt idx="98">
                  <c:v>128.03671299999999</c:v>
                </c:pt>
                <c:pt idx="99">
                  <c:v>131.09671</c:v>
                </c:pt>
                <c:pt idx="100">
                  <c:v>125.805862</c:v>
                </c:pt>
                <c:pt idx="101">
                  <c:v>132.27136200000001</c:v>
                </c:pt>
                <c:pt idx="102">
                  <c:v>133.495361</c:v>
                </c:pt>
                <c:pt idx="103">
                  <c:v>137.453644</c:v>
                </c:pt>
                <c:pt idx="104">
                  <c:v>141.579712</c:v>
                </c:pt>
                <c:pt idx="105">
                  <c:v>136.160538</c:v>
                </c:pt>
                <c:pt idx="106">
                  <c:v>138.77633700000001</c:v>
                </c:pt>
                <c:pt idx="107">
                  <c:v>133.100525</c:v>
                </c:pt>
                <c:pt idx="108">
                  <c:v>130.62290999999999</c:v>
                </c:pt>
                <c:pt idx="109">
                  <c:v>136.53564499999999</c:v>
                </c:pt>
                <c:pt idx="110">
                  <c:v>133.949432</c:v>
                </c:pt>
                <c:pt idx="111">
                  <c:v>130.29716500000001</c:v>
                </c:pt>
                <c:pt idx="112">
                  <c:v>131.313873</c:v>
                </c:pt>
                <c:pt idx="113">
                  <c:v>132.94258099999999</c:v>
                </c:pt>
                <c:pt idx="114">
                  <c:v>133.771759</c:v>
                </c:pt>
                <c:pt idx="115">
                  <c:v>138.07551599999999</c:v>
                </c:pt>
                <c:pt idx="116">
                  <c:v>140.91835</c:v>
                </c:pt>
                <c:pt idx="117">
                  <c:v>144.274506</c:v>
                </c:pt>
                <c:pt idx="118">
                  <c:v>140.06944300000001</c:v>
                </c:pt>
                <c:pt idx="119">
                  <c:v>135.47943100000001</c:v>
                </c:pt>
                <c:pt idx="120">
                  <c:v>133.45588699999999</c:v>
                </c:pt>
                <c:pt idx="121">
                  <c:v>133.13014200000001</c:v>
                </c:pt>
                <c:pt idx="122">
                  <c:v>131.323746</c:v>
                </c:pt>
                <c:pt idx="123">
                  <c:v>131.076965</c:v>
                </c:pt>
                <c:pt idx="124">
                  <c:v>135.14382900000001</c:v>
                </c:pt>
                <c:pt idx="125">
                  <c:v>132.54776000000001</c:v>
                </c:pt>
                <c:pt idx="126">
                  <c:v>125.944046</c:v>
                </c:pt>
                <c:pt idx="127">
                  <c:v>121.383652</c:v>
                </c:pt>
                <c:pt idx="128">
                  <c:v>126.335655</c:v>
                </c:pt>
                <c:pt idx="129">
                  <c:v>124.70488</c:v>
                </c:pt>
                <c:pt idx="130">
                  <c:v>135.27510100000001</c:v>
                </c:pt>
                <c:pt idx="131">
                  <c:v>131.208099</c:v>
                </c:pt>
                <c:pt idx="132">
                  <c:v>135.26516699999999</c:v>
                </c:pt>
                <c:pt idx="133">
                  <c:v>136.91583299999999</c:v>
                </c:pt>
                <c:pt idx="134">
                  <c:v>138.397446</c:v>
                </c:pt>
                <c:pt idx="135">
                  <c:v>144.12506099999999</c:v>
                </c:pt>
                <c:pt idx="136">
                  <c:v>147.75453200000001</c:v>
                </c:pt>
                <c:pt idx="137">
                  <c:v>146.73033100000001</c:v>
                </c:pt>
                <c:pt idx="138">
                  <c:v>145.02995300000001</c:v>
                </c:pt>
                <c:pt idx="139">
                  <c:v>145.358093</c:v>
                </c:pt>
                <c:pt idx="140">
                  <c:v>147.51589999999999</c:v>
                </c:pt>
                <c:pt idx="141">
                  <c:v>152.48779300000001</c:v>
                </c:pt>
                <c:pt idx="142">
                  <c:v>155.03338600000001</c:v>
                </c:pt>
                <c:pt idx="143">
                  <c:v>160.46267700000001</c:v>
                </c:pt>
                <c:pt idx="144">
                  <c:v>162.00396699999999</c:v>
                </c:pt>
                <c:pt idx="145">
                  <c:v>157.21107499999999</c:v>
                </c:pt>
                <c:pt idx="146">
                  <c:v>153.25344799999999</c:v>
                </c:pt>
                <c:pt idx="147">
                  <c:v>142.633499</c:v>
                </c:pt>
                <c:pt idx="148">
                  <c:v>143.69747899999999</c:v>
                </c:pt>
                <c:pt idx="149">
                  <c:v>145.80557300000001</c:v>
                </c:pt>
                <c:pt idx="150">
                  <c:v>148.27162200000001</c:v>
                </c:pt>
                <c:pt idx="151">
                  <c:v>147.50595100000001</c:v>
                </c:pt>
                <c:pt idx="152">
                  <c:v>147.39656099999999</c:v>
                </c:pt>
                <c:pt idx="153">
                  <c:v>144.55264299999999</c:v>
                </c:pt>
                <c:pt idx="154">
                  <c:v>144.12506099999999</c:v>
                </c:pt>
                <c:pt idx="155">
                  <c:v>144.04551699999999</c:v>
                </c:pt>
                <c:pt idx="156">
                  <c:v>137.57212799999999</c:v>
                </c:pt>
                <c:pt idx="157">
                  <c:v>141.65901199999999</c:v>
                </c:pt>
                <c:pt idx="158">
                  <c:v>137.432907</c:v>
                </c:pt>
                <c:pt idx="159">
                  <c:v>142.434631</c:v>
                </c:pt>
                <c:pt idx="160">
                  <c:v>143.77702300000001</c:v>
                </c:pt>
                <c:pt idx="161">
                  <c:v>143.29972799999999</c:v>
                </c:pt>
                <c:pt idx="162">
                  <c:v>144.20462000000001</c:v>
                </c:pt>
                <c:pt idx="163">
                  <c:v>146.39224200000001</c:v>
                </c:pt>
                <c:pt idx="164">
                  <c:v>144.15489199999999</c:v>
                </c:pt>
                <c:pt idx="165">
                  <c:v>144.77140800000001</c:v>
                </c:pt>
                <c:pt idx="166">
                  <c:v>140.57513399999999</c:v>
                </c:pt>
                <c:pt idx="167">
                  <c:v>141.64906300000001</c:v>
                </c:pt>
                <c:pt idx="168">
                  <c:v>142.68322800000001</c:v>
                </c:pt>
                <c:pt idx="169">
                  <c:v>147.267303</c:v>
                </c:pt>
                <c:pt idx="170">
                  <c:v>151.07576</c:v>
                </c:pt>
                <c:pt idx="171">
                  <c:v>152.21929900000001</c:v>
                </c:pt>
                <c:pt idx="172">
                  <c:v>154.12851000000001</c:v>
                </c:pt>
                <c:pt idx="173">
                  <c:v>152.527557</c:v>
                </c:pt>
                <c:pt idx="174">
                  <c:v>153.889847</c:v>
                </c:pt>
                <c:pt idx="175">
                  <c:v>153.740692</c:v>
                </c:pt>
                <c:pt idx="176">
                  <c:v>152.86563100000001</c:v>
                </c:pt>
                <c:pt idx="177">
                  <c:v>148.58981299999999</c:v>
                </c:pt>
                <c:pt idx="178">
                  <c:v>149.91233800000001</c:v>
                </c:pt>
                <c:pt idx="179">
                  <c:v>151.155304</c:v>
                </c:pt>
                <c:pt idx="180">
                  <c:v>153.71086099999999</c:v>
                </c:pt>
                <c:pt idx="181">
                  <c:v>148.321335</c:v>
                </c:pt>
                <c:pt idx="182">
                  <c:v>148.53015099999999</c:v>
                </c:pt>
                <c:pt idx="183">
                  <c:v>147.694885</c:v>
                </c:pt>
                <c:pt idx="184">
                  <c:v>146.501633</c:v>
                </c:pt>
                <c:pt idx="185">
                  <c:v>149.972015</c:v>
                </c:pt>
                <c:pt idx="186">
                  <c:v>151.72210699999999</c:v>
                </c:pt>
                <c:pt idx="187">
                  <c:v>154.23788500000001</c:v>
                </c:pt>
                <c:pt idx="188">
                  <c:v>158.53358499999999</c:v>
                </c:pt>
                <c:pt idx="189">
                  <c:v>159.378815</c:v>
                </c:pt>
                <c:pt idx="190">
                  <c:v>159.16999799999999</c:v>
                </c:pt>
                <c:pt idx="191">
                  <c:v>158.979996</c:v>
                </c:pt>
                <c:pt idx="192">
                  <c:v>160.279999</c:v>
                </c:pt>
                <c:pt idx="193">
                  <c:v>158.759995</c:v>
                </c:pt>
                <c:pt idx="194">
                  <c:v>157.38000500000001</c:v>
                </c:pt>
                <c:pt idx="195">
                  <c:v>156.85000600000001</c:v>
                </c:pt>
                <c:pt idx="196">
                  <c:v>156.16999799999999</c:v>
                </c:pt>
                <c:pt idx="197">
                  <c:v>157.5</c:v>
                </c:pt>
                <c:pt idx="198">
                  <c:v>159.36999499999999</c:v>
                </c:pt>
                <c:pt idx="199">
                  <c:v>164.529999</c:v>
                </c:pt>
                <c:pt idx="200">
                  <c:v>165.30999800000001</c:v>
                </c:pt>
                <c:pt idx="201">
                  <c:v>165.990005</c:v>
                </c:pt>
                <c:pt idx="202">
                  <c:v>168.38000500000001</c:v>
                </c:pt>
                <c:pt idx="203">
                  <c:v>165.550003</c:v>
                </c:pt>
                <c:pt idx="204">
                  <c:v>167.970001</c:v>
                </c:pt>
                <c:pt idx="205">
                  <c:v>172.470001</c:v>
                </c:pt>
                <c:pt idx="206">
                  <c:v>166.300003</c:v>
                </c:pt>
                <c:pt idx="207">
                  <c:v>166.69000199999999</c:v>
                </c:pt>
                <c:pt idx="208">
                  <c:v>164.270004</c:v>
                </c:pt>
                <c:pt idx="209">
                  <c:v>165.75</c:v>
                </c:pt>
                <c:pt idx="210">
                  <c:v>164.270004</c:v>
                </c:pt>
                <c:pt idx="211">
                  <c:v>166.449997</c:v>
                </c:pt>
                <c:pt idx="212">
                  <c:v>168.470001</c:v>
                </c:pt>
                <c:pt idx="213">
                  <c:v>168.300003</c:v>
                </c:pt>
                <c:pt idx="214">
                  <c:v>170</c:v>
                </c:pt>
                <c:pt idx="215">
                  <c:v>170.33999600000001</c:v>
                </c:pt>
                <c:pt idx="216">
                  <c:v>168.699997</c:v>
                </c:pt>
                <c:pt idx="217">
                  <c:v>161.36999499999999</c:v>
                </c:pt>
                <c:pt idx="218">
                  <c:v>162.679993</c:v>
                </c:pt>
                <c:pt idx="219">
                  <c:v>158.78999300000001</c:v>
                </c:pt>
                <c:pt idx="220">
                  <c:v>158.759995</c:v>
                </c:pt>
                <c:pt idx="221">
                  <c:v>161.490005</c:v>
                </c:pt>
                <c:pt idx="222">
                  <c:v>164.63999899999999</c:v>
                </c:pt>
                <c:pt idx="223">
                  <c:v>164.509995</c:v>
                </c:pt>
                <c:pt idx="224">
                  <c:v>164.61000100000001</c:v>
                </c:pt>
                <c:pt idx="225">
                  <c:v>163.679993</c:v>
                </c:pt>
                <c:pt idx="226">
                  <c:v>165.61000100000001</c:v>
                </c:pt>
                <c:pt idx="227">
                  <c:v>168.720001</c:v>
                </c:pt>
                <c:pt idx="228">
                  <c:v>166.88999899999999</c:v>
                </c:pt>
                <c:pt idx="229">
                  <c:v>171.550003</c:v>
                </c:pt>
                <c:pt idx="230">
                  <c:v>173.779999</c:v>
                </c:pt>
                <c:pt idx="231">
                  <c:v>174.38000500000001</c:v>
                </c:pt>
                <c:pt idx="232">
                  <c:v>175.36000100000001</c:v>
                </c:pt>
                <c:pt idx="233">
                  <c:v>171.550003</c:v>
                </c:pt>
                <c:pt idx="234">
                  <c:v>173.470001</c:v>
                </c:pt>
                <c:pt idx="235">
                  <c:v>172.61000100000001</c:v>
                </c:pt>
                <c:pt idx="236">
                  <c:v>174.86000100000001</c:v>
                </c:pt>
                <c:pt idx="237">
                  <c:v>171.58999600000001</c:v>
                </c:pt>
                <c:pt idx="238">
                  <c:v>173.259995</c:v>
                </c:pt>
                <c:pt idx="239">
                  <c:v>172.86999499999999</c:v>
                </c:pt>
                <c:pt idx="240">
                  <c:v>176.85000600000001</c:v>
                </c:pt>
                <c:pt idx="241">
                  <c:v>175.53999300000001</c:v>
                </c:pt>
                <c:pt idx="242">
                  <c:v>170.16999799999999</c:v>
                </c:pt>
                <c:pt idx="243">
                  <c:v>166.75</c:v>
                </c:pt>
                <c:pt idx="244">
                  <c:v>161.16000399999999</c:v>
                </c:pt>
                <c:pt idx="245">
                  <c:v>164.60000600000001</c:v>
                </c:pt>
                <c:pt idx="246">
                  <c:v>164.949997</c:v>
                </c:pt>
                <c:pt idx="247">
                  <c:v>173.61000100000001</c:v>
                </c:pt>
                <c:pt idx="248">
                  <c:v>179.21000699999999</c:v>
                </c:pt>
                <c:pt idx="249">
                  <c:v>178.91000399999999</c:v>
                </c:pt>
                <c:pt idx="250">
                  <c:v>183.279999</c:v>
                </c:pt>
                <c:pt idx="251">
                  <c:v>184.270004</c:v>
                </c:pt>
              </c:numCache>
            </c:numRef>
          </c:yVal>
          <c:smooth val="0"/>
          <c:extLst>
            <c:ext xmlns:c16="http://schemas.microsoft.com/office/drawing/2014/chart" uri="{C3380CC4-5D6E-409C-BE32-E72D297353CC}">
              <c16:uniqueId val="{00000000-7D5E-4E9C-93FF-0E76F13B9AD5}"/>
            </c:ext>
          </c:extLst>
        </c:ser>
        <c:ser>
          <c:idx val="1"/>
          <c:order val="1"/>
          <c:tx>
            <c:strRef>
              <c:f>'Part 2'!$H$1</c:f>
              <c:strCache>
                <c:ptCount val="1"/>
                <c:pt idx="0">
                  <c:v>Trend Based Forecasting</c:v>
                </c:pt>
              </c:strCache>
            </c:strRef>
          </c:tx>
          <c:spPr>
            <a:ln w="19050" cap="rnd">
              <a:solidFill>
                <a:schemeClr val="accent2"/>
              </a:solidFill>
              <a:round/>
            </a:ln>
            <a:effectLst/>
          </c:spPr>
          <c:marker>
            <c:symbol val="none"/>
          </c:marker>
          <c:xVal>
            <c:numRef>
              <c:f>'Part 2'!$B$2:$B$258</c:f>
              <c:numCache>
                <c:formatCode>General</c:formatCode>
                <c:ptCount val="25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numCache>
            </c:numRef>
          </c:xVal>
          <c:yVal>
            <c:numRef>
              <c:f>'Part 2'!$H$2:$H$258</c:f>
              <c:numCache>
                <c:formatCode>General</c:formatCode>
                <c:ptCount val="257"/>
                <c:pt idx="5" formatCode="0.00">
                  <c:v>177.02666170000001</c:v>
                </c:pt>
                <c:pt idx="6" formatCode="0.00">
                  <c:v>177.51130380000001</c:v>
                </c:pt>
                <c:pt idx="7" formatCode="0.00">
                  <c:v>177.33600000000001</c:v>
                </c:pt>
                <c:pt idx="8" formatCode="0.00">
                  <c:v>176.95018930000001</c:v>
                </c:pt>
                <c:pt idx="9" formatCode="0.00">
                  <c:v>175.7828509</c:v>
                </c:pt>
                <c:pt idx="10" formatCode="0.00">
                  <c:v>174.70386660000003</c:v>
                </c:pt>
                <c:pt idx="11" formatCode="0.00">
                  <c:v>174.15799120000003</c:v>
                </c:pt>
                <c:pt idx="12" formatCode="0.00">
                  <c:v>173.80356610000001</c:v>
                </c:pt>
                <c:pt idx="13" formatCode="0.00">
                  <c:v>174.183516</c:v>
                </c:pt>
                <c:pt idx="14" formatCode="0.00">
                  <c:v>175.05926679999999</c:v>
                </c:pt>
                <c:pt idx="15" formatCode="0.00">
                  <c:v>175.17806730000001</c:v>
                </c:pt>
                <c:pt idx="16" formatCode="0.00">
                  <c:v>173.51885859999999</c:v>
                </c:pt>
                <c:pt idx="17" formatCode="0.00">
                  <c:v>171.7781511</c:v>
                </c:pt>
                <c:pt idx="18" formatCode="0.00">
                  <c:v>171.1036623</c:v>
                </c:pt>
                <c:pt idx="19" formatCode="0.00">
                  <c:v>170.93773649999997</c:v>
                </c:pt>
                <c:pt idx="20" formatCode="0.00">
                  <c:v>171.21853329999999</c:v>
                </c:pt>
                <c:pt idx="21" formatCode="0.00">
                  <c:v>171.23424070000004</c:v>
                </c:pt>
                <c:pt idx="22" formatCode="0.00">
                  <c:v>171.05751040000004</c:v>
                </c:pt>
                <c:pt idx="23" formatCode="0.00">
                  <c:v>171.82427810000002</c:v>
                </c:pt>
                <c:pt idx="24" formatCode="0.00">
                  <c:v>172.94941230000003</c:v>
                </c:pt>
                <c:pt idx="25" formatCode="0.00">
                  <c:v>173.24885690000002</c:v>
                </c:pt>
                <c:pt idx="26" formatCode="0.00">
                  <c:v>173.1850354</c:v>
                </c:pt>
                <c:pt idx="27" formatCode="0.00">
                  <c:v>173.4206648</c:v>
                </c:pt>
                <c:pt idx="28" formatCode="0.00">
                  <c:v>172.73832709999999</c:v>
                </c:pt>
                <c:pt idx="29" formatCode="0.00">
                  <c:v>172.7942903</c:v>
                </c:pt>
                <c:pt idx="30" formatCode="0.00">
                  <c:v>173.07704470000002</c:v>
                </c:pt>
                <c:pt idx="31" formatCode="0.00">
                  <c:v>173.06820980000001</c:v>
                </c:pt>
                <c:pt idx="32" formatCode="0.00">
                  <c:v>172.99850459999999</c:v>
                </c:pt>
                <c:pt idx="33" formatCode="0.00">
                  <c:v>173.36274710000001</c:v>
                </c:pt>
                <c:pt idx="34" formatCode="0.00">
                  <c:v>173.35489800000005</c:v>
                </c:pt>
                <c:pt idx="35" formatCode="0.00">
                  <c:v>173.25965410000003</c:v>
                </c:pt>
                <c:pt idx="36" formatCode="0.00">
                  <c:v>173.4746581</c:v>
                </c:pt>
                <c:pt idx="37" formatCode="0.00">
                  <c:v>175.14467930000001</c:v>
                </c:pt>
                <c:pt idx="38" formatCode="0.00">
                  <c:v>175.51481769999998</c:v>
                </c:pt>
                <c:pt idx="39" formatCode="0.00">
                  <c:v>174.83935060000002</c:v>
                </c:pt>
                <c:pt idx="40" formatCode="0.00">
                  <c:v>174.7205563</c:v>
                </c:pt>
                <c:pt idx="41" formatCode="0.00">
                  <c:v>174.8589872</c:v>
                </c:pt>
                <c:pt idx="42" formatCode="0.00">
                  <c:v>175.1054182</c:v>
                </c:pt>
                <c:pt idx="43" formatCode="0.00">
                  <c:v>175.23009789999998</c:v>
                </c:pt>
                <c:pt idx="44" formatCode="0.00">
                  <c:v>176.28551319999997</c:v>
                </c:pt>
                <c:pt idx="45" formatCode="0.00">
                  <c:v>176.83138409999998</c:v>
                </c:pt>
                <c:pt idx="46" formatCode="0.00">
                  <c:v>177.0444306</c:v>
                </c:pt>
                <c:pt idx="47" formatCode="0.00">
                  <c:v>177.86324020000001</c:v>
                </c:pt>
                <c:pt idx="48" formatCode="0.00">
                  <c:v>178.89607989999999</c:v>
                </c:pt>
                <c:pt idx="49" formatCode="0.00">
                  <c:v>178.3757354</c:v>
                </c:pt>
                <c:pt idx="50" formatCode="0.00">
                  <c:v>177.62565460000002</c:v>
                </c:pt>
                <c:pt idx="51" formatCode="0.00">
                  <c:v>177.2015303</c:v>
                </c:pt>
                <c:pt idx="52" formatCode="0.00">
                  <c:v>175.88397660000004</c:v>
                </c:pt>
                <c:pt idx="53" formatCode="0.00">
                  <c:v>173.39416180000001</c:v>
                </c:pt>
                <c:pt idx="54" formatCode="0.00">
                  <c:v>172.71771839999997</c:v>
                </c:pt>
                <c:pt idx="55" formatCode="0.00">
                  <c:v>172.72655619999998</c:v>
                </c:pt>
                <c:pt idx="56" formatCode="0.00">
                  <c:v>173.43245089999999</c:v>
                </c:pt>
                <c:pt idx="57" formatCode="0.00">
                  <c:v>172.0648224</c:v>
                </c:pt>
                <c:pt idx="58" formatCode="0.00">
                  <c:v>170.28191050000001</c:v>
                </c:pt>
                <c:pt idx="59" formatCode="0.00">
                  <c:v>171.03003219999999</c:v>
                </c:pt>
                <c:pt idx="60" formatCode="0.00">
                  <c:v>172.4123764</c:v>
                </c:pt>
                <c:pt idx="61" formatCode="0.00">
                  <c:v>172.38685290000001</c:v>
                </c:pt>
                <c:pt idx="62" formatCode="0.00">
                  <c:v>172.1659453</c:v>
                </c:pt>
                <c:pt idx="63" formatCode="0.00">
                  <c:v>173.00046240000003</c:v>
                </c:pt>
                <c:pt idx="64" formatCode="0.00">
                  <c:v>174.36318360000001</c:v>
                </c:pt>
                <c:pt idx="65" formatCode="0.00">
                  <c:v>175.81327680000004</c:v>
                </c:pt>
                <c:pt idx="66" formatCode="0.00">
                  <c:v>176.2698077</c:v>
                </c:pt>
                <c:pt idx="67" formatCode="0.00">
                  <c:v>176.80783550000001</c:v>
                </c:pt>
                <c:pt idx="68" formatCode="0.00">
                  <c:v>176.77641460000001</c:v>
                </c:pt>
                <c:pt idx="69" formatCode="0.00">
                  <c:v>177.09549100000001</c:v>
                </c:pt>
                <c:pt idx="70" formatCode="0.00">
                  <c:v>177.2839994</c:v>
                </c:pt>
                <c:pt idx="71" formatCode="0.00">
                  <c:v>176.9875012</c:v>
                </c:pt>
                <c:pt idx="72" formatCode="0.00">
                  <c:v>174.92476790000001</c:v>
                </c:pt>
                <c:pt idx="73" formatCode="0.00">
                  <c:v>170.67854590000002</c:v>
                </c:pt>
                <c:pt idx="74" formatCode="0.00">
                  <c:v>167.6860532</c:v>
                </c:pt>
                <c:pt idx="75" formatCode="0.00">
                  <c:v>163.57966590000001</c:v>
                </c:pt>
                <c:pt idx="76" formatCode="0.00">
                  <c:v>161.3743269</c:v>
                </c:pt>
                <c:pt idx="77" formatCode="0.00">
                  <c:v>161.5089309</c:v>
                </c:pt>
                <c:pt idx="78" formatCode="0.00">
                  <c:v>160.72747660000002</c:v>
                </c:pt>
                <c:pt idx="79" formatCode="0.00">
                  <c:v>163.50221710000002</c:v>
                </c:pt>
                <c:pt idx="80" formatCode="0.00">
                  <c:v>164.01155679999999</c:v>
                </c:pt>
                <c:pt idx="81" formatCode="0.00">
                  <c:v>162.69377889999998</c:v>
                </c:pt>
                <c:pt idx="82" formatCode="0.00">
                  <c:v>158.08698289999998</c:v>
                </c:pt>
                <c:pt idx="83" formatCode="0.00">
                  <c:v>158.47688740000001</c:v>
                </c:pt>
                <c:pt idx="84" formatCode="0.00">
                  <c:v>156.00518769999996</c:v>
                </c:pt>
                <c:pt idx="85" formatCode="0.00">
                  <c:v>145.9081449</c:v>
                </c:pt>
                <c:pt idx="86" formatCode="0.00">
                  <c:v>145.1164929</c:v>
                </c:pt>
                <c:pt idx="87" formatCode="0.00">
                  <c:v>142.06734150000003</c:v>
                </c:pt>
                <c:pt idx="88" formatCode="0.00">
                  <c:v>135.29781200000002</c:v>
                </c:pt>
                <c:pt idx="89" formatCode="0.00">
                  <c:v>127.6685195</c:v>
                </c:pt>
                <c:pt idx="90" formatCode="0.00">
                  <c:v>123.50098430000001</c:v>
                </c:pt>
                <c:pt idx="91" formatCode="0.00">
                  <c:v>117.81627660000001</c:v>
                </c:pt>
                <c:pt idx="92" formatCode="0.00">
                  <c:v>110.8818984</c:v>
                </c:pt>
                <c:pt idx="93" formatCode="0.00">
                  <c:v>112.59747629999998</c:v>
                </c:pt>
                <c:pt idx="94" formatCode="0.00">
                  <c:v>119.6809045</c:v>
                </c:pt>
                <c:pt idx="95" formatCode="0.00">
                  <c:v>125.797956</c:v>
                </c:pt>
                <c:pt idx="96" formatCode="0.00">
                  <c:v>127.3654792</c:v>
                </c:pt>
                <c:pt idx="97" formatCode="0.00">
                  <c:v>129.05045869999998</c:v>
                </c:pt>
                <c:pt idx="98" formatCode="0.00">
                  <c:v>131.1589007</c:v>
                </c:pt>
                <c:pt idx="99" formatCode="0.00">
                  <c:v>130.35935389999997</c:v>
                </c:pt>
                <c:pt idx="100" formatCode="0.00">
                  <c:v>129.79565081475764</c:v>
                </c:pt>
                <c:pt idx="101" formatCode="0.00">
                  <c:v>130.09995324593197</c:v>
                </c:pt>
                <c:pt idx="102" formatCode="0.00">
                  <c:v>130.40425567710633</c:v>
                </c:pt>
                <c:pt idx="103" formatCode="0.00">
                  <c:v>130.70855810828067</c:v>
                </c:pt>
                <c:pt idx="104" formatCode="0.00">
                  <c:v>131.01286053945503</c:v>
                </c:pt>
                <c:pt idx="105" formatCode="0.00">
                  <c:v>131.3171629706294</c:v>
                </c:pt>
                <c:pt idx="106" formatCode="0.00">
                  <c:v>131.62146540180373</c:v>
                </c:pt>
                <c:pt idx="107" formatCode="0.00">
                  <c:v>131.9257678329781</c:v>
                </c:pt>
                <c:pt idx="108" formatCode="0.00">
                  <c:v>132.23007026415243</c:v>
                </c:pt>
                <c:pt idx="109" formatCode="0.00">
                  <c:v>132.53437269532679</c:v>
                </c:pt>
                <c:pt idx="110" formatCode="0.00">
                  <c:v>132.83867512650113</c:v>
                </c:pt>
                <c:pt idx="111" formatCode="0.00">
                  <c:v>133.14297755767549</c:v>
                </c:pt>
                <c:pt idx="112" formatCode="0.00">
                  <c:v>133.44727998884986</c:v>
                </c:pt>
                <c:pt idx="113" formatCode="0.00">
                  <c:v>133.75158242002419</c:v>
                </c:pt>
                <c:pt idx="114" formatCode="0.00">
                  <c:v>134.05588485119856</c:v>
                </c:pt>
                <c:pt idx="115" formatCode="0.00">
                  <c:v>134.36018728237292</c:v>
                </c:pt>
                <c:pt idx="116" formatCode="0.00">
                  <c:v>134.66448971354725</c:v>
                </c:pt>
                <c:pt idx="117" formatCode="0.00">
                  <c:v>134.96879214472159</c:v>
                </c:pt>
                <c:pt idx="118" formatCode="0.00">
                  <c:v>135.27309457589595</c:v>
                </c:pt>
                <c:pt idx="119" formatCode="0.00">
                  <c:v>135.57739700707032</c:v>
                </c:pt>
                <c:pt idx="120" formatCode="0.00">
                  <c:v>135.88169943824465</c:v>
                </c:pt>
                <c:pt idx="121" formatCode="0.00">
                  <c:v>136.18600186941902</c:v>
                </c:pt>
                <c:pt idx="122" formatCode="0.00">
                  <c:v>136.49030430059338</c:v>
                </c:pt>
                <c:pt idx="123" formatCode="0.00">
                  <c:v>136.79460673176771</c:v>
                </c:pt>
                <c:pt idx="124" formatCode="0.00">
                  <c:v>137.09890916294208</c:v>
                </c:pt>
                <c:pt idx="125" formatCode="0.00">
                  <c:v>137.40321159411641</c:v>
                </c:pt>
                <c:pt idx="126" formatCode="0.00">
                  <c:v>137.70751402529078</c:v>
                </c:pt>
                <c:pt idx="127" formatCode="0.00">
                  <c:v>138.01181645646511</c:v>
                </c:pt>
                <c:pt idx="128" formatCode="0.00">
                  <c:v>138.31611888763948</c:v>
                </c:pt>
                <c:pt idx="129" formatCode="0.00">
                  <c:v>138.62042131881384</c:v>
                </c:pt>
                <c:pt idx="130" formatCode="0.00">
                  <c:v>138.92472374998817</c:v>
                </c:pt>
                <c:pt idx="131" formatCode="0.00">
                  <c:v>139.22902618116254</c:v>
                </c:pt>
                <c:pt idx="132" formatCode="0.00">
                  <c:v>139.5333286123369</c:v>
                </c:pt>
                <c:pt idx="133" formatCode="0.00">
                  <c:v>139.83763104351124</c:v>
                </c:pt>
                <c:pt idx="134" formatCode="0.00">
                  <c:v>140.1419334746856</c:v>
                </c:pt>
                <c:pt idx="135" formatCode="0.00">
                  <c:v>140.44623590585994</c:v>
                </c:pt>
                <c:pt idx="136" formatCode="0.00">
                  <c:v>140.7505383370343</c:v>
                </c:pt>
                <c:pt idx="137" formatCode="0.00">
                  <c:v>141.05484076820863</c:v>
                </c:pt>
                <c:pt idx="138" formatCode="0.00">
                  <c:v>141.359143199383</c:v>
                </c:pt>
                <c:pt idx="139" formatCode="0.00">
                  <c:v>141.66344563055736</c:v>
                </c:pt>
                <c:pt idx="140" formatCode="0.00">
                  <c:v>141.9677480617317</c:v>
                </c:pt>
                <c:pt idx="141" formatCode="0.00">
                  <c:v>142.27205049290606</c:v>
                </c:pt>
                <c:pt idx="142" formatCode="0.00">
                  <c:v>142.5763529240804</c:v>
                </c:pt>
                <c:pt idx="143" formatCode="0.00">
                  <c:v>142.88065535525476</c:v>
                </c:pt>
                <c:pt idx="144" formatCode="0.00">
                  <c:v>143.18495778642909</c:v>
                </c:pt>
                <c:pt idx="145" formatCode="0.00">
                  <c:v>143.48926021760346</c:v>
                </c:pt>
                <c:pt idx="146" formatCode="0.00">
                  <c:v>143.79356264877782</c:v>
                </c:pt>
                <c:pt idx="147" formatCode="0.00">
                  <c:v>144.09786507995216</c:v>
                </c:pt>
                <c:pt idx="148" formatCode="0.00">
                  <c:v>144.40216751112652</c:v>
                </c:pt>
                <c:pt idx="149" formatCode="0.00">
                  <c:v>144.70646994230088</c:v>
                </c:pt>
                <c:pt idx="150" formatCode="0.00">
                  <c:v>145.01077237347522</c:v>
                </c:pt>
                <c:pt idx="151" formatCode="0.00">
                  <c:v>145.31507480464958</c:v>
                </c:pt>
                <c:pt idx="152" formatCode="0.00">
                  <c:v>145.61937723582392</c:v>
                </c:pt>
                <c:pt idx="153" formatCode="0.00">
                  <c:v>145.92367966699828</c:v>
                </c:pt>
                <c:pt idx="154" formatCode="0.00">
                  <c:v>146.22798209817262</c:v>
                </c:pt>
                <c:pt idx="155" formatCode="0.00">
                  <c:v>146.53228452934698</c:v>
                </c:pt>
                <c:pt idx="156" formatCode="0.00">
                  <c:v>146.83658696052134</c:v>
                </c:pt>
                <c:pt idx="157" formatCode="0.00">
                  <c:v>147.14088939169568</c:v>
                </c:pt>
                <c:pt idx="158" formatCode="0.00">
                  <c:v>147.44519182287004</c:v>
                </c:pt>
                <c:pt idx="159" formatCode="0.00">
                  <c:v>147.74949425404441</c:v>
                </c:pt>
                <c:pt idx="160" formatCode="0.00">
                  <c:v>148.05379668521874</c:v>
                </c:pt>
                <c:pt idx="161" formatCode="0.00">
                  <c:v>148.35809911639308</c:v>
                </c:pt>
                <c:pt idx="162" formatCode="0.00">
                  <c:v>148.66240154756744</c:v>
                </c:pt>
                <c:pt idx="163" formatCode="0.00">
                  <c:v>148.9667039787418</c:v>
                </c:pt>
                <c:pt idx="164" formatCode="0.00">
                  <c:v>149.27100640991614</c:v>
                </c:pt>
                <c:pt idx="165" formatCode="0.00">
                  <c:v>149.5753088410905</c:v>
                </c:pt>
                <c:pt idx="166" formatCode="0.00">
                  <c:v>149.87961127226487</c:v>
                </c:pt>
                <c:pt idx="167" formatCode="0.00">
                  <c:v>150.1839137034392</c:v>
                </c:pt>
                <c:pt idx="168" formatCode="0.00">
                  <c:v>150.48821613461357</c:v>
                </c:pt>
                <c:pt idx="169" formatCode="0.00">
                  <c:v>150.7925185657879</c:v>
                </c:pt>
                <c:pt idx="170" formatCode="0.00">
                  <c:v>151.09682099696226</c:v>
                </c:pt>
                <c:pt idx="171" formatCode="0.00">
                  <c:v>151.4011234281366</c:v>
                </c:pt>
                <c:pt idx="172" formatCode="0.00">
                  <c:v>151.70542585931096</c:v>
                </c:pt>
                <c:pt idx="173" formatCode="0.00">
                  <c:v>152.00972829048533</c:v>
                </c:pt>
                <c:pt idx="174" formatCode="0.00">
                  <c:v>152.31403072165966</c:v>
                </c:pt>
                <c:pt idx="175" formatCode="0.00">
                  <c:v>152.61833315283403</c:v>
                </c:pt>
                <c:pt idx="176" formatCode="0.00">
                  <c:v>152.92263558400839</c:v>
                </c:pt>
                <c:pt idx="177" formatCode="0.00">
                  <c:v>153.22693801518272</c:v>
                </c:pt>
                <c:pt idx="178" formatCode="0.00">
                  <c:v>153.53124044635706</c:v>
                </c:pt>
                <c:pt idx="179" formatCode="0.00">
                  <c:v>153.83554287753142</c:v>
                </c:pt>
                <c:pt idx="180" formatCode="0.00">
                  <c:v>154.13984530870579</c:v>
                </c:pt>
                <c:pt idx="181" formatCode="0.00">
                  <c:v>154.44414773988012</c:v>
                </c:pt>
                <c:pt idx="182" formatCode="0.00">
                  <c:v>154.74845017105449</c:v>
                </c:pt>
                <c:pt idx="183" formatCode="0.00">
                  <c:v>155.05275260222885</c:v>
                </c:pt>
                <c:pt idx="184" formatCode="0.00">
                  <c:v>155.35705503340319</c:v>
                </c:pt>
                <c:pt idx="185" formatCode="0.00">
                  <c:v>155.66135746457755</c:v>
                </c:pt>
                <c:pt idx="186" formatCode="0.00">
                  <c:v>155.96565989575188</c:v>
                </c:pt>
                <c:pt idx="187" formatCode="0.00">
                  <c:v>156.26996232692625</c:v>
                </c:pt>
                <c:pt idx="188" formatCode="0.00">
                  <c:v>156.57426475810058</c:v>
                </c:pt>
                <c:pt idx="189" formatCode="0.00">
                  <c:v>156.87856718927495</c:v>
                </c:pt>
                <c:pt idx="190" formatCode="0.00">
                  <c:v>157.18286962044931</c:v>
                </c:pt>
                <c:pt idx="191" formatCode="0.00">
                  <c:v>157.48717205162365</c:v>
                </c:pt>
                <c:pt idx="192" formatCode="0.00">
                  <c:v>157.79147448279801</c:v>
                </c:pt>
                <c:pt idx="193" formatCode="0.00">
                  <c:v>158.09577691397237</c:v>
                </c:pt>
                <c:pt idx="194" formatCode="0.00">
                  <c:v>158.40007934514671</c:v>
                </c:pt>
                <c:pt idx="195" formatCode="0.00">
                  <c:v>158.70438177632104</c:v>
                </c:pt>
                <c:pt idx="196" formatCode="0.00">
                  <c:v>159.00868420749541</c:v>
                </c:pt>
                <c:pt idx="197" formatCode="0.00">
                  <c:v>159.31298663866977</c:v>
                </c:pt>
                <c:pt idx="198" formatCode="0.00">
                  <c:v>159.61728906984411</c:v>
                </c:pt>
                <c:pt idx="199" formatCode="0.00">
                  <c:v>159.92159150101847</c:v>
                </c:pt>
                <c:pt idx="200" formatCode="0.00">
                  <c:v>160.22589393219283</c:v>
                </c:pt>
                <c:pt idx="201" formatCode="0.00">
                  <c:v>160.53019636336717</c:v>
                </c:pt>
                <c:pt idx="202" formatCode="0.00">
                  <c:v>160.83449879454153</c:v>
                </c:pt>
                <c:pt idx="203" formatCode="0.00">
                  <c:v>161.13880122571587</c:v>
                </c:pt>
                <c:pt idx="204" formatCode="0.00">
                  <c:v>161.44310365689023</c:v>
                </c:pt>
                <c:pt idx="205" formatCode="0.00">
                  <c:v>161.74740608806457</c:v>
                </c:pt>
                <c:pt idx="206" formatCode="0.00">
                  <c:v>162.05170851923893</c:v>
                </c:pt>
                <c:pt idx="207" formatCode="0.00">
                  <c:v>162.35601095041329</c:v>
                </c:pt>
                <c:pt idx="208" formatCode="0.00">
                  <c:v>162.66031338158763</c:v>
                </c:pt>
                <c:pt idx="209" formatCode="0.00">
                  <c:v>162.96461581276199</c:v>
                </c:pt>
                <c:pt idx="210" formatCode="0.00">
                  <c:v>163.26891824393635</c:v>
                </c:pt>
                <c:pt idx="211" formatCode="0.00">
                  <c:v>163.57322067511069</c:v>
                </c:pt>
                <c:pt idx="212" formatCode="0.00">
                  <c:v>163.87752310628503</c:v>
                </c:pt>
                <c:pt idx="213" formatCode="0.00">
                  <c:v>164.18182553745939</c:v>
                </c:pt>
                <c:pt idx="214" formatCode="0.00">
                  <c:v>164.48612796863375</c:v>
                </c:pt>
                <c:pt idx="215" formatCode="0.00">
                  <c:v>164.79043039980809</c:v>
                </c:pt>
                <c:pt idx="216" formatCode="0.00">
                  <c:v>165.09473283098245</c:v>
                </c:pt>
                <c:pt idx="217" formatCode="0.00">
                  <c:v>165.39903526215681</c:v>
                </c:pt>
                <c:pt idx="218" formatCode="0.00">
                  <c:v>165.70333769333115</c:v>
                </c:pt>
                <c:pt idx="219" formatCode="0.00">
                  <c:v>166.00764012450551</c:v>
                </c:pt>
                <c:pt idx="220" formatCode="0.00">
                  <c:v>166.31194255567988</c:v>
                </c:pt>
                <c:pt idx="221" formatCode="0.00">
                  <c:v>166.61624498685421</c:v>
                </c:pt>
                <c:pt idx="222" formatCode="0.00">
                  <c:v>166.92054741802855</c:v>
                </c:pt>
                <c:pt idx="223" formatCode="0.00">
                  <c:v>167.22484984920291</c:v>
                </c:pt>
                <c:pt idx="224" formatCode="0.00">
                  <c:v>167.52915228037728</c:v>
                </c:pt>
                <c:pt idx="225" formatCode="0.00">
                  <c:v>167.83345471155161</c:v>
                </c:pt>
                <c:pt idx="226" formatCode="0.00">
                  <c:v>168.13775714272597</c:v>
                </c:pt>
                <c:pt idx="227" formatCode="0.00">
                  <c:v>168.44205957390034</c:v>
                </c:pt>
                <c:pt idx="228" formatCode="0.00">
                  <c:v>168.74636200507467</c:v>
                </c:pt>
                <c:pt idx="229" formatCode="0.00">
                  <c:v>169.05066443624901</c:v>
                </c:pt>
                <c:pt idx="230" formatCode="0.00">
                  <c:v>169.3549668674234</c:v>
                </c:pt>
                <c:pt idx="231" formatCode="0.00">
                  <c:v>169.65926929859774</c:v>
                </c:pt>
                <c:pt idx="232" formatCode="0.00">
                  <c:v>169.96357172977207</c:v>
                </c:pt>
                <c:pt idx="233" formatCode="0.00">
                  <c:v>170.26787416094643</c:v>
                </c:pt>
                <c:pt idx="234" formatCode="0.00">
                  <c:v>170.5721765921208</c:v>
                </c:pt>
                <c:pt idx="235" formatCode="0.00">
                  <c:v>170.87647902329513</c:v>
                </c:pt>
                <c:pt idx="236" formatCode="0.00">
                  <c:v>171.1807814544695</c:v>
                </c:pt>
                <c:pt idx="237" formatCode="0.00">
                  <c:v>171.48508388564386</c:v>
                </c:pt>
                <c:pt idx="238" formatCode="0.00">
                  <c:v>171.7893863168182</c:v>
                </c:pt>
                <c:pt idx="239" formatCode="0.00">
                  <c:v>172.09368874799253</c:v>
                </c:pt>
                <c:pt idx="240" formatCode="0.00">
                  <c:v>172.39799117916689</c:v>
                </c:pt>
                <c:pt idx="241" formatCode="0.00">
                  <c:v>172.70229361034126</c:v>
                </c:pt>
                <c:pt idx="242" formatCode="0.00">
                  <c:v>173.00659604151559</c:v>
                </c:pt>
                <c:pt idx="243" formatCode="0.00">
                  <c:v>173.31089847268996</c:v>
                </c:pt>
                <c:pt idx="244" formatCode="0.00">
                  <c:v>173.61520090386432</c:v>
                </c:pt>
                <c:pt idx="245" formatCode="0.00">
                  <c:v>173.91950333503866</c:v>
                </c:pt>
                <c:pt idx="246" formatCode="0.00">
                  <c:v>174.22380576621299</c:v>
                </c:pt>
                <c:pt idx="247" formatCode="0.00">
                  <c:v>174.52810819738738</c:v>
                </c:pt>
                <c:pt idx="248" formatCode="0.00">
                  <c:v>174.83241062856172</c:v>
                </c:pt>
                <c:pt idx="249" formatCode="0.00">
                  <c:v>175.13671305973605</c:v>
                </c:pt>
                <c:pt idx="250" formatCode="0.00">
                  <c:v>175.44101549091042</c:v>
                </c:pt>
                <c:pt idx="251" formatCode="0.00">
                  <c:v>175.74531792208478</c:v>
                </c:pt>
                <c:pt idx="252" formatCode="0.00">
                  <c:v>176.04962035325912</c:v>
                </c:pt>
                <c:pt idx="253" formatCode="0.00">
                  <c:v>176.35392278443348</c:v>
                </c:pt>
                <c:pt idx="254" formatCode="0.00">
                  <c:v>176.65822521560784</c:v>
                </c:pt>
                <c:pt idx="255" formatCode="0.00">
                  <c:v>176.96252764678218</c:v>
                </c:pt>
                <c:pt idx="256" formatCode="0.00">
                  <c:v>177.26683007795651</c:v>
                </c:pt>
              </c:numCache>
            </c:numRef>
          </c:yVal>
          <c:smooth val="0"/>
          <c:extLst>
            <c:ext xmlns:c16="http://schemas.microsoft.com/office/drawing/2014/chart" uri="{C3380CC4-5D6E-409C-BE32-E72D297353CC}">
              <c16:uniqueId val="{00000001-7D5E-4E9C-93FF-0E76F13B9AD5}"/>
            </c:ext>
          </c:extLst>
        </c:ser>
        <c:dLbls>
          <c:showLegendKey val="0"/>
          <c:showVal val="0"/>
          <c:showCatName val="0"/>
          <c:showSerName val="0"/>
          <c:showPercent val="0"/>
          <c:showBubbleSize val="0"/>
        </c:dLbls>
        <c:axId val="957215376"/>
        <c:axId val="957204560"/>
      </c:scatterChart>
      <c:valAx>
        <c:axId val="957215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04560"/>
        <c:crosses val="autoZero"/>
        <c:crossBetween val="midCat"/>
      </c:valAx>
      <c:valAx>
        <c:axId val="957204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15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Scatter</a:t>
            </a:r>
            <a:r>
              <a:rPr lang="en-US" b="1" baseline="0"/>
              <a:t>plot between x and y</a:t>
            </a:r>
            <a:endParaRPr lang="en-US" b="1"/>
          </a:p>
        </c:rich>
      </c:tx>
      <c:layout>
        <c:manualLayout>
          <c:xMode val="edge"/>
          <c:yMode val="edge"/>
          <c:x val="0.10639763779527557"/>
          <c:y val="2.894356005788711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0469404943785011"/>
                  <c:y val="-0.27454106225144431"/>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'Part 3'!$J$2:$J$253</c:f>
              <c:numCache>
                <c:formatCode>General</c:formatCode>
                <c:ptCount val="252"/>
                <c:pt idx="0">
                  <c:v>92</c:v>
                </c:pt>
                <c:pt idx="1">
                  <c:v>91</c:v>
                </c:pt>
                <c:pt idx="2">
                  <c:v>101</c:v>
                </c:pt>
                <c:pt idx="3">
                  <c:v>99</c:v>
                </c:pt>
                <c:pt idx="4">
                  <c:v>100</c:v>
                </c:pt>
                <c:pt idx="5">
                  <c:v>94</c:v>
                </c:pt>
                <c:pt idx="6">
                  <c:v>96</c:v>
                </c:pt>
                <c:pt idx="7">
                  <c:v>93</c:v>
                </c:pt>
                <c:pt idx="8">
                  <c:v>90</c:v>
                </c:pt>
                <c:pt idx="9">
                  <c:v>87</c:v>
                </c:pt>
                <c:pt idx="10">
                  <c:v>98</c:v>
                </c:pt>
                <c:pt idx="11">
                  <c:v>103</c:v>
                </c:pt>
                <c:pt idx="12">
                  <c:v>112</c:v>
                </c:pt>
                <c:pt idx="13">
                  <c:v>89</c:v>
                </c:pt>
                <c:pt idx="14">
                  <c:v>97</c:v>
                </c:pt>
                <c:pt idx="15">
                  <c:v>102</c:v>
                </c:pt>
                <c:pt idx="16">
                  <c:v>114</c:v>
                </c:pt>
                <c:pt idx="17">
                  <c:v>117</c:v>
                </c:pt>
                <c:pt idx="18">
                  <c:v>104</c:v>
                </c:pt>
                <c:pt idx="19">
                  <c:v>105</c:v>
                </c:pt>
                <c:pt idx="20">
                  <c:v>85</c:v>
                </c:pt>
                <c:pt idx="21">
                  <c:v>113</c:v>
                </c:pt>
                <c:pt idx="22">
                  <c:v>95</c:v>
                </c:pt>
                <c:pt idx="23">
                  <c:v>88</c:v>
                </c:pt>
                <c:pt idx="24">
                  <c:v>111</c:v>
                </c:pt>
                <c:pt idx="25">
                  <c:v>106</c:v>
                </c:pt>
                <c:pt idx="26">
                  <c:v>116</c:v>
                </c:pt>
                <c:pt idx="27">
                  <c:v>115</c:v>
                </c:pt>
                <c:pt idx="28">
                  <c:v>120</c:v>
                </c:pt>
                <c:pt idx="29">
                  <c:v>118</c:v>
                </c:pt>
                <c:pt idx="30">
                  <c:v>121</c:v>
                </c:pt>
                <c:pt idx="31">
                  <c:v>110</c:v>
                </c:pt>
                <c:pt idx="32">
                  <c:v>119</c:v>
                </c:pt>
                <c:pt idx="33">
                  <c:v>122</c:v>
                </c:pt>
                <c:pt idx="34">
                  <c:v>108</c:v>
                </c:pt>
                <c:pt idx="35">
                  <c:v>109</c:v>
                </c:pt>
                <c:pt idx="36">
                  <c:v>123</c:v>
                </c:pt>
                <c:pt idx="37">
                  <c:v>124</c:v>
                </c:pt>
                <c:pt idx="38">
                  <c:v>107</c:v>
                </c:pt>
                <c:pt idx="39">
                  <c:v>130</c:v>
                </c:pt>
                <c:pt idx="40">
                  <c:v>139</c:v>
                </c:pt>
                <c:pt idx="41">
                  <c:v>143</c:v>
                </c:pt>
                <c:pt idx="42">
                  <c:v>128</c:v>
                </c:pt>
                <c:pt idx="43">
                  <c:v>82</c:v>
                </c:pt>
                <c:pt idx="44">
                  <c:v>138</c:v>
                </c:pt>
                <c:pt idx="45">
                  <c:v>129</c:v>
                </c:pt>
                <c:pt idx="46">
                  <c:v>136</c:v>
                </c:pt>
                <c:pt idx="47">
                  <c:v>132</c:v>
                </c:pt>
                <c:pt idx="48">
                  <c:v>137</c:v>
                </c:pt>
                <c:pt idx="49">
                  <c:v>140</c:v>
                </c:pt>
                <c:pt idx="50">
                  <c:v>141</c:v>
                </c:pt>
                <c:pt idx="51">
                  <c:v>134</c:v>
                </c:pt>
                <c:pt idx="52">
                  <c:v>142</c:v>
                </c:pt>
                <c:pt idx="53">
                  <c:v>131</c:v>
                </c:pt>
                <c:pt idx="54">
                  <c:v>135</c:v>
                </c:pt>
                <c:pt idx="55">
                  <c:v>127</c:v>
                </c:pt>
                <c:pt idx="56">
                  <c:v>125</c:v>
                </c:pt>
                <c:pt idx="57">
                  <c:v>133</c:v>
                </c:pt>
                <c:pt idx="58">
                  <c:v>84</c:v>
                </c:pt>
                <c:pt idx="59">
                  <c:v>144</c:v>
                </c:pt>
                <c:pt idx="60">
                  <c:v>86</c:v>
                </c:pt>
                <c:pt idx="61">
                  <c:v>148</c:v>
                </c:pt>
                <c:pt idx="62">
                  <c:v>145</c:v>
                </c:pt>
                <c:pt idx="63">
                  <c:v>126</c:v>
                </c:pt>
                <c:pt idx="64">
                  <c:v>149</c:v>
                </c:pt>
                <c:pt idx="65">
                  <c:v>248</c:v>
                </c:pt>
                <c:pt idx="66">
                  <c:v>247</c:v>
                </c:pt>
                <c:pt idx="67">
                  <c:v>76</c:v>
                </c:pt>
                <c:pt idx="68">
                  <c:v>150</c:v>
                </c:pt>
                <c:pt idx="69">
                  <c:v>178</c:v>
                </c:pt>
                <c:pt idx="70">
                  <c:v>180</c:v>
                </c:pt>
                <c:pt idx="71">
                  <c:v>75</c:v>
                </c:pt>
                <c:pt idx="72">
                  <c:v>159</c:v>
                </c:pt>
                <c:pt idx="73">
                  <c:v>177</c:v>
                </c:pt>
                <c:pt idx="74">
                  <c:v>249</c:v>
                </c:pt>
                <c:pt idx="75">
                  <c:v>154</c:v>
                </c:pt>
                <c:pt idx="76">
                  <c:v>83</c:v>
                </c:pt>
                <c:pt idx="77">
                  <c:v>146</c:v>
                </c:pt>
                <c:pt idx="78">
                  <c:v>153</c:v>
                </c:pt>
                <c:pt idx="79">
                  <c:v>152</c:v>
                </c:pt>
                <c:pt idx="80">
                  <c:v>181</c:v>
                </c:pt>
                <c:pt idx="81">
                  <c:v>179</c:v>
                </c:pt>
                <c:pt idx="82">
                  <c:v>151</c:v>
                </c:pt>
                <c:pt idx="83">
                  <c:v>163</c:v>
                </c:pt>
                <c:pt idx="84">
                  <c:v>160</c:v>
                </c:pt>
                <c:pt idx="85">
                  <c:v>162</c:v>
                </c:pt>
                <c:pt idx="86">
                  <c:v>245</c:v>
                </c:pt>
                <c:pt idx="87">
                  <c:v>157</c:v>
                </c:pt>
                <c:pt idx="88">
                  <c:v>81</c:v>
                </c:pt>
                <c:pt idx="89">
                  <c:v>182</c:v>
                </c:pt>
                <c:pt idx="90">
                  <c:v>155</c:v>
                </c:pt>
                <c:pt idx="91">
                  <c:v>161</c:v>
                </c:pt>
                <c:pt idx="92">
                  <c:v>147</c:v>
                </c:pt>
                <c:pt idx="93">
                  <c:v>78</c:v>
                </c:pt>
                <c:pt idx="94">
                  <c:v>158</c:v>
                </c:pt>
                <c:pt idx="95">
                  <c:v>165</c:v>
                </c:pt>
                <c:pt idx="96">
                  <c:v>80</c:v>
                </c:pt>
                <c:pt idx="97">
                  <c:v>164</c:v>
                </c:pt>
                <c:pt idx="98">
                  <c:v>73</c:v>
                </c:pt>
                <c:pt idx="99">
                  <c:v>156</c:v>
                </c:pt>
                <c:pt idx="100">
                  <c:v>220</c:v>
                </c:pt>
                <c:pt idx="101">
                  <c:v>217</c:v>
                </c:pt>
                <c:pt idx="102">
                  <c:v>250</c:v>
                </c:pt>
                <c:pt idx="103">
                  <c:v>173</c:v>
                </c:pt>
                <c:pt idx="104">
                  <c:v>169</c:v>
                </c:pt>
                <c:pt idx="105">
                  <c:v>175</c:v>
                </c:pt>
                <c:pt idx="106">
                  <c:v>176</c:v>
                </c:pt>
                <c:pt idx="107">
                  <c:v>74</c:v>
                </c:pt>
                <c:pt idx="108">
                  <c:v>221</c:v>
                </c:pt>
                <c:pt idx="109">
                  <c:v>172</c:v>
                </c:pt>
                <c:pt idx="110">
                  <c:v>166</c:v>
                </c:pt>
                <c:pt idx="111">
                  <c:v>168</c:v>
                </c:pt>
                <c:pt idx="112">
                  <c:v>167</c:v>
                </c:pt>
                <c:pt idx="113">
                  <c:v>77</c:v>
                </c:pt>
                <c:pt idx="114">
                  <c:v>246</c:v>
                </c:pt>
                <c:pt idx="115">
                  <c:v>170</c:v>
                </c:pt>
                <c:pt idx="116">
                  <c:v>79</c:v>
                </c:pt>
                <c:pt idx="117">
                  <c:v>174</c:v>
                </c:pt>
                <c:pt idx="118">
                  <c:v>243</c:v>
                </c:pt>
                <c:pt idx="119">
                  <c:v>171</c:v>
                </c:pt>
                <c:pt idx="120">
                  <c:v>242</c:v>
                </c:pt>
                <c:pt idx="121">
                  <c:v>72</c:v>
                </c:pt>
                <c:pt idx="122">
                  <c:v>218</c:v>
                </c:pt>
                <c:pt idx="123">
                  <c:v>241</c:v>
                </c:pt>
                <c:pt idx="124">
                  <c:v>244</c:v>
                </c:pt>
                <c:pt idx="125">
                  <c:v>229</c:v>
                </c:pt>
                <c:pt idx="126">
                  <c:v>252</c:v>
                </c:pt>
                <c:pt idx="127">
                  <c:v>227</c:v>
                </c:pt>
                <c:pt idx="128">
                  <c:v>216</c:v>
                </c:pt>
                <c:pt idx="129">
                  <c:v>251</c:v>
                </c:pt>
                <c:pt idx="130">
                  <c:v>238</c:v>
                </c:pt>
                <c:pt idx="131">
                  <c:v>222</c:v>
                </c:pt>
                <c:pt idx="132">
                  <c:v>240</c:v>
                </c:pt>
                <c:pt idx="133">
                  <c:v>219</c:v>
                </c:pt>
                <c:pt idx="134">
                  <c:v>231</c:v>
                </c:pt>
                <c:pt idx="135">
                  <c:v>230</c:v>
                </c:pt>
                <c:pt idx="136">
                  <c:v>239</c:v>
                </c:pt>
                <c:pt idx="137">
                  <c:v>224</c:v>
                </c:pt>
                <c:pt idx="138">
                  <c:v>215</c:v>
                </c:pt>
                <c:pt idx="139">
                  <c:v>17</c:v>
                </c:pt>
                <c:pt idx="140">
                  <c:v>71</c:v>
                </c:pt>
                <c:pt idx="141">
                  <c:v>18</c:v>
                </c:pt>
                <c:pt idx="142">
                  <c:v>212</c:v>
                </c:pt>
                <c:pt idx="143">
                  <c:v>232</c:v>
                </c:pt>
                <c:pt idx="144">
                  <c:v>223</c:v>
                </c:pt>
                <c:pt idx="145">
                  <c:v>21</c:v>
                </c:pt>
                <c:pt idx="146">
                  <c:v>22</c:v>
                </c:pt>
                <c:pt idx="147">
                  <c:v>19</c:v>
                </c:pt>
                <c:pt idx="148">
                  <c:v>228</c:v>
                </c:pt>
                <c:pt idx="149">
                  <c:v>225</c:v>
                </c:pt>
                <c:pt idx="150">
                  <c:v>24</c:v>
                </c:pt>
                <c:pt idx="151">
                  <c:v>23</c:v>
                </c:pt>
                <c:pt idx="152">
                  <c:v>16</c:v>
                </c:pt>
                <c:pt idx="153">
                  <c:v>237</c:v>
                </c:pt>
                <c:pt idx="154">
                  <c:v>183</c:v>
                </c:pt>
                <c:pt idx="155">
                  <c:v>30</c:v>
                </c:pt>
                <c:pt idx="156">
                  <c:v>226</c:v>
                </c:pt>
                <c:pt idx="157">
                  <c:v>25</c:v>
                </c:pt>
                <c:pt idx="158">
                  <c:v>11</c:v>
                </c:pt>
                <c:pt idx="159">
                  <c:v>20</c:v>
                </c:pt>
                <c:pt idx="160">
                  <c:v>209</c:v>
                </c:pt>
                <c:pt idx="161">
                  <c:v>58</c:v>
                </c:pt>
                <c:pt idx="162">
                  <c:v>29</c:v>
                </c:pt>
                <c:pt idx="163">
                  <c:v>13</c:v>
                </c:pt>
                <c:pt idx="164">
                  <c:v>211</c:v>
                </c:pt>
                <c:pt idx="165">
                  <c:v>70</c:v>
                </c:pt>
                <c:pt idx="166">
                  <c:v>28</c:v>
                </c:pt>
                <c:pt idx="167">
                  <c:v>10</c:v>
                </c:pt>
                <c:pt idx="168">
                  <c:v>68</c:v>
                </c:pt>
                <c:pt idx="169">
                  <c:v>15</c:v>
                </c:pt>
                <c:pt idx="170">
                  <c:v>32</c:v>
                </c:pt>
                <c:pt idx="171">
                  <c:v>57</c:v>
                </c:pt>
                <c:pt idx="172">
                  <c:v>31</c:v>
                </c:pt>
                <c:pt idx="173">
                  <c:v>27</c:v>
                </c:pt>
                <c:pt idx="174">
                  <c:v>14</c:v>
                </c:pt>
                <c:pt idx="175">
                  <c:v>26</c:v>
                </c:pt>
                <c:pt idx="176">
                  <c:v>9</c:v>
                </c:pt>
                <c:pt idx="177">
                  <c:v>12</c:v>
                </c:pt>
                <c:pt idx="178">
                  <c:v>190</c:v>
                </c:pt>
                <c:pt idx="179">
                  <c:v>69</c:v>
                </c:pt>
                <c:pt idx="180">
                  <c:v>34</c:v>
                </c:pt>
                <c:pt idx="181">
                  <c:v>236</c:v>
                </c:pt>
                <c:pt idx="182">
                  <c:v>53</c:v>
                </c:pt>
                <c:pt idx="183">
                  <c:v>35</c:v>
                </c:pt>
                <c:pt idx="184">
                  <c:v>64</c:v>
                </c:pt>
                <c:pt idx="185">
                  <c:v>214</c:v>
                </c:pt>
                <c:pt idx="186">
                  <c:v>33</c:v>
                </c:pt>
                <c:pt idx="187">
                  <c:v>213</c:v>
                </c:pt>
                <c:pt idx="188">
                  <c:v>5</c:v>
                </c:pt>
                <c:pt idx="189">
                  <c:v>36</c:v>
                </c:pt>
                <c:pt idx="190">
                  <c:v>8</c:v>
                </c:pt>
                <c:pt idx="191">
                  <c:v>40</c:v>
                </c:pt>
                <c:pt idx="192">
                  <c:v>3</c:v>
                </c:pt>
                <c:pt idx="193">
                  <c:v>235</c:v>
                </c:pt>
                <c:pt idx="194">
                  <c:v>1</c:v>
                </c:pt>
                <c:pt idx="195">
                  <c:v>184</c:v>
                </c:pt>
                <c:pt idx="196">
                  <c:v>67</c:v>
                </c:pt>
                <c:pt idx="197">
                  <c:v>62</c:v>
                </c:pt>
                <c:pt idx="198">
                  <c:v>38</c:v>
                </c:pt>
                <c:pt idx="199">
                  <c:v>234</c:v>
                </c:pt>
                <c:pt idx="200">
                  <c:v>6</c:v>
                </c:pt>
                <c:pt idx="201">
                  <c:v>63</c:v>
                </c:pt>
                <c:pt idx="202">
                  <c:v>7</c:v>
                </c:pt>
                <c:pt idx="203">
                  <c:v>66</c:v>
                </c:pt>
                <c:pt idx="204">
                  <c:v>2</c:v>
                </c:pt>
                <c:pt idx="205">
                  <c:v>59</c:v>
                </c:pt>
                <c:pt idx="206">
                  <c:v>4</c:v>
                </c:pt>
                <c:pt idx="207">
                  <c:v>185</c:v>
                </c:pt>
                <c:pt idx="208">
                  <c:v>39</c:v>
                </c:pt>
                <c:pt idx="209">
                  <c:v>186</c:v>
                </c:pt>
                <c:pt idx="210">
                  <c:v>60</c:v>
                </c:pt>
                <c:pt idx="211">
                  <c:v>41</c:v>
                </c:pt>
                <c:pt idx="212">
                  <c:v>65</c:v>
                </c:pt>
                <c:pt idx="213">
                  <c:v>37</c:v>
                </c:pt>
                <c:pt idx="214">
                  <c:v>54</c:v>
                </c:pt>
                <c:pt idx="215">
                  <c:v>61</c:v>
                </c:pt>
                <c:pt idx="216">
                  <c:v>188</c:v>
                </c:pt>
                <c:pt idx="217">
                  <c:v>46</c:v>
                </c:pt>
                <c:pt idx="218">
                  <c:v>52</c:v>
                </c:pt>
                <c:pt idx="219">
                  <c:v>43</c:v>
                </c:pt>
                <c:pt idx="220">
                  <c:v>42</c:v>
                </c:pt>
                <c:pt idx="221">
                  <c:v>49</c:v>
                </c:pt>
                <c:pt idx="222">
                  <c:v>45</c:v>
                </c:pt>
                <c:pt idx="223">
                  <c:v>50</c:v>
                </c:pt>
                <c:pt idx="224">
                  <c:v>210</c:v>
                </c:pt>
                <c:pt idx="225">
                  <c:v>56</c:v>
                </c:pt>
                <c:pt idx="226">
                  <c:v>47</c:v>
                </c:pt>
                <c:pt idx="227">
                  <c:v>51</c:v>
                </c:pt>
                <c:pt idx="228">
                  <c:v>191</c:v>
                </c:pt>
                <c:pt idx="229">
                  <c:v>55</c:v>
                </c:pt>
                <c:pt idx="230">
                  <c:v>189</c:v>
                </c:pt>
                <c:pt idx="231">
                  <c:v>48</c:v>
                </c:pt>
                <c:pt idx="232">
                  <c:v>194</c:v>
                </c:pt>
                <c:pt idx="233">
                  <c:v>44</c:v>
                </c:pt>
                <c:pt idx="234">
                  <c:v>233</c:v>
                </c:pt>
                <c:pt idx="235">
                  <c:v>193</c:v>
                </c:pt>
                <c:pt idx="236">
                  <c:v>196</c:v>
                </c:pt>
                <c:pt idx="237">
                  <c:v>195</c:v>
                </c:pt>
                <c:pt idx="238">
                  <c:v>187</c:v>
                </c:pt>
                <c:pt idx="239">
                  <c:v>192</c:v>
                </c:pt>
                <c:pt idx="240">
                  <c:v>208</c:v>
                </c:pt>
                <c:pt idx="241">
                  <c:v>197</c:v>
                </c:pt>
                <c:pt idx="242">
                  <c:v>207</c:v>
                </c:pt>
                <c:pt idx="243">
                  <c:v>203</c:v>
                </c:pt>
                <c:pt idx="244">
                  <c:v>202</c:v>
                </c:pt>
                <c:pt idx="245">
                  <c:v>200</c:v>
                </c:pt>
                <c:pt idx="246">
                  <c:v>198</c:v>
                </c:pt>
                <c:pt idx="247">
                  <c:v>199</c:v>
                </c:pt>
                <c:pt idx="248">
                  <c:v>201</c:v>
                </c:pt>
                <c:pt idx="249">
                  <c:v>204</c:v>
                </c:pt>
                <c:pt idx="250">
                  <c:v>206</c:v>
                </c:pt>
                <c:pt idx="251">
                  <c:v>205</c:v>
                </c:pt>
              </c:numCache>
            </c:numRef>
          </c:xVal>
          <c:yVal>
            <c:numRef>
              <c:f>'Part 3'!$K$2:$K$253</c:f>
              <c:numCache>
                <c:formatCode>0.00</c:formatCode>
                <c:ptCount val="252"/>
                <c:pt idx="0">
                  <c:v>55.291519000000001</c:v>
                </c:pt>
                <c:pt idx="1">
                  <c:v>56.491633999999998</c:v>
                </c:pt>
                <c:pt idx="2">
                  <c:v>59.490692000000003</c:v>
                </c:pt>
                <c:pt idx="3">
                  <c:v>59.367474000000001</c:v>
                </c:pt>
                <c:pt idx="4">
                  <c:v>60.35812</c:v>
                </c:pt>
                <c:pt idx="5">
                  <c:v>60.503517000000002</c:v>
                </c:pt>
                <c:pt idx="6">
                  <c:v>61.050593999999997</c:v>
                </c:pt>
                <c:pt idx="7">
                  <c:v>60.838661000000002</c:v>
                </c:pt>
                <c:pt idx="8">
                  <c:v>60.321156000000002</c:v>
                </c:pt>
                <c:pt idx="9">
                  <c:v>59.687832</c:v>
                </c:pt>
                <c:pt idx="10">
                  <c:v>62.664707</c:v>
                </c:pt>
                <c:pt idx="11">
                  <c:v>63.931355000000003</c:v>
                </c:pt>
                <c:pt idx="12">
                  <c:v>66.134438000000003</c:v>
                </c:pt>
                <c:pt idx="13">
                  <c:v>60.786911000000003</c:v>
                </c:pt>
                <c:pt idx="14">
                  <c:v>62.792850000000001</c:v>
                </c:pt>
                <c:pt idx="15">
                  <c:v>64.680503999999999</c:v>
                </c:pt>
                <c:pt idx="16">
                  <c:v>67.775672999999998</c:v>
                </c:pt>
                <c:pt idx="17">
                  <c:v>68.650490000000005</c:v>
                </c:pt>
                <c:pt idx="18">
                  <c:v>65.567656999999997</c:v>
                </c:pt>
                <c:pt idx="19">
                  <c:v>66.040801999999999</c:v>
                </c:pt>
                <c:pt idx="20">
                  <c:v>61.171340999999998</c:v>
                </c:pt>
                <c:pt idx="21">
                  <c:v>68.039351999999994</c:v>
                </c:pt>
                <c:pt idx="22">
                  <c:v>63.687393</c:v>
                </c:pt>
                <c:pt idx="23">
                  <c:v>62.312308999999999</c:v>
                </c:pt>
                <c:pt idx="24">
                  <c:v>68.243881000000002</c:v>
                </c:pt>
                <c:pt idx="25">
                  <c:v>67.337029000000001</c:v>
                </c:pt>
                <c:pt idx="26">
                  <c:v>69.781609000000003</c:v>
                </c:pt>
                <c:pt idx="27">
                  <c:v>69.732322999999994</c:v>
                </c:pt>
                <c:pt idx="28">
                  <c:v>71.235541999999995</c:v>
                </c:pt>
                <c:pt idx="29">
                  <c:v>70.905333999999996</c:v>
                </c:pt>
                <c:pt idx="30">
                  <c:v>72.243446000000006</c:v>
                </c:pt>
                <c:pt idx="31">
                  <c:v>69.690421999999998</c:v>
                </c:pt>
                <c:pt idx="32">
                  <c:v>72.401154000000005</c:v>
                </c:pt>
                <c:pt idx="33">
                  <c:v>73.327736000000002</c:v>
                </c:pt>
                <c:pt idx="34">
                  <c:v>70.092110000000005</c:v>
                </c:pt>
                <c:pt idx="35">
                  <c:v>70.649039999999999</c:v>
                </c:pt>
                <c:pt idx="36">
                  <c:v>74.084282000000002</c:v>
                </c:pt>
                <c:pt idx="37">
                  <c:v>74.850669999999994</c:v>
                </c:pt>
                <c:pt idx="38">
                  <c:v>70.737755000000007</c:v>
                </c:pt>
                <c:pt idx="39">
                  <c:v>76.656791999999996</c:v>
                </c:pt>
                <c:pt idx="40">
                  <c:v>79.205298999999997</c:v>
                </c:pt>
                <c:pt idx="41">
                  <c:v>80.296447999999998</c:v>
                </c:pt>
                <c:pt idx="42">
                  <c:v>76.641852999999998</c:v>
                </c:pt>
                <c:pt idx="43">
                  <c:v>65.592308000000003</c:v>
                </c:pt>
                <c:pt idx="44">
                  <c:v>79.282523999999995</c:v>
                </c:pt>
                <c:pt idx="45">
                  <c:v>77.112685999999997</c:v>
                </c:pt>
                <c:pt idx="46">
                  <c:v>78.903862000000004</c:v>
                </c:pt>
                <c:pt idx="47">
                  <c:v>78.009521000000007</c:v>
                </c:pt>
                <c:pt idx="48">
                  <c:v>79.247642999999997</c:v>
                </c:pt>
                <c:pt idx="49">
                  <c:v>80.179359000000005</c:v>
                </c:pt>
                <c:pt idx="50">
                  <c:v>80.550545</c:v>
                </c:pt>
                <c:pt idx="51">
                  <c:v>78.933753999999993</c:v>
                </c:pt>
                <c:pt idx="52">
                  <c:v>80.993979999999993</c:v>
                </c:pt>
                <c:pt idx="53">
                  <c:v>78.462913999999998</c:v>
                </c:pt>
                <c:pt idx="54">
                  <c:v>79.441963000000001</c:v>
                </c:pt>
                <c:pt idx="55">
                  <c:v>77.578536999999997</c:v>
                </c:pt>
                <c:pt idx="56">
                  <c:v>77.259674000000004</c:v>
                </c:pt>
                <c:pt idx="57">
                  <c:v>79.526664999999994</c:v>
                </c:pt>
                <c:pt idx="58">
                  <c:v>67.874245000000002</c:v>
                </c:pt>
                <c:pt idx="59">
                  <c:v>82.583374000000006</c:v>
                </c:pt>
                <c:pt idx="60">
                  <c:v>68.500174999999999</c:v>
                </c:pt>
                <c:pt idx="61">
                  <c:v>83.679496999999998</c:v>
                </c:pt>
                <c:pt idx="62">
                  <c:v>83.071640000000002</c:v>
                </c:pt>
                <c:pt idx="63">
                  <c:v>78.475371999999993</c:v>
                </c:pt>
                <c:pt idx="64">
                  <c:v>84.401947000000007</c:v>
                </c:pt>
                <c:pt idx="65">
                  <c:v>108.58266399999999</c:v>
                </c:pt>
                <c:pt idx="66">
                  <c:v>108.672516</c:v>
                </c:pt>
                <c:pt idx="67">
                  <c:v>67.364127999999994</c:v>
                </c:pt>
                <c:pt idx="68">
                  <c:v>85.445755000000005</c:v>
                </c:pt>
                <c:pt idx="69">
                  <c:v>92.289092999999994</c:v>
                </c:pt>
                <c:pt idx="70">
                  <c:v>92.924355000000006</c:v>
                </c:pt>
                <c:pt idx="71">
                  <c:v>67.403557000000006</c:v>
                </c:pt>
                <c:pt idx="72">
                  <c:v>88.096405000000004</c:v>
                </c:pt>
                <c:pt idx="73">
                  <c:v>92.518287999999998</c:v>
                </c:pt>
                <c:pt idx="74">
                  <c:v>110.24979399999999</c:v>
                </c:pt>
                <c:pt idx="75">
                  <c:v>87.122337000000002</c:v>
                </c:pt>
                <c:pt idx="76">
                  <c:v>70.316367999999997</c:v>
                </c:pt>
                <c:pt idx="77">
                  <c:v>85.694878000000003</c:v>
                </c:pt>
                <c:pt idx="78">
                  <c:v>87.623076999999995</c:v>
                </c:pt>
                <c:pt idx="79">
                  <c:v>87.588195999999996</c:v>
                </c:pt>
                <c:pt idx="80">
                  <c:v>94.705558999999994</c:v>
                </c:pt>
                <c:pt idx="81">
                  <c:v>94.476364000000004</c:v>
                </c:pt>
                <c:pt idx="82">
                  <c:v>87.710257999999996</c:v>
                </c:pt>
                <c:pt idx="83">
                  <c:v>90.707176000000004</c:v>
                </c:pt>
                <c:pt idx="84">
                  <c:v>90.126732000000004</c:v>
                </c:pt>
                <c:pt idx="85">
                  <c:v>90.707176000000004</c:v>
                </c:pt>
                <c:pt idx="86">
                  <c:v>111.008476</c:v>
                </c:pt>
                <c:pt idx="87">
                  <c:v>89.698241999999993</c:v>
                </c:pt>
                <c:pt idx="88">
                  <c:v>71.225684999999999</c:v>
                </c:pt>
                <c:pt idx="89">
                  <c:v>95.851517000000001</c:v>
                </c:pt>
                <c:pt idx="90">
                  <c:v>89.401786999999999</c:v>
                </c:pt>
                <c:pt idx="91">
                  <c:v>90.879065999999995</c:v>
                </c:pt>
                <c:pt idx="92">
                  <c:v>87.899590000000003</c:v>
                </c:pt>
                <c:pt idx="93">
                  <c:v>71.297156999999999</c:v>
                </c:pt>
                <c:pt idx="94">
                  <c:v>90.889037999999999</c:v>
                </c:pt>
                <c:pt idx="95">
                  <c:v>92.844634999999997</c:v>
                </c:pt>
                <c:pt idx="96">
                  <c:v>72.184303</c:v>
                </c:pt>
                <c:pt idx="97">
                  <c:v>93.133613999999994</c:v>
                </c:pt>
                <c:pt idx="98">
                  <c:v>70.991577000000007</c:v>
                </c:pt>
                <c:pt idx="99">
                  <c:v>91.310051000000001</c:v>
                </c:pt>
                <c:pt idx="100">
                  <c:v>106.935509</c:v>
                </c:pt>
                <c:pt idx="101">
                  <c:v>106.655991</c:v>
                </c:pt>
                <c:pt idx="102">
                  <c:v>114.752022</c:v>
                </c:pt>
                <c:pt idx="103">
                  <c:v>95.988533000000004</c:v>
                </c:pt>
                <c:pt idx="104">
                  <c:v>95.141525000000001</c:v>
                </c:pt>
                <c:pt idx="105">
                  <c:v>96.658660999999995</c:v>
                </c:pt>
                <c:pt idx="106">
                  <c:v>96.930199000000002</c:v>
                </c:pt>
                <c:pt idx="107">
                  <c:v>72.117767000000001</c:v>
                </c:pt>
                <c:pt idx="108">
                  <c:v>108.033615</c:v>
                </c:pt>
                <c:pt idx="109">
                  <c:v>96.182845999999998</c:v>
                </c:pt>
                <c:pt idx="110">
                  <c:v>95.006996000000001</c:v>
                </c:pt>
                <c:pt idx="111">
                  <c:v>95.582465999999997</c:v>
                </c:pt>
                <c:pt idx="112">
                  <c:v>95.415558000000004</c:v>
                </c:pt>
                <c:pt idx="113">
                  <c:v>73.635773</c:v>
                </c:pt>
                <c:pt idx="114">
                  <c:v>115.12138400000001</c:v>
                </c:pt>
                <c:pt idx="115">
                  <c:v>96.715964999999997</c:v>
                </c:pt>
                <c:pt idx="116">
                  <c:v>74.604240000000004</c:v>
                </c:pt>
                <c:pt idx="117">
                  <c:v>98.011391000000003</c:v>
                </c:pt>
                <c:pt idx="118">
                  <c:v>114.85185199999999</c:v>
                </c:pt>
                <c:pt idx="119">
                  <c:v>97.381111000000004</c:v>
                </c:pt>
                <c:pt idx="120">
                  <c:v>114.84187300000001</c:v>
                </c:pt>
                <c:pt idx="121">
                  <c:v>73.480521999999993</c:v>
                </c:pt>
                <c:pt idx="122">
                  <c:v>109.890411</c:v>
                </c:pt>
                <c:pt idx="123">
                  <c:v>115.55064400000001</c:v>
                </c:pt>
                <c:pt idx="124">
                  <c:v>116.39917800000001</c:v>
                </c:pt>
                <c:pt idx="125">
                  <c:v>112.96511099999999</c:v>
                </c:pt>
                <c:pt idx="126">
                  <c:v>118.69000200000001</c:v>
                </c:pt>
                <c:pt idx="127">
                  <c:v>112.82534800000001</c:v>
                </c:pt>
                <c:pt idx="128">
                  <c:v>110.149963</c:v>
                </c:pt>
                <c:pt idx="129">
                  <c:v>118.824997</c:v>
                </c:pt>
                <c:pt idx="130">
                  <c:v>115.78025100000001</c:v>
                </c:pt>
                <c:pt idx="131">
                  <c:v>112.086624</c:v>
                </c:pt>
                <c:pt idx="132">
                  <c:v>116.668724</c:v>
                </c:pt>
                <c:pt idx="133">
                  <c:v>111.61743199999999</c:v>
                </c:pt>
                <c:pt idx="134">
                  <c:v>114.77198799999999</c:v>
                </c:pt>
                <c:pt idx="135">
                  <c:v>114.881805</c:v>
                </c:pt>
                <c:pt idx="136">
                  <c:v>117.30761699999999</c:v>
                </c:pt>
                <c:pt idx="137">
                  <c:v>113.893501</c:v>
                </c:pt>
                <c:pt idx="138">
                  <c:v>111.936882</c:v>
                </c:pt>
                <c:pt idx="139">
                  <c:v>63.784916000000003</c:v>
                </c:pt>
                <c:pt idx="140">
                  <c:v>77.144942999999998</c:v>
                </c:pt>
                <c:pt idx="141">
                  <c:v>64.347892999999999</c:v>
                </c:pt>
                <c:pt idx="142">
                  <c:v>111.807106</c:v>
                </c:pt>
                <c:pt idx="143">
                  <c:v>116.768547</c:v>
                </c:pt>
                <c:pt idx="144">
                  <c:v>114.76200900000001</c:v>
                </c:pt>
                <c:pt idx="145">
                  <c:v>65.621384000000006</c:v>
                </c:pt>
                <c:pt idx="146">
                  <c:v>66.004897999999997</c:v>
                </c:pt>
                <c:pt idx="147">
                  <c:v>65.291945999999996</c:v>
                </c:pt>
                <c:pt idx="148">
                  <c:v>116.29935500000001</c:v>
                </c:pt>
                <c:pt idx="149">
                  <c:v>115.610542</c:v>
                </c:pt>
                <c:pt idx="150">
                  <c:v>66.737517999999994</c:v>
                </c:pt>
                <c:pt idx="151">
                  <c:v>66.567886000000001</c:v>
                </c:pt>
                <c:pt idx="152">
                  <c:v>64.942841000000001</c:v>
                </c:pt>
                <c:pt idx="153">
                  <c:v>118.81501</c:v>
                </c:pt>
                <c:pt idx="154">
                  <c:v>105.88608600000001</c:v>
                </c:pt>
                <c:pt idx="155">
                  <c:v>68.699387000000002</c:v>
                </c:pt>
                <c:pt idx="156">
                  <c:v>116.58886</c:v>
                </c:pt>
                <c:pt idx="157">
                  <c:v>67.644706999999997</c:v>
                </c:pt>
                <c:pt idx="158">
                  <c:v>64.357726999999997</c:v>
                </c:pt>
                <c:pt idx="159">
                  <c:v>66.553130999999993</c:v>
                </c:pt>
                <c:pt idx="160">
                  <c:v>112.625694</c:v>
                </c:pt>
                <c:pt idx="161">
                  <c:v>75.883018000000007</c:v>
                </c:pt>
                <c:pt idx="162">
                  <c:v>68.841965000000002</c:v>
                </c:pt>
                <c:pt idx="163">
                  <c:v>64.974815000000007</c:v>
                </c:pt>
                <c:pt idx="164">
                  <c:v>113.29454</c:v>
                </c:pt>
                <c:pt idx="165">
                  <c:v>78.931563999999995</c:v>
                </c:pt>
                <c:pt idx="166">
                  <c:v>68.773132000000004</c:v>
                </c:pt>
                <c:pt idx="167">
                  <c:v>64.414268000000007</c:v>
                </c:pt>
                <c:pt idx="168">
                  <c:v>78.611198000000002</c:v>
                </c:pt>
                <c:pt idx="169">
                  <c:v>65.702515000000005</c:v>
                </c:pt>
                <c:pt idx="170">
                  <c:v>69.886818000000005</c:v>
                </c:pt>
                <c:pt idx="171">
                  <c:v>76.091994999999997</c:v>
                </c:pt>
                <c:pt idx="172">
                  <c:v>69.820442</c:v>
                </c:pt>
                <c:pt idx="173">
                  <c:v>68.937850999999995</c:v>
                </c:pt>
                <c:pt idx="174">
                  <c:v>65.847565000000003</c:v>
                </c:pt>
                <c:pt idx="175">
                  <c:v>68.802634999999995</c:v>
                </c:pt>
                <c:pt idx="176">
                  <c:v>64.704375999999996</c:v>
                </c:pt>
                <c:pt idx="177">
                  <c:v>65.486168000000006</c:v>
                </c:pt>
                <c:pt idx="178">
                  <c:v>109.186623</c:v>
                </c:pt>
                <c:pt idx="179">
                  <c:v>79.749701999999999</c:v>
                </c:pt>
                <c:pt idx="180">
                  <c:v>71.246352999999999</c:v>
                </c:pt>
                <c:pt idx="181">
                  <c:v>120.502106</c:v>
                </c:pt>
                <c:pt idx="182">
                  <c:v>75.954314999999994</c:v>
                </c:pt>
                <c:pt idx="183">
                  <c:v>71.669212000000002</c:v>
                </c:pt>
                <c:pt idx="184">
                  <c:v>78.761520000000004</c:v>
                </c:pt>
                <c:pt idx="185">
                  <c:v>115.34101099999999</c:v>
                </c:pt>
                <c:pt idx="186">
                  <c:v>71.273392000000001</c:v>
                </c:pt>
                <c:pt idx="187">
                  <c:v>115.161316</c:v>
                </c:pt>
                <c:pt idx="188">
                  <c:v>64.569159999999997</c:v>
                </c:pt>
                <c:pt idx="189">
                  <c:v>72.192863000000003</c:v>
                </c:pt>
                <c:pt idx="190">
                  <c:v>65.466507000000007</c:v>
                </c:pt>
                <c:pt idx="191">
                  <c:v>73.358185000000006</c:v>
                </c:pt>
                <c:pt idx="192">
                  <c:v>64.401978</c:v>
                </c:pt>
                <c:pt idx="193">
                  <c:v>120.98127700000001</c:v>
                </c:pt>
                <c:pt idx="194">
                  <c:v>63.954543999999999</c:v>
                </c:pt>
                <c:pt idx="195">
                  <c:v>108.554153</c:v>
                </c:pt>
                <c:pt idx="196">
                  <c:v>80.077461</c:v>
                </c:pt>
                <c:pt idx="197">
                  <c:v>78.865020999999999</c:v>
                </c:pt>
                <c:pt idx="198">
                  <c:v>73.122153999999995</c:v>
                </c:pt>
                <c:pt idx="199">
                  <c:v>120.891434</c:v>
                </c:pt>
                <c:pt idx="200">
                  <c:v>65.336212000000003</c:v>
                </c:pt>
                <c:pt idx="201">
                  <c:v>79.239593999999997</c:v>
                </c:pt>
                <c:pt idx="202">
                  <c:v>65.665633999999997</c:v>
                </c:pt>
                <c:pt idx="203">
                  <c:v>80.057738999999998</c:v>
                </c:pt>
                <c:pt idx="204">
                  <c:v>64.460991000000007</c:v>
                </c:pt>
                <c:pt idx="205">
                  <c:v>78.388199</c:v>
                </c:pt>
                <c:pt idx="206">
                  <c:v>65.019051000000005</c:v>
                </c:pt>
                <c:pt idx="207">
                  <c:v>109.279099</c:v>
                </c:pt>
                <c:pt idx="208">
                  <c:v>73.704819000000001</c:v>
                </c:pt>
                <c:pt idx="209">
                  <c:v>109.675194</c:v>
                </c:pt>
                <c:pt idx="210">
                  <c:v>79.027405000000002</c:v>
                </c:pt>
                <c:pt idx="211">
                  <c:v>74.538239000000004</c:v>
                </c:pt>
                <c:pt idx="212">
                  <c:v>80.631927000000005</c:v>
                </c:pt>
                <c:pt idx="213">
                  <c:v>73.840041999999997</c:v>
                </c:pt>
                <c:pt idx="214">
                  <c:v>78.103012000000007</c:v>
                </c:pt>
                <c:pt idx="215">
                  <c:v>79.951774999999998</c:v>
                </c:pt>
                <c:pt idx="216">
                  <c:v>110.92113500000001</c:v>
                </c:pt>
                <c:pt idx="217">
                  <c:v>76.541884999999994</c:v>
                </c:pt>
                <c:pt idx="218">
                  <c:v>78.255439999999993</c:v>
                </c:pt>
                <c:pt idx="219">
                  <c:v>76.293578999999994</c:v>
                </c:pt>
                <c:pt idx="220">
                  <c:v>76.121498000000003</c:v>
                </c:pt>
                <c:pt idx="221">
                  <c:v>77.827667000000005</c:v>
                </c:pt>
                <c:pt idx="222">
                  <c:v>76.871323000000004</c:v>
                </c:pt>
                <c:pt idx="223">
                  <c:v>78.105475999999996</c:v>
                </c:pt>
                <c:pt idx="224">
                  <c:v>117.117943</c:v>
                </c:pt>
                <c:pt idx="225">
                  <c:v>79.622337000000002</c:v>
                </c:pt>
                <c:pt idx="226">
                  <c:v>77.500693999999996</c:v>
                </c:pt>
                <c:pt idx="227">
                  <c:v>78.481621000000004</c:v>
                </c:pt>
                <c:pt idx="228">
                  <c:v>112.815369</c:v>
                </c:pt>
                <c:pt idx="229">
                  <c:v>79.737899999999996</c:v>
                </c:pt>
                <c:pt idx="230">
                  <c:v>112.533356</c:v>
                </c:pt>
                <c:pt idx="231">
                  <c:v>78.358695999999995</c:v>
                </c:pt>
                <c:pt idx="232">
                  <c:v>114.41011</c:v>
                </c:pt>
                <c:pt idx="233">
                  <c:v>77.923537999999994</c:v>
                </c:pt>
                <c:pt idx="234">
                  <c:v>124.18575300000001</c:v>
                </c:pt>
                <c:pt idx="235">
                  <c:v>114.709602</c:v>
                </c:pt>
                <c:pt idx="236">
                  <c:v>115.508217</c:v>
                </c:pt>
                <c:pt idx="237">
                  <c:v>115.363472</c:v>
                </c:pt>
                <c:pt idx="238">
                  <c:v>113.501678</c:v>
                </c:pt>
                <c:pt idx="239">
                  <c:v>114.81192</c:v>
                </c:pt>
                <c:pt idx="240">
                  <c:v>120.751671</c:v>
                </c:pt>
                <c:pt idx="241">
                  <c:v>118.071297</c:v>
                </c:pt>
                <c:pt idx="242">
                  <c:v>120.671806</c:v>
                </c:pt>
                <c:pt idx="243">
                  <c:v>124.592552</c:v>
                </c:pt>
                <c:pt idx="244">
                  <c:v>124.794701</c:v>
                </c:pt>
                <c:pt idx="245">
                  <c:v>124.610016</c:v>
                </c:pt>
                <c:pt idx="246">
                  <c:v>124.1558</c:v>
                </c:pt>
                <c:pt idx="247">
                  <c:v>125.640739</c:v>
                </c:pt>
                <c:pt idx="248">
                  <c:v>126.304596</c:v>
                </c:pt>
                <c:pt idx="249">
                  <c:v>128.81774899999999</c:v>
                </c:pt>
                <c:pt idx="250">
                  <c:v>131.17369099999999</c:v>
                </c:pt>
                <c:pt idx="251">
                  <c:v>133.94889800000001</c:v>
                </c:pt>
              </c:numCache>
            </c:numRef>
          </c:yVal>
          <c:smooth val="0"/>
          <c:extLst>
            <c:ext xmlns:c16="http://schemas.microsoft.com/office/drawing/2014/chart" uri="{C3380CC4-5D6E-409C-BE32-E72D297353CC}">
              <c16:uniqueId val="{00000000-F4F8-4F5E-91D5-05D380B8890D}"/>
            </c:ext>
          </c:extLst>
        </c:ser>
        <c:dLbls>
          <c:showLegendKey val="0"/>
          <c:showVal val="0"/>
          <c:showCatName val="0"/>
          <c:showSerName val="0"/>
          <c:showPercent val="0"/>
          <c:showBubbleSize val="0"/>
        </c:dLbls>
        <c:axId val="818108688"/>
        <c:axId val="818109520"/>
      </c:scatterChart>
      <c:valAx>
        <c:axId val="81810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09520"/>
        <c:crosses val="autoZero"/>
        <c:crossBetween val="midCat"/>
      </c:valAx>
      <c:valAx>
        <c:axId val="81810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08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Checking for Homoscedastic</a:t>
            </a:r>
          </a:p>
          <a:p>
            <a:pPr>
              <a:defRPr b="1"/>
            </a:pPr>
            <a:r>
              <a:rPr lang="en-US" b="1"/>
              <a:t>Residual</a:t>
            </a:r>
            <a:r>
              <a:rPr lang="en-US" b="1" baseline="0"/>
              <a:t> vs Predicted 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3'!$G$2:$G$253</c:f>
              <c:numCache>
                <c:formatCode>0.00</c:formatCode>
                <c:ptCount val="252"/>
                <c:pt idx="0">
                  <c:v>56.047986370004381</c:v>
                </c:pt>
                <c:pt idx="1">
                  <c:v>56.291699302773587</c:v>
                </c:pt>
                <c:pt idx="2">
                  <c:v>56.535412235542793</c:v>
                </c:pt>
                <c:pt idx="3">
                  <c:v>56.779125168312</c:v>
                </c:pt>
                <c:pt idx="4">
                  <c:v>57.022838101081206</c:v>
                </c:pt>
                <c:pt idx="5">
                  <c:v>57.266551033850412</c:v>
                </c:pt>
                <c:pt idx="6">
                  <c:v>57.510263966619611</c:v>
                </c:pt>
                <c:pt idx="7">
                  <c:v>57.753976899388817</c:v>
                </c:pt>
                <c:pt idx="8">
                  <c:v>57.997689832158024</c:v>
                </c:pt>
                <c:pt idx="9">
                  <c:v>58.24140276492723</c:v>
                </c:pt>
                <c:pt idx="10">
                  <c:v>58.485115697696436</c:v>
                </c:pt>
                <c:pt idx="11">
                  <c:v>58.728828630465642</c:v>
                </c:pt>
                <c:pt idx="12">
                  <c:v>58.972541563234849</c:v>
                </c:pt>
                <c:pt idx="13">
                  <c:v>59.216254496004055</c:v>
                </c:pt>
                <c:pt idx="14">
                  <c:v>59.459967428773261</c:v>
                </c:pt>
                <c:pt idx="15">
                  <c:v>59.703680361542467</c:v>
                </c:pt>
                <c:pt idx="16">
                  <c:v>59.947393294311674</c:v>
                </c:pt>
                <c:pt idx="17">
                  <c:v>60.19110622708088</c:v>
                </c:pt>
                <c:pt idx="18">
                  <c:v>60.434819159850086</c:v>
                </c:pt>
                <c:pt idx="19">
                  <c:v>60.678532092619292</c:v>
                </c:pt>
                <c:pt idx="20">
                  <c:v>60.922245025388492</c:v>
                </c:pt>
                <c:pt idx="21">
                  <c:v>61.165957958157698</c:v>
                </c:pt>
                <c:pt idx="22">
                  <c:v>61.409670890926904</c:v>
                </c:pt>
                <c:pt idx="23">
                  <c:v>61.65338382369611</c:v>
                </c:pt>
                <c:pt idx="24">
                  <c:v>61.897096756465317</c:v>
                </c:pt>
                <c:pt idx="25">
                  <c:v>62.140809689234523</c:v>
                </c:pt>
                <c:pt idx="26">
                  <c:v>62.384522622003729</c:v>
                </c:pt>
                <c:pt idx="27">
                  <c:v>62.628235554772935</c:v>
                </c:pt>
                <c:pt idx="28">
                  <c:v>62.871948487542141</c:v>
                </c:pt>
                <c:pt idx="29">
                  <c:v>63.115661420311348</c:v>
                </c:pt>
                <c:pt idx="30">
                  <c:v>63.359374353080554</c:v>
                </c:pt>
                <c:pt idx="31">
                  <c:v>63.60308728584976</c:v>
                </c:pt>
                <c:pt idx="32">
                  <c:v>63.846800218618966</c:v>
                </c:pt>
                <c:pt idx="33">
                  <c:v>64.090513151388166</c:v>
                </c:pt>
                <c:pt idx="34">
                  <c:v>64.334226084157379</c:v>
                </c:pt>
                <c:pt idx="35">
                  <c:v>64.577939016926578</c:v>
                </c:pt>
                <c:pt idx="36">
                  <c:v>64.821651949695791</c:v>
                </c:pt>
                <c:pt idx="37">
                  <c:v>65.065364882464991</c:v>
                </c:pt>
                <c:pt idx="38">
                  <c:v>65.30907781523419</c:v>
                </c:pt>
                <c:pt idx="39">
                  <c:v>65.552790748003403</c:v>
                </c:pt>
                <c:pt idx="40">
                  <c:v>65.796503680772616</c:v>
                </c:pt>
                <c:pt idx="41">
                  <c:v>66.040216613541816</c:v>
                </c:pt>
                <c:pt idx="42">
                  <c:v>66.283929546311015</c:v>
                </c:pt>
                <c:pt idx="43">
                  <c:v>66.527642479080228</c:v>
                </c:pt>
                <c:pt idx="44">
                  <c:v>66.771355411849427</c:v>
                </c:pt>
                <c:pt idx="45">
                  <c:v>67.015068344618641</c:v>
                </c:pt>
                <c:pt idx="46">
                  <c:v>67.25878127738784</c:v>
                </c:pt>
                <c:pt idx="47">
                  <c:v>67.502494210157053</c:v>
                </c:pt>
                <c:pt idx="48">
                  <c:v>67.746207142926252</c:v>
                </c:pt>
                <c:pt idx="49">
                  <c:v>67.989920075695466</c:v>
                </c:pt>
                <c:pt idx="50">
                  <c:v>68.233633008464665</c:v>
                </c:pt>
                <c:pt idx="51">
                  <c:v>68.477345941233878</c:v>
                </c:pt>
                <c:pt idx="52">
                  <c:v>68.721058874003077</c:v>
                </c:pt>
                <c:pt idx="53">
                  <c:v>68.964771806772291</c:v>
                </c:pt>
                <c:pt idx="54">
                  <c:v>69.20848473954149</c:v>
                </c:pt>
                <c:pt idx="55">
                  <c:v>69.452197672310689</c:v>
                </c:pt>
                <c:pt idx="56">
                  <c:v>69.695910605079902</c:v>
                </c:pt>
                <c:pt idx="57">
                  <c:v>69.939623537849101</c:v>
                </c:pt>
                <c:pt idx="58">
                  <c:v>70.183336470618315</c:v>
                </c:pt>
                <c:pt idx="59">
                  <c:v>70.427049403387514</c:v>
                </c:pt>
                <c:pt idx="60">
                  <c:v>70.670762336156727</c:v>
                </c:pt>
                <c:pt idx="61">
                  <c:v>70.914475268925926</c:v>
                </c:pt>
                <c:pt idx="62">
                  <c:v>71.15818820169514</c:v>
                </c:pt>
                <c:pt idx="63">
                  <c:v>71.401901134464339</c:v>
                </c:pt>
                <c:pt idx="64">
                  <c:v>71.645614067233552</c:v>
                </c:pt>
                <c:pt idx="65">
                  <c:v>71.889327000002751</c:v>
                </c:pt>
                <c:pt idx="66">
                  <c:v>72.133039932771965</c:v>
                </c:pt>
                <c:pt idx="67">
                  <c:v>72.376752865541164</c:v>
                </c:pt>
                <c:pt idx="68">
                  <c:v>72.620465798310363</c:v>
                </c:pt>
                <c:pt idx="69">
                  <c:v>72.864178731079576</c:v>
                </c:pt>
                <c:pt idx="70">
                  <c:v>73.107891663848775</c:v>
                </c:pt>
                <c:pt idx="71">
                  <c:v>73.351604596617989</c:v>
                </c:pt>
                <c:pt idx="72">
                  <c:v>73.595317529387188</c:v>
                </c:pt>
                <c:pt idx="73">
                  <c:v>73.839030462156401</c:v>
                </c:pt>
                <c:pt idx="74">
                  <c:v>74.0827433949256</c:v>
                </c:pt>
                <c:pt idx="75">
                  <c:v>74.326456327694814</c:v>
                </c:pt>
                <c:pt idx="76">
                  <c:v>74.570169260464013</c:v>
                </c:pt>
                <c:pt idx="77">
                  <c:v>74.813882193233212</c:v>
                </c:pt>
                <c:pt idx="78">
                  <c:v>75.057595126002425</c:v>
                </c:pt>
                <c:pt idx="79">
                  <c:v>75.301308058771639</c:v>
                </c:pt>
                <c:pt idx="80">
                  <c:v>75.545020991540838</c:v>
                </c:pt>
                <c:pt idx="81">
                  <c:v>75.788733924310037</c:v>
                </c:pt>
                <c:pt idx="82">
                  <c:v>76.03244685707925</c:v>
                </c:pt>
                <c:pt idx="83">
                  <c:v>76.276159789848464</c:v>
                </c:pt>
                <c:pt idx="84">
                  <c:v>76.519872722617663</c:v>
                </c:pt>
                <c:pt idx="85">
                  <c:v>76.763585655386862</c:v>
                </c:pt>
                <c:pt idx="86">
                  <c:v>77.007298588156075</c:v>
                </c:pt>
                <c:pt idx="87">
                  <c:v>77.251011520925275</c:v>
                </c:pt>
                <c:pt idx="88">
                  <c:v>77.494724453694488</c:v>
                </c:pt>
                <c:pt idx="89">
                  <c:v>77.738437386463687</c:v>
                </c:pt>
                <c:pt idx="90">
                  <c:v>77.982150319232886</c:v>
                </c:pt>
                <c:pt idx="91">
                  <c:v>78.2258632520021</c:v>
                </c:pt>
                <c:pt idx="92">
                  <c:v>78.469576184771313</c:v>
                </c:pt>
                <c:pt idx="93">
                  <c:v>78.713289117540512</c:v>
                </c:pt>
                <c:pt idx="94">
                  <c:v>78.957002050309711</c:v>
                </c:pt>
                <c:pt idx="95">
                  <c:v>79.200714983078925</c:v>
                </c:pt>
                <c:pt idx="96">
                  <c:v>79.444427915848138</c:v>
                </c:pt>
                <c:pt idx="97">
                  <c:v>79.688140848617337</c:v>
                </c:pt>
                <c:pt idx="98">
                  <c:v>79.931853781386536</c:v>
                </c:pt>
                <c:pt idx="99">
                  <c:v>80.17556671415575</c:v>
                </c:pt>
                <c:pt idx="100">
                  <c:v>80.419279646924949</c:v>
                </c:pt>
                <c:pt idx="101">
                  <c:v>80.662992579694162</c:v>
                </c:pt>
                <c:pt idx="102">
                  <c:v>80.906705512463361</c:v>
                </c:pt>
                <c:pt idx="103">
                  <c:v>81.150418445232575</c:v>
                </c:pt>
                <c:pt idx="104">
                  <c:v>81.394131378001774</c:v>
                </c:pt>
                <c:pt idx="105">
                  <c:v>81.637844310770987</c:v>
                </c:pt>
                <c:pt idx="106">
                  <c:v>81.881557243540186</c:v>
                </c:pt>
                <c:pt idx="107">
                  <c:v>82.125270176309385</c:v>
                </c:pt>
                <c:pt idx="108">
                  <c:v>82.368983109078599</c:v>
                </c:pt>
                <c:pt idx="109">
                  <c:v>82.612696041847812</c:v>
                </c:pt>
                <c:pt idx="110">
                  <c:v>82.856408974617011</c:v>
                </c:pt>
                <c:pt idx="111">
                  <c:v>83.10012190738621</c:v>
                </c:pt>
                <c:pt idx="112">
                  <c:v>83.343834840155424</c:v>
                </c:pt>
                <c:pt idx="113">
                  <c:v>83.587547772924623</c:v>
                </c:pt>
                <c:pt idx="114">
                  <c:v>83.831260705693836</c:v>
                </c:pt>
                <c:pt idx="115">
                  <c:v>84.074973638463035</c:v>
                </c:pt>
                <c:pt idx="116">
                  <c:v>84.318686571232249</c:v>
                </c:pt>
                <c:pt idx="117">
                  <c:v>84.562399504001448</c:v>
                </c:pt>
                <c:pt idx="118">
                  <c:v>84.806112436770661</c:v>
                </c:pt>
                <c:pt idx="119">
                  <c:v>85.04982536953986</c:v>
                </c:pt>
                <c:pt idx="120">
                  <c:v>85.293538302309059</c:v>
                </c:pt>
                <c:pt idx="121">
                  <c:v>85.537251235078273</c:v>
                </c:pt>
                <c:pt idx="122">
                  <c:v>85.780964167847486</c:v>
                </c:pt>
                <c:pt idx="123">
                  <c:v>86.024677100616685</c:v>
                </c:pt>
                <c:pt idx="124">
                  <c:v>86.268390033385884</c:v>
                </c:pt>
                <c:pt idx="125">
                  <c:v>86.512102966155098</c:v>
                </c:pt>
                <c:pt idx="126">
                  <c:v>86.755815898924297</c:v>
                </c:pt>
                <c:pt idx="127">
                  <c:v>86.99952883169351</c:v>
                </c:pt>
                <c:pt idx="128">
                  <c:v>87.243241764462709</c:v>
                </c:pt>
                <c:pt idx="129">
                  <c:v>87.486954697231923</c:v>
                </c:pt>
                <c:pt idx="130">
                  <c:v>87.730667630001122</c:v>
                </c:pt>
                <c:pt idx="131">
                  <c:v>87.974380562770335</c:v>
                </c:pt>
                <c:pt idx="132">
                  <c:v>88.218093495539534</c:v>
                </c:pt>
                <c:pt idx="133">
                  <c:v>88.461806428308734</c:v>
                </c:pt>
                <c:pt idx="134">
                  <c:v>88.705519361077947</c:v>
                </c:pt>
                <c:pt idx="135">
                  <c:v>88.94923229384716</c:v>
                </c:pt>
                <c:pt idx="136">
                  <c:v>89.192945226616359</c:v>
                </c:pt>
                <c:pt idx="137">
                  <c:v>89.436658159385559</c:v>
                </c:pt>
                <c:pt idx="138">
                  <c:v>89.680371092154772</c:v>
                </c:pt>
                <c:pt idx="139">
                  <c:v>89.924084024923985</c:v>
                </c:pt>
                <c:pt idx="140">
                  <c:v>90.167796957693184</c:v>
                </c:pt>
                <c:pt idx="141">
                  <c:v>90.411509890462384</c:v>
                </c:pt>
                <c:pt idx="142">
                  <c:v>90.655222823231583</c:v>
                </c:pt>
                <c:pt idx="143">
                  <c:v>90.898935756000796</c:v>
                </c:pt>
                <c:pt idx="144">
                  <c:v>91.142648688770009</c:v>
                </c:pt>
                <c:pt idx="145">
                  <c:v>91.386361621539208</c:v>
                </c:pt>
                <c:pt idx="146">
                  <c:v>91.630074554308408</c:v>
                </c:pt>
                <c:pt idx="147">
                  <c:v>91.873787487077621</c:v>
                </c:pt>
                <c:pt idx="148">
                  <c:v>92.117500419846834</c:v>
                </c:pt>
                <c:pt idx="149">
                  <c:v>92.361213352616033</c:v>
                </c:pt>
                <c:pt idx="150">
                  <c:v>92.604926285385233</c:v>
                </c:pt>
                <c:pt idx="151">
                  <c:v>92.848639218154446</c:v>
                </c:pt>
                <c:pt idx="152">
                  <c:v>93.092352150923659</c:v>
                </c:pt>
                <c:pt idx="153">
                  <c:v>93.336065083692858</c:v>
                </c:pt>
                <c:pt idx="154">
                  <c:v>93.579778016462058</c:v>
                </c:pt>
                <c:pt idx="155">
                  <c:v>93.823490949231257</c:v>
                </c:pt>
                <c:pt idx="156">
                  <c:v>94.06720388200047</c:v>
                </c:pt>
                <c:pt idx="157">
                  <c:v>94.310916814769683</c:v>
                </c:pt>
                <c:pt idx="158">
                  <c:v>94.554629747538883</c:v>
                </c:pt>
                <c:pt idx="159">
                  <c:v>94.798342680308082</c:v>
                </c:pt>
                <c:pt idx="160">
                  <c:v>95.042055613077295</c:v>
                </c:pt>
                <c:pt idx="161">
                  <c:v>95.285768545846508</c:v>
                </c:pt>
                <c:pt idx="162">
                  <c:v>95.529481478615708</c:v>
                </c:pt>
                <c:pt idx="163">
                  <c:v>95.773194411384907</c:v>
                </c:pt>
                <c:pt idx="164">
                  <c:v>96.01690734415412</c:v>
                </c:pt>
                <c:pt idx="165">
                  <c:v>96.260620276923333</c:v>
                </c:pt>
                <c:pt idx="166">
                  <c:v>96.504333209692533</c:v>
                </c:pt>
                <c:pt idx="167">
                  <c:v>96.748046142461732</c:v>
                </c:pt>
                <c:pt idx="168">
                  <c:v>96.991759075230931</c:v>
                </c:pt>
                <c:pt idx="169">
                  <c:v>97.235472008000144</c:v>
                </c:pt>
                <c:pt idx="170">
                  <c:v>97.479184940769358</c:v>
                </c:pt>
                <c:pt idx="171">
                  <c:v>97.722897873538557</c:v>
                </c:pt>
                <c:pt idx="172">
                  <c:v>97.966610806307756</c:v>
                </c:pt>
                <c:pt idx="173">
                  <c:v>98.210323739076969</c:v>
                </c:pt>
                <c:pt idx="174">
                  <c:v>98.454036671846183</c:v>
                </c:pt>
                <c:pt idx="175">
                  <c:v>98.697749604615382</c:v>
                </c:pt>
                <c:pt idx="176">
                  <c:v>98.941462537384581</c:v>
                </c:pt>
                <c:pt idx="177">
                  <c:v>99.185175470153794</c:v>
                </c:pt>
                <c:pt idx="178">
                  <c:v>99.428888402923008</c:v>
                </c:pt>
                <c:pt idx="179">
                  <c:v>99.672601335692207</c:v>
                </c:pt>
                <c:pt idx="180">
                  <c:v>99.916314268461406</c:v>
                </c:pt>
                <c:pt idx="181">
                  <c:v>100.1600272012306</c:v>
                </c:pt>
                <c:pt idx="182">
                  <c:v>100.40374013399982</c:v>
                </c:pt>
                <c:pt idx="183">
                  <c:v>100.64745306676903</c:v>
                </c:pt>
                <c:pt idx="184">
                  <c:v>100.89116599953823</c:v>
                </c:pt>
                <c:pt idx="185">
                  <c:v>101.13487893230743</c:v>
                </c:pt>
                <c:pt idx="186">
                  <c:v>101.37859186507664</c:v>
                </c:pt>
                <c:pt idx="187">
                  <c:v>101.62230479784586</c:v>
                </c:pt>
                <c:pt idx="188">
                  <c:v>101.86601773061506</c:v>
                </c:pt>
                <c:pt idx="189">
                  <c:v>102.10973066338425</c:v>
                </c:pt>
                <c:pt idx="190">
                  <c:v>102.35344359615347</c:v>
                </c:pt>
                <c:pt idx="191">
                  <c:v>102.59715652892268</c:v>
                </c:pt>
                <c:pt idx="192">
                  <c:v>102.84086946169188</c:v>
                </c:pt>
                <c:pt idx="193">
                  <c:v>103.08458239446108</c:v>
                </c:pt>
                <c:pt idx="194">
                  <c:v>103.32829532723029</c:v>
                </c:pt>
                <c:pt idx="195">
                  <c:v>103.57200825999949</c:v>
                </c:pt>
                <c:pt idx="196">
                  <c:v>103.81572119276871</c:v>
                </c:pt>
                <c:pt idx="197">
                  <c:v>104.0594341255379</c:v>
                </c:pt>
                <c:pt idx="198">
                  <c:v>104.3031470583071</c:v>
                </c:pt>
                <c:pt idx="199">
                  <c:v>104.54685999107632</c:v>
                </c:pt>
                <c:pt idx="200">
                  <c:v>104.79057292384553</c:v>
                </c:pt>
                <c:pt idx="201">
                  <c:v>105.03428585661473</c:v>
                </c:pt>
                <c:pt idx="202">
                  <c:v>105.27799878938393</c:v>
                </c:pt>
                <c:pt idx="203">
                  <c:v>105.52171172215314</c:v>
                </c:pt>
                <c:pt idx="204">
                  <c:v>105.76542465492236</c:v>
                </c:pt>
                <c:pt idx="205">
                  <c:v>106.00913758769155</c:v>
                </c:pt>
                <c:pt idx="206">
                  <c:v>106.25285052046075</c:v>
                </c:pt>
                <c:pt idx="207">
                  <c:v>106.49656345322997</c:v>
                </c:pt>
                <c:pt idx="208">
                  <c:v>106.74027638599917</c:v>
                </c:pt>
                <c:pt idx="209">
                  <c:v>106.98398931876838</c:v>
                </c:pt>
                <c:pt idx="210">
                  <c:v>107.22770225153758</c:v>
                </c:pt>
                <c:pt idx="211">
                  <c:v>107.47141518430678</c:v>
                </c:pt>
                <c:pt idx="212">
                  <c:v>107.71512811707599</c:v>
                </c:pt>
                <c:pt idx="213">
                  <c:v>107.9588410498452</c:v>
                </c:pt>
                <c:pt idx="214">
                  <c:v>108.2025539826144</c:v>
                </c:pt>
                <c:pt idx="215">
                  <c:v>108.4462669153836</c:v>
                </c:pt>
                <c:pt idx="216">
                  <c:v>108.68997984815282</c:v>
                </c:pt>
                <c:pt idx="217">
                  <c:v>108.93369278092203</c:v>
                </c:pt>
                <c:pt idx="218">
                  <c:v>109.17740571369123</c:v>
                </c:pt>
                <c:pt idx="219">
                  <c:v>109.42111864646043</c:v>
                </c:pt>
                <c:pt idx="220">
                  <c:v>109.66483157922964</c:v>
                </c:pt>
                <c:pt idx="221">
                  <c:v>109.90854451199885</c:v>
                </c:pt>
                <c:pt idx="222">
                  <c:v>110.15225744476805</c:v>
                </c:pt>
                <c:pt idx="223">
                  <c:v>110.39597037753725</c:v>
                </c:pt>
                <c:pt idx="224">
                  <c:v>110.63968331030645</c:v>
                </c:pt>
                <c:pt idx="225">
                  <c:v>110.88339624307567</c:v>
                </c:pt>
                <c:pt idx="226">
                  <c:v>111.12710917584488</c:v>
                </c:pt>
                <c:pt idx="227">
                  <c:v>111.37082210861408</c:v>
                </c:pt>
                <c:pt idx="228">
                  <c:v>111.61453504138328</c:v>
                </c:pt>
                <c:pt idx="229">
                  <c:v>111.85824797415249</c:v>
                </c:pt>
                <c:pt idx="230">
                  <c:v>112.1019609069217</c:v>
                </c:pt>
                <c:pt idx="231">
                  <c:v>112.3456738396909</c:v>
                </c:pt>
                <c:pt idx="232">
                  <c:v>112.5893867724601</c:v>
                </c:pt>
                <c:pt idx="233">
                  <c:v>112.83309970522932</c:v>
                </c:pt>
                <c:pt idx="234">
                  <c:v>113.07681263799853</c:v>
                </c:pt>
                <c:pt idx="235">
                  <c:v>113.32052557076773</c:v>
                </c:pt>
                <c:pt idx="236">
                  <c:v>113.56423850353693</c:v>
                </c:pt>
                <c:pt idx="237">
                  <c:v>113.80795143630613</c:v>
                </c:pt>
                <c:pt idx="238">
                  <c:v>114.05166436907534</c:v>
                </c:pt>
                <c:pt idx="239">
                  <c:v>114.29537730184455</c:v>
                </c:pt>
                <c:pt idx="240">
                  <c:v>114.53909023461375</c:v>
                </c:pt>
                <c:pt idx="241">
                  <c:v>114.78280316738295</c:v>
                </c:pt>
                <c:pt idx="242">
                  <c:v>115.02651610015216</c:v>
                </c:pt>
                <c:pt idx="243">
                  <c:v>115.27022903292138</c:v>
                </c:pt>
                <c:pt idx="244">
                  <c:v>115.51394196569058</c:v>
                </c:pt>
                <c:pt idx="245">
                  <c:v>115.75765489845978</c:v>
                </c:pt>
                <c:pt idx="246">
                  <c:v>116.00136783122899</c:v>
                </c:pt>
                <c:pt idx="247">
                  <c:v>116.2450807639982</c:v>
                </c:pt>
                <c:pt idx="248">
                  <c:v>116.4887936967674</c:v>
                </c:pt>
                <c:pt idx="249">
                  <c:v>116.7325066295366</c:v>
                </c:pt>
                <c:pt idx="250">
                  <c:v>116.9762195623058</c:v>
                </c:pt>
                <c:pt idx="251">
                  <c:v>117.21993249507501</c:v>
                </c:pt>
              </c:numCache>
            </c:numRef>
          </c:xVal>
          <c:yVal>
            <c:numRef>
              <c:f>'Part 3'!$H$2:$H$253</c:f>
              <c:numCache>
                <c:formatCode>0.00</c:formatCode>
                <c:ptCount val="252"/>
                <c:pt idx="0">
                  <c:v>7.9065576299956177</c:v>
                </c:pt>
                <c:pt idx="1">
                  <c:v>8.16929169722642</c:v>
                </c:pt>
                <c:pt idx="2">
                  <c:v>7.8665657644572065</c:v>
                </c:pt>
                <c:pt idx="3">
                  <c:v>8.2399258316880051</c:v>
                </c:pt>
                <c:pt idx="4">
                  <c:v>7.5463218989187908</c:v>
                </c:pt>
                <c:pt idx="5">
                  <c:v>8.0696609661495913</c:v>
                </c:pt>
                <c:pt idx="6">
                  <c:v>8.155370033380386</c:v>
                </c:pt>
                <c:pt idx="7">
                  <c:v>7.7125301006111897</c:v>
                </c:pt>
                <c:pt idx="8">
                  <c:v>6.7066861678419727</c:v>
                </c:pt>
                <c:pt idx="9">
                  <c:v>6.1728652350727771</c:v>
                </c:pt>
                <c:pt idx="10">
                  <c:v>5.8726113023035609</c:v>
                </c:pt>
                <c:pt idx="11">
                  <c:v>6.757339369534364</c:v>
                </c:pt>
                <c:pt idx="12">
                  <c:v>6.002273436765158</c:v>
                </c:pt>
                <c:pt idx="13">
                  <c:v>6.6313105039959481</c:v>
                </c:pt>
                <c:pt idx="14">
                  <c:v>6.2425475712267442</c:v>
                </c:pt>
                <c:pt idx="15">
                  <c:v>5.239160638457534</c:v>
                </c:pt>
                <c:pt idx="16">
                  <c:v>3.837522705688329</c:v>
                </c:pt>
                <c:pt idx="17">
                  <c:v>4.1567867729191192</c:v>
                </c:pt>
                <c:pt idx="18">
                  <c:v>4.8571268401499097</c:v>
                </c:pt>
                <c:pt idx="19">
                  <c:v>5.874598907380701</c:v>
                </c:pt>
                <c:pt idx="20">
                  <c:v>4.6991389746115146</c:v>
                </c:pt>
                <c:pt idx="21">
                  <c:v>4.8389400418422994</c:v>
                </c:pt>
                <c:pt idx="22">
                  <c:v>5.1582151090730974</c:v>
                </c:pt>
                <c:pt idx="23">
                  <c:v>5.0841341763038841</c:v>
                </c:pt>
                <c:pt idx="24">
                  <c:v>5.7476102435346803</c:v>
                </c:pt>
                <c:pt idx="25">
                  <c:v>6.6618253107654724</c:v>
                </c:pt>
                <c:pt idx="26">
                  <c:v>6.5533283779962659</c:v>
                </c:pt>
                <c:pt idx="27">
                  <c:v>6.1448964452270687</c:v>
                </c:pt>
                <c:pt idx="28">
                  <c:v>5.9700165124578604</c:v>
                </c:pt>
                <c:pt idx="29">
                  <c:v>5.5837255796886538</c:v>
                </c:pt>
                <c:pt idx="30">
                  <c:v>6.4610676469194459</c:v>
                </c:pt>
                <c:pt idx="31">
                  <c:v>6.283730714150245</c:v>
                </c:pt>
                <c:pt idx="32">
                  <c:v>7.4265917813810347</c:v>
                </c:pt>
                <c:pt idx="33">
                  <c:v>7.1558398486118335</c:v>
                </c:pt>
                <c:pt idx="34">
                  <c:v>7.3349859158426227</c:v>
                </c:pt>
                <c:pt idx="35">
                  <c:v>7.6149239830734246</c:v>
                </c:pt>
                <c:pt idx="36">
                  <c:v>9.0183900503042054</c:v>
                </c:pt>
                <c:pt idx="37">
                  <c:v>8.0567891175350042</c:v>
                </c:pt>
                <c:pt idx="38">
                  <c:v>8.3957411847658108</c:v>
                </c:pt>
                <c:pt idx="39">
                  <c:v>7.8053942519966029</c:v>
                </c:pt>
                <c:pt idx="40">
                  <c:v>8.7417353192273879</c:v>
                </c:pt>
                <c:pt idx="41">
                  <c:v>10.081281386458187</c:v>
                </c:pt>
                <c:pt idx="42">
                  <c:v>10.009649453688979</c:v>
                </c:pt>
                <c:pt idx="43">
                  <c:v>11.395895520919765</c:v>
                </c:pt>
                <c:pt idx="44">
                  <c:v>10.099967588150577</c:v>
                </c:pt>
                <c:pt idx="45">
                  <c:v>9.5268166553813529</c:v>
                </c:pt>
                <c:pt idx="46">
                  <c:v>10.241912722612156</c:v>
                </c:pt>
                <c:pt idx="47">
                  <c:v>10.856201789842942</c:v>
                </c:pt>
                <c:pt idx="48">
                  <c:v>10.081459857073753</c:v>
                </c:pt>
                <c:pt idx="49">
                  <c:v>10.11555592430453</c:v>
                </c:pt>
                <c:pt idx="50">
                  <c:v>10.247987991535339</c:v>
                </c:pt>
                <c:pt idx="51">
                  <c:v>9.7780940587661149</c:v>
                </c:pt>
                <c:pt idx="52">
                  <c:v>7.2332561259969168</c:v>
                </c:pt>
                <c:pt idx="53">
                  <c:v>9.1382401932277162</c:v>
                </c:pt>
                <c:pt idx="54">
                  <c:v>10.529415260458507</c:v>
                </c:pt>
                <c:pt idx="55">
                  <c:v>10.170139327689313</c:v>
                </c:pt>
                <c:pt idx="56">
                  <c:v>6.396084394920095</c:v>
                </c:pt>
                <c:pt idx="57">
                  <c:v>5.9433944621509056</c:v>
                </c:pt>
                <c:pt idx="58">
                  <c:v>8.2048625293816855</c:v>
                </c:pt>
                <c:pt idx="59">
                  <c:v>8.6003555966124878</c:v>
                </c:pt>
                <c:pt idx="60">
                  <c:v>9.2810126638432706</c:v>
                </c:pt>
                <c:pt idx="61">
                  <c:v>7.9505457310740724</c:v>
                </c:pt>
                <c:pt idx="62">
                  <c:v>8.0814057983048571</c:v>
                </c:pt>
                <c:pt idx="63">
                  <c:v>7.3596188655356656</c:v>
                </c:pt>
                <c:pt idx="64">
                  <c:v>8.9863129327664524</c:v>
                </c:pt>
                <c:pt idx="65">
                  <c:v>8.1684119999972467</c:v>
                </c:pt>
                <c:pt idx="66">
                  <c:v>7.9444210672280349</c:v>
                </c:pt>
                <c:pt idx="67">
                  <c:v>6.2344451344588379</c:v>
                </c:pt>
                <c:pt idx="68">
                  <c:v>7.1292362016896362</c:v>
                </c:pt>
                <c:pt idx="69">
                  <c:v>6.0673852689204182</c:v>
                </c:pt>
                <c:pt idx="70">
                  <c:v>4.0370513361512224</c:v>
                </c:pt>
                <c:pt idx="71">
                  <c:v>0.12891740338200464</c:v>
                </c:pt>
                <c:pt idx="72">
                  <c:v>-2.6037405293871814</c:v>
                </c:pt>
                <c:pt idx="73">
                  <c:v>-1.7212634621564007</c:v>
                </c:pt>
                <c:pt idx="74">
                  <c:v>-6.6791863949255941</c:v>
                </c:pt>
                <c:pt idx="75">
                  <c:v>-6.96232832769482</c:v>
                </c:pt>
                <c:pt idx="76">
                  <c:v>-0.93439626046401258</c:v>
                </c:pt>
                <c:pt idx="77">
                  <c:v>-3.5167251932332135</c:v>
                </c:pt>
                <c:pt idx="78">
                  <c:v>-0.45335512600242112</c:v>
                </c:pt>
                <c:pt idx="79">
                  <c:v>-3.1170050587716389</c:v>
                </c:pt>
                <c:pt idx="80">
                  <c:v>-4.3193359915408394</c:v>
                </c:pt>
                <c:pt idx="81">
                  <c:v>-10.196425924310034</c:v>
                </c:pt>
                <c:pt idx="82">
                  <c:v>-5.7160788570792533</c:v>
                </c:pt>
                <c:pt idx="83">
                  <c:v>-8.4019147898484619</c:v>
                </c:pt>
                <c:pt idx="84">
                  <c:v>-15.348531722617665</c:v>
                </c:pt>
                <c:pt idx="85">
                  <c:v>-8.2634106553868634</c:v>
                </c:pt>
                <c:pt idx="86">
                  <c:v>-17.319466588156075</c:v>
                </c:pt>
                <c:pt idx="87">
                  <c:v>-14.938702520925276</c:v>
                </c:pt>
                <c:pt idx="88">
                  <c:v>-16.707813453694484</c:v>
                </c:pt>
                <c:pt idx="89">
                  <c:v>-17.417281386463685</c:v>
                </c:pt>
                <c:pt idx="90">
                  <c:v>-21.490516319232889</c:v>
                </c:pt>
                <c:pt idx="91">
                  <c:v>-22.934344252002099</c:v>
                </c:pt>
                <c:pt idx="92">
                  <c:v>-17.630915184771311</c:v>
                </c:pt>
                <c:pt idx="93">
                  <c:v>-18.20977211754051</c:v>
                </c:pt>
                <c:pt idx="94">
                  <c:v>-15.269609050309711</c:v>
                </c:pt>
                <c:pt idx="95">
                  <c:v>-18.150120983078928</c:v>
                </c:pt>
                <c:pt idx="96">
                  <c:v>-16.651577915848137</c:v>
                </c:pt>
                <c:pt idx="97">
                  <c:v>-17.023433848617337</c:v>
                </c:pt>
                <c:pt idx="98">
                  <c:v>-20.564379781386535</c:v>
                </c:pt>
                <c:pt idx="99">
                  <c:v>-19.81744671415575</c:v>
                </c:pt>
                <c:pt idx="100">
                  <c:v>-20.928587646924946</c:v>
                </c:pt>
                <c:pt idx="101">
                  <c:v>-15.982488579694163</c:v>
                </c:pt>
                <c:pt idx="102">
                  <c:v>-16.975350512463358</c:v>
                </c:pt>
                <c:pt idx="103">
                  <c:v>-15.582761445232578</c:v>
                </c:pt>
                <c:pt idx="104">
                  <c:v>-15.353329378001774</c:v>
                </c:pt>
                <c:pt idx="105">
                  <c:v>-14.300815310770986</c:v>
                </c:pt>
                <c:pt idx="106">
                  <c:v>-11.143802243540179</c:v>
                </c:pt>
                <c:pt idx="107">
                  <c:v>-12.03316017630938</c:v>
                </c:pt>
                <c:pt idx="108">
                  <c:v>-11.719943109078599</c:v>
                </c:pt>
                <c:pt idx="109">
                  <c:v>-12.922274041847814</c:v>
                </c:pt>
                <c:pt idx="110">
                  <c:v>-14.612527974617009</c:v>
                </c:pt>
                <c:pt idx="111">
                  <c:v>-16.965683907386207</c:v>
                </c:pt>
                <c:pt idx="112">
                  <c:v>-15.30448284015543</c:v>
                </c:pt>
                <c:pt idx="113">
                  <c:v>-15.811874772924625</c:v>
                </c:pt>
                <c:pt idx="114">
                  <c:v>-14.098937705693842</c:v>
                </c:pt>
                <c:pt idx="115">
                  <c:v>-14.293364638463032</c:v>
                </c:pt>
                <c:pt idx="116">
                  <c:v>-15.668196571232244</c:v>
                </c:pt>
                <c:pt idx="117">
                  <c:v>-13.657065504001451</c:v>
                </c:pt>
                <c:pt idx="118">
                  <c:v>-12.404958436770656</c:v>
                </c:pt>
                <c:pt idx="119">
                  <c:v>-13.814283369539865</c:v>
                </c:pt>
                <c:pt idx="120">
                  <c:v>-13.050092302309054</c:v>
                </c:pt>
                <c:pt idx="121">
                  <c:v>-12.209515235078271</c:v>
                </c:pt>
                <c:pt idx="122">
                  <c:v>-11.696682167847484</c:v>
                </c:pt>
                <c:pt idx="123">
                  <c:v>-11.174007100616691</c:v>
                </c:pt>
                <c:pt idx="124">
                  <c:v>-9.0087160333858805</c:v>
                </c:pt>
                <c:pt idx="125">
                  <c:v>-8.0367309661551047</c:v>
                </c:pt>
                <c:pt idx="126">
                  <c:v>-9.1772788989242997</c:v>
                </c:pt>
                <c:pt idx="127">
                  <c:v>-10.357675831693513</c:v>
                </c:pt>
                <c:pt idx="128">
                  <c:v>-10.130555764462713</c:v>
                </c:pt>
                <c:pt idx="129">
                  <c:v>-10.830162697231927</c:v>
                </c:pt>
                <c:pt idx="130">
                  <c:v>-9.2677536300011241</c:v>
                </c:pt>
                <c:pt idx="131">
                  <c:v>-9.9648595627703287</c:v>
                </c:pt>
                <c:pt idx="132">
                  <c:v>-8.6914284955395402</c:v>
                </c:pt>
                <c:pt idx="133">
                  <c:v>-9.5280524283087402</c:v>
                </c:pt>
                <c:pt idx="134">
                  <c:v>-9.2635563610779457</c:v>
                </c:pt>
                <c:pt idx="135">
                  <c:v>-10.045370293847157</c:v>
                </c:pt>
                <c:pt idx="136">
                  <c:v>-9.9453022266163629</c:v>
                </c:pt>
                <c:pt idx="137">
                  <c:v>-10.154134159385563</c:v>
                </c:pt>
                <c:pt idx="138">
                  <c:v>-10.475072092154775</c:v>
                </c:pt>
                <c:pt idx="139">
                  <c:v>-9.7447250249239801</c:v>
                </c:pt>
                <c:pt idx="140">
                  <c:v>-9.6172519576931847</c:v>
                </c:pt>
                <c:pt idx="141">
                  <c:v>-9.4175298904623901</c:v>
                </c:pt>
                <c:pt idx="142">
                  <c:v>-10.358774823231585</c:v>
                </c:pt>
                <c:pt idx="143">
                  <c:v>-8.3155617560007897</c:v>
                </c:pt>
                <c:pt idx="144">
                  <c:v>-8.0710086887700072</c:v>
                </c:pt>
                <c:pt idx="145">
                  <c:v>-5.6914836215392057</c:v>
                </c:pt>
                <c:pt idx="146">
                  <c:v>-3.7304845543084042</c:v>
                </c:pt>
                <c:pt idx="147">
                  <c:v>-8.1942904870776232</c:v>
                </c:pt>
                <c:pt idx="148">
                  <c:v>-7.7155534198468274</c:v>
                </c:pt>
                <c:pt idx="149">
                  <c:v>-6.915458352616028</c:v>
                </c:pt>
                <c:pt idx="150">
                  <c:v>-4.8946682853852366</c:v>
                </c:pt>
                <c:pt idx="151">
                  <c:v>-5.2604432181544496</c:v>
                </c:pt>
                <c:pt idx="152">
                  <c:v>-5.4692751509236643</c:v>
                </c:pt>
                <c:pt idx="153">
                  <c:v>-6.2137280836928568</c:v>
                </c:pt>
                <c:pt idx="154">
                  <c:v>-4.1779910164620588</c:v>
                </c:pt>
                <c:pt idx="155">
                  <c:v>-2.5134399492312554</c:v>
                </c:pt>
                <c:pt idx="156">
                  <c:v>-4.3689618820004767</c:v>
                </c:pt>
                <c:pt idx="157">
                  <c:v>-3.4218788147696841</c:v>
                </c:pt>
                <c:pt idx="158">
                  <c:v>-6.4582247475388783</c:v>
                </c:pt>
                <c:pt idx="159">
                  <c:v>-4.6716106803080777</c:v>
                </c:pt>
                <c:pt idx="160">
                  <c:v>-4.1629896130773005</c:v>
                </c:pt>
                <c:pt idx="161">
                  <c:v>-4.5785925458465044</c:v>
                </c:pt>
                <c:pt idx="162">
                  <c:v>-4.8223054786157036</c:v>
                </c:pt>
                <c:pt idx="163">
                  <c:v>-2.6395804113849124</c:v>
                </c:pt>
                <c:pt idx="164">
                  <c:v>-3.1722723441541234</c:v>
                </c:pt>
                <c:pt idx="165">
                  <c:v>-1.2536242769233326</c:v>
                </c:pt>
                <c:pt idx="166">
                  <c:v>-1.0887752096925283</c:v>
                </c:pt>
                <c:pt idx="167">
                  <c:v>-1.1655801424617351</c:v>
                </c:pt>
                <c:pt idx="168">
                  <c:v>-1.8502340752309294</c:v>
                </c:pt>
                <c:pt idx="169">
                  <c:v>-0.51950700800014715</c:v>
                </c:pt>
                <c:pt idx="170">
                  <c:v>-9.8073940769353385E-2</c:v>
                </c:pt>
                <c:pt idx="171">
                  <c:v>-1.5400518735385589</c:v>
                </c:pt>
                <c:pt idx="172">
                  <c:v>-1.978077806307752</c:v>
                </c:pt>
                <c:pt idx="173">
                  <c:v>-0.19893273907696596</c:v>
                </c:pt>
                <c:pt idx="174">
                  <c:v>-1.7953756718461875</c:v>
                </c:pt>
                <c:pt idx="175">
                  <c:v>-1.7675506046153799</c:v>
                </c:pt>
                <c:pt idx="176">
                  <c:v>-6.4231745373845825</c:v>
                </c:pt>
                <c:pt idx="177">
                  <c:v>-6.8960824701538002</c:v>
                </c:pt>
                <c:pt idx="178">
                  <c:v>-4.9525244029230038</c:v>
                </c:pt>
                <c:pt idx="179">
                  <c:v>-6.7482463356922011</c:v>
                </c:pt>
                <c:pt idx="180">
                  <c:v>-5.210755268461412</c:v>
                </c:pt>
                <c:pt idx="181">
                  <c:v>-4.3085102012306038</c:v>
                </c:pt>
                <c:pt idx="182">
                  <c:v>5.4823458660001876</c:v>
                </c:pt>
                <c:pt idx="183">
                  <c:v>7.9066999332309678</c:v>
                </c:pt>
                <c:pt idx="184">
                  <c:v>8.3879330004617714</c:v>
                </c:pt>
                <c:pt idx="185">
                  <c:v>8.5403150676925748</c:v>
                </c:pt>
                <c:pt idx="186">
                  <c:v>12.123086134923355</c:v>
                </c:pt>
                <c:pt idx="187">
                  <c:v>9.29883020215415</c:v>
                </c:pt>
                <c:pt idx="188">
                  <c:v>10.667338269384942</c:v>
                </c:pt>
                <c:pt idx="189">
                  <c:v>7.0768923366157424</c:v>
                </c:pt>
                <c:pt idx="190">
                  <c:v>10.461925403846536</c:v>
                </c:pt>
                <c:pt idx="191">
                  <c:v>12.214763471077319</c:v>
                </c:pt>
                <c:pt idx="192">
                  <c:v>11.868732538308123</c:v>
                </c:pt>
                <c:pt idx="193">
                  <c:v>11.325527605538923</c:v>
                </c:pt>
                <c:pt idx="194">
                  <c:v>12.035176672769708</c:v>
                </c:pt>
                <c:pt idx="195">
                  <c:v>11.936208740000509</c:v>
                </c:pt>
                <c:pt idx="196">
                  <c:v>14.255575807231295</c:v>
                </c:pt>
                <c:pt idx="197">
                  <c:v>20.096365874462094</c:v>
                </c:pt>
                <c:pt idx="198">
                  <c:v>21.337591941692892</c:v>
                </c:pt>
                <c:pt idx="199">
                  <c:v>20.063156008923684</c:v>
                </c:pt>
                <c:pt idx="200">
                  <c:v>21.514023076154473</c:v>
                </c:pt>
                <c:pt idx="201">
                  <c:v>19.760415143385273</c:v>
                </c:pt>
                <c:pt idx="202">
                  <c:v>19.314553210616069</c:v>
                </c:pt>
                <c:pt idx="203">
                  <c:v>23.29603727784685</c:v>
                </c:pt>
                <c:pt idx="204">
                  <c:v>28.183473345077658</c:v>
                </c:pt>
                <c:pt idx="205">
                  <c:v>25.164553412308436</c:v>
                </c:pt>
                <c:pt idx="206">
                  <c:v>14.41895547953925</c:v>
                </c:pt>
                <c:pt idx="207">
                  <c:v>14.255107546770034</c:v>
                </c:pt>
                <c:pt idx="208">
                  <c:v>5.8854176140008292</c:v>
                </c:pt>
                <c:pt idx="209">
                  <c:v>10.133953681231617</c:v>
                </c:pt>
                <c:pt idx="210">
                  <c:v>6.0668377484624187</c:v>
                </c:pt>
                <c:pt idx="211">
                  <c:v>4.3356908156932263</c:v>
                </c:pt>
                <c:pt idx="212">
                  <c:v>7.4461878829240078</c:v>
                </c:pt>
                <c:pt idx="213">
                  <c:v>7.3821699501547897</c:v>
                </c:pt>
                <c:pt idx="214">
                  <c:v>3.7343280173855931</c:v>
                </c:pt>
                <c:pt idx="215">
                  <c:v>1.7036960846163964</c:v>
                </c:pt>
                <c:pt idx="216">
                  <c:v>-2.0339888481528163</c:v>
                </c:pt>
                <c:pt idx="217">
                  <c:v>0.95671821907797039</c:v>
                </c:pt>
                <c:pt idx="218">
                  <c:v>2.4400262863087647</c:v>
                </c:pt>
                <c:pt idx="219">
                  <c:v>-2.485609646460432</c:v>
                </c:pt>
                <c:pt idx="220">
                  <c:v>-1.631216579229644</c:v>
                </c:pt>
                <c:pt idx="221">
                  <c:v>2.1780794880011456</c:v>
                </c:pt>
                <c:pt idx="222">
                  <c:v>4.6097515552319521</c:v>
                </c:pt>
                <c:pt idx="223">
                  <c:v>3.4975306224627474</c:v>
                </c:pt>
                <c:pt idx="224">
                  <c:v>4.9708586896935429</c:v>
                </c:pt>
                <c:pt idx="225">
                  <c:v>5.7054637569243312</c:v>
                </c:pt>
                <c:pt idx="226">
                  <c:v>1.6982388241551263</c:v>
                </c:pt>
                <c:pt idx="227">
                  <c:v>4.9285328913859274</c:v>
                </c:pt>
                <c:pt idx="228">
                  <c:v>1.3505759586167159</c:v>
                </c:pt>
                <c:pt idx="229">
                  <c:v>3.0235570258475093</c:v>
                </c:pt>
                <c:pt idx="230">
                  <c:v>2.6700270930782892</c:v>
                </c:pt>
                <c:pt idx="231">
                  <c:v>4.4228731603090949</c:v>
                </c:pt>
                <c:pt idx="232">
                  <c:v>11.596366227539903</c:v>
                </c:pt>
                <c:pt idx="233">
                  <c:v>8.0583342947706882</c:v>
                </c:pt>
                <c:pt idx="234">
                  <c:v>7.9044643620014767</c:v>
                </c:pt>
                <c:pt idx="235">
                  <c:v>7.1815804292322696</c:v>
                </c:pt>
                <c:pt idx="236">
                  <c:v>5.2507714964630736</c:v>
                </c:pt>
                <c:pt idx="237">
                  <c:v>1.9722995636938805</c:v>
                </c:pt>
                <c:pt idx="238">
                  <c:v>3.2559526309246536</c:v>
                </c:pt>
                <c:pt idx="239">
                  <c:v>2.3733466981554443</c:v>
                </c:pt>
                <c:pt idx="240">
                  <c:v>1.0115537653862532</c:v>
                </c:pt>
                <c:pt idx="241">
                  <c:v>5.906983261705534E-2</c:v>
                </c:pt>
                <c:pt idx="242">
                  <c:v>-0.17466410015217093</c:v>
                </c:pt>
                <c:pt idx="243">
                  <c:v>1.1289489670786281</c:v>
                </c:pt>
                <c:pt idx="244">
                  <c:v>-4.5054659656905756</c:v>
                </c:pt>
                <c:pt idx="245">
                  <c:v>-0.63627089845977025</c:v>
                </c:pt>
                <c:pt idx="246">
                  <c:v>-7.3288518312289881</c:v>
                </c:pt>
                <c:pt idx="247">
                  <c:v>-7.662416763998209</c:v>
                </c:pt>
                <c:pt idx="248">
                  <c:v>-6.238999696767408</c:v>
                </c:pt>
                <c:pt idx="249">
                  <c:v>-1.9804846295366048</c:v>
                </c:pt>
                <c:pt idx="250">
                  <c:v>1.8487774376941957</c:v>
                </c:pt>
                <c:pt idx="251">
                  <c:v>1.470069504924993</c:v>
                </c:pt>
              </c:numCache>
            </c:numRef>
          </c:yVal>
          <c:smooth val="0"/>
          <c:extLst>
            <c:ext xmlns:c16="http://schemas.microsoft.com/office/drawing/2014/chart" uri="{C3380CC4-5D6E-409C-BE32-E72D297353CC}">
              <c16:uniqueId val="{00000000-5B23-4DF3-8B9D-3DD4EA896AFB}"/>
            </c:ext>
          </c:extLst>
        </c:ser>
        <c:dLbls>
          <c:showLegendKey val="0"/>
          <c:showVal val="0"/>
          <c:showCatName val="0"/>
          <c:showSerName val="0"/>
          <c:showPercent val="0"/>
          <c:showBubbleSize val="0"/>
        </c:dLbls>
        <c:axId val="1731955151"/>
        <c:axId val="1731955567"/>
      </c:scatterChart>
      <c:valAx>
        <c:axId val="1731955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55567"/>
        <c:crosses val="autoZero"/>
        <c:crossBetween val="midCat"/>
      </c:valAx>
      <c:valAx>
        <c:axId val="1731955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55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baseline="0">
                <a:effectLst/>
              </a:rPr>
              <a:t>Checking for Independence</a:t>
            </a:r>
            <a:endParaRPr lang="en-US" sz="1400" b="1">
              <a:effectLst/>
            </a:endParaRPr>
          </a:p>
          <a:p>
            <a:pPr>
              <a:defRPr b="1"/>
            </a:pPr>
            <a:r>
              <a:rPr lang="en-US" sz="1400" b="1" i="0" baseline="0">
                <a:effectLst/>
              </a:rPr>
              <a:t>Residual vs Time Period</a:t>
            </a:r>
            <a:endParaRPr lang="en-US" sz="1400"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3'!$E$2:$E$253</c:f>
              <c:numCache>
                <c:formatCode>General</c:formatCode>
                <c:ptCount val="2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numCache>
            </c:numRef>
          </c:xVal>
          <c:yVal>
            <c:numRef>
              <c:f>'Part 3'!$H$2:$H$253</c:f>
              <c:numCache>
                <c:formatCode>0.00</c:formatCode>
                <c:ptCount val="252"/>
                <c:pt idx="0">
                  <c:v>7.9065576299956177</c:v>
                </c:pt>
                <c:pt idx="1">
                  <c:v>8.16929169722642</c:v>
                </c:pt>
                <c:pt idx="2">
                  <c:v>7.8665657644572065</c:v>
                </c:pt>
                <c:pt idx="3">
                  <c:v>8.2399258316880051</c:v>
                </c:pt>
                <c:pt idx="4">
                  <c:v>7.5463218989187908</c:v>
                </c:pt>
                <c:pt idx="5">
                  <c:v>8.0696609661495913</c:v>
                </c:pt>
                <c:pt idx="6">
                  <c:v>8.155370033380386</c:v>
                </c:pt>
                <c:pt idx="7">
                  <c:v>7.7125301006111897</c:v>
                </c:pt>
                <c:pt idx="8">
                  <c:v>6.7066861678419727</c:v>
                </c:pt>
                <c:pt idx="9">
                  <c:v>6.1728652350727771</c:v>
                </c:pt>
                <c:pt idx="10">
                  <c:v>5.8726113023035609</c:v>
                </c:pt>
                <c:pt idx="11">
                  <c:v>6.757339369534364</c:v>
                </c:pt>
                <c:pt idx="12">
                  <c:v>6.002273436765158</c:v>
                </c:pt>
                <c:pt idx="13">
                  <c:v>6.6313105039959481</c:v>
                </c:pt>
                <c:pt idx="14">
                  <c:v>6.2425475712267442</c:v>
                </c:pt>
                <c:pt idx="15">
                  <c:v>5.239160638457534</c:v>
                </c:pt>
                <c:pt idx="16">
                  <c:v>3.837522705688329</c:v>
                </c:pt>
                <c:pt idx="17">
                  <c:v>4.1567867729191192</c:v>
                </c:pt>
                <c:pt idx="18">
                  <c:v>4.8571268401499097</c:v>
                </c:pt>
                <c:pt idx="19">
                  <c:v>5.874598907380701</c:v>
                </c:pt>
                <c:pt idx="20">
                  <c:v>4.6991389746115146</c:v>
                </c:pt>
                <c:pt idx="21">
                  <c:v>4.8389400418422994</c:v>
                </c:pt>
                <c:pt idx="22">
                  <c:v>5.1582151090730974</c:v>
                </c:pt>
                <c:pt idx="23">
                  <c:v>5.0841341763038841</c:v>
                </c:pt>
                <c:pt idx="24">
                  <c:v>5.7476102435346803</c:v>
                </c:pt>
                <c:pt idx="25">
                  <c:v>6.6618253107654724</c:v>
                </c:pt>
                <c:pt idx="26">
                  <c:v>6.5533283779962659</c:v>
                </c:pt>
                <c:pt idx="27">
                  <c:v>6.1448964452270687</c:v>
                </c:pt>
                <c:pt idx="28">
                  <c:v>5.9700165124578604</c:v>
                </c:pt>
                <c:pt idx="29">
                  <c:v>5.5837255796886538</c:v>
                </c:pt>
                <c:pt idx="30">
                  <c:v>6.4610676469194459</c:v>
                </c:pt>
                <c:pt idx="31">
                  <c:v>6.283730714150245</c:v>
                </c:pt>
                <c:pt idx="32">
                  <c:v>7.4265917813810347</c:v>
                </c:pt>
                <c:pt idx="33">
                  <c:v>7.1558398486118335</c:v>
                </c:pt>
                <c:pt idx="34">
                  <c:v>7.3349859158426227</c:v>
                </c:pt>
                <c:pt idx="35">
                  <c:v>7.6149239830734246</c:v>
                </c:pt>
                <c:pt idx="36">
                  <c:v>9.0183900503042054</c:v>
                </c:pt>
                <c:pt idx="37">
                  <c:v>8.0567891175350042</c:v>
                </c:pt>
                <c:pt idx="38">
                  <c:v>8.3957411847658108</c:v>
                </c:pt>
                <c:pt idx="39">
                  <c:v>7.8053942519966029</c:v>
                </c:pt>
                <c:pt idx="40">
                  <c:v>8.7417353192273879</c:v>
                </c:pt>
                <c:pt idx="41">
                  <c:v>10.081281386458187</c:v>
                </c:pt>
                <c:pt idx="42">
                  <c:v>10.009649453688979</c:v>
                </c:pt>
                <c:pt idx="43">
                  <c:v>11.395895520919765</c:v>
                </c:pt>
                <c:pt idx="44">
                  <c:v>10.099967588150577</c:v>
                </c:pt>
                <c:pt idx="45">
                  <c:v>9.5268166553813529</c:v>
                </c:pt>
                <c:pt idx="46">
                  <c:v>10.241912722612156</c:v>
                </c:pt>
                <c:pt idx="47">
                  <c:v>10.856201789842942</c:v>
                </c:pt>
                <c:pt idx="48">
                  <c:v>10.081459857073753</c:v>
                </c:pt>
                <c:pt idx="49">
                  <c:v>10.11555592430453</c:v>
                </c:pt>
                <c:pt idx="50">
                  <c:v>10.247987991535339</c:v>
                </c:pt>
                <c:pt idx="51">
                  <c:v>9.7780940587661149</c:v>
                </c:pt>
                <c:pt idx="52">
                  <c:v>7.2332561259969168</c:v>
                </c:pt>
                <c:pt idx="53">
                  <c:v>9.1382401932277162</c:v>
                </c:pt>
                <c:pt idx="54">
                  <c:v>10.529415260458507</c:v>
                </c:pt>
                <c:pt idx="55">
                  <c:v>10.170139327689313</c:v>
                </c:pt>
                <c:pt idx="56">
                  <c:v>6.396084394920095</c:v>
                </c:pt>
                <c:pt idx="57">
                  <c:v>5.9433944621509056</c:v>
                </c:pt>
                <c:pt idx="58">
                  <c:v>8.2048625293816855</c:v>
                </c:pt>
                <c:pt idx="59">
                  <c:v>8.6003555966124878</c:v>
                </c:pt>
                <c:pt idx="60">
                  <c:v>9.2810126638432706</c:v>
                </c:pt>
                <c:pt idx="61">
                  <c:v>7.9505457310740724</c:v>
                </c:pt>
                <c:pt idx="62">
                  <c:v>8.0814057983048571</c:v>
                </c:pt>
                <c:pt idx="63">
                  <c:v>7.3596188655356656</c:v>
                </c:pt>
                <c:pt idx="64">
                  <c:v>8.9863129327664524</c:v>
                </c:pt>
                <c:pt idx="65">
                  <c:v>8.1684119999972467</c:v>
                </c:pt>
                <c:pt idx="66">
                  <c:v>7.9444210672280349</c:v>
                </c:pt>
                <c:pt idx="67">
                  <c:v>6.2344451344588379</c:v>
                </c:pt>
                <c:pt idx="68">
                  <c:v>7.1292362016896362</c:v>
                </c:pt>
                <c:pt idx="69">
                  <c:v>6.0673852689204182</c:v>
                </c:pt>
                <c:pt idx="70">
                  <c:v>4.0370513361512224</c:v>
                </c:pt>
                <c:pt idx="71">
                  <c:v>0.12891740338200464</c:v>
                </c:pt>
                <c:pt idx="72">
                  <c:v>-2.6037405293871814</c:v>
                </c:pt>
                <c:pt idx="73">
                  <c:v>-1.7212634621564007</c:v>
                </c:pt>
                <c:pt idx="74">
                  <c:v>-6.6791863949255941</c:v>
                </c:pt>
                <c:pt idx="75">
                  <c:v>-6.96232832769482</c:v>
                </c:pt>
                <c:pt idx="76">
                  <c:v>-0.93439626046401258</c:v>
                </c:pt>
                <c:pt idx="77">
                  <c:v>-3.5167251932332135</c:v>
                </c:pt>
                <c:pt idx="78">
                  <c:v>-0.45335512600242112</c:v>
                </c:pt>
                <c:pt idx="79">
                  <c:v>-3.1170050587716389</c:v>
                </c:pt>
                <c:pt idx="80">
                  <c:v>-4.3193359915408394</c:v>
                </c:pt>
                <c:pt idx="81">
                  <c:v>-10.196425924310034</c:v>
                </c:pt>
                <c:pt idx="82">
                  <c:v>-5.7160788570792533</c:v>
                </c:pt>
                <c:pt idx="83">
                  <c:v>-8.4019147898484619</c:v>
                </c:pt>
                <c:pt idx="84">
                  <c:v>-15.348531722617665</c:v>
                </c:pt>
                <c:pt idx="85">
                  <c:v>-8.2634106553868634</c:v>
                </c:pt>
                <c:pt idx="86">
                  <c:v>-17.319466588156075</c:v>
                </c:pt>
                <c:pt idx="87">
                  <c:v>-14.938702520925276</c:v>
                </c:pt>
                <c:pt idx="88">
                  <c:v>-16.707813453694484</c:v>
                </c:pt>
                <c:pt idx="89">
                  <c:v>-17.417281386463685</c:v>
                </c:pt>
                <c:pt idx="90">
                  <c:v>-21.490516319232889</c:v>
                </c:pt>
                <c:pt idx="91">
                  <c:v>-22.934344252002099</c:v>
                </c:pt>
                <c:pt idx="92">
                  <c:v>-17.630915184771311</c:v>
                </c:pt>
                <c:pt idx="93">
                  <c:v>-18.20977211754051</c:v>
                </c:pt>
                <c:pt idx="94">
                  <c:v>-15.269609050309711</c:v>
                </c:pt>
                <c:pt idx="95">
                  <c:v>-18.150120983078928</c:v>
                </c:pt>
                <c:pt idx="96">
                  <c:v>-16.651577915848137</c:v>
                </c:pt>
                <c:pt idx="97">
                  <c:v>-17.023433848617337</c:v>
                </c:pt>
                <c:pt idx="98">
                  <c:v>-20.564379781386535</c:v>
                </c:pt>
                <c:pt idx="99">
                  <c:v>-19.81744671415575</c:v>
                </c:pt>
                <c:pt idx="100">
                  <c:v>-20.928587646924946</c:v>
                </c:pt>
                <c:pt idx="101">
                  <c:v>-15.982488579694163</c:v>
                </c:pt>
                <c:pt idx="102">
                  <c:v>-16.975350512463358</c:v>
                </c:pt>
                <c:pt idx="103">
                  <c:v>-15.582761445232578</c:v>
                </c:pt>
                <c:pt idx="104">
                  <c:v>-15.353329378001774</c:v>
                </c:pt>
                <c:pt idx="105">
                  <c:v>-14.300815310770986</c:v>
                </c:pt>
                <c:pt idx="106">
                  <c:v>-11.143802243540179</c:v>
                </c:pt>
                <c:pt idx="107">
                  <c:v>-12.03316017630938</c:v>
                </c:pt>
                <c:pt idx="108">
                  <c:v>-11.719943109078599</c:v>
                </c:pt>
                <c:pt idx="109">
                  <c:v>-12.922274041847814</c:v>
                </c:pt>
                <c:pt idx="110">
                  <c:v>-14.612527974617009</c:v>
                </c:pt>
                <c:pt idx="111">
                  <c:v>-16.965683907386207</c:v>
                </c:pt>
                <c:pt idx="112">
                  <c:v>-15.30448284015543</c:v>
                </c:pt>
                <c:pt idx="113">
                  <c:v>-15.811874772924625</c:v>
                </c:pt>
                <c:pt idx="114">
                  <c:v>-14.098937705693842</c:v>
                </c:pt>
                <c:pt idx="115">
                  <c:v>-14.293364638463032</c:v>
                </c:pt>
                <c:pt idx="116">
                  <c:v>-15.668196571232244</c:v>
                </c:pt>
                <c:pt idx="117">
                  <c:v>-13.657065504001451</c:v>
                </c:pt>
                <c:pt idx="118">
                  <c:v>-12.404958436770656</c:v>
                </c:pt>
                <c:pt idx="119">
                  <c:v>-13.814283369539865</c:v>
                </c:pt>
                <c:pt idx="120">
                  <c:v>-13.050092302309054</c:v>
                </c:pt>
                <c:pt idx="121">
                  <c:v>-12.209515235078271</c:v>
                </c:pt>
                <c:pt idx="122">
                  <c:v>-11.696682167847484</c:v>
                </c:pt>
                <c:pt idx="123">
                  <c:v>-11.174007100616691</c:v>
                </c:pt>
                <c:pt idx="124">
                  <c:v>-9.0087160333858805</c:v>
                </c:pt>
                <c:pt idx="125">
                  <c:v>-8.0367309661551047</c:v>
                </c:pt>
                <c:pt idx="126">
                  <c:v>-9.1772788989242997</c:v>
                </c:pt>
                <c:pt idx="127">
                  <c:v>-10.357675831693513</c:v>
                </c:pt>
                <c:pt idx="128">
                  <c:v>-10.130555764462713</c:v>
                </c:pt>
                <c:pt idx="129">
                  <c:v>-10.830162697231927</c:v>
                </c:pt>
                <c:pt idx="130">
                  <c:v>-9.2677536300011241</c:v>
                </c:pt>
                <c:pt idx="131">
                  <c:v>-9.9648595627703287</c:v>
                </c:pt>
                <c:pt idx="132">
                  <c:v>-8.6914284955395402</c:v>
                </c:pt>
                <c:pt idx="133">
                  <c:v>-9.5280524283087402</c:v>
                </c:pt>
                <c:pt idx="134">
                  <c:v>-9.2635563610779457</c:v>
                </c:pt>
                <c:pt idx="135">
                  <c:v>-10.045370293847157</c:v>
                </c:pt>
                <c:pt idx="136">
                  <c:v>-9.9453022266163629</c:v>
                </c:pt>
                <c:pt idx="137">
                  <c:v>-10.154134159385563</c:v>
                </c:pt>
                <c:pt idx="138">
                  <c:v>-10.475072092154775</c:v>
                </c:pt>
                <c:pt idx="139">
                  <c:v>-9.7447250249239801</c:v>
                </c:pt>
                <c:pt idx="140">
                  <c:v>-9.6172519576931847</c:v>
                </c:pt>
                <c:pt idx="141">
                  <c:v>-9.4175298904623901</c:v>
                </c:pt>
                <c:pt idx="142">
                  <c:v>-10.358774823231585</c:v>
                </c:pt>
                <c:pt idx="143">
                  <c:v>-8.3155617560007897</c:v>
                </c:pt>
                <c:pt idx="144">
                  <c:v>-8.0710086887700072</c:v>
                </c:pt>
                <c:pt idx="145">
                  <c:v>-5.6914836215392057</c:v>
                </c:pt>
                <c:pt idx="146">
                  <c:v>-3.7304845543084042</c:v>
                </c:pt>
                <c:pt idx="147">
                  <c:v>-8.1942904870776232</c:v>
                </c:pt>
                <c:pt idx="148">
                  <c:v>-7.7155534198468274</c:v>
                </c:pt>
                <c:pt idx="149">
                  <c:v>-6.915458352616028</c:v>
                </c:pt>
                <c:pt idx="150">
                  <c:v>-4.8946682853852366</c:v>
                </c:pt>
                <c:pt idx="151">
                  <c:v>-5.2604432181544496</c:v>
                </c:pt>
                <c:pt idx="152">
                  <c:v>-5.4692751509236643</c:v>
                </c:pt>
                <c:pt idx="153">
                  <c:v>-6.2137280836928568</c:v>
                </c:pt>
                <c:pt idx="154">
                  <c:v>-4.1779910164620588</c:v>
                </c:pt>
                <c:pt idx="155">
                  <c:v>-2.5134399492312554</c:v>
                </c:pt>
                <c:pt idx="156">
                  <c:v>-4.3689618820004767</c:v>
                </c:pt>
                <c:pt idx="157">
                  <c:v>-3.4218788147696841</c:v>
                </c:pt>
                <c:pt idx="158">
                  <c:v>-6.4582247475388783</c:v>
                </c:pt>
                <c:pt idx="159">
                  <c:v>-4.6716106803080777</c:v>
                </c:pt>
                <c:pt idx="160">
                  <c:v>-4.1629896130773005</c:v>
                </c:pt>
                <c:pt idx="161">
                  <c:v>-4.5785925458465044</c:v>
                </c:pt>
                <c:pt idx="162">
                  <c:v>-4.8223054786157036</c:v>
                </c:pt>
                <c:pt idx="163">
                  <c:v>-2.6395804113849124</c:v>
                </c:pt>
                <c:pt idx="164">
                  <c:v>-3.1722723441541234</c:v>
                </c:pt>
                <c:pt idx="165">
                  <c:v>-1.2536242769233326</c:v>
                </c:pt>
                <c:pt idx="166">
                  <c:v>-1.0887752096925283</c:v>
                </c:pt>
                <c:pt idx="167">
                  <c:v>-1.1655801424617351</c:v>
                </c:pt>
                <c:pt idx="168">
                  <c:v>-1.8502340752309294</c:v>
                </c:pt>
                <c:pt idx="169">
                  <c:v>-0.51950700800014715</c:v>
                </c:pt>
                <c:pt idx="170">
                  <c:v>-9.8073940769353385E-2</c:v>
                </c:pt>
                <c:pt idx="171">
                  <c:v>-1.5400518735385589</c:v>
                </c:pt>
                <c:pt idx="172">
                  <c:v>-1.978077806307752</c:v>
                </c:pt>
                <c:pt idx="173">
                  <c:v>-0.19893273907696596</c:v>
                </c:pt>
                <c:pt idx="174">
                  <c:v>-1.7953756718461875</c:v>
                </c:pt>
                <c:pt idx="175">
                  <c:v>-1.7675506046153799</c:v>
                </c:pt>
                <c:pt idx="176">
                  <c:v>-6.4231745373845825</c:v>
                </c:pt>
                <c:pt idx="177">
                  <c:v>-6.8960824701538002</c:v>
                </c:pt>
                <c:pt idx="178">
                  <c:v>-4.9525244029230038</c:v>
                </c:pt>
                <c:pt idx="179">
                  <c:v>-6.7482463356922011</c:v>
                </c:pt>
                <c:pt idx="180">
                  <c:v>-5.210755268461412</c:v>
                </c:pt>
                <c:pt idx="181">
                  <c:v>-4.3085102012306038</c:v>
                </c:pt>
                <c:pt idx="182">
                  <c:v>5.4823458660001876</c:v>
                </c:pt>
                <c:pt idx="183">
                  <c:v>7.9066999332309678</c:v>
                </c:pt>
                <c:pt idx="184">
                  <c:v>8.3879330004617714</c:v>
                </c:pt>
                <c:pt idx="185">
                  <c:v>8.5403150676925748</c:v>
                </c:pt>
                <c:pt idx="186">
                  <c:v>12.123086134923355</c:v>
                </c:pt>
                <c:pt idx="187">
                  <c:v>9.29883020215415</c:v>
                </c:pt>
                <c:pt idx="188">
                  <c:v>10.667338269384942</c:v>
                </c:pt>
                <c:pt idx="189">
                  <c:v>7.0768923366157424</c:v>
                </c:pt>
                <c:pt idx="190">
                  <c:v>10.461925403846536</c:v>
                </c:pt>
                <c:pt idx="191">
                  <c:v>12.214763471077319</c:v>
                </c:pt>
                <c:pt idx="192">
                  <c:v>11.868732538308123</c:v>
                </c:pt>
                <c:pt idx="193">
                  <c:v>11.325527605538923</c:v>
                </c:pt>
                <c:pt idx="194">
                  <c:v>12.035176672769708</c:v>
                </c:pt>
                <c:pt idx="195">
                  <c:v>11.936208740000509</c:v>
                </c:pt>
                <c:pt idx="196">
                  <c:v>14.255575807231295</c:v>
                </c:pt>
                <c:pt idx="197">
                  <c:v>20.096365874462094</c:v>
                </c:pt>
                <c:pt idx="198">
                  <c:v>21.337591941692892</c:v>
                </c:pt>
                <c:pt idx="199">
                  <c:v>20.063156008923684</c:v>
                </c:pt>
                <c:pt idx="200">
                  <c:v>21.514023076154473</c:v>
                </c:pt>
                <c:pt idx="201">
                  <c:v>19.760415143385273</c:v>
                </c:pt>
                <c:pt idx="202">
                  <c:v>19.314553210616069</c:v>
                </c:pt>
                <c:pt idx="203">
                  <c:v>23.29603727784685</c:v>
                </c:pt>
                <c:pt idx="204">
                  <c:v>28.183473345077658</c:v>
                </c:pt>
                <c:pt idx="205">
                  <c:v>25.164553412308436</c:v>
                </c:pt>
                <c:pt idx="206">
                  <c:v>14.41895547953925</c:v>
                </c:pt>
                <c:pt idx="207">
                  <c:v>14.255107546770034</c:v>
                </c:pt>
                <c:pt idx="208">
                  <c:v>5.8854176140008292</c:v>
                </c:pt>
                <c:pt idx="209">
                  <c:v>10.133953681231617</c:v>
                </c:pt>
                <c:pt idx="210">
                  <c:v>6.0668377484624187</c:v>
                </c:pt>
                <c:pt idx="211">
                  <c:v>4.3356908156932263</c:v>
                </c:pt>
                <c:pt idx="212">
                  <c:v>7.4461878829240078</c:v>
                </c:pt>
                <c:pt idx="213">
                  <c:v>7.3821699501547897</c:v>
                </c:pt>
                <c:pt idx="214">
                  <c:v>3.7343280173855931</c:v>
                </c:pt>
                <c:pt idx="215">
                  <c:v>1.7036960846163964</c:v>
                </c:pt>
                <c:pt idx="216">
                  <c:v>-2.0339888481528163</c:v>
                </c:pt>
                <c:pt idx="217">
                  <c:v>0.95671821907797039</c:v>
                </c:pt>
                <c:pt idx="218">
                  <c:v>2.4400262863087647</c:v>
                </c:pt>
                <c:pt idx="219">
                  <c:v>-2.485609646460432</c:v>
                </c:pt>
                <c:pt idx="220">
                  <c:v>-1.631216579229644</c:v>
                </c:pt>
                <c:pt idx="221">
                  <c:v>2.1780794880011456</c:v>
                </c:pt>
                <c:pt idx="222">
                  <c:v>4.6097515552319521</c:v>
                </c:pt>
                <c:pt idx="223">
                  <c:v>3.4975306224627474</c:v>
                </c:pt>
                <c:pt idx="224">
                  <c:v>4.9708586896935429</c:v>
                </c:pt>
                <c:pt idx="225">
                  <c:v>5.7054637569243312</c:v>
                </c:pt>
                <c:pt idx="226">
                  <c:v>1.6982388241551263</c:v>
                </c:pt>
                <c:pt idx="227">
                  <c:v>4.9285328913859274</c:v>
                </c:pt>
                <c:pt idx="228">
                  <c:v>1.3505759586167159</c:v>
                </c:pt>
                <c:pt idx="229">
                  <c:v>3.0235570258475093</c:v>
                </c:pt>
                <c:pt idx="230">
                  <c:v>2.6700270930782892</c:v>
                </c:pt>
                <c:pt idx="231">
                  <c:v>4.4228731603090949</c:v>
                </c:pt>
                <c:pt idx="232">
                  <c:v>11.596366227539903</c:v>
                </c:pt>
                <c:pt idx="233">
                  <c:v>8.0583342947706882</c:v>
                </c:pt>
                <c:pt idx="234">
                  <c:v>7.9044643620014767</c:v>
                </c:pt>
                <c:pt idx="235">
                  <c:v>7.1815804292322696</c:v>
                </c:pt>
                <c:pt idx="236">
                  <c:v>5.2507714964630736</c:v>
                </c:pt>
                <c:pt idx="237">
                  <c:v>1.9722995636938805</c:v>
                </c:pt>
                <c:pt idx="238">
                  <c:v>3.2559526309246536</c:v>
                </c:pt>
                <c:pt idx="239">
                  <c:v>2.3733466981554443</c:v>
                </c:pt>
                <c:pt idx="240">
                  <c:v>1.0115537653862532</c:v>
                </c:pt>
                <c:pt idx="241">
                  <c:v>5.906983261705534E-2</c:v>
                </c:pt>
                <c:pt idx="242">
                  <c:v>-0.17466410015217093</c:v>
                </c:pt>
                <c:pt idx="243">
                  <c:v>1.1289489670786281</c:v>
                </c:pt>
                <c:pt idx="244">
                  <c:v>-4.5054659656905756</c:v>
                </c:pt>
                <c:pt idx="245">
                  <c:v>-0.63627089845977025</c:v>
                </c:pt>
                <c:pt idx="246">
                  <c:v>-7.3288518312289881</c:v>
                </c:pt>
                <c:pt idx="247">
                  <c:v>-7.662416763998209</c:v>
                </c:pt>
                <c:pt idx="248">
                  <c:v>-6.238999696767408</c:v>
                </c:pt>
                <c:pt idx="249">
                  <c:v>-1.9804846295366048</c:v>
                </c:pt>
                <c:pt idx="250">
                  <c:v>1.8487774376941957</c:v>
                </c:pt>
                <c:pt idx="251">
                  <c:v>1.470069504924993</c:v>
                </c:pt>
              </c:numCache>
            </c:numRef>
          </c:yVal>
          <c:smooth val="0"/>
          <c:extLst>
            <c:ext xmlns:c16="http://schemas.microsoft.com/office/drawing/2014/chart" uri="{C3380CC4-5D6E-409C-BE32-E72D297353CC}">
              <c16:uniqueId val="{00000000-C6E5-495D-8AA7-465840B5D9EC}"/>
            </c:ext>
          </c:extLst>
        </c:ser>
        <c:dLbls>
          <c:showLegendKey val="0"/>
          <c:showVal val="0"/>
          <c:showCatName val="0"/>
          <c:showSerName val="0"/>
          <c:showPercent val="0"/>
          <c:showBubbleSize val="0"/>
        </c:dLbls>
        <c:axId val="1857135519"/>
        <c:axId val="1857137183"/>
      </c:scatterChart>
      <c:valAx>
        <c:axId val="1857135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37183"/>
        <c:crosses val="autoZero"/>
        <c:crossBetween val="midCat"/>
      </c:valAx>
      <c:valAx>
        <c:axId val="18571371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355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Normal Probability</a:t>
            </a:r>
            <a:r>
              <a:rPr lang="en-US" b="1" baseline="0"/>
              <a:t> Plot of Residuals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'Part 3'!$R$2:$R$253</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xVal>
          <c:yVal>
            <c:numRef>
              <c:f>'Part 3'!$O$2:$O$253</c:f>
              <c:numCache>
                <c:formatCode>0.00</c:formatCode>
                <c:ptCount val="252"/>
                <c:pt idx="0">
                  <c:v>-2.3072742112790841</c:v>
                </c:pt>
                <c:pt idx="1">
                  <c:v>-2.162020136508144</c:v>
                </c:pt>
                <c:pt idx="2">
                  <c:v>-2.1054881720469747</c:v>
                </c:pt>
                <c:pt idx="3">
                  <c:v>-2.0688476033667333</c:v>
                </c:pt>
                <c:pt idx="4">
                  <c:v>-1.9937035580591056</c:v>
                </c:pt>
                <c:pt idx="5">
                  <c:v>-1.8319659432339059</c:v>
                </c:pt>
                <c:pt idx="6">
                  <c:v>-1.8259648331648994</c:v>
                </c:pt>
                <c:pt idx="7">
                  <c:v>-1.7737309373264711</c:v>
                </c:pt>
                <c:pt idx="8">
                  <c:v>-1.7522386396581062</c:v>
                </c:pt>
                <c:pt idx="9">
                  <c:v>-1.7423981332482963</c:v>
                </c:pt>
                <c:pt idx="10">
                  <c:v>-1.7126162176143926</c:v>
                </c:pt>
                <c:pt idx="11">
                  <c:v>-1.7077788679923012</c:v>
                </c:pt>
                <c:pt idx="12">
                  <c:v>-1.7068063741481319</c:v>
                </c:pt>
                <c:pt idx="13">
                  <c:v>-1.6808637162235738</c:v>
                </c:pt>
                <c:pt idx="14">
                  <c:v>-1.6752062269662142</c:v>
                </c:pt>
                <c:pt idx="15">
                  <c:v>-1.6078935297559969</c:v>
                </c:pt>
                <c:pt idx="16">
                  <c:v>-1.5907291917604536</c:v>
                </c:pt>
                <c:pt idx="17">
                  <c:v>-1.576274668629327</c:v>
                </c:pt>
                <c:pt idx="18">
                  <c:v>-1.5676795999938153</c:v>
                </c:pt>
                <c:pt idx="19">
                  <c:v>-1.544597941929148</c:v>
                </c:pt>
                <c:pt idx="20">
                  <c:v>-1.5441152812338723</c:v>
                </c:pt>
                <c:pt idx="21">
                  <c:v>-1.5396838115818936</c:v>
                </c:pt>
                <c:pt idx="22">
                  <c:v>-1.5361753879236255</c:v>
                </c:pt>
                <c:pt idx="23">
                  <c:v>-1.5028850486314558</c:v>
                </c:pt>
                <c:pt idx="24">
                  <c:v>-1.4700707631736527</c:v>
                </c:pt>
                <c:pt idx="25">
                  <c:v>-1.4387113930203834</c:v>
                </c:pt>
                <c:pt idx="26">
                  <c:v>-1.4379618296631782</c:v>
                </c:pt>
                <c:pt idx="27">
                  <c:v>-1.4184018089785979</c:v>
                </c:pt>
                <c:pt idx="28">
                  <c:v>-1.389764600008496</c:v>
                </c:pt>
                <c:pt idx="29">
                  <c:v>-1.3739479399495342</c:v>
                </c:pt>
                <c:pt idx="30">
                  <c:v>-1.3128843403185959</c:v>
                </c:pt>
                <c:pt idx="31">
                  <c:v>-1.3000253820308729</c:v>
                </c:pt>
                <c:pt idx="32">
                  <c:v>-1.2479816461572142</c:v>
                </c:pt>
                <c:pt idx="33">
                  <c:v>-1.2283193853103496</c:v>
                </c:pt>
                <c:pt idx="34">
                  <c:v>-1.2105774575423232</c:v>
                </c:pt>
                <c:pt idx="35">
                  <c:v>-1.1790667392146796</c:v>
                </c:pt>
                <c:pt idx="36">
                  <c:v>-1.1767266082197443</c:v>
                </c:pt>
                <c:pt idx="37">
                  <c:v>-1.1241436919501895</c:v>
                </c:pt>
                <c:pt idx="38">
                  <c:v>-1.1211049790477299</c:v>
                </c:pt>
                <c:pt idx="39">
                  <c:v>-1.0895517578663076</c:v>
                </c:pt>
                <c:pt idx="40">
                  <c:v>-1.0538284170652958</c:v>
                </c:pt>
                <c:pt idx="41">
                  <c:v>-1.0421285103018729</c:v>
                </c:pt>
                <c:pt idx="42">
                  <c:v>-1.0420179479589369</c:v>
                </c:pt>
                <c:pt idx="43">
                  <c:v>-1.0257956505699646</c:v>
                </c:pt>
                <c:pt idx="44">
                  <c:v>-1.0215409530086341</c:v>
                </c:pt>
                <c:pt idx="45">
                  <c:v>-1.0191688850763192</c:v>
                </c:pt>
                <c:pt idx="46">
                  <c:v>-1.0105989326343701</c:v>
                </c:pt>
                <c:pt idx="47">
                  <c:v>-1.0024992751292912</c:v>
                </c:pt>
                <c:pt idx="48">
                  <c:v>-1.0005317395916042</c:v>
                </c:pt>
                <c:pt idx="49">
                  <c:v>-0.98035298061989484</c:v>
                </c:pt>
                <c:pt idx="50">
                  <c:v>-0.96752874996291482</c:v>
                </c:pt>
                <c:pt idx="51">
                  <c:v>-0.95855496935050455</c:v>
                </c:pt>
                <c:pt idx="52">
                  <c:v>-0.9474360204703447</c:v>
                </c:pt>
                <c:pt idx="53">
                  <c:v>-0.93236801157386484</c:v>
                </c:pt>
                <c:pt idx="54">
                  <c:v>-0.93194575182935924</c:v>
                </c:pt>
                <c:pt idx="55">
                  <c:v>-0.92326594126863937</c:v>
                </c:pt>
                <c:pt idx="56">
                  <c:v>-0.90630793504170537</c:v>
                </c:pt>
                <c:pt idx="57">
                  <c:v>-0.87438771331706677</c:v>
                </c:pt>
                <c:pt idx="58">
                  <c:v>-0.84526163499483375</c:v>
                </c:pt>
                <c:pt idx="59">
                  <c:v>-0.83657422166078776</c:v>
                </c:pt>
                <c:pt idx="60">
                  <c:v>-0.83132764089029854</c:v>
                </c:pt>
                <c:pt idx="61">
                  <c:v>-0.82437391332491339</c:v>
                </c:pt>
                <c:pt idx="62">
                  <c:v>-0.81197133879172434</c:v>
                </c:pt>
                <c:pt idx="63">
                  <c:v>-0.80852288155476459</c:v>
                </c:pt>
                <c:pt idx="64">
                  <c:v>-0.77621131154882061</c:v>
                </c:pt>
                <c:pt idx="65">
                  <c:v>-0.77086558051914766</c:v>
                </c:pt>
                <c:pt idx="66">
                  <c:v>-0.73730779666848101</c:v>
                </c:pt>
                <c:pt idx="67">
                  <c:v>-0.70043426681125742</c:v>
                </c:pt>
                <c:pt idx="68">
                  <c:v>-0.69571898550239031</c:v>
                </c:pt>
                <c:pt idx="69">
                  <c:v>-0.69376970483255074</c:v>
                </c:pt>
                <c:pt idx="70">
                  <c:v>-0.6788968793098128</c:v>
                </c:pt>
                <c:pt idx="71">
                  <c:v>-0.67194921084314874</c:v>
                </c:pt>
                <c:pt idx="72">
                  <c:v>-0.64971970625844244</c:v>
                </c:pt>
                <c:pt idx="73">
                  <c:v>-0.64619353410805025</c:v>
                </c:pt>
                <c:pt idx="74">
                  <c:v>-0.62766490928873164</c:v>
                </c:pt>
                <c:pt idx="75">
                  <c:v>-0.62512249776461559</c:v>
                </c:pt>
                <c:pt idx="76">
                  <c:v>-0.57505726746145069</c:v>
                </c:pt>
                <c:pt idx="77">
                  <c:v>-0.57258290185246097</c:v>
                </c:pt>
                <c:pt idx="78">
                  <c:v>-0.55022796254634809</c:v>
                </c:pt>
                <c:pt idx="79">
                  <c:v>-0.52921874912931677</c:v>
                </c:pt>
                <c:pt idx="80">
                  <c:v>-0.52421996984535846</c:v>
                </c:pt>
                <c:pt idx="81">
                  <c:v>-0.49824105324472207</c:v>
                </c:pt>
                <c:pt idx="82">
                  <c:v>-0.4924205280754459</c:v>
                </c:pt>
                <c:pt idx="83">
                  <c:v>-0.48514057988592924</c:v>
                </c:pt>
                <c:pt idx="84">
                  <c:v>-0.46998016291090561</c:v>
                </c:pt>
                <c:pt idx="85">
                  <c:v>-0.46062221744421789</c:v>
                </c:pt>
                <c:pt idx="86">
                  <c:v>-0.45326543101514533</c:v>
                </c:pt>
                <c:pt idx="87">
                  <c:v>-0.43953264892328531</c:v>
                </c:pt>
                <c:pt idx="88">
                  <c:v>-0.43454011301246298</c:v>
                </c:pt>
                <c:pt idx="89">
                  <c:v>-0.43345100113182389</c:v>
                </c:pt>
                <c:pt idx="90">
                  <c:v>-0.42032032053399759</c:v>
                </c:pt>
                <c:pt idx="91">
                  <c:v>-0.41881112756199335</c:v>
                </c:pt>
                <c:pt idx="92">
                  <c:v>-0.37529962545056472</c:v>
                </c:pt>
                <c:pt idx="93">
                  <c:v>-0.35379469573428446</c:v>
                </c:pt>
                <c:pt idx="94">
                  <c:v>-0.34425282260909085</c:v>
                </c:pt>
                <c:pt idx="95">
                  <c:v>-0.31914154991292909</c:v>
                </c:pt>
                <c:pt idx="96">
                  <c:v>-0.31358147019627114</c:v>
                </c:pt>
                <c:pt idx="97">
                  <c:v>-0.26555090238754719</c:v>
                </c:pt>
                <c:pt idx="98">
                  <c:v>-0.26194528652340793</c:v>
                </c:pt>
                <c:pt idx="99">
                  <c:v>-0.25286073640207102</c:v>
                </c:pt>
                <c:pt idx="100">
                  <c:v>-0.25006091186077833</c:v>
                </c:pt>
                <c:pt idx="101">
                  <c:v>-0.20462630035574392</c:v>
                </c:pt>
                <c:pt idx="102">
                  <c:v>-0.19924359124266142</c:v>
                </c:pt>
                <c:pt idx="103">
                  <c:v>-0.19900145651641762</c:v>
                </c:pt>
                <c:pt idx="104">
                  <c:v>-0.18613993579683125</c:v>
                </c:pt>
                <c:pt idx="105">
                  <c:v>-0.18062099102078819</c:v>
                </c:pt>
                <c:pt idx="106">
                  <c:v>-0.17782169319289653</c:v>
                </c:pt>
                <c:pt idx="107">
                  <c:v>-0.17316504685777923</c:v>
                </c:pt>
                <c:pt idx="108">
                  <c:v>-0.16410601955357212</c:v>
                </c:pt>
                <c:pt idx="109">
                  <c:v>-0.15493453542005362</c:v>
                </c:pt>
                <c:pt idx="110">
                  <c:v>-0.1261189303254685</c:v>
                </c:pt>
                <c:pt idx="111">
                  <c:v>-0.11726138643123232</c:v>
                </c:pt>
                <c:pt idx="112">
                  <c:v>-0.10953454502995942</c:v>
                </c:pt>
                <c:pt idx="113">
                  <c:v>-9.4003489752971361E-2</c:v>
                </c:pt>
                <c:pt idx="114">
                  <c:v>-6.4011049074377199E-2</c:v>
                </c:pt>
                <c:pt idx="115">
                  <c:v>-5.2264198573404794E-2</c:v>
                </c:pt>
                <c:pt idx="116">
                  <c:v>-4.5609090858798731E-2</c:v>
                </c:pt>
                <c:pt idx="117">
                  <c:v>-2.0013320355182673E-2</c:v>
                </c:pt>
                <c:pt idx="118">
                  <c:v>-1.757181149324365E-2</c:v>
                </c:pt>
                <c:pt idx="119">
                  <c:v>-9.8665770361344961E-3</c:v>
                </c:pt>
                <c:pt idx="120">
                  <c:v>5.9426290965367678E-3</c:v>
                </c:pt>
                <c:pt idx="121">
                  <c:v>1.2969535860282145E-2</c:v>
                </c:pt>
                <c:pt idx="122">
                  <c:v>9.6249155854839397E-2</c:v>
                </c:pt>
                <c:pt idx="123">
                  <c:v>0.10176580113007791</c:v>
                </c:pt>
                <c:pt idx="124">
                  <c:v>0.11357616372063151</c:v>
                </c:pt>
                <c:pt idx="125">
                  <c:v>0.13587260422402886</c:v>
                </c:pt>
                <c:pt idx="126">
                  <c:v>0.14789406752735845</c:v>
                </c:pt>
                <c:pt idx="127">
                  <c:v>0.17084868878359227</c:v>
                </c:pt>
                <c:pt idx="128">
                  <c:v>0.17139770802687945</c:v>
                </c:pt>
                <c:pt idx="129">
                  <c:v>0.18599339303168005</c:v>
                </c:pt>
                <c:pt idx="130">
                  <c:v>0.198420145360409</c:v>
                </c:pt>
                <c:pt idx="131">
                  <c:v>0.21912231618928141</c:v>
                </c:pt>
                <c:pt idx="132">
                  <c:v>0.23876687167981378</c:v>
                </c:pt>
                <c:pt idx="133">
                  <c:v>0.24547506845554831</c:v>
                </c:pt>
                <c:pt idx="134">
                  <c:v>0.26861394368135216</c:v>
                </c:pt>
                <c:pt idx="135">
                  <c:v>0.30418027546005316</c:v>
                </c:pt>
                <c:pt idx="136">
                  <c:v>0.32756007566350936</c:v>
                </c:pt>
                <c:pt idx="137">
                  <c:v>0.35186365564660754</c:v>
                </c:pt>
                <c:pt idx="138">
                  <c:v>0.37568629110547208</c:v>
                </c:pt>
                <c:pt idx="139">
                  <c:v>0.38606803302255788</c:v>
                </c:pt>
                <c:pt idx="140">
                  <c:v>0.40614130210844768</c:v>
                </c:pt>
                <c:pt idx="141">
                  <c:v>0.41818710042712814</c:v>
                </c:pt>
                <c:pt idx="142">
                  <c:v>0.43618546478630243</c:v>
                </c:pt>
                <c:pt idx="143">
                  <c:v>0.44495630964677757</c:v>
                </c:pt>
                <c:pt idx="144">
                  <c:v>0.4637569213631163</c:v>
                </c:pt>
                <c:pt idx="145">
                  <c:v>0.47274960435771507</c:v>
                </c:pt>
                <c:pt idx="146">
                  <c:v>0.48681407437641744</c:v>
                </c:pt>
                <c:pt idx="147">
                  <c:v>0.4886437290750566</c:v>
                </c:pt>
                <c:pt idx="148">
                  <c:v>0.49582742435475724</c:v>
                </c:pt>
                <c:pt idx="149">
                  <c:v>0.50008554579193043</c:v>
                </c:pt>
                <c:pt idx="150">
                  <c:v>0.51148145082214791</c:v>
                </c:pt>
                <c:pt idx="151">
                  <c:v>0.5189342484189654</c:v>
                </c:pt>
                <c:pt idx="152">
                  <c:v>0.52707764813490621</c:v>
                </c:pt>
                <c:pt idx="153">
                  <c:v>0.52824574053609474</c:v>
                </c:pt>
                <c:pt idx="154">
                  <c:v>0.55154292160895468</c:v>
                </c:pt>
                <c:pt idx="155">
                  <c:v>0.56174207081374761</c:v>
                </c:pt>
                <c:pt idx="156">
                  <c:v>0.57398935173783516</c:v>
                </c:pt>
                <c:pt idx="157">
                  <c:v>0.57822943379919989</c:v>
                </c:pt>
                <c:pt idx="158">
                  <c:v>0.59080497187044179</c:v>
                </c:pt>
                <c:pt idx="159">
                  <c:v>0.59100493180329627</c:v>
                </c:pt>
                <c:pt idx="160">
                  <c:v>0.59209333104025441</c:v>
                </c:pt>
                <c:pt idx="161">
                  <c:v>0.59792600212594449</c:v>
                </c:pt>
                <c:pt idx="162">
                  <c:v>0.60060427229794866</c:v>
                </c:pt>
                <c:pt idx="163">
                  <c:v>0.60384943024847137</c:v>
                </c:pt>
                <c:pt idx="164">
                  <c:v>0.61034482290985381</c:v>
                </c:pt>
                <c:pt idx="165">
                  <c:v>0.61039990535821209</c:v>
                </c:pt>
                <c:pt idx="166">
                  <c:v>0.6181977972976177</c:v>
                </c:pt>
                <c:pt idx="167">
                  <c:v>0.62101155411676257</c:v>
                </c:pt>
                <c:pt idx="168">
                  <c:v>0.62720670459612349</c:v>
                </c:pt>
                <c:pt idx="169">
                  <c:v>0.62802183770817999</c:v>
                </c:pt>
                <c:pt idx="170">
                  <c:v>0.63216500406875809</c:v>
                </c:pt>
                <c:pt idx="171">
                  <c:v>0.6434681722489396</c:v>
                </c:pt>
                <c:pt idx="172">
                  <c:v>0.65000571175108013</c:v>
                </c:pt>
                <c:pt idx="173">
                  <c:v>0.65928745982236925</c:v>
                </c:pt>
                <c:pt idx="174">
                  <c:v>0.66713273092682113</c:v>
                </c:pt>
                <c:pt idx="175">
                  <c:v>0.67020262583848145</c:v>
                </c:pt>
                <c:pt idx="176">
                  <c:v>0.6747157829399516</c:v>
                </c:pt>
                <c:pt idx="177">
                  <c:v>0.67981166990752295</c:v>
                </c:pt>
                <c:pt idx="178">
                  <c:v>0.71195980163447281</c:v>
                </c:pt>
                <c:pt idx="179">
                  <c:v>0.71722577517514319</c:v>
                </c:pt>
                <c:pt idx="180">
                  <c:v>0.71990219390310406</c:v>
                </c:pt>
                <c:pt idx="181">
                  <c:v>0.7224917851814201</c:v>
                </c:pt>
                <c:pt idx="182">
                  <c:v>0.72769053868336686</c:v>
                </c:pt>
                <c:pt idx="183">
                  <c:v>0.73792490675819633</c:v>
                </c:pt>
                <c:pt idx="184">
                  <c:v>0.74040306654118337</c:v>
                </c:pt>
                <c:pt idx="185">
                  <c:v>0.74267178351021268</c:v>
                </c:pt>
                <c:pt idx="186">
                  <c:v>0.74714077309543525</c:v>
                </c:pt>
                <c:pt idx="187">
                  <c:v>0.74911220856509175</c:v>
                </c:pt>
                <c:pt idx="188">
                  <c:v>0.75918603628119929</c:v>
                </c:pt>
                <c:pt idx="189">
                  <c:v>0.76608764279197472</c:v>
                </c:pt>
                <c:pt idx="190">
                  <c:v>0.77590715519587972</c:v>
                </c:pt>
                <c:pt idx="191">
                  <c:v>0.78524960943348787</c:v>
                </c:pt>
                <c:pt idx="192">
                  <c:v>0.79140367477821494</c:v>
                </c:pt>
                <c:pt idx="193">
                  <c:v>0.79521640453393516</c:v>
                </c:pt>
                <c:pt idx="194">
                  <c:v>0.79542699452103527</c:v>
                </c:pt>
                <c:pt idx="195">
                  <c:v>0.79544131071780533</c:v>
                </c:pt>
                <c:pt idx="196">
                  <c:v>0.79923618702799404</c:v>
                </c:pt>
                <c:pt idx="197">
                  <c:v>0.79985234935596128</c:v>
                </c:pt>
                <c:pt idx="198">
                  <c:v>0.81054080083321967</c:v>
                </c:pt>
                <c:pt idx="199">
                  <c:v>0.81069625099776654</c:v>
                </c:pt>
                <c:pt idx="200">
                  <c:v>0.81183575324317714</c:v>
                </c:pt>
                <c:pt idx="201">
                  <c:v>0.81301732390636627</c:v>
                </c:pt>
                <c:pt idx="202">
                  <c:v>0.82045838131230697</c:v>
                </c:pt>
                <c:pt idx="203">
                  <c:v>0.82177044818061595</c:v>
                </c:pt>
                <c:pt idx="204">
                  <c:v>0.8218589487589758</c:v>
                </c:pt>
                <c:pt idx="205">
                  <c:v>0.82543749728008364</c:v>
                </c:pt>
                <c:pt idx="206">
                  <c:v>0.82896498654616946</c:v>
                </c:pt>
                <c:pt idx="207">
                  <c:v>0.84385501871119772</c:v>
                </c:pt>
                <c:pt idx="208">
                  <c:v>0.84464054900949914</c:v>
                </c:pt>
                <c:pt idx="209">
                  <c:v>0.85918518076509365</c:v>
                </c:pt>
                <c:pt idx="210">
                  <c:v>0.86522546526097055</c:v>
                </c:pt>
                <c:pt idx="211">
                  <c:v>0.87944875346153339</c:v>
                </c:pt>
                <c:pt idx="212">
                  <c:v>0.90405410577395473</c:v>
                </c:pt>
                <c:pt idx="213">
                  <c:v>0.90728117454268853</c:v>
                </c:pt>
                <c:pt idx="214">
                  <c:v>0.91933851269664024</c:v>
                </c:pt>
                <c:pt idx="215">
                  <c:v>0.93370191615445275</c:v>
                </c:pt>
                <c:pt idx="216">
                  <c:v>0.93549442202257149</c:v>
                </c:pt>
                <c:pt idx="217">
                  <c:v>0.95843064632757602</c:v>
                </c:pt>
                <c:pt idx="218">
                  <c:v>0.98371002062912039</c:v>
                </c:pt>
                <c:pt idx="219">
                  <c:v>1.007005292790278</c:v>
                </c:pt>
                <c:pt idx="220">
                  <c:v>1.0142117125320607</c:v>
                </c:pt>
                <c:pt idx="221">
                  <c:v>1.0142296672921465</c:v>
                </c:pt>
                <c:pt idx="222">
                  <c:v>1.0160916089353706</c:v>
                </c:pt>
                <c:pt idx="223">
                  <c:v>1.0176598493703082</c:v>
                </c:pt>
                <c:pt idx="224">
                  <c:v>1.0195107272343893</c:v>
                </c:pt>
                <c:pt idx="225">
                  <c:v>1.0231511281969334</c:v>
                </c:pt>
                <c:pt idx="226">
                  <c:v>1.030371779519762</c:v>
                </c:pt>
                <c:pt idx="227">
                  <c:v>1.0309829725479569</c:v>
                </c:pt>
                <c:pt idx="228">
                  <c:v>1.0525058148332913</c:v>
                </c:pt>
                <c:pt idx="229">
                  <c:v>1.059295527413372</c:v>
                </c:pt>
                <c:pt idx="230">
                  <c:v>1.0731710582827667</c:v>
                </c:pt>
                <c:pt idx="231">
                  <c:v>1.0921713804814746</c:v>
                </c:pt>
                <c:pt idx="232">
                  <c:v>1.1393871778613507</c:v>
                </c:pt>
                <c:pt idx="233">
                  <c:v>1.1464664330899152</c:v>
                </c:pt>
                <c:pt idx="234">
                  <c:v>1.1666344782896887</c:v>
                </c:pt>
                <c:pt idx="235">
                  <c:v>1.1940354694822701</c:v>
                </c:pt>
                <c:pt idx="236">
                  <c:v>1.2008238083302978</c:v>
                </c:pt>
                <c:pt idx="237">
                  <c:v>1.2107803240480752</c:v>
                </c:pt>
                <c:pt idx="238">
                  <c:v>1.2196243194431831</c:v>
                </c:pt>
                <c:pt idx="239">
                  <c:v>1.2288473759710947</c:v>
                </c:pt>
                <c:pt idx="240">
                  <c:v>1.4341130341584181</c:v>
                </c:pt>
                <c:pt idx="241">
                  <c:v>1.4341601427774637</c:v>
                </c:pt>
                <c:pt idx="242">
                  <c:v>1.4505967018707311</c:v>
                </c:pt>
                <c:pt idx="243">
                  <c:v>1.9431107353916104</c:v>
                </c:pt>
                <c:pt idx="244">
                  <c:v>1.9879659851413229</c:v>
                </c:pt>
                <c:pt idx="245">
                  <c:v>2.0184227614102195</c:v>
                </c:pt>
                <c:pt idx="246">
                  <c:v>2.0217637885385678</c:v>
                </c:pt>
                <c:pt idx="247">
                  <c:v>2.1466354161648504</c:v>
                </c:pt>
                <c:pt idx="248">
                  <c:v>2.1643849974102083</c:v>
                </c:pt>
                <c:pt idx="249">
                  <c:v>2.3436617784038041</c:v>
                </c:pt>
                <c:pt idx="250">
                  <c:v>2.5316409524770171</c:v>
                </c:pt>
                <c:pt idx="251">
                  <c:v>2.8353547203640916</c:v>
                </c:pt>
              </c:numCache>
            </c:numRef>
          </c:yVal>
          <c:smooth val="0"/>
          <c:extLst>
            <c:ext xmlns:c16="http://schemas.microsoft.com/office/drawing/2014/chart" uri="{C3380CC4-5D6E-409C-BE32-E72D297353CC}">
              <c16:uniqueId val="{00000000-045F-4557-A89A-A452F628C3E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'Part 3'!$R$2:$R$253</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xVal>
          <c:yVal>
            <c:numRef>
              <c:f>'Part 3'!$R$2:$R$253</c:f>
              <c:numCache>
                <c:formatCode>0.00</c:formatCode>
                <c:ptCount val="252"/>
                <c:pt idx="0">
                  <c:v>-2.8806743591110573</c:v>
                </c:pt>
                <c:pt idx="1">
                  <c:v>-2.514954877802527</c:v>
                </c:pt>
                <c:pt idx="2">
                  <c:v>-2.3293360530619998</c:v>
                </c:pt>
                <c:pt idx="3">
                  <c:v>-2.2004105812100327</c:v>
                </c:pt>
                <c:pt idx="4">
                  <c:v>-2.1001654928444697</c:v>
                </c:pt>
                <c:pt idx="5">
                  <c:v>-2.0174287103431898</c:v>
                </c:pt>
                <c:pt idx="6">
                  <c:v>-1.9465617207989845</c:v>
                </c:pt>
                <c:pt idx="7">
                  <c:v>-1.8843044227824219</c:v>
                </c:pt>
                <c:pt idx="8">
                  <c:v>-1.8285948988056846</c:v>
                </c:pt>
                <c:pt idx="9">
                  <c:v>-1.7780428020381664</c:v>
                </c:pt>
                <c:pt idx="10">
                  <c:v>-1.7316643961222451</c:v>
                </c:pt>
                <c:pt idx="11">
                  <c:v>-1.6887370022667971</c:v>
                </c:pt>
                <c:pt idx="12">
                  <c:v>-1.648713470290851</c:v>
                </c:pt>
                <c:pt idx="13">
                  <c:v>-1.6111691623526765</c:v>
                </c:pt>
                <c:pt idx="14">
                  <c:v>-1.5757676293730742</c:v>
                </c:pt>
                <c:pt idx="15">
                  <c:v>-1.5422375718953325</c:v>
                </c:pt>
                <c:pt idx="16">
                  <c:v>-1.5103568962835028</c:v>
                </c:pt>
                <c:pt idx="17">
                  <c:v>-1.4799413890351922</c:v>
                </c:pt>
                <c:pt idx="18">
                  <c:v>-1.450836487412636</c:v>
                </c:pt>
                <c:pt idx="19">
                  <c:v>-1.4229111803109864</c:v>
                </c:pt>
                <c:pt idx="20">
                  <c:v>-1.3960534082549905</c:v>
                </c:pt>
                <c:pt idx="21">
                  <c:v>-1.3701665397259748</c:v>
                </c:pt>
                <c:pt idx="22">
                  <c:v>-1.3451666341766386</c:v>
                </c:pt>
                <c:pt idx="23">
                  <c:v>-1.3209802893126328</c:v>
                </c:pt>
                <c:pt idx="24">
                  <c:v>-1.2975429286165541</c:v>
                </c:pt>
                <c:pt idx="25">
                  <c:v>-1.2747974249655289</c:v>
                </c:pt>
                <c:pt idx="26">
                  <c:v>-1.2526929839120384</c:v>
                </c:pt>
                <c:pt idx="27">
                  <c:v>-1.2311842297805575</c:v>
                </c:pt>
                <c:pt idx="28">
                  <c:v>-1.2102304517744085</c:v>
                </c:pt>
                <c:pt idx="29">
                  <c:v>-1.189794977493698</c:v>
                </c:pt>
                <c:pt idx="30">
                  <c:v>-1.1698446487773884</c:v>
                </c:pt>
                <c:pt idx="31">
                  <c:v>-1.1503493803760083</c:v>
                </c:pt>
                <c:pt idx="32">
                  <c:v>-1.1312817861712798</c:v>
                </c:pt>
                <c:pt idx="33">
                  <c:v>-1.1126168608589178</c:v>
                </c:pt>
                <c:pt idx="34">
                  <c:v>-1.0943317074660934</c:v>
                </c:pt>
                <c:pt idx="35">
                  <c:v>-1.0764053029751872</c:v>
                </c:pt>
                <c:pt idx="36">
                  <c:v>-1.0588182958080339</c:v>
                </c:pt>
                <c:pt idx="37">
                  <c:v>-1.0415528300904833</c:v>
                </c:pt>
                <c:pt idx="38">
                  <c:v>-1.024592392540099</c:v>
                </c:pt>
                <c:pt idx="39">
                  <c:v>-1.0079216785556244</c:v>
                </c:pt>
                <c:pt idx="40">
                  <c:v>-0.99152647467733057</c:v>
                </c:pt>
                <c:pt idx="41">
                  <c:v>-0.97539355506375336</c:v>
                </c:pt>
                <c:pt idx="42">
                  <c:v>-0.95951059001725081</c:v>
                </c:pt>
                <c:pt idx="43">
                  <c:v>-0.94386606490653602</c:v>
                </c:pt>
                <c:pt idx="44">
                  <c:v>-0.92844920809329989</c:v>
                </c:pt>
                <c:pt idx="45">
                  <c:v>-0.91324992668360727</c:v>
                </c:pt>
                <c:pt idx="46">
                  <c:v>-0.89825874910156867</c:v>
                </c:pt>
                <c:pt idx="47">
                  <c:v>-0.88346677362987858</c:v>
                </c:pt>
                <c:pt idx="48">
                  <c:v>-0.8688656221847797</c:v>
                </c:pt>
                <c:pt idx="49">
                  <c:v>-0.85444739869598973</c:v>
                </c:pt>
                <c:pt idx="50">
                  <c:v>-0.84020465154900881</c:v>
                </c:pt>
                <c:pt idx="51">
                  <c:v>-0.82613033962053128</c:v>
                </c:pt>
                <c:pt idx="52">
                  <c:v>-0.81221780149991241</c:v>
                </c:pt>
                <c:pt idx="53">
                  <c:v>-0.7984607275425748</c:v>
                </c:pt>
                <c:pt idx="54">
                  <c:v>-0.78485313444643534</c:v>
                </c:pt>
                <c:pt idx="55">
                  <c:v>-0.77138934208115728</c:v>
                </c:pt>
                <c:pt idx="56">
                  <c:v>-0.75806395233324275</c:v>
                </c:pt>
                <c:pt idx="57">
                  <c:v>-0.74487182975869159</c:v>
                </c:pt>
                <c:pt idx="58">
                  <c:v>-0.73180808385961749</c:v>
                </c:pt>
                <c:pt idx="59">
                  <c:v>-0.71886805282271549</c:v>
                </c:pt>
                <c:pt idx="60">
                  <c:v>-0.70604728857604471</c:v>
                </c:pt>
                <c:pt idx="61">
                  <c:v>-0.69334154303681728</c:v>
                </c:pt>
                <c:pt idx="62">
                  <c:v>-0.68074675543701968</c:v>
                </c:pt>
                <c:pt idx="63">
                  <c:v>-0.66825904062605401</c:v>
                </c:pt>
                <c:pt idx="64">
                  <c:v>-0.6558746782604522</c:v>
                </c:pt>
                <c:pt idx="65">
                  <c:v>-0.64359010280021778</c:v>
                </c:pt>
                <c:pt idx="66">
                  <c:v>-0.6314018942397609</c:v>
                </c:pt>
                <c:pt idx="67">
                  <c:v>-0.61930676950877617</c:v>
                </c:pt>
                <c:pt idx="68">
                  <c:v>-0.60730157448496325</c:v>
                </c:pt>
                <c:pt idx="69">
                  <c:v>-0.59538327656628021</c:v>
                </c:pt>
                <c:pt idx="70">
                  <c:v>-0.5835489577555576</c:v>
                </c:pt>
                <c:pt idx="71">
                  <c:v>-0.57179580821487397</c:v>
                </c:pt>
                <c:pt idx="72">
                  <c:v>-0.56012112025115535</c:v>
                </c:pt>
                <c:pt idx="73">
                  <c:v>-0.54852228269809788</c:v>
                </c:pt>
                <c:pt idx="74">
                  <c:v>-0.53699677566274262</c:v>
                </c:pt>
                <c:pt idx="75">
                  <c:v>-0.52554216560793954</c:v>
                </c:pt>
                <c:pt idx="76">
                  <c:v>-0.51415610074453411</c:v>
                </c:pt>
                <c:pt idx="77">
                  <c:v>-0.50283630670944168</c:v>
                </c:pt>
                <c:pt idx="78">
                  <c:v>-0.49158058250786868</c:v>
                </c:pt>
                <c:pt idx="79">
                  <c:v>-0.48038679669982853</c:v>
                </c:pt>
                <c:pt idx="80">
                  <c:v>-0.46925288381280222</c:v>
                </c:pt>
                <c:pt idx="81">
                  <c:v>-0.45817684096392136</c:v>
                </c:pt>
                <c:pt idx="82">
                  <c:v>-0.44715672467644574</c:v>
                </c:pt>
                <c:pt idx="83">
                  <c:v>-0.43619064787655393</c:v>
                </c:pt>
                <c:pt idx="84">
                  <c:v>-0.42527677705760725</c:v>
                </c:pt>
                <c:pt idx="85">
                  <c:v>-0.41441332960007643</c:v>
                </c:pt>
                <c:pt idx="86">
                  <c:v>-0.40359857123625476</c:v>
                </c:pt>
                <c:pt idx="87">
                  <c:v>-0.39283081364972938</c:v>
                </c:pt>
                <c:pt idx="88">
                  <c:v>-0.3821084122003639</c:v>
                </c:pt>
                <c:pt idx="89">
                  <c:v>-0.37142976376624032</c:v>
                </c:pt>
                <c:pt idx="90">
                  <c:v>-0.36079330469465853</c:v>
                </c:pt>
                <c:pt idx="91">
                  <c:v>-0.35019750885487144</c:v>
                </c:pt>
                <c:pt idx="92">
                  <c:v>-0.33964088578577573</c:v>
                </c:pt>
                <c:pt idx="93">
                  <c:v>-0.32912197893226108</c:v>
                </c:pt>
                <c:pt idx="94">
                  <c:v>-0.3186393639643752</c:v>
                </c:pt>
                <c:pt idx="95">
                  <c:v>-0.30819164717386466</c:v>
                </c:pt>
                <c:pt idx="96">
                  <c:v>-0.29777746394303445</c:v>
                </c:pt>
                <c:pt idx="97">
                  <c:v>-0.28739547728120973</c:v>
                </c:pt>
                <c:pt idx="98">
                  <c:v>-0.27704437642439755</c:v>
                </c:pt>
                <c:pt idx="99">
                  <c:v>-0.26672287549404339</c:v>
                </c:pt>
                <c:pt idx="100">
                  <c:v>-0.256429712211035</c:v>
                </c:pt>
                <c:pt idx="101">
                  <c:v>-0.24616364666135951</c:v>
                </c:pt>
                <c:pt idx="102">
                  <c:v>-0.23592346011003523</c:v>
                </c:pt>
                <c:pt idx="103">
                  <c:v>-0.2257079538601594</c:v>
                </c:pt>
                <c:pt idx="104">
                  <c:v>-0.21551594815408856</c:v>
                </c:pt>
                <c:pt idx="105">
                  <c:v>-0.20534628111395689</c:v>
                </c:pt>
                <c:pt idx="106">
                  <c:v>-0.19519780771888826</c:v>
                </c:pt>
                <c:pt idx="107">
                  <c:v>-0.18506939881641302</c:v>
                </c:pt>
                <c:pt idx="108">
                  <c:v>-0.17495994016573252</c:v>
                </c:pt>
                <c:pt idx="109">
                  <c:v>-0.16486833151060187</c:v>
                </c:pt>
                <c:pt idx="110">
                  <c:v>-0.15479348567971193</c:v>
                </c:pt>
                <c:pt idx="111">
                  <c:v>-0.14473432771256409</c:v>
                </c:pt>
                <c:pt idx="112">
                  <c:v>-0.13468979400891959</c:v>
                </c:pt>
                <c:pt idx="113">
                  <c:v>-0.1246588315</c:v>
                </c:pt>
                <c:pt idx="114">
                  <c:v>-0.11464039683969043</c:v>
                </c:pt>
                <c:pt idx="115">
                  <c:v>-0.10463345561407539</c:v>
                </c:pt>
                <c:pt idx="116">
                  <c:v>-9.4636981567699813E-2</c:v>
                </c:pt>
                <c:pt idx="117">
                  <c:v>-8.4649955845010449E-2</c:v>
                </c:pt>
                <c:pt idx="118">
                  <c:v>-7.4671366245484247E-2</c:v>
                </c:pt>
                <c:pt idx="119">
                  <c:v>-6.4700206491002693E-2</c:v>
                </c:pt>
                <c:pt idx="120">
                  <c:v>-5.4735475504070312E-2</c:v>
                </c:pt>
                <c:pt idx="121">
                  <c:v>-4.477617669551625E-2</c:v>
                </c:pt>
                <c:pt idx="122">
                  <c:v>-3.4821317260347699E-2</c:v>
                </c:pt>
                <c:pt idx="123">
                  <c:v>-2.4869907480456668E-2</c:v>
                </c:pt>
                <c:pt idx="124">
                  <c:v>-1.4920960032900372E-2</c:v>
                </c:pt>
                <c:pt idx="125">
                  <c:v>-4.9734893024984917E-3</c:v>
                </c:pt>
                <c:pt idx="126">
                  <c:v>4.9734893024984917E-3</c:v>
                </c:pt>
                <c:pt idx="127">
                  <c:v>1.4920960032900372E-2</c:v>
                </c:pt>
                <c:pt idx="128">
                  <c:v>2.4869907480456525E-2</c:v>
                </c:pt>
                <c:pt idx="129">
                  <c:v>3.482131726034756E-2</c:v>
                </c:pt>
                <c:pt idx="130">
                  <c:v>4.4776176695516381E-2</c:v>
                </c:pt>
                <c:pt idx="131">
                  <c:v>5.4735475504070437E-2</c:v>
                </c:pt>
                <c:pt idx="132">
                  <c:v>6.4700206491002693E-2</c:v>
                </c:pt>
                <c:pt idx="133">
                  <c:v>7.4671366245484247E-2</c:v>
                </c:pt>
                <c:pt idx="134">
                  <c:v>8.4649955845010449E-2</c:v>
                </c:pt>
                <c:pt idx="135">
                  <c:v>9.4636981567699813E-2</c:v>
                </c:pt>
                <c:pt idx="136">
                  <c:v>0.10463345561407525</c:v>
                </c:pt>
                <c:pt idx="137">
                  <c:v>0.1146403968396903</c:v>
                </c:pt>
                <c:pt idx="138">
                  <c:v>0.12465883150000014</c:v>
                </c:pt>
                <c:pt idx="139">
                  <c:v>0.13468979400891973</c:v>
                </c:pt>
                <c:pt idx="140">
                  <c:v>0.14473432771256409</c:v>
                </c:pt>
                <c:pt idx="141">
                  <c:v>0.15479348567971193</c:v>
                </c:pt>
                <c:pt idx="142">
                  <c:v>0.16486833151060187</c:v>
                </c:pt>
                <c:pt idx="143">
                  <c:v>0.17495994016573252</c:v>
                </c:pt>
                <c:pt idx="144">
                  <c:v>0.18506939881641285</c:v>
                </c:pt>
                <c:pt idx="145">
                  <c:v>0.19519780771888809</c:v>
                </c:pt>
                <c:pt idx="146">
                  <c:v>0.20534628111395706</c:v>
                </c:pt>
                <c:pt idx="147">
                  <c:v>0.21551594815408867</c:v>
                </c:pt>
                <c:pt idx="148">
                  <c:v>0.2257079538601594</c:v>
                </c:pt>
                <c:pt idx="149">
                  <c:v>0.23592346011003523</c:v>
                </c:pt>
                <c:pt idx="150">
                  <c:v>0.24616364666135951</c:v>
                </c:pt>
                <c:pt idx="151">
                  <c:v>0.256429712211035</c:v>
                </c:pt>
                <c:pt idx="152">
                  <c:v>0.26672287549404317</c:v>
                </c:pt>
                <c:pt idx="153">
                  <c:v>0.27704437642439733</c:v>
                </c:pt>
                <c:pt idx="154">
                  <c:v>0.28739547728120984</c:v>
                </c:pt>
                <c:pt idx="155">
                  <c:v>0.29777746394303461</c:v>
                </c:pt>
                <c:pt idx="156">
                  <c:v>0.30819164717386466</c:v>
                </c:pt>
                <c:pt idx="157">
                  <c:v>0.3186393639643752</c:v>
                </c:pt>
                <c:pt idx="158">
                  <c:v>0.32912197893226108</c:v>
                </c:pt>
                <c:pt idx="159">
                  <c:v>0.3396408857857755</c:v>
                </c:pt>
                <c:pt idx="160">
                  <c:v>0.35019750885487133</c:v>
                </c:pt>
                <c:pt idx="161">
                  <c:v>0.3607933046946587</c:v>
                </c:pt>
                <c:pt idx="162">
                  <c:v>0.37142976376624048</c:v>
                </c:pt>
                <c:pt idx="163">
                  <c:v>0.3821084122003639</c:v>
                </c:pt>
                <c:pt idx="164">
                  <c:v>0.39283081364972938</c:v>
                </c:pt>
                <c:pt idx="165">
                  <c:v>0.40359857123625476</c:v>
                </c:pt>
                <c:pt idx="166">
                  <c:v>0.41441332960007643</c:v>
                </c:pt>
                <c:pt idx="167">
                  <c:v>0.42527677705760714</c:v>
                </c:pt>
                <c:pt idx="168">
                  <c:v>0.43619064787655376</c:v>
                </c:pt>
                <c:pt idx="169">
                  <c:v>0.44715672467644596</c:v>
                </c:pt>
                <c:pt idx="170">
                  <c:v>0.45817684096392136</c:v>
                </c:pt>
                <c:pt idx="171">
                  <c:v>0.46925288381280222</c:v>
                </c:pt>
                <c:pt idx="172">
                  <c:v>0.48038679669982853</c:v>
                </c:pt>
                <c:pt idx="173">
                  <c:v>0.49158058250786868</c:v>
                </c:pt>
                <c:pt idx="174">
                  <c:v>0.50283630670944168</c:v>
                </c:pt>
                <c:pt idx="175">
                  <c:v>0.51415610074453411</c:v>
                </c:pt>
                <c:pt idx="176">
                  <c:v>0.52554216560793932</c:v>
                </c:pt>
                <c:pt idx="177">
                  <c:v>0.53699677566274295</c:v>
                </c:pt>
                <c:pt idx="178">
                  <c:v>0.54852228269809822</c:v>
                </c:pt>
                <c:pt idx="179">
                  <c:v>0.56012112025115535</c:v>
                </c:pt>
                <c:pt idx="180">
                  <c:v>0.57179580821487397</c:v>
                </c:pt>
                <c:pt idx="181">
                  <c:v>0.5835489577555576</c:v>
                </c:pt>
                <c:pt idx="182">
                  <c:v>0.59538327656628021</c:v>
                </c:pt>
                <c:pt idx="183">
                  <c:v>0.60730157448496336</c:v>
                </c:pt>
                <c:pt idx="184">
                  <c:v>0.61930676950877606</c:v>
                </c:pt>
                <c:pt idx="185">
                  <c:v>0.63140189423976112</c:v>
                </c:pt>
                <c:pt idx="186">
                  <c:v>0.64359010280021778</c:v>
                </c:pt>
                <c:pt idx="187">
                  <c:v>0.6558746782604522</c:v>
                </c:pt>
                <c:pt idx="188">
                  <c:v>0.66825904062605401</c:v>
                </c:pt>
                <c:pt idx="189">
                  <c:v>0.68074675543701968</c:v>
                </c:pt>
                <c:pt idx="190">
                  <c:v>0.69334154303681728</c:v>
                </c:pt>
                <c:pt idx="191">
                  <c:v>0.70604728857604471</c:v>
                </c:pt>
                <c:pt idx="192">
                  <c:v>0.71886805282271604</c:v>
                </c:pt>
                <c:pt idx="193">
                  <c:v>0.73180808385961771</c:v>
                </c:pt>
                <c:pt idx="194">
                  <c:v>0.74487182975869159</c:v>
                </c:pt>
                <c:pt idx="195">
                  <c:v>0.75806395233324275</c:v>
                </c:pt>
                <c:pt idx="196">
                  <c:v>0.77138934208115728</c:v>
                </c:pt>
                <c:pt idx="197">
                  <c:v>0.78485313444643534</c:v>
                </c:pt>
                <c:pt idx="198">
                  <c:v>0.7984607275425748</c:v>
                </c:pt>
                <c:pt idx="199">
                  <c:v>0.81221780149991241</c:v>
                </c:pt>
                <c:pt idx="200">
                  <c:v>0.82613033962053162</c:v>
                </c:pt>
                <c:pt idx="201">
                  <c:v>0.84020465154900847</c:v>
                </c:pt>
                <c:pt idx="202">
                  <c:v>0.85444739869598973</c:v>
                </c:pt>
                <c:pt idx="203">
                  <c:v>0.8688656221847797</c:v>
                </c:pt>
                <c:pt idx="204">
                  <c:v>0.88346677362987858</c:v>
                </c:pt>
                <c:pt idx="205">
                  <c:v>0.89825874910156867</c:v>
                </c:pt>
                <c:pt idx="206">
                  <c:v>0.91324992668360727</c:v>
                </c:pt>
                <c:pt idx="207">
                  <c:v>0.92844920809329989</c:v>
                </c:pt>
                <c:pt idx="208">
                  <c:v>0.94386606490653491</c:v>
                </c:pt>
                <c:pt idx="209">
                  <c:v>0.95951059001724914</c:v>
                </c:pt>
                <c:pt idx="210">
                  <c:v>0.97539355506375336</c:v>
                </c:pt>
                <c:pt idx="211">
                  <c:v>0.99152647467733057</c:v>
                </c:pt>
                <c:pt idx="212">
                  <c:v>1.0079216785556244</c:v>
                </c:pt>
                <c:pt idx="213">
                  <c:v>1.024592392540099</c:v>
                </c:pt>
                <c:pt idx="214">
                  <c:v>1.0415528300904833</c:v>
                </c:pt>
                <c:pt idx="215">
                  <c:v>1.0588182958080339</c:v>
                </c:pt>
                <c:pt idx="216">
                  <c:v>1.0764053029751868</c:v>
                </c:pt>
                <c:pt idx="217">
                  <c:v>1.0943317074660934</c:v>
                </c:pt>
                <c:pt idx="218">
                  <c:v>1.1126168608589178</c:v>
                </c:pt>
                <c:pt idx="219">
                  <c:v>1.1312817861712798</c:v>
                </c:pt>
                <c:pt idx="220">
                  <c:v>1.1503493803760083</c:v>
                </c:pt>
                <c:pt idx="221">
                  <c:v>1.1698446487773884</c:v>
                </c:pt>
                <c:pt idx="222">
                  <c:v>1.189794977493698</c:v>
                </c:pt>
                <c:pt idx="223">
                  <c:v>1.2102304517744078</c:v>
                </c:pt>
                <c:pt idx="224">
                  <c:v>1.2311842297805575</c:v>
                </c:pt>
                <c:pt idx="225">
                  <c:v>1.2526929839120398</c:v>
                </c:pt>
                <c:pt idx="226">
                  <c:v>1.2747974249655289</c:v>
                </c:pt>
                <c:pt idx="227">
                  <c:v>1.2975429286165541</c:v>
                </c:pt>
                <c:pt idx="228">
                  <c:v>1.3209802893126328</c:v>
                </c:pt>
                <c:pt idx="229">
                  <c:v>1.3451666341766386</c:v>
                </c:pt>
                <c:pt idx="230">
                  <c:v>1.3701665397259748</c:v>
                </c:pt>
                <c:pt idx="231">
                  <c:v>1.3960534082549898</c:v>
                </c:pt>
                <c:pt idx="232">
                  <c:v>1.4229111803109853</c:v>
                </c:pt>
                <c:pt idx="233">
                  <c:v>1.4508364874126363</c:v>
                </c:pt>
                <c:pt idx="234">
                  <c:v>1.4799413890351927</c:v>
                </c:pt>
                <c:pt idx="235">
                  <c:v>1.5103568962835032</c:v>
                </c:pt>
                <c:pt idx="236">
                  <c:v>1.5422375718953325</c:v>
                </c:pt>
                <c:pt idx="237">
                  <c:v>1.5757676293730736</c:v>
                </c:pt>
                <c:pt idx="238">
                  <c:v>1.6111691623526765</c:v>
                </c:pt>
                <c:pt idx="239">
                  <c:v>1.6487134702908506</c:v>
                </c:pt>
                <c:pt idx="240">
                  <c:v>1.688737002266798</c:v>
                </c:pt>
                <c:pt idx="241">
                  <c:v>1.7316643961222455</c:v>
                </c:pt>
                <c:pt idx="242">
                  <c:v>1.7780428020381671</c:v>
                </c:pt>
                <c:pt idx="243">
                  <c:v>1.8285948988056846</c:v>
                </c:pt>
                <c:pt idx="244">
                  <c:v>1.8843044227824219</c:v>
                </c:pt>
                <c:pt idx="245">
                  <c:v>1.946561720798984</c:v>
                </c:pt>
                <c:pt idx="246">
                  <c:v>2.0174287103431894</c:v>
                </c:pt>
                <c:pt idx="247">
                  <c:v>2.100165492844468</c:v>
                </c:pt>
                <c:pt idx="248">
                  <c:v>2.2004105812100336</c:v>
                </c:pt>
                <c:pt idx="249">
                  <c:v>2.3293360530620011</c:v>
                </c:pt>
                <c:pt idx="250">
                  <c:v>2.5149548778025288</c:v>
                </c:pt>
                <c:pt idx="251">
                  <c:v>2.8806743591110586</c:v>
                </c:pt>
              </c:numCache>
            </c:numRef>
          </c:yVal>
          <c:smooth val="0"/>
          <c:extLst>
            <c:ext xmlns:c16="http://schemas.microsoft.com/office/drawing/2014/chart" uri="{C3380CC4-5D6E-409C-BE32-E72D297353CC}">
              <c16:uniqueId val="{00000004-045F-4557-A89A-A452F628C3E2}"/>
            </c:ext>
          </c:extLst>
        </c:ser>
        <c:dLbls>
          <c:showLegendKey val="0"/>
          <c:showVal val="0"/>
          <c:showCatName val="0"/>
          <c:showSerName val="0"/>
          <c:showPercent val="0"/>
          <c:showBubbleSize val="0"/>
        </c:dLbls>
        <c:axId val="1936768047"/>
        <c:axId val="1936769711"/>
      </c:scatterChart>
      <c:valAx>
        <c:axId val="1936768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9711"/>
        <c:crosses val="autoZero"/>
        <c:crossBetween val="midCat"/>
      </c:valAx>
      <c:valAx>
        <c:axId val="1936769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768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3'!$F$302</c:f>
              <c:strCache>
                <c:ptCount val="1"/>
                <c:pt idx="0">
                  <c:v>HON (Honeywell Inc)  /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8733607538771427"/>
                  <c:y val="-0.2478566366449784"/>
                </c:manualLayout>
              </c:layout>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'Part 3'!$E$303:$E$554</c:f>
              <c:numCache>
                <c:formatCode>General</c:formatCode>
                <c:ptCount val="2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numCache>
            </c:numRef>
          </c:xVal>
          <c:yVal>
            <c:numRef>
              <c:f>'Part 3'!$F$303:$F$554</c:f>
              <c:numCache>
                <c:formatCode>0.00</c:formatCode>
                <c:ptCount val="252"/>
                <c:pt idx="0">
                  <c:v>177.02937299999999</c:v>
                </c:pt>
                <c:pt idx="1">
                  <c:v>176.658142</c:v>
                </c:pt>
                <c:pt idx="2">
                  <c:v>177.810913</c:v>
                </c:pt>
                <c:pt idx="3">
                  <c:v>177.752319</c:v>
                </c:pt>
                <c:pt idx="4">
                  <c:v>176.37780799999999</c:v>
                </c:pt>
                <c:pt idx="5">
                  <c:v>178.43956</c:v>
                </c:pt>
                <c:pt idx="6">
                  <c:v>176.52507</c:v>
                </c:pt>
                <c:pt idx="7">
                  <c:v>176.839249</c:v>
                </c:pt>
                <c:pt idx="8">
                  <c:v>173.99208100000001</c:v>
                </c:pt>
                <c:pt idx="9">
                  <c:v>173.31463600000001</c:v>
                </c:pt>
                <c:pt idx="10">
                  <c:v>173.56990099999999</c:v>
                </c:pt>
                <c:pt idx="11">
                  <c:v>173.29499799999999</c:v>
                </c:pt>
                <c:pt idx="12">
                  <c:v>175.26838699999999</c:v>
                </c:pt>
                <c:pt idx="13">
                  <c:v>176.151993</c:v>
                </c:pt>
                <c:pt idx="14">
                  <c:v>175.29785200000001</c:v>
                </c:pt>
                <c:pt idx="15">
                  <c:v>171.144913</c:v>
                </c:pt>
                <c:pt idx="16">
                  <c:v>169.40713500000001</c:v>
                </c:pt>
                <c:pt idx="17">
                  <c:v>170.055115</c:v>
                </c:pt>
                <c:pt idx="18">
                  <c:v>170.84053</c:v>
                </c:pt>
                <c:pt idx="19">
                  <c:v>172.26414500000001</c:v>
                </c:pt>
                <c:pt idx="20">
                  <c:v>171.31179800000001</c:v>
                </c:pt>
                <c:pt idx="21">
                  <c:v>170.86998</c:v>
                </c:pt>
                <c:pt idx="22">
                  <c:v>172.804092</c:v>
                </c:pt>
                <c:pt idx="23">
                  <c:v>174.15898100000001</c:v>
                </c:pt>
                <c:pt idx="24">
                  <c:v>173.756439</c:v>
                </c:pt>
                <c:pt idx="25">
                  <c:v>173.18699599999999</c:v>
                </c:pt>
                <c:pt idx="26">
                  <c:v>173.481537</c:v>
                </c:pt>
                <c:pt idx="27">
                  <c:v>171.45906099999999</c:v>
                </c:pt>
                <c:pt idx="28">
                  <c:v>173.28518700000001</c:v>
                </c:pt>
                <c:pt idx="29">
                  <c:v>173.19682299999999</c:v>
                </c:pt>
                <c:pt idx="30">
                  <c:v>173.21646100000001</c:v>
                </c:pt>
                <c:pt idx="31">
                  <c:v>173.098648</c:v>
                </c:pt>
                <c:pt idx="32">
                  <c:v>173.658264</c:v>
                </c:pt>
                <c:pt idx="33">
                  <c:v>173.26556400000001</c:v>
                </c:pt>
                <c:pt idx="34">
                  <c:v>173.20661899999999</c:v>
                </c:pt>
                <c:pt idx="35">
                  <c:v>173.776062</c:v>
                </c:pt>
                <c:pt idx="36">
                  <c:v>177.49704</c:v>
                </c:pt>
                <c:pt idx="37">
                  <c:v>175.602203</c:v>
                </c:pt>
                <c:pt idx="38">
                  <c:v>174.276794</c:v>
                </c:pt>
                <c:pt idx="39">
                  <c:v>174.37496899999999</c:v>
                </c:pt>
                <c:pt idx="40">
                  <c:v>174.522232</c:v>
                </c:pt>
                <c:pt idx="41">
                  <c:v>175.80838</c:v>
                </c:pt>
                <c:pt idx="42">
                  <c:v>175.42546100000001</c:v>
                </c:pt>
                <c:pt idx="43">
                  <c:v>177.96829199999999</c:v>
                </c:pt>
                <c:pt idx="44">
                  <c:v>177.16322299999999</c:v>
                </c:pt>
                <c:pt idx="45">
                  <c:v>177.43812600000001</c:v>
                </c:pt>
                <c:pt idx="46">
                  <c:v>178.94026199999999</c:v>
                </c:pt>
                <c:pt idx="47">
                  <c:v>179.89259300000001</c:v>
                </c:pt>
                <c:pt idx="48">
                  <c:v>177.634491</c:v>
                </c:pt>
                <c:pt idx="49">
                  <c:v>176.770523</c:v>
                </c:pt>
                <c:pt idx="50">
                  <c:v>176.30909700000001</c:v>
                </c:pt>
                <c:pt idx="51">
                  <c:v>173.903717</c:v>
                </c:pt>
                <c:pt idx="52">
                  <c:v>170.37908899999999</c:v>
                </c:pt>
                <c:pt idx="53">
                  <c:v>172.26414500000001</c:v>
                </c:pt>
                <c:pt idx="54">
                  <c:v>172.47030599999999</c:v>
                </c:pt>
                <c:pt idx="55">
                  <c:v>175.09165999999999</c:v>
                </c:pt>
                <c:pt idx="56">
                  <c:v>170.06492600000001</c:v>
                </c:pt>
                <c:pt idx="57">
                  <c:v>168.19955400000001</c:v>
                </c:pt>
                <c:pt idx="58">
                  <c:v>172.01869199999999</c:v>
                </c:pt>
                <c:pt idx="59">
                  <c:v>173.677887</c:v>
                </c:pt>
                <c:pt idx="60">
                  <c:v>173.137924</c:v>
                </c:pt>
                <c:pt idx="61">
                  <c:v>172.08738700000001</c:v>
                </c:pt>
                <c:pt idx="62">
                  <c:v>173.72699</c:v>
                </c:pt>
                <c:pt idx="63">
                  <c:v>175.88691700000001</c:v>
                </c:pt>
                <c:pt idx="64">
                  <c:v>177.879929</c:v>
                </c:pt>
                <c:pt idx="65">
                  <c:v>176.839249</c:v>
                </c:pt>
                <c:pt idx="66">
                  <c:v>177.516693</c:v>
                </c:pt>
                <c:pt idx="67">
                  <c:v>176.151993</c:v>
                </c:pt>
                <c:pt idx="68">
                  <c:v>177.565765</c:v>
                </c:pt>
                <c:pt idx="69">
                  <c:v>177.408691</c:v>
                </c:pt>
                <c:pt idx="70">
                  <c:v>176.603622</c:v>
                </c:pt>
                <c:pt idx="71">
                  <c:v>172.07759100000001</c:v>
                </c:pt>
                <c:pt idx="72">
                  <c:v>164.743652</c:v>
                </c:pt>
                <c:pt idx="73">
                  <c:v>164.134918</c:v>
                </c:pt>
                <c:pt idx="74">
                  <c:v>157.49176</c:v>
                </c:pt>
                <c:pt idx="75">
                  <c:v>160.077957</c:v>
                </c:pt>
                <c:pt idx="76">
                  <c:v>162.12127699999999</c:v>
                </c:pt>
                <c:pt idx="77">
                  <c:v>159.80157500000001</c:v>
                </c:pt>
                <c:pt idx="78">
                  <c:v>168.98161300000001</c:v>
                </c:pt>
                <c:pt idx="79">
                  <c:v>162.79248000000001</c:v>
                </c:pt>
                <c:pt idx="80">
                  <c:v>161.913971</c:v>
                </c:pt>
                <c:pt idx="81">
                  <c:v>150.88806199999999</c:v>
                </c:pt>
                <c:pt idx="82">
                  <c:v>159.60415599999999</c:v>
                </c:pt>
                <c:pt idx="83">
                  <c:v>151.411224</c:v>
                </c:pt>
                <c:pt idx="84">
                  <c:v>133.11039700000001</c:v>
                </c:pt>
                <c:pt idx="85">
                  <c:v>147.482574</c:v>
                </c:pt>
                <c:pt idx="86">
                  <c:v>133.524979</c:v>
                </c:pt>
                <c:pt idx="87">
                  <c:v>130.09974700000001</c:v>
                </c:pt>
                <c:pt idx="88">
                  <c:v>118.067001</c:v>
                </c:pt>
                <c:pt idx="89">
                  <c:v>117.42538500000001</c:v>
                </c:pt>
                <c:pt idx="90">
                  <c:v>111.048721</c:v>
                </c:pt>
                <c:pt idx="91">
                  <c:v>102.520172</c:v>
                </c:pt>
                <c:pt idx="92">
                  <c:v>117.96828499999999</c:v>
                </c:pt>
                <c:pt idx="93">
                  <c:v>127.977478</c:v>
                </c:pt>
                <c:pt idx="94">
                  <c:v>135.627487</c:v>
                </c:pt>
                <c:pt idx="95">
                  <c:v>129.57659899999999</c:v>
                </c:pt>
                <c:pt idx="96">
                  <c:v>130.05038500000001</c:v>
                </c:pt>
                <c:pt idx="97">
                  <c:v>132.06407200000001</c:v>
                </c:pt>
                <c:pt idx="98">
                  <c:v>128.03671299999999</c:v>
                </c:pt>
                <c:pt idx="99">
                  <c:v>131.09671</c:v>
                </c:pt>
                <c:pt idx="100">
                  <c:v>125.805862</c:v>
                </c:pt>
                <c:pt idx="101">
                  <c:v>132.27136200000001</c:v>
                </c:pt>
                <c:pt idx="102">
                  <c:v>133.495361</c:v>
                </c:pt>
                <c:pt idx="103">
                  <c:v>137.453644</c:v>
                </c:pt>
                <c:pt idx="104">
                  <c:v>141.579712</c:v>
                </c:pt>
                <c:pt idx="105">
                  <c:v>136.160538</c:v>
                </c:pt>
                <c:pt idx="106">
                  <c:v>138.77633700000001</c:v>
                </c:pt>
                <c:pt idx="107">
                  <c:v>133.100525</c:v>
                </c:pt>
                <c:pt idx="108">
                  <c:v>130.62290999999999</c:v>
                </c:pt>
                <c:pt idx="109">
                  <c:v>136.53564499999999</c:v>
                </c:pt>
                <c:pt idx="110">
                  <c:v>133.949432</c:v>
                </c:pt>
                <c:pt idx="111">
                  <c:v>130.29716500000001</c:v>
                </c:pt>
                <c:pt idx="112">
                  <c:v>131.313873</c:v>
                </c:pt>
                <c:pt idx="113">
                  <c:v>132.94258099999999</c:v>
                </c:pt>
                <c:pt idx="114">
                  <c:v>133.771759</c:v>
                </c:pt>
                <c:pt idx="115">
                  <c:v>138.07551599999999</c:v>
                </c:pt>
                <c:pt idx="116">
                  <c:v>140.91835</c:v>
                </c:pt>
                <c:pt idx="117">
                  <c:v>144.274506</c:v>
                </c:pt>
                <c:pt idx="118">
                  <c:v>140.06944300000001</c:v>
                </c:pt>
                <c:pt idx="119">
                  <c:v>135.47943100000001</c:v>
                </c:pt>
                <c:pt idx="120">
                  <c:v>133.45588699999999</c:v>
                </c:pt>
                <c:pt idx="121">
                  <c:v>133.13014200000001</c:v>
                </c:pt>
                <c:pt idx="122">
                  <c:v>131.323746</c:v>
                </c:pt>
                <c:pt idx="123">
                  <c:v>131.076965</c:v>
                </c:pt>
                <c:pt idx="124">
                  <c:v>135.14382900000001</c:v>
                </c:pt>
                <c:pt idx="125">
                  <c:v>132.54776000000001</c:v>
                </c:pt>
                <c:pt idx="126">
                  <c:v>125.944046</c:v>
                </c:pt>
                <c:pt idx="127">
                  <c:v>121.383652</c:v>
                </c:pt>
                <c:pt idx="128">
                  <c:v>126.335655</c:v>
                </c:pt>
                <c:pt idx="129">
                  <c:v>124.70488</c:v>
                </c:pt>
                <c:pt idx="130">
                  <c:v>135.27510100000001</c:v>
                </c:pt>
                <c:pt idx="131">
                  <c:v>131.208099</c:v>
                </c:pt>
                <c:pt idx="132">
                  <c:v>135.26516699999999</c:v>
                </c:pt>
                <c:pt idx="133">
                  <c:v>136.91583299999999</c:v>
                </c:pt>
                <c:pt idx="134">
                  <c:v>138.397446</c:v>
                </c:pt>
                <c:pt idx="135">
                  <c:v>144.12506099999999</c:v>
                </c:pt>
                <c:pt idx="136">
                  <c:v>147.75453200000001</c:v>
                </c:pt>
                <c:pt idx="137">
                  <c:v>146.73033100000001</c:v>
                </c:pt>
                <c:pt idx="138">
                  <c:v>145.02995300000001</c:v>
                </c:pt>
                <c:pt idx="139">
                  <c:v>145.358093</c:v>
                </c:pt>
                <c:pt idx="140">
                  <c:v>147.51589999999999</c:v>
                </c:pt>
                <c:pt idx="141">
                  <c:v>152.48779300000001</c:v>
                </c:pt>
                <c:pt idx="142">
                  <c:v>155.03338600000001</c:v>
                </c:pt>
                <c:pt idx="143">
                  <c:v>160.46267700000001</c:v>
                </c:pt>
                <c:pt idx="144">
                  <c:v>162.00396699999999</c:v>
                </c:pt>
                <c:pt idx="145">
                  <c:v>157.21107499999999</c:v>
                </c:pt>
                <c:pt idx="146">
                  <c:v>153.25344799999999</c:v>
                </c:pt>
                <c:pt idx="147">
                  <c:v>142.633499</c:v>
                </c:pt>
                <c:pt idx="148">
                  <c:v>143.69747899999999</c:v>
                </c:pt>
                <c:pt idx="149">
                  <c:v>145.80557300000001</c:v>
                </c:pt>
                <c:pt idx="150">
                  <c:v>148.27162200000001</c:v>
                </c:pt>
                <c:pt idx="151">
                  <c:v>147.50595100000001</c:v>
                </c:pt>
                <c:pt idx="152">
                  <c:v>147.39656099999999</c:v>
                </c:pt>
                <c:pt idx="153">
                  <c:v>144.55264299999999</c:v>
                </c:pt>
                <c:pt idx="154">
                  <c:v>144.12506099999999</c:v>
                </c:pt>
                <c:pt idx="155">
                  <c:v>144.04551699999999</c:v>
                </c:pt>
                <c:pt idx="156">
                  <c:v>137.57212799999999</c:v>
                </c:pt>
                <c:pt idx="157">
                  <c:v>141.65901199999999</c:v>
                </c:pt>
                <c:pt idx="158">
                  <c:v>137.432907</c:v>
                </c:pt>
                <c:pt idx="159">
                  <c:v>142.434631</c:v>
                </c:pt>
                <c:pt idx="160">
                  <c:v>143.77702300000001</c:v>
                </c:pt>
                <c:pt idx="161">
                  <c:v>143.29972799999999</c:v>
                </c:pt>
                <c:pt idx="162">
                  <c:v>144.20462000000001</c:v>
                </c:pt>
                <c:pt idx="163">
                  <c:v>146.39224200000001</c:v>
                </c:pt>
                <c:pt idx="164">
                  <c:v>144.15489199999999</c:v>
                </c:pt>
                <c:pt idx="165">
                  <c:v>144.77140800000001</c:v>
                </c:pt>
                <c:pt idx="166">
                  <c:v>140.57513399999999</c:v>
                </c:pt>
                <c:pt idx="167">
                  <c:v>141.64906300000001</c:v>
                </c:pt>
                <c:pt idx="168">
                  <c:v>142.68322800000001</c:v>
                </c:pt>
                <c:pt idx="169">
                  <c:v>147.267303</c:v>
                </c:pt>
                <c:pt idx="170">
                  <c:v>151.07576</c:v>
                </c:pt>
                <c:pt idx="171">
                  <c:v>152.21929900000001</c:v>
                </c:pt>
                <c:pt idx="172">
                  <c:v>154.12851000000001</c:v>
                </c:pt>
                <c:pt idx="173">
                  <c:v>152.527557</c:v>
                </c:pt>
                <c:pt idx="174">
                  <c:v>153.889847</c:v>
                </c:pt>
                <c:pt idx="175">
                  <c:v>153.740692</c:v>
                </c:pt>
                <c:pt idx="176">
                  <c:v>152.86563100000001</c:v>
                </c:pt>
                <c:pt idx="177">
                  <c:v>148.58981299999999</c:v>
                </c:pt>
                <c:pt idx="178">
                  <c:v>149.91233800000001</c:v>
                </c:pt>
                <c:pt idx="179">
                  <c:v>151.155304</c:v>
                </c:pt>
                <c:pt idx="180">
                  <c:v>153.71086099999999</c:v>
                </c:pt>
                <c:pt idx="181">
                  <c:v>148.321335</c:v>
                </c:pt>
                <c:pt idx="182">
                  <c:v>148.53015099999999</c:v>
                </c:pt>
                <c:pt idx="183">
                  <c:v>147.694885</c:v>
                </c:pt>
                <c:pt idx="184">
                  <c:v>146.501633</c:v>
                </c:pt>
                <c:pt idx="185">
                  <c:v>149.972015</c:v>
                </c:pt>
                <c:pt idx="186">
                  <c:v>151.72210699999999</c:v>
                </c:pt>
                <c:pt idx="187">
                  <c:v>154.23788500000001</c:v>
                </c:pt>
                <c:pt idx="188">
                  <c:v>158.53358499999999</c:v>
                </c:pt>
                <c:pt idx="189">
                  <c:v>159.378815</c:v>
                </c:pt>
                <c:pt idx="190">
                  <c:v>159.16999799999999</c:v>
                </c:pt>
                <c:pt idx="191">
                  <c:v>158.979996</c:v>
                </c:pt>
                <c:pt idx="192">
                  <c:v>160.279999</c:v>
                </c:pt>
                <c:pt idx="193">
                  <c:v>158.759995</c:v>
                </c:pt>
                <c:pt idx="194">
                  <c:v>157.38000500000001</c:v>
                </c:pt>
                <c:pt idx="195">
                  <c:v>156.85000600000001</c:v>
                </c:pt>
                <c:pt idx="196">
                  <c:v>156.16999799999999</c:v>
                </c:pt>
                <c:pt idx="197">
                  <c:v>157.5</c:v>
                </c:pt>
                <c:pt idx="198">
                  <c:v>159.36999499999999</c:v>
                </c:pt>
                <c:pt idx="199">
                  <c:v>164.529999</c:v>
                </c:pt>
                <c:pt idx="200">
                  <c:v>165.30999800000001</c:v>
                </c:pt>
                <c:pt idx="201">
                  <c:v>165.990005</c:v>
                </c:pt>
                <c:pt idx="202">
                  <c:v>168.38000500000001</c:v>
                </c:pt>
                <c:pt idx="203">
                  <c:v>165.550003</c:v>
                </c:pt>
                <c:pt idx="204">
                  <c:v>167.970001</c:v>
                </c:pt>
                <c:pt idx="205">
                  <c:v>172.470001</c:v>
                </c:pt>
                <c:pt idx="206">
                  <c:v>166.300003</c:v>
                </c:pt>
                <c:pt idx="207">
                  <c:v>166.69000199999999</c:v>
                </c:pt>
                <c:pt idx="208">
                  <c:v>164.270004</c:v>
                </c:pt>
                <c:pt idx="209">
                  <c:v>165.75</c:v>
                </c:pt>
                <c:pt idx="210">
                  <c:v>164.270004</c:v>
                </c:pt>
                <c:pt idx="211">
                  <c:v>166.449997</c:v>
                </c:pt>
                <c:pt idx="212">
                  <c:v>168.470001</c:v>
                </c:pt>
                <c:pt idx="213">
                  <c:v>168.300003</c:v>
                </c:pt>
                <c:pt idx="214">
                  <c:v>170</c:v>
                </c:pt>
                <c:pt idx="215">
                  <c:v>170.33999600000001</c:v>
                </c:pt>
                <c:pt idx="216">
                  <c:v>168.699997</c:v>
                </c:pt>
                <c:pt idx="217">
                  <c:v>161.36999499999999</c:v>
                </c:pt>
                <c:pt idx="218">
                  <c:v>162.679993</c:v>
                </c:pt>
                <c:pt idx="219">
                  <c:v>158.78999300000001</c:v>
                </c:pt>
                <c:pt idx="220">
                  <c:v>158.759995</c:v>
                </c:pt>
                <c:pt idx="221">
                  <c:v>161.490005</c:v>
                </c:pt>
                <c:pt idx="222">
                  <c:v>164.63999899999999</c:v>
                </c:pt>
                <c:pt idx="223">
                  <c:v>164.509995</c:v>
                </c:pt>
                <c:pt idx="224">
                  <c:v>164.61000100000001</c:v>
                </c:pt>
                <c:pt idx="225">
                  <c:v>163.679993</c:v>
                </c:pt>
                <c:pt idx="226">
                  <c:v>165.61000100000001</c:v>
                </c:pt>
                <c:pt idx="227">
                  <c:v>168.720001</c:v>
                </c:pt>
                <c:pt idx="228">
                  <c:v>166.88999899999999</c:v>
                </c:pt>
                <c:pt idx="229">
                  <c:v>171.550003</c:v>
                </c:pt>
                <c:pt idx="230">
                  <c:v>173.779999</c:v>
                </c:pt>
                <c:pt idx="231">
                  <c:v>174.38000500000001</c:v>
                </c:pt>
                <c:pt idx="232">
                  <c:v>175.36000100000001</c:v>
                </c:pt>
                <c:pt idx="233">
                  <c:v>171.550003</c:v>
                </c:pt>
                <c:pt idx="234">
                  <c:v>173.470001</c:v>
                </c:pt>
                <c:pt idx="235">
                  <c:v>172.61000100000001</c:v>
                </c:pt>
                <c:pt idx="236">
                  <c:v>174.86000100000001</c:v>
                </c:pt>
                <c:pt idx="237">
                  <c:v>171.58999600000001</c:v>
                </c:pt>
                <c:pt idx="238">
                  <c:v>173.259995</c:v>
                </c:pt>
                <c:pt idx="239">
                  <c:v>172.86999499999999</c:v>
                </c:pt>
                <c:pt idx="240">
                  <c:v>176.85000600000001</c:v>
                </c:pt>
                <c:pt idx="241">
                  <c:v>175.53999300000001</c:v>
                </c:pt>
                <c:pt idx="242">
                  <c:v>170.16999799999999</c:v>
                </c:pt>
                <c:pt idx="243">
                  <c:v>166.75</c:v>
                </c:pt>
                <c:pt idx="244">
                  <c:v>161.16000399999999</c:v>
                </c:pt>
                <c:pt idx="245">
                  <c:v>164.60000600000001</c:v>
                </c:pt>
                <c:pt idx="246">
                  <c:v>164.949997</c:v>
                </c:pt>
                <c:pt idx="247">
                  <c:v>173.61000100000001</c:v>
                </c:pt>
                <c:pt idx="248">
                  <c:v>179.21000699999999</c:v>
                </c:pt>
                <c:pt idx="249">
                  <c:v>178.91000399999999</c:v>
                </c:pt>
                <c:pt idx="250">
                  <c:v>183.279999</c:v>
                </c:pt>
                <c:pt idx="251">
                  <c:v>184.270004</c:v>
                </c:pt>
              </c:numCache>
            </c:numRef>
          </c:yVal>
          <c:smooth val="0"/>
          <c:extLst>
            <c:ext xmlns:c16="http://schemas.microsoft.com/office/drawing/2014/chart" uri="{C3380CC4-5D6E-409C-BE32-E72D297353CC}">
              <c16:uniqueId val="{00000000-A8EE-4D58-BA1B-2FB082B2866A}"/>
            </c:ext>
          </c:extLst>
        </c:ser>
        <c:dLbls>
          <c:showLegendKey val="0"/>
          <c:showVal val="0"/>
          <c:showCatName val="0"/>
          <c:showSerName val="0"/>
          <c:showPercent val="0"/>
          <c:showBubbleSize val="0"/>
        </c:dLbls>
        <c:axId val="1803024335"/>
        <c:axId val="1803024751"/>
      </c:scatterChart>
      <c:valAx>
        <c:axId val="180302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24751"/>
        <c:crosses val="autoZero"/>
        <c:crossBetween val="midCat"/>
      </c:valAx>
      <c:valAx>
        <c:axId val="1803024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024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243840</xdr:colOff>
      <xdr:row>1</xdr:row>
      <xdr:rowOff>0</xdr:rowOff>
    </xdr:from>
    <xdr:to>
      <xdr:col>11</xdr:col>
      <xdr:colOff>792480</xdr:colOff>
      <xdr:row>12</xdr:row>
      <xdr:rowOff>190500</xdr:rowOff>
    </xdr:to>
    <xdr:graphicFrame macro="">
      <xdr:nvGraphicFramePr>
        <xdr:cNvPr id="3" name="Chart 2">
          <a:extLst>
            <a:ext uri="{FF2B5EF4-FFF2-40B4-BE49-F238E27FC236}">
              <a16:creationId xmlns:a16="http://schemas.microsoft.com/office/drawing/2014/main" id="{AD24BBB8-8FA8-4FA9-A2D5-F540CAEA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167640</xdr:colOff>
      <xdr:row>1</xdr:row>
      <xdr:rowOff>7620</xdr:rowOff>
    </xdr:from>
    <xdr:to>
      <xdr:col>27</xdr:col>
      <xdr:colOff>640080</xdr:colOff>
      <xdr:row>12</xdr:row>
      <xdr:rowOff>190500</xdr:rowOff>
    </xdr:to>
    <xdr:graphicFrame macro="">
      <xdr:nvGraphicFramePr>
        <xdr:cNvPr id="4" name="Chart 3">
          <a:extLst>
            <a:ext uri="{FF2B5EF4-FFF2-40B4-BE49-F238E27FC236}">
              <a16:creationId xmlns:a16="http://schemas.microsoft.com/office/drawing/2014/main" id="{0113F14F-7C19-4621-8168-91D43A632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468630</xdr:colOff>
      <xdr:row>260</xdr:row>
      <xdr:rowOff>186690</xdr:rowOff>
    </xdr:from>
    <xdr:to>
      <xdr:col>4</xdr:col>
      <xdr:colOff>849630</xdr:colOff>
      <xdr:row>274</xdr:row>
      <xdr:rowOff>156210</xdr:rowOff>
    </xdr:to>
    <xdr:graphicFrame macro="">
      <xdr:nvGraphicFramePr>
        <xdr:cNvPr id="2" name="Chart 1">
          <a:extLst>
            <a:ext uri="{FF2B5EF4-FFF2-40B4-BE49-F238E27FC236}">
              <a16:creationId xmlns:a16="http://schemas.microsoft.com/office/drawing/2014/main" id="{0E9B7775-3B0F-4FED-9475-CE9C79964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849630</xdr:colOff>
      <xdr:row>261</xdr:row>
      <xdr:rowOff>3810</xdr:rowOff>
    </xdr:from>
    <xdr:to>
      <xdr:col>9</xdr:col>
      <xdr:colOff>72390</xdr:colOff>
      <xdr:row>274</xdr:row>
      <xdr:rowOff>171450</xdr:rowOff>
    </xdr:to>
    <xdr:graphicFrame macro="">
      <xdr:nvGraphicFramePr>
        <xdr:cNvPr id="3" name="Chart 2">
          <a:extLst>
            <a:ext uri="{FF2B5EF4-FFF2-40B4-BE49-F238E27FC236}">
              <a16:creationId xmlns:a16="http://schemas.microsoft.com/office/drawing/2014/main" id="{E44CF0D7-11C3-41AE-AEC4-1E1455D7F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91440</xdr:colOff>
      <xdr:row>12</xdr:row>
      <xdr:rowOff>194310</xdr:rowOff>
    </xdr:from>
    <xdr:to>
      <xdr:col>4</xdr:col>
      <xdr:colOff>0</xdr:colOff>
      <xdr:row>26</xdr:row>
      <xdr:rowOff>53340</xdr:rowOff>
    </xdr:to>
    <xdr:graphicFrame macro="">
      <xdr:nvGraphicFramePr>
        <xdr:cNvPr id="3" name="Chart 2">
          <a:extLst>
            <a:ext uri="{FF2B5EF4-FFF2-40B4-BE49-F238E27FC236}">
              <a16:creationId xmlns:a16="http://schemas.microsoft.com/office/drawing/2014/main" id="{4A133075-4BF1-461E-91F8-ACAEB0C3B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331470</xdr:colOff>
      <xdr:row>263</xdr:row>
      <xdr:rowOff>194310</xdr:rowOff>
    </xdr:from>
    <xdr:to>
      <xdr:col>5</xdr:col>
      <xdr:colOff>1390650</xdr:colOff>
      <xdr:row>277</xdr:row>
      <xdr:rowOff>163830</xdr:rowOff>
    </xdr:to>
    <xdr:graphicFrame macro="">
      <xdr:nvGraphicFramePr>
        <xdr:cNvPr id="6" name="Chart 5">
          <a:extLst>
            <a:ext uri="{FF2B5EF4-FFF2-40B4-BE49-F238E27FC236}">
              <a16:creationId xmlns:a16="http://schemas.microsoft.com/office/drawing/2014/main" id="{C7771BE1-F69F-4BEC-BE6E-63508F014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263</xdr:row>
      <xdr:rowOff>179070</xdr:rowOff>
    </xdr:from>
    <xdr:to>
      <xdr:col>10</xdr:col>
      <xdr:colOff>270510</xdr:colOff>
      <xdr:row>277</xdr:row>
      <xdr:rowOff>148590</xdr:rowOff>
    </xdr:to>
    <xdr:graphicFrame macro="">
      <xdr:nvGraphicFramePr>
        <xdr:cNvPr id="8" name="Chart 7">
          <a:extLst>
            <a:ext uri="{FF2B5EF4-FFF2-40B4-BE49-F238E27FC236}">
              <a16:creationId xmlns:a16="http://schemas.microsoft.com/office/drawing/2014/main" id="{1FBF4333-BCFB-434D-8DC8-4058298F1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262890</xdr:colOff>
      <xdr:row>282</xdr:row>
      <xdr:rowOff>194310</xdr:rowOff>
    </xdr:from>
    <xdr:to>
      <xdr:col>5</xdr:col>
      <xdr:colOff>1322070</xdr:colOff>
      <xdr:row>296</xdr:row>
      <xdr:rowOff>163830</xdr:rowOff>
    </xdr:to>
    <xdr:graphicFrame macro="">
      <xdr:nvGraphicFramePr>
        <xdr:cNvPr id="11" name="Chart 10">
          <a:extLst>
            <a:ext uri="{FF2B5EF4-FFF2-40B4-BE49-F238E27FC236}">
              <a16:creationId xmlns:a16="http://schemas.microsoft.com/office/drawing/2014/main" id="{8558E490-03C4-4070-A2A7-0CD164D0E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311</xdr:row>
      <xdr:rowOff>34290</xdr:rowOff>
    </xdr:from>
    <xdr:to>
      <xdr:col>3</xdr:col>
      <xdr:colOff>845820</xdr:colOff>
      <xdr:row>325</xdr:row>
      <xdr:rowOff>68580</xdr:rowOff>
    </xdr:to>
    <xdr:graphicFrame macro="">
      <xdr:nvGraphicFramePr>
        <xdr:cNvPr id="12" name="Chart 11">
          <a:extLst>
            <a:ext uri="{FF2B5EF4-FFF2-40B4-BE49-F238E27FC236}">
              <a16:creationId xmlns:a16="http://schemas.microsoft.com/office/drawing/2014/main" id="{A7EAE377-0609-4A70-886C-5BBFE6B07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331470</xdr:colOff>
      <xdr:row>563</xdr:row>
      <xdr:rowOff>194310</xdr:rowOff>
    </xdr:from>
    <xdr:to>
      <xdr:col>7</xdr:col>
      <xdr:colOff>1390650</xdr:colOff>
      <xdr:row>577</xdr:row>
      <xdr:rowOff>163830</xdr:rowOff>
    </xdr:to>
    <xdr:graphicFrame macro="">
      <xdr:nvGraphicFramePr>
        <xdr:cNvPr id="19" name="Chart 18">
          <a:extLst>
            <a:ext uri="{FF2B5EF4-FFF2-40B4-BE49-F238E27FC236}">
              <a16:creationId xmlns:a16="http://schemas.microsoft.com/office/drawing/2014/main" id="{CBDBE9E4-9309-49B7-A630-1527C16E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514350</xdr:colOff>
      <xdr:row>563</xdr:row>
      <xdr:rowOff>179070</xdr:rowOff>
    </xdr:from>
    <xdr:to>
      <xdr:col>12</xdr:col>
      <xdr:colOff>270510</xdr:colOff>
      <xdr:row>577</xdr:row>
      <xdr:rowOff>148590</xdr:rowOff>
    </xdr:to>
    <xdr:graphicFrame macro="">
      <xdr:nvGraphicFramePr>
        <xdr:cNvPr id="20" name="Chart 19">
          <a:extLst>
            <a:ext uri="{FF2B5EF4-FFF2-40B4-BE49-F238E27FC236}">
              <a16:creationId xmlns:a16="http://schemas.microsoft.com/office/drawing/2014/main" id="{5798DF63-2B50-4401-84A4-1238BA07D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262890</xdr:colOff>
      <xdr:row>582</xdr:row>
      <xdr:rowOff>194310</xdr:rowOff>
    </xdr:from>
    <xdr:to>
      <xdr:col>7</xdr:col>
      <xdr:colOff>1322070</xdr:colOff>
      <xdr:row>596</xdr:row>
      <xdr:rowOff>163830</xdr:rowOff>
    </xdr:to>
    <xdr:graphicFrame macro="">
      <xdr:nvGraphicFramePr>
        <xdr:cNvPr id="21" name="Chart 20">
          <a:extLst>
            <a:ext uri="{FF2B5EF4-FFF2-40B4-BE49-F238E27FC236}">
              <a16:creationId xmlns:a16="http://schemas.microsoft.com/office/drawing/2014/main" id="{8925D1C1-A835-4BBF-90C0-6B8A2E02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258"/>
  <sheetViews>
    <sheetView tabSelected="1" topLeftCell="A233" workbookViewId="0">
      <selection activeCell="B254" sqref="B254"/>
    </sheetView>
  </sheetViews>
  <sheetFormatPr defaultColWidth="11.19921875" defaultRowHeight="15.6" x14ac:dyDescent="0.3"/>
  <cols>
    <col min="1" max="2" width="10.796875" style="2"/>
    <col min="3" max="3" width="24.296875" style="2" customWidth="1"/>
    <col min="4" max="4" width="23.19921875" style="2" customWidth="1"/>
    <col min="5" max="5" width="29" style="2" customWidth="1"/>
    <col min="6" max="6" width="26.19921875" style="2" customWidth="1"/>
  </cols>
  <sheetData>
    <row r="1" spans="1:6" x14ac:dyDescent="0.3">
      <c r="A1" s="2" t="s">
        <v>0</v>
      </c>
      <c r="B1" s="2" t="s">
        <v>5</v>
      </c>
      <c r="C1" s="2" t="s">
        <v>1</v>
      </c>
      <c r="D1" s="2" t="s">
        <v>2</v>
      </c>
      <c r="E1" s="2" t="s">
        <v>4</v>
      </c>
      <c r="F1" s="2" t="s">
        <v>3</v>
      </c>
    </row>
    <row r="2" spans="1:6" x14ac:dyDescent="0.3">
      <c r="A2" s="3">
        <v>43777</v>
      </c>
      <c r="B2" s="4">
        <v>1</v>
      </c>
      <c r="C2" s="1">
        <v>63.954543999999999</v>
      </c>
      <c r="D2" s="2">
        <v>69986400</v>
      </c>
      <c r="E2" s="1">
        <v>177.02937299999999</v>
      </c>
      <c r="F2" s="2">
        <v>1636800</v>
      </c>
    </row>
    <row r="3" spans="1:6" x14ac:dyDescent="0.3">
      <c r="A3" s="3">
        <v>43780</v>
      </c>
      <c r="B3" s="4">
        <v>2</v>
      </c>
      <c r="C3" s="1">
        <v>64.460991000000007</v>
      </c>
      <c r="D3" s="2">
        <v>81821200</v>
      </c>
      <c r="E3" s="1">
        <v>176.658142</v>
      </c>
      <c r="F3" s="2">
        <v>1594600</v>
      </c>
    </row>
    <row r="4" spans="1:6" x14ac:dyDescent="0.3">
      <c r="A4" s="3">
        <v>43781</v>
      </c>
      <c r="B4" s="4">
        <v>3</v>
      </c>
      <c r="C4" s="1">
        <v>64.401978</v>
      </c>
      <c r="D4" s="2">
        <v>87388800</v>
      </c>
      <c r="E4" s="1">
        <v>177.810913</v>
      </c>
      <c r="F4" s="2">
        <v>1816900</v>
      </c>
    </row>
    <row r="5" spans="1:6" x14ac:dyDescent="0.3">
      <c r="A5" s="3">
        <v>43782</v>
      </c>
      <c r="B5" s="4">
        <v>4</v>
      </c>
      <c r="C5" s="1">
        <v>65.019051000000005</v>
      </c>
      <c r="D5" s="2">
        <v>102734400</v>
      </c>
      <c r="E5" s="1">
        <v>177.752319</v>
      </c>
      <c r="F5" s="2">
        <v>1855200</v>
      </c>
    </row>
    <row r="6" spans="1:6" x14ac:dyDescent="0.3">
      <c r="A6" s="3">
        <v>43783</v>
      </c>
      <c r="B6" s="4">
        <v>5</v>
      </c>
      <c r="C6" s="1">
        <v>64.569159999999997</v>
      </c>
      <c r="D6" s="2">
        <v>89182800</v>
      </c>
      <c r="E6" s="1">
        <v>176.37780799999999</v>
      </c>
      <c r="F6" s="2">
        <v>2208300</v>
      </c>
    </row>
    <row r="7" spans="1:6" x14ac:dyDescent="0.3">
      <c r="A7" s="3">
        <v>43784</v>
      </c>
      <c r="B7" s="4">
        <v>6</v>
      </c>
      <c r="C7" s="1">
        <v>65.336212000000003</v>
      </c>
      <c r="D7" s="2">
        <v>100206400</v>
      </c>
      <c r="E7" s="1">
        <v>178.43956</v>
      </c>
      <c r="F7" s="2">
        <v>3242700</v>
      </c>
    </row>
    <row r="8" spans="1:6" x14ac:dyDescent="0.3">
      <c r="A8" s="3">
        <v>43787</v>
      </c>
      <c r="B8" s="4">
        <v>7</v>
      </c>
      <c r="C8" s="1">
        <v>65.665633999999997</v>
      </c>
      <c r="D8" s="2">
        <v>86703200</v>
      </c>
      <c r="E8" s="1">
        <v>176.52507</v>
      </c>
      <c r="F8" s="2">
        <v>2405800</v>
      </c>
    </row>
    <row r="9" spans="1:6" x14ac:dyDescent="0.3">
      <c r="A9" s="3">
        <v>43788</v>
      </c>
      <c r="B9" s="4">
        <v>8</v>
      </c>
      <c r="C9" s="1">
        <v>65.466507000000007</v>
      </c>
      <c r="D9" s="2">
        <v>76167200</v>
      </c>
      <c r="E9" s="1">
        <v>176.839249</v>
      </c>
      <c r="F9" s="2">
        <v>2673200</v>
      </c>
    </row>
    <row r="10" spans="1:6" x14ac:dyDescent="0.3">
      <c r="A10" s="3">
        <v>43789</v>
      </c>
      <c r="B10" s="4">
        <v>9</v>
      </c>
      <c r="C10" s="1">
        <v>64.704375999999996</v>
      </c>
      <c r="D10" s="2">
        <v>106234400</v>
      </c>
      <c r="E10" s="1">
        <v>173.99208100000001</v>
      </c>
      <c r="F10" s="2">
        <v>4190700</v>
      </c>
    </row>
    <row r="11" spans="1:6" x14ac:dyDescent="0.3">
      <c r="A11" s="3">
        <v>43790</v>
      </c>
      <c r="B11" s="4">
        <v>10</v>
      </c>
      <c r="C11" s="1">
        <v>64.414268000000007</v>
      </c>
      <c r="D11" s="2">
        <v>121395200</v>
      </c>
      <c r="E11" s="1">
        <v>173.31463600000001</v>
      </c>
      <c r="F11" s="2">
        <v>3135100</v>
      </c>
    </row>
    <row r="12" spans="1:6" x14ac:dyDescent="0.3">
      <c r="A12" s="3">
        <v>43791</v>
      </c>
      <c r="B12" s="4">
        <v>11</v>
      </c>
      <c r="C12" s="1">
        <v>64.357726999999997</v>
      </c>
      <c r="D12" s="2">
        <v>65325200</v>
      </c>
      <c r="E12" s="1">
        <v>173.56990099999999</v>
      </c>
      <c r="F12" s="2">
        <v>1852200</v>
      </c>
    </row>
    <row r="13" spans="1:6" x14ac:dyDescent="0.3">
      <c r="A13" s="3">
        <v>43794</v>
      </c>
      <c r="B13" s="4">
        <v>12</v>
      </c>
      <c r="C13" s="1">
        <v>65.486168000000006</v>
      </c>
      <c r="D13" s="2">
        <v>84020400</v>
      </c>
      <c r="E13" s="1">
        <v>173.29499799999999</v>
      </c>
      <c r="F13" s="2">
        <v>2657500</v>
      </c>
    </row>
    <row r="14" spans="1:6" x14ac:dyDescent="0.3">
      <c r="A14" s="3">
        <v>43795</v>
      </c>
      <c r="B14" s="4">
        <v>13</v>
      </c>
      <c r="C14" s="1">
        <v>64.974815000000007</v>
      </c>
      <c r="D14" s="2">
        <v>105207600</v>
      </c>
      <c r="E14" s="1">
        <v>175.26838699999999</v>
      </c>
      <c r="F14" s="2">
        <v>4578900</v>
      </c>
    </row>
    <row r="15" spans="1:6" x14ac:dyDescent="0.3">
      <c r="A15" s="3">
        <v>43796</v>
      </c>
      <c r="B15" s="4">
        <v>14</v>
      </c>
      <c r="C15" s="1">
        <v>65.847565000000003</v>
      </c>
      <c r="D15" s="2">
        <v>65235600</v>
      </c>
      <c r="E15" s="1">
        <v>176.151993</v>
      </c>
      <c r="F15" s="2">
        <v>1044800</v>
      </c>
    </row>
    <row r="16" spans="1:6" x14ac:dyDescent="0.3">
      <c r="A16" s="3">
        <v>43798</v>
      </c>
      <c r="B16" s="4">
        <v>15</v>
      </c>
      <c r="C16" s="1">
        <v>65.702515000000005</v>
      </c>
      <c r="D16" s="2">
        <v>46617600</v>
      </c>
      <c r="E16" s="1">
        <v>175.29785200000001</v>
      </c>
      <c r="F16" s="2">
        <v>1633100</v>
      </c>
    </row>
    <row r="17" spans="1:6" x14ac:dyDescent="0.3">
      <c r="A17" s="3">
        <v>43801</v>
      </c>
      <c r="B17" s="4">
        <v>16</v>
      </c>
      <c r="C17" s="1">
        <v>64.942841000000001</v>
      </c>
      <c r="D17" s="2">
        <v>94487200</v>
      </c>
      <c r="E17" s="1">
        <v>171.144913</v>
      </c>
      <c r="F17" s="2">
        <v>3053500</v>
      </c>
    </row>
    <row r="18" spans="1:6" x14ac:dyDescent="0.3">
      <c r="A18" s="3">
        <v>43802</v>
      </c>
      <c r="B18" s="4">
        <v>17</v>
      </c>
      <c r="C18" s="1">
        <v>63.784916000000003</v>
      </c>
      <c r="D18" s="2">
        <v>114430400</v>
      </c>
      <c r="E18" s="1">
        <v>169.40713500000001</v>
      </c>
      <c r="F18" s="2">
        <v>3775500</v>
      </c>
    </row>
    <row r="19" spans="1:6" x14ac:dyDescent="0.3">
      <c r="A19" s="3">
        <v>43803</v>
      </c>
      <c r="B19" s="4">
        <v>18</v>
      </c>
      <c r="C19" s="1">
        <v>64.347892999999999</v>
      </c>
      <c r="D19" s="2">
        <v>67181600</v>
      </c>
      <c r="E19" s="1">
        <v>170.055115</v>
      </c>
      <c r="F19" s="2">
        <v>2933400</v>
      </c>
    </row>
    <row r="20" spans="1:6" x14ac:dyDescent="0.3">
      <c r="A20" s="3">
        <v>43804</v>
      </c>
      <c r="B20" s="4">
        <v>19</v>
      </c>
      <c r="C20" s="1">
        <v>65.291945999999996</v>
      </c>
      <c r="D20" s="2">
        <v>74424400</v>
      </c>
      <c r="E20" s="1">
        <v>170.84053</v>
      </c>
      <c r="F20" s="2">
        <v>2342100</v>
      </c>
    </row>
    <row r="21" spans="1:6" x14ac:dyDescent="0.3">
      <c r="A21" s="3">
        <v>43805</v>
      </c>
      <c r="B21" s="4">
        <v>20</v>
      </c>
      <c r="C21" s="1">
        <v>66.553130999999993</v>
      </c>
      <c r="D21" s="2">
        <v>106075600</v>
      </c>
      <c r="E21" s="1">
        <v>172.26414500000001</v>
      </c>
      <c r="F21" s="2">
        <v>2118000</v>
      </c>
    </row>
    <row r="22" spans="1:6" x14ac:dyDescent="0.3">
      <c r="A22" s="3">
        <v>43808</v>
      </c>
      <c r="B22" s="4">
        <v>21</v>
      </c>
      <c r="C22" s="1">
        <v>65.621384000000006</v>
      </c>
      <c r="D22" s="2">
        <v>128042400</v>
      </c>
      <c r="E22" s="1">
        <v>171.31179800000001</v>
      </c>
      <c r="F22" s="2">
        <v>1556500</v>
      </c>
    </row>
    <row r="23" spans="1:6" x14ac:dyDescent="0.3">
      <c r="A23" s="3">
        <v>43809</v>
      </c>
      <c r="B23" s="4">
        <v>22</v>
      </c>
      <c r="C23" s="1">
        <v>66.004897999999997</v>
      </c>
      <c r="D23" s="2">
        <v>90420400</v>
      </c>
      <c r="E23" s="1">
        <v>170.86998</v>
      </c>
      <c r="F23" s="2">
        <v>2027800</v>
      </c>
    </row>
    <row r="24" spans="1:6" x14ac:dyDescent="0.3">
      <c r="A24" s="3">
        <v>43810</v>
      </c>
      <c r="B24" s="4">
        <v>23</v>
      </c>
      <c r="C24" s="1">
        <v>66.567886000000001</v>
      </c>
      <c r="D24" s="2">
        <v>78756800</v>
      </c>
      <c r="E24" s="1">
        <v>172.804092</v>
      </c>
      <c r="F24" s="2">
        <v>2174100</v>
      </c>
    </row>
    <row r="25" spans="1:6" x14ac:dyDescent="0.3">
      <c r="A25" s="3">
        <v>43811</v>
      </c>
      <c r="B25" s="4">
        <v>24</v>
      </c>
      <c r="C25" s="1">
        <v>66.737517999999994</v>
      </c>
      <c r="D25" s="2">
        <v>137310400</v>
      </c>
      <c r="E25" s="1">
        <v>174.15898100000001</v>
      </c>
      <c r="F25" s="2">
        <v>2277600</v>
      </c>
    </row>
    <row r="26" spans="1:6" x14ac:dyDescent="0.3">
      <c r="A26" s="3">
        <v>43812</v>
      </c>
      <c r="B26" s="4">
        <v>25</v>
      </c>
      <c r="C26" s="1">
        <v>67.644706999999997</v>
      </c>
      <c r="D26" s="2">
        <v>133587600</v>
      </c>
      <c r="E26" s="1">
        <v>173.756439</v>
      </c>
      <c r="F26" s="2">
        <v>2050200</v>
      </c>
    </row>
    <row r="27" spans="1:6" x14ac:dyDescent="0.3">
      <c r="A27" s="3">
        <v>43815</v>
      </c>
      <c r="B27" s="4">
        <v>26</v>
      </c>
      <c r="C27" s="1">
        <v>68.802634999999995</v>
      </c>
      <c r="D27" s="2">
        <v>128186000</v>
      </c>
      <c r="E27" s="1">
        <v>173.18699599999999</v>
      </c>
      <c r="F27" s="2">
        <v>3207600</v>
      </c>
    </row>
    <row r="28" spans="1:6" x14ac:dyDescent="0.3">
      <c r="A28" s="3">
        <v>43816</v>
      </c>
      <c r="B28" s="4">
        <v>27</v>
      </c>
      <c r="C28" s="1">
        <v>68.937850999999995</v>
      </c>
      <c r="D28" s="2">
        <v>114158400</v>
      </c>
      <c r="E28" s="1">
        <v>173.481537</v>
      </c>
      <c r="F28" s="2">
        <v>3039800</v>
      </c>
    </row>
    <row r="29" spans="1:6" x14ac:dyDescent="0.3">
      <c r="A29" s="3">
        <v>43817</v>
      </c>
      <c r="B29" s="4">
        <v>28</v>
      </c>
      <c r="C29" s="1">
        <v>68.773132000000004</v>
      </c>
      <c r="D29" s="2">
        <v>116028400</v>
      </c>
      <c r="E29" s="1">
        <v>171.45906099999999</v>
      </c>
      <c r="F29" s="2">
        <v>3614700</v>
      </c>
    </row>
    <row r="30" spans="1:6" x14ac:dyDescent="0.3">
      <c r="A30" s="3">
        <v>43818</v>
      </c>
      <c r="B30" s="4">
        <v>29</v>
      </c>
      <c r="C30" s="1">
        <v>68.841965000000002</v>
      </c>
      <c r="D30" s="2">
        <v>98369200</v>
      </c>
      <c r="E30" s="1">
        <v>173.28518700000001</v>
      </c>
      <c r="F30" s="2">
        <v>2680600</v>
      </c>
    </row>
    <row r="31" spans="1:6" x14ac:dyDescent="0.3">
      <c r="A31" s="3">
        <v>43819</v>
      </c>
      <c r="B31" s="4">
        <v>30</v>
      </c>
      <c r="C31" s="1">
        <v>68.699387000000002</v>
      </c>
      <c r="D31" s="2">
        <v>275978000</v>
      </c>
      <c r="E31" s="1">
        <v>173.19682299999999</v>
      </c>
      <c r="F31" s="2">
        <v>4351900</v>
      </c>
    </row>
    <row r="32" spans="1:6" x14ac:dyDescent="0.3">
      <c r="A32" s="3">
        <v>43822</v>
      </c>
      <c r="B32" s="4">
        <v>31</v>
      </c>
      <c r="C32" s="1">
        <v>69.820442</v>
      </c>
      <c r="D32" s="2">
        <v>98572000</v>
      </c>
      <c r="E32" s="1">
        <v>173.21646100000001</v>
      </c>
      <c r="F32" s="2">
        <v>2577700</v>
      </c>
    </row>
    <row r="33" spans="1:6" x14ac:dyDescent="0.3">
      <c r="A33" s="3">
        <v>43823</v>
      </c>
      <c r="B33" s="4">
        <v>32</v>
      </c>
      <c r="C33" s="1">
        <v>69.886818000000005</v>
      </c>
      <c r="D33" s="2">
        <v>48478800</v>
      </c>
      <c r="E33" s="1">
        <v>173.098648</v>
      </c>
      <c r="F33" s="2">
        <v>625500</v>
      </c>
    </row>
    <row r="34" spans="1:6" x14ac:dyDescent="0.3">
      <c r="A34" s="3">
        <v>43825</v>
      </c>
      <c r="B34" s="4">
        <v>33</v>
      </c>
      <c r="C34" s="1">
        <v>71.273392000000001</v>
      </c>
      <c r="D34" s="2">
        <v>93121200</v>
      </c>
      <c r="E34" s="1">
        <v>173.658264</v>
      </c>
      <c r="F34" s="2">
        <v>1269700</v>
      </c>
    </row>
    <row r="35" spans="1:6" x14ac:dyDescent="0.3">
      <c r="A35" s="3">
        <v>43826</v>
      </c>
      <c r="B35" s="4">
        <v>34</v>
      </c>
      <c r="C35" s="1">
        <v>71.246352999999999</v>
      </c>
      <c r="D35" s="2">
        <v>146266000</v>
      </c>
      <c r="E35" s="1">
        <v>173.26556400000001</v>
      </c>
      <c r="F35" s="2">
        <v>1303900</v>
      </c>
    </row>
    <row r="36" spans="1:6" x14ac:dyDescent="0.3">
      <c r="A36" s="3">
        <v>43829</v>
      </c>
      <c r="B36" s="4">
        <v>35</v>
      </c>
      <c r="C36" s="1">
        <v>71.669212000000002</v>
      </c>
      <c r="D36" s="2">
        <v>144114400</v>
      </c>
      <c r="E36" s="1">
        <v>173.20661899999999</v>
      </c>
      <c r="F36" s="2">
        <v>1670100</v>
      </c>
    </row>
    <row r="37" spans="1:6" x14ac:dyDescent="0.3">
      <c r="A37" s="3">
        <v>43830</v>
      </c>
      <c r="B37" s="4">
        <v>36</v>
      </c>
      <c r="C37" s="1">
        <v>72.192863000000003</v>
      </c>
      <c r="D37" s="2">
        <v>100805600</v>
      </c>
      <c r="E37" s="1">
        <v>173.776062</v>
      </c>
      <c r="F37" s="2">
        <v>1728900</v>
      </c>
    </row>
    <row r="38" spans="1:6" x14ac:dyDescent="0.3">
      <c r="A38" s="3">
        <v>43832</v>
      </c>
      <c r="B38" s="4">
        <v>37</v>
      </c>
      <c r="C38" s="1">
        <v>73.840041999999997</v>
      </c>
      <c r="D38" s="2">
        <v>135480400</v>
      </c>
      <c r="E38" s="1">
        <v>177.49704</v>
      </c>
      <c r="F38" s="2">
        <v>2857400</v>
      </c>
    </row>
    <row r="39" spans="1:6" x14ac:dyDescent="0.3">
      <c r="A39" s="3">
        <v>43833</v>
      </c>
      <c r="B39" s="4">
        <v>38</v>
      </c>
      <c r="C39" s="1">
        <v>73.122153999999995</v>
      </c>
      <c r="D39" s="2">
        <v>146322800</v>
      </c>
      <c r="E39" s="1">
        <v>175.602203</v>
      </c>
      <c r="F39" s="2">
        <v>2805200</v>
      </c>
    </row>
    <row r="40" spans="1:6" x14ac:dyDescent="0.3">
      <c r="A40" s="3">
        <v>43836</v>
      </c>
      <c r="B40" s="4">
        <v>39</v>
      </c>
      <c r="C40" s="1">
        <v>73.704819000000001</v>
      </c>
      <c r="D40" s="2">
        <v>118387200</v>
      </c>
      <c r="E40" s="1">
        <v>174.276794</v>
      </c>
      <c r="F40" s="2">
        <v>3277900</v>
      </c>
    </row>
    <row r="41" spans="1:6" x14ac:dyDescent="0.3">
      <c r="A41" s="3">
        <v>43837</v>
      </c>
      <c r="B41" s="4">
        <v>40</v>
      </c>
      <c r="C41" s="1">
        <v>73.358185000000006</v>
      </c>
      <c r="D41" s="2">
        <v>108872000</v>
      </c>
      <c r="E41" s="1">
        <v>174.37496899999999</v>
      </c>
      <c r="F41" s="2">
        <v>3002800</v>
      </c>
    </row>
    <row r="42" spans="1:6" x14ac:dyDescent="0.3">
      <c r="A42" s="3">
        <v>43838</v>
      </c>
      <c r="B42" s="4">
        <v>41</v>
      </c>
      <c r="C42" s="1">
        <v>74.538239000000004</v>
      </c>
      <c r="D42" s="2">
        <v>132079200</v>
      </c>
      <c r="E42" s="1">
        <v>174.522232</v>
      </c>
      <c r="F42" s="2">
        <v>2545500</v>
      </c>
    </row>
    <row r="43" spans="1:6" x14ac:dyDescent="0.3">
      <c r="A43" s="3">
        <v>43839</v>
      </c>
      <c r="B43" s="4">
        <v>42</v>
      </c>
      <c r="C43" s="1">
        <v>76.121498000000003</v>
      </c>
      <c r="D43" s="2">
        <v>170108400</v>
      </c>
      <c r="E43" s="1">
        <v>175.80838</v>
      </c>
      <c r="F43" s="2">
        <v>1789500</v>
      </c>
    </row>
    <row r="44" spans="1:6" x14ac:dyDescent="0.3">
      <c r="A44" s="3">
        <v>43840</v>
      </c>
      <c r="B44" s="4">
        <v>43</v>
      </c>
      <c r="C44" s="1">
        <v>76.293578999999994</v>
      </c>
      <c r="D44" s="2">
        <v>140644800</v>
      </c>
      <c r="E44" s="1">
        <v>175.42546100000001</v>
      </c>
      <c r="F44" s="2">
        <v>1671700</v>
      </c>
    </row>
    <row r="45" spans="1:6" x14ac:dyDescent="0.3">
      <c r="A45" s="3">
        <v>43843</v>
      </c>
      <c r="B45" s="4">
        <v>44</v>
      </c>
      <c r="C45" s="1">
        <v>77.923537999999994</v>
      </c>
      <c r="D45" s="2">
        <v>121532000</v>
      </c>
      <c r="E45" s="1">
        <v>177.96829199999999</v>
      </c>
      <c r="F45" s="2">
        <v>2261900</v>
      </c>
    </row>
    <row r="46" spans="1:6" x14ac:dyDescent="0.3">
      <c r="A46" s="3">
        <v>43844</v>
      </c>
      <c r="B46" s="4">
        <v>45</v>
      </c>
      <c r="C46" s="1">
        <v>76.871323000000004</v>
      </c>
      <c r="D46" s="2">
        <v>161954400</v>
      </c>
      <c r="E46" s="1">
        <v>177.16322299999999</v>
      </c>
      <c r="F46" s="2">
        <v>2191200</v>
      </c>
    </row>
    <row r="47" spans="1:6" x14ac:dyDescent="0.3">
      <c r="A47" s="3">
        <v>43845</v>
      </c>
      <c r="B47" s="4">
        <v>46</v>
      </c>
      <c r="C47" s="1">
        <v>76.541884999999994</v>
      </c>
      <c r="D47" s="2">
        <v>121923600</v>
      </c>
      <c r="E47" s="1">
        <v>177.43812600000001</v>
      </c>
      <c r="F47" s="2">
        <v>2600800</v>
      </c>
    </row>
    <row r="48" spans="1:6" x14ac:dyDescent="0.3">
      <c r="A48" s="3">
        <v>43846</v>
      </c>
      <c r="B48" s="4">
        <v>47</v>
      </c>
      <c r="C48" s="1">
        <v>77.500693999999996</v>
      </c>
      <c r="D48" s="2">
        <v>108829200</v>
      </c>
      <c r="E48" s="1">
        <v>178.94026199999999</v>
      </c>
      <c r="F48" s="2">
        <v>2215400</v>
      </c>
    </row>
    <row r="49" spans="1:6" x14ac:dyDescent="0.3">
      <c r="A49" s="3">
        <v>43847</v>
      </c>
      <c r="B49" s="4">
        <v>48</v>
      </c>
      <c r="C49" s="1">
        <v>78.358695999999995</v>
      </c>
      <c r="D49" s="2">
        <v>137816400</v>
      </c>
      <c r="E49" s="1">
        <v>179.89259300000001</v>
      </c>
      <c r="F49" s="2">
        <v>2608000</v>
      </c>
    </row>
    <row r="50" spans="1:6" x14ac:dyDescent="0.3">
      <c r="A50" s="3">
        <v>43851</v>
      </c>
      <c r="B50" s="4">
        <v>49</v>
      </c>
      <c r="C50" s="1">
        <v>77.827667000000005</v>
      </c>
      <c r="D50" s="2">
        <v>110843200</v>
      </c>
      <c r="E50" s="1">
        <v>177.634491</v>
      </c>
      <c r="F50" s="2">
        <v>2188600</v>
      </c>
    </row>
    <row r="51" spans="1:6" x14ac:dyDescent="0.3">
      <c r="A51" s="3">
        <v>43852</v>
      </c>
      <c r="B51" s="4">
        <v>50</v>
      </c>
      <c r="C51" s="1">
        <v>78.105475999999996</v>
      </c>
      <c r="D51" s="2">
        <v>101832400</v>
      </c>
      <c r="E51" s="1">
        <v>176.770523</v>
      </c>
      <c r="F51" s="2">
        <v>1881700</v>
      </c>
    </row>
    <row r="52" spans="1:6" x14ac:dyDescent="0.3">
      <c r="A52" s="3">
        <v>43853</v>
      </c>
      <c r="B52" s="4">
        <v>51</v>
      </c>
      <c r="C52" s="1">
        <v>78.481621000000004</v>
      </c>
      <c r="D52" s="2">
        <v>104472000</v>
      </c>
      <c r="E52" s="1">
        <v>176.30909700000001</v>
      </c>
      <c r="F52" s="2">
        <v>2434000</v>
      </c>
    </row>
    <row r="53" spans="1:6" x14ac:dyDescent="0.3">
      <c r="A53" s="3">
        <v>43854</v>
      </c>
      <c r="B53" s="4">
        <v>52</v>
      </c>
      <c r="C53" s="1">
        <v>78.255439999999993</v>
      </c>
      <c r="D53" s="2">
        <v>146537600</v>
      </c>
      <c r="E53" s="1">
        <v>173.903717</v>
      </c>
      <c r="F53" s="2">
        <v>2737000</v>
      </c>
    </row>
    <row r="54" spans="1:6" x14ac:dyDescent="0.3">
      <c r="A54" s="3">
        <v>43857</v>
      </c>
      <c r="B54" s="4">
        <v>53</v>
      </c>
      <c r="C54" s="1">
        <v>75.954314999999994</v>
      </c>
      <c r="D54" s="2">
        <v>161940000</v>
      </c>
      <c r="E54" s="1">
        <v>170.37908899999999</v>
      </c>
      <c r="F54" s="2">
        <v>2491500</v>
      </c>
    </row>
    <row r="55" spans="1:6" x14ac:dyDescent="0.3">
      <c r="A55" s="3">
        <v>43858</v>
      </c>
      <c r="B55" s="4">
        <v>54</v>
      </c>
      <c r="C55" s="1">
        <v>78.103012000000007</v>
      </c>
      <c r="D55" s="2">
        <v>162234000</v>
      </c>
      <c r="E55" s="1">
        <v>172.26414500000001</v>
      </c>
      <c r="F55" s="2">
        <v>2178400</v>
      </c>
    </row>
    <row r="56" spans="1:6" x14ac:dyDescent="0.3">
      <c r="A56" s="3">
        <v>43859</v>
      </c>
      <c r="B56" s="4">
        <v>55</v>
      </c>
      <c r="C56" s="1">
        <v>79.737899999999996</v>
      </c>
      <c r="D56" s="2">
        <v>216229200</v>
      </c>
      <c r="E56" s="1">
        <v>172.47030599999999</v>
      </c>
      <c r="F56" s="2">
        <v>2199000</v>
      </c>
    </row>
    <row r="57" spans="1:6" x14ac:dyDescent="0.3">
      <c r="A57" s="3">
        <v>43860</v>
      </c>
      <c r="B57" s="4">
        <v>56</v>
      </c>
      <c r="C57" s="1">
        <v>79.622337000000002</v>
      </c>
      <c r="D57" s="2">
        <v>126743200</v>
      </c>
      <c r="E57" s="1">
        <v>175.09165999999999</v>
      </c>
      <c r="F57" s="2">
        <v>3076100</v>
      </c>
    </row>
    <row r="58" spans="1:6" x14ac:dyDescent="0.3">
      <c r="A58" s="3">
        <v>43861</v>
      </c>
      <c r="B58" s="4">
        <v>57</v>
      </c>
      <c r="C58" s="1">
        <v>76.091994999999997</v>
      </c>
      <c r="D58" s="2">
        <v>199588400</v>
      </c>
      <c r="E58" s="1">
        <v>170.06492600000001</v>
      </c>
      <c r="F58" s="2">
        <v>5500000</v>
      </c>
    </row>
    <row r="59" spans="1:6" x14ac:dyDescent="0.3">
      <c r="A59" s="3">
        <v>43864</v>
      </c>
      <c r="B59" s="4">
        <v>58</v>
      </c>
      <c r="C59" s="1">
        <v>75.883018000000007</v>
      </c>
      <c r="D59" s="2">
        <v>173985600</v>
      </c>
      <c r="E59" s="1">
        <v>168.19955400000001</v>
      </c>
      <c r="F59" s="2">
        <v>3542700</v>
      </c>
    </row>
    <row r="60" spans="1:6" x14ac:dyDescent="0.3">
      <c r="A60" s="3">
        <v>43865</v>
      </c>
      <c r="B60" s="4">
        <v>59</v>
      </c>
      <c r="C60" s="1">
        <v>78.388199</v>
      </c>
      <c r="D60" s="2">
        <v>136616400</v>
      </c>
      <c r="E60" s="1">
        <v>172.01869199999999</v>
      </c>
      <c r="F60" s="2">
        <v>2992500</v>
      </c>
    </row>
    <row r="61" spans="1:6" x14ac:dyDescent="0.3">
      <c r="A61" s="3">
        <v>43866</v>
      </c>
      <c r="B61" s="4">
        <v>60</v>
      </c>
      <c r="C61" s="1">
        <v>79.027405000000002</v>
      </c>
      <c r="D61" s="2">
        <v>118826800</v>
      </c>
      <c r="E61" s="1">
        <v>173.677887</v>
      </c>
      <c r="F61" s="2">
        <v>2818100</v>
      </c>
    </row>
    <row r="62" spans="1:6" x14ac:dyDescent="0.3">
      <c r="A62" s="3">
        <v>43867</v>
      </c>
      <c r="B62" s="4">
        <v>61</v>
      </c>
      <c r="C62" s="1">
        <v>79.951774999999998</v>
      </c>
      <c r="D62" s="2">
        <v>105425600</v>
      </c>
      <c r="E62" s="1">
        <v>173.137924</v>
      </c>
      <c r="F62" s="2">
        <v>2427500</v>
      </c>
    </row>
    <row r="63" spans="1:6" x14ac:dyDescent="0.3">
      <c r="A63" s="3">
        <v>43868</v>
      </c>
      <c r="B63" s="4">
        <v>62</v>
      </c>
      <c r="C63" s="1">
        <v>78.865020999999999</v>
      </c>
      <c r="D63" s="2">
        <v>117684000</v>
      </c>
      <c r="E63" s="1">
        <v>172.08738700000001</v>
      </c>
      <c r="F63" s="2">
        <v>3254500</v>
      </c>
    </row>
    <row r="64" spans="1:6" x14ac:dyDescent="0.3">
      <c r="A64" s="3">
        <v>43871</v>
      </c>
      <c r="B64" s="4">
        <v>63</v>
      </c>
      <c r="C64" s="1">
        <v>79.239593999999997</v>
      </c>
      <c r="D64" s="2">
        <v>109348800</v>
      </c>
      <c r="E64" s="1">
        <v>173.72699</v>
      </c>
      <c r="F64" s="2">
        <v>2399700</v>
      </c>
    </row>
    <row r="65" spans="1:6" x14ac:dyDescent="0.3">
      <c r="A65" s="3">
        <v>43872</v>
      </c>
      <c r="B65" s="4">
        <v>64</v>
      </c>
      <c r="C65" s="1">
        <v>78.761520000000004</v>
      </c>
      <c r="D65" s="2">
        <v>94323200</v>
      </c>
      <c r="E65" s="1">
        <v>175.88691700000001</v>
      </c>
      <c r="F65" s="2">
        <v>2948500</v>
      </c>
    </row>
    <row r="66" spans="1:6" x14ac:dyDescent="0.3">
      <c r="A66" s="3">
        <v>43873</v>
      </c>
      <c r="B66" s="4">
        <v>65</v>
      </c>
      <c r="C66" s="1">
        <v>80.631927000000005</v>
      </c>
      <c r="D66" s="2">
        <v>113730400</v>
      </c>
      <c r="E66" s="1">
        <v>177.879929</v>
      </c>
      <c r="F66" s="2">
        <v>2950800</v>
      </c>
    </row>
    <row r="67" spans="1:6" x14ac:dyDescent="0.3">
      <c r="A67" s="3">
        <v>43874</v>
      </c>
      <c r="B67" s="4">
        <v>66</v>
      </c>
      <c r="C67" s="1">
        <v>80.057738999999998</v>
      </c>
      <c r="D67" s="2">
        <v>94747600</v>
      </c>
      <c r="E67" s="1">
        <v>176.839249</v>
      </c>
      <c r="F67" s="2">
        <v>1985700</v>
      </c>
    </row>
    <row r="68" spans="1:6" x14ac:dyDescent="0.3">
      <c r="A68" s="3">
        <v>43875</v>
      </c>
      <c r="B68" s="4">
        <v>67</v>
      </c>
      <c r="C68" s="1">
        <v>80.077461</v>
      </c>
      <c r="D68" s="2">
        <v>80113600</v>
      </c>
      <c r="E68" s="1">
        <v>177.516693</v>
      </c>
      <c r="F68" s="2">
        <v>2489000</v>
      </c>
    </row>
    <row r="69" spans="1:6" x14ac:dyDescent="0.3">
      <c r="A69" s="3">
        <v>43879</v>
      </c>
      <c r="B69" s="4">
        <v>68</v>
      </c>
      <c r="C69" s="1">
        <v>78.611198000000002</v>
      </c>
      <c r="D69" s="2">
        <v>152531200</v>
      </c>
      <c r="E69" s="1">
        <v>176.151993</v>
      </c>
      <c r="F69" s="2">
        <v>1818600</v>
      </c>
    </row>
    <row r="70" spans="1:6" x14ac:dyDescent="0.3">
      <c r="A70" s="3">
        <v>43880</v>
      </c>
      <c r="B70" s="4">
        <v>69</v>
      </c>
      <c r="C70" s="1">
        <v>79.749701999999999</v>
      </c>
      <c r="D70" s="2">
        <v>93984000</v>
      </c>
      <c r="E70" s="1">
        <v>177.565765</v>
      </c>
      <c r="F70" s="2">
        <v>2464500</v>
      </c>
    </row>
    <row r="71" spans="1:6" x14ac:dyDescent="0.3">
      <c r="A71" s="3">
        <v>43881</v>
      </c>
      <c r="B71" s="4">
        <v>70</v>
      </c>
      <c r="C71" s="1">
        <v>78.931563999999995</v>
      </c>
      <c r="D71" s="2">
        <v>100566000</v>
      </c>
      <c r="E71" s="1">
        <v>177.408691</v>
      </c>
      <c r="F71" s="2">
        <v>2336800</v>
      </c>
    </row>
    <row r="72" spans="1:6" x14ac:dyDescent="0.3">
      <c r="A72" s="3">
        <v>43882</v>
      </c>
      <c r="B72" s="4">
        <v>71</v>
      </c>
      <c r="C72" s="1">
        <v>77.144942999999998</v>
      </c>
      <c r="D72" s="2">
        <v>129554000</v>
      </c>
      <c r="E72" s="1">
        <v>176.603622</v>
      </c>
      <c r="F72" s="2">
        <v>1940400</v>
      </c>
    </row>
    <row r="73" spans="1:6" x14ac:dyDescent="0.3">
      <c r="A73" s="3">
        <v>43885</v>
      </c>
      <c r="B73" s="4">
        <v>72</v>
      </c>
      <c r="C73" s="1">
        <v>73.480521999999993</v>
      </c>
      <c r="D73" s="2">
        <v>222195200</v>
      </c>
      <c r="E73" s="1">
        <v>172.07759100000001</v>
      </c>
      <c r="F73" s="2">
        <v>3204300</v>
      </c>
    </row>
    <row r="74" spans="1:6" x14ac:dyDescent="0.3">
      <c r="A74" s="3">
        <v>43886</v>
      </c>
      <c r="B74" s="4">
        <v>73</v>
      </c>
      <c r="C74" s="1">
        <v>70.991577000000007</v>
      </c>
      <c r="D74" s="2">
        <v>230673600</v>
      </c>
      <c r="E74" s="1">
        <v>164.743652</v>
      </c>
      <c r="F74" s="2">
        <v>4092200</v>
      </c>
    </row>
    <row r="75" spans="1:6" x14ac:dyDescent="0.3">
      <c r="A75" s="3">
        <v>43887</v>
      </c>
      <c r="B75" s="4">
        <v>74</v>
      </c>
      <c r="C75" s="1">
        <v>72.117767000000001</v>
      </c>
      <c r="D75" s="2">
        <v>198054800</v>
      </c>
      <c r="E75" s="1">
        <v>164.134918</v>
      </c>
      <c r="F75" s="2">
        <v>3411700</v>
      </c>
    </row>
    <row r="76" spans="1:6" x14ac:dyDescent="0.3">
      <c r="A76" s="3">
        <v>43888</v>
      </c>
      <c r="B76" s="4">
        <v>75</v>
      </c>
      <c r="C76" s="1">
        <v>67.403557000000006</v>
      </c>
      <c r="D76" s="2">
        <v>320605600</v>
      </c>
      <c r="E76" s="1">
        <v>157.49176</v>
      </c>
      <c r="F76" s="2">
        <v>3951300</v>
      </c>
    </row>
    <row r="77" spans="1:6" x14ac:dyDescent="0.3">
      <c r="A77" s="3">
        <v>43889</v>
      </c>
      <c r="B77" s="4">
        <v>76</v>
      </c>
      <c r="C77" s="1">
        <v>67.364127999999994</v>
      </c>
      <c r="D77" s="2">
        <v>426884800</v>
      </c>
      <c r="E77" s="1">
        <v>160.077957</v>
      </c>
      <c r="F77" s="2">
        <v>9558100</v>
      </c>
    </row>
    <row r="78" spans="1:6" x14ac:dyDescent="0.3">
      <c r="A78" s="3">
        <v>43892</v>
      </c>
      <c r="B78" s="4">
        <v>77</v>
      </c>
      <c r="C78" s="1">
        <v>73.635773</v>
      </c>
      <c r="D78" s="2">
        <v>341397200</v>
      </c>
      <c r="E78" s="1">
        <v>162.12127699999999</v>
      </c>
      <c r="F78" s="2">
        <v>6744900</v>
      </c>
    </row>
    <row r="79" spans="1:6" x14ac:dyDescent="0.3">
      <c r="A79" s="3">
        <v>43893</v>
      </c>
      <c r="B79" s="4">
        <v>78</v>
      </c>
      <c r="C79" s="1">
        <v>71.297156999999999</v>
      </c>
      <c r="D79" s="2">
        <v>319475600</v>
      </c>
      <c r="E79" s="1">
        <v>159.80157500000001</v>
      </c>
      <c r="F79" s="2">
        <v>6108500</v>
      </c>
    </row>
    <row r="80" spans="1:6" x14ac:dyDescent="0.3">
      <c r="A80" s="3">
        <v>43894</v>
      </c>
      <c r="B80" s="4">
        <v>79</v>
      </c>
      <c r="C80" s="1">
        <v>74.604240000000004</v>
      </c>
      <c r="D80" s="2">
        <v>219178400</v>
      </c>
      <c r="E80" s="1">
        <v>168.98161300000001</v>
      </c>
      <c r="F80" s="2">
        <v>4532500</v>
      </c>
    </row>
    <row r="81" spans="1:6" x14ac:dyDescent="0.3">
      <c r="A81" s="3">
        <v>43895</v>
      </c>
      <c r="B81" s="4">
        <v>80</v>
      </c>
      <c r="C81" s="1">
        <v>72.184303</v>
      </c>
      <c r="D81" s="2">
        <v>187572800</v>
      </c>
      <c r="E81" s="1">
        <v>162.79248000000001</v>
      </c>
      <c r="F81" s="2">
        <v>5394700</v>
      </c>
    </row>
    <row r="82" spans="1:6" x14ac:dyDescent="0.3">
      <c r="A82" s="3">
        <v>43896</v>
      </c>
      <c r="B82" s="4">
        <v>81</v>
      </c>
      <c r="C82" s="1">
        <v>71.225684999999999</v>
      </c>
      <c r="D82" s="2">
        <v>226176800</v>
      </c>
      <c r="E82" s="1">
        <v>161.913971</v>
      </c>
      <c r="F82" s="2">
        <v>5021600</v>
      </c>
    </row>
    <row r="83" spans="1:6" x14ac:dyDescent="0.3">
      <c r="A83" s="3">
        <v>43899</v>
      </c>
      <c r="B83" s="4">
        <v>82</v>
      </c>
      <c r="C83" s="1">
        <v>65.592308000000003</v>
      </c>
      <c r="D83" s="2">
        <v>286744800</v>
      </c>
      <c r="E83" s="1">
        <v>150.88806199999999</v>
      </c>
      <c r="F83" s="2">
        <v>5849000</v>
      </c>
    </row>
    <row r="84" spans="1:6" x14ac:dyDescent="0.3">
      <c r="A84" s="3">
        <v>43900</v>
      </c>
      <c r="B84" s="4">
        <v>83</v>
      </c>
      <c r="C84" s="1">
        <v>70.316367999999997</v>
      </c>
      <c r="D84" s="2">
        <v>285290000</v>
      </c>
      <c r="E84" s="1">
        <v>159.60415599999999</v>
      </c>
      <c r="F84" s="2">
        <v>5477600</v>
      </c>
    </row>
    <row r="85" spans="1:6" x14ac:dyDescent="0.3">
      <c r="A85" s="3">
        <v>43901</v>
      </c>
      <c r="B85" s="4">
        <v>84</v>
      </c>
      <c r="C85" s="1">
        <v>67.874245000000002</v>
      </c>
      <c r="D85" s="2">
        <v>255598800</v>
      </c>
      <c r="E85" s="1">
        <v>151.411224</v>
      </c>
      <c r="F85" s="2">
        <v>4826900</v>
      </c>
    </row>
    <row r="86" spans="1:6" x14ac:dyDescent="0.3">
      <c r="A86" s="3">
        <v>43902</v>
      </c>
      <c r="B86" s="4">
        <v>85</v>
      </c>
      <c r="C86" s="1">
        <v>61.171340999999998</v>
      </c>
      <c r="D86" s="2">
        <v>418474000</v>
      </c>
      <c r="E86" s="1">
        <v>133.11039700000001</v>
      </c>
      <c r="F86" s="2">
        <v>7170500</v>
      </c>
    </row>
    <row r="87" spans="1:6" x14ac:dyDescent="0.3">
      <c r="A87" s="3">
        <v>43903</v>
      </c>
      <c r="B87" s="4">
        <v>86</v>
      </c>
      <c r="C87" s="1">
        <v>68.500174999999999</v>
      </c>
      <c r="D87" s="2">
        <v>370732000</v>
      </c>
      <c r="E87" s="1">
        <v>147.482574</v>
      </c>
      <c r="F87" s="2">
        <v>6324800</v>
      </c>
    </row>
    <row r="88" spans="1:6" x14ac:dyDescent="0.3">
      <c r="A88" s="3">
        <v>43906</v>
      </c>
      <c r="B88" s="4">
        <v>87</v>
      </c>
      <c r="C88" s="1">
        <v>59.687832</v>
      </c>
      <c r="D88" s="2">
        <v>322423600</v>
      </c>
      <c r="E88" s="1">
        <v>133.524979</v>
      </c>
      <c r="F88" s="2">
        <v>5891000</v>
      </c>
    </row>
    <row r="89" spans="1:6" x14ac:dyDescent="0.3">
      <c r="A89" s="3">
        <v>43907</v>
      </c>
      <c r="B89" s="4">
        <v>88</v>
      </c>
      <c r="C89" s="1">
        <v>62.312308999999999</v>
      </c>
      <c r="D89" s="2">
        <v>324056000</v>
      </c>
      <c r="E89" s="1">
        <v>130.09974700000001</v>
      </c>
      <c r="F89" s="2">
        <v>8524800</v>
      </c>
    </row>
    <row r="90" spans="1:6" x14ac:dyDescent="0.3">
      <c r="A90" s="3">
        <v>43908</v>
      </c>
      <c r="B90" s="4">
        <v>89</v>
      </c>
      <c r="C90" s="1">
        <v>60.786911000000003</v>
      </c>
      <c r="D90" s="2">
        <v>300233600</v>
      </c>
      <c r="E90" s="1">
        <v>118.067001</v>
      </c>
      <c r="F90" s="2">
        <v>7633900</v>
      </c>
    </row>
    <row r="91" spans="1:6" x14ac:dyDescent="0.3">
      <c r="A91" s="3">
        <v>43909</v>
      </c>
      <c r="B91" s="4">
        <v>90</v>
      </c>
      <c r="C91" s="1">
        <v>60.321156000000002</v>
      </c>
      <c r="D91" s="2">
        <v>271857200</v>
      </c>
      <c r="E91" s="1">
        <v>117.42538500000001</v>
      </c>
      <c r="F91" s="2">
        <v>6814100</v>
      </c>
    </row>
    <row r="92" spans="1:6" x14ac:dyDescent="0.3">
      <c r="A92" s="3">
        <v>43910</v>
      </c>
      <c r="B92" s="4">
        <v>91</v>
      </c>
      <c r="C92" s="1">
        <v>56.491633999999998</v>
      </c>
      <c r="D92" s="2">
        <v>401693200</v>
      </c>
      <c r="E92" s="1">
        <v>111.048721</v>
      </c>
      <c r="F92" s="2">
        <v>6801200</v>
      </c>
    </row>
    <row r="93" spans="1:6" x14ac:dyDescent="0.3">
      <c r="A93" s="3">
        <v>43913</v>
      </c>
      <c r="B93" s="4">
        <v>92</v>
      </c>
      <c r="C93" s="1">
        <v>55.291519000000001</v>
      </c>
      <c r="D93" s="2">
        <v>336752800</v>
      </c>
      <c r="E93" s="1">
        <v>102.520172</v>
      </c>
      <c r="F93" s="2">
        <v>8200400</v>
      </c>
    </row>
    <row r="94" spans="1:6" x14ac:dyDescent="0.3">
      <c r="A94" s="3">
        <v>43914</v>
      </c>
      <c r="B94" s="4">
        <v>93</v>
      </c>
      <c r="C94" s="1">
        <v>60.838661000000002</v>
      </c>
      <c r="D94" s="2">
        <v>287531200</v>
      </c>
      <c r="E94" s="1">
        <v>117.96828499999999</v>
      </c>
      <c r="F94" s="2">
        <v>5799100</v>
      </c>
    </row>
    <row r="95" spans="1:6" x14ac:dyDescent="0.3">
      <c r="A95" s="3">
        <v>43915</v>
      </c>
      <c r="B95" s="4">
        <v>94</v>
      </c>
      <c r="C95" s="1">
        <v>60.503517000000002</v>
      </c>
      <c r="D95" s="2">
        <v>303602000</v>
      </c>
      <c r="E95" s="1">
        <v>127.977478</v>
      </c>
      <c r="F95" s="2">
        <v>7159100</v>
      </c>
    </row>
    <row r="96" spans="1:6" x14ac:dyDescent="0.3">
      <c r="A96" s="3">
        <v>43916</v>
      </c>
      <c r="B96" s="4">
        <v>95</v>
      </c>
      <c r="C96" s="1">
        <v>63.687393</v>
      </c>
      <c r="D96" s="2">
        <v>252087200</v>
      </c>
      <c r="E96" s="1">
        <v>135.627487</v>
      </c>
      <c r="F96" s="2">
        <v>5594400</v>
      </c>
    </row>
    <row r="97" spans="1:6" x14ac:dyDescent="0.3">
      <c r="A97" s="3">
        <v>43917</v>
      </c>
      <c r="B97" s="4">
        <v>96</v>
      </c>
      <c r="C97" s="1">
        <v>61.050593999999997</v>
      </c>
      <c r="D97" s="2">
        <v>204216800</v>
      </c>
      <c r="E97" s="1">
        <v>129.57659899999999</v>
      </c>
      <c r="F97" s="2">
        <v>3924900</v>
      </c>
    </row>
    <row r="98" spans="1:6" x14ac:dyDescent="0.3">
      <c r="A98" s="3">
        <v>43920</v>
      </c>
      <c r="B98" s="4">
        <v>97</v>
      </c>
      <c r="C98" s="1">
        <v>62.792850000000001</v>
      </c>
      <c r="D98" s="2">
        <v>167976400</v>
      </c>
      <c r="E98" s="1">
        <v>130.05038500000001</v>
      </c>
      <c r="F98" s="2">
        <v>5035700</v>
      </c>
    </row>
    <row r="99" spans="1:6" x14ac:dyDescent="0.3">
      <c r="A99" s="3">
        <v>43921</v>
      </c>
      <c r="B99" s="4">
        <v>98</v>
      </c>
      <c r="C99" s="1">
        <v>62.664707</v>
      </c>
      <c r="D99" s="2">
        <v>197002000</v>
      </c>
      <c r="E99" s="1">
        <v>132.06407200000001</v>
      </c>
      <c r="F99" s="2">
        <v>5296000</v>
      </c>
    </row>
    <row r="100" spans="1:6" x14ac:dyDescent="0.3">
      <c r="A100" s="3">
        <v>43922</v>
      </c>
      <c r="B100" s="4">
        <v>99</v>
      </c>
      <c r="C100" s="1">
        <v>59.367474000000001</v>
      </c>
      <c r="D100" s="2">
        <v>176218400</v>
      </c>
      <c r="E100" s="1">
        <v>128.03671299999999</v>
      </c>
      <c r="F100" s="2">
        <v>4246100</v>
      </c>
    </row>
    <row r="101" spans="1:6" x14ac:dyDescent="0.3">
      <c r="A101" s="3">
        <v>43923</v>
      </c>
      <c r="B101" s="4">
        <v>100</v>
      </c>
      <c r="C101" s="1">
        <v>60.35812</v>
      </c>
      <c r="D101" s="2">
        <v>165934000</v>
      </c>
      <c r="E101" s="1">
        <v>131.09671</v>
      </c>
      <c r="F101" s="2">
        <v>3504200</v>
      </c>
    </row>
    <row r="102" spans="1:6" x14ac:dyDescent="0.3">
      <c r="A102" s="3">
        <v>43924</v>
      </c>
      <c r="B102" s="4">
        <v>101</v>
      </c>
      <c r="C102" s="1">
        <v>59.490692000000003</v>
      </c>
      <c r="D102" s="2">
        <v>129880000</v>
      </c>
      <c r="E102" s="1">
        <v>125.805862</v>
      </c>
      <c r="F102" s="2">
        <v>4031500</v>
      </c>
    </row>
    <row r="103" spans="1:6" x14ac:dyDescent="0.3">
      <c r="A103" s="3">
        <v>43927</v>
      </c>
      <c r="B103" s="4">
        <v>102</v>
      </c>
      <c r="C103" s="1">
        <v>64.680503999999999</v>
      </c>
      <c r="D103" s="2">
        <v>201820400</v>
      </c>
      <c r="E103" s="1">
        <v>132.27136200000001</v>
      </c>
      <c r="F103" s="2">
        <v>4874300</v>
      </c>
    </row>
    <row r="104" spans="1:6" x14ac:dyDescent="0.3">
      <c r="A104" s="3">
        <v>43928</v>
      </c>
      <c r="B104" s="4">
        <v>103</v>
      </c>
      <c r="C104" s="1">
        <v>63.931355000000003</v>
      </c>
      <c r="D104" s="2">
        <v>202887200</v>
      </c>
      <c r="E104" s="1">
        <v>133.495361</v>
      </c>
      <c r="F104" s="2">
        <v>4051700</v>
      </c>
    </row>
    <row r="105" spans="1:6" x14ac:dyDescent="0.3">
      <c r="A105" s="3">
        <v>43929</v>
      </c>
      <c r="B105" s="4">
        <v>104</v>
      </c>
      <c r="C105" s="1">
        <v>65.567656999999997</v>
      </c>
      <c r="D105" s="2">
        <v>168895200</v>
      </c>
      <c r="E105" s="1">
        <v>137.453644</v>
      </c>
      <c r="F105" s="2">
        <v>3890600</v>
      </c>
    </row>
    <row r="106" spans="1:6" x14ac:dyDescent="0.3">
      <c r="A106" s="3">
        <v>43930</v>
      </c>
      <c r="B106" s="4">
        <v>105</v>
      </c>
      <c r="C106" s="1">
        <v>66.040801999999999</v>
      </c>
      <c r="D106" s="2">
        <v>162116400</v>
      </c>
      <c r="E106" s="1">
        <v>141.579712</v>
      </c>
      <c r="F106" s="2">
        <v>4365000</v>
      </c>
    </row>
    <row r="107" spans="1:6" x14ac:dyDescent="0.3">
      <c r="A107" s="3">
        <v>43934</v>
      </c>
      <c r="B107" s="4">
        <v>106</v>
      </c>
      <c r="C107" s="1">
        <v>67.337029000000001</v>
      </c>
      <c r="D107" s="2">
        <v>131022800</v>
      </c>
      <c r="E107" s="1">
        <v>136.160538</v>
      </c>
      <c r="F107" s="2">
        <v>3016300</v>
      </c>
    </row>
    <row r="108" spans="1:6" x14ac:dyDescent="0.3">
      <c r="A108" s="3">
        <v>43935</v>
      </c>
      <c r="B108" s="4">
        <v>107</v>
      </c>
      <c r="C108" s="1">
        <v>70.737755000000007</v>
      </c>
      <c r="D108" s="2">
        <v>194994800</v>
      </c>
      <c r="E108" s="1">
        <v>138.77633700000001</v>
      </c>
      <c r="F108" s="2">
        <v>3486600</v>
      </c>
    </row>
    <row r="109" spans="1:6" x14ac:dyDescent="0.3">
      <c r="A109" s="3">
        <v>43936</v>
      </c>
      <c r="B109" s="4">
        <v>108</v>
      </c>
      <c r="C109" s="1">
        <v>70.092110000000005</v>
      </c>
      <c r="D109" s="2">
        <v>131154400</v>
      </c>
      <c r="E109" s="1">
        <v>133.100525</v>
      </c>
      <c r="F109" s="2">
        <v>3252800</v>
      </c>
    </row>
    <row r="110" spans="1:6" x14ac:dyDescent="0.3">
      <c r="A110" s="3">
        <v>43937</v>
      </c>
      <c r="B110" s="4">
        <v>109</v>
      </c>
      <c r="C110" s="1">
        <v>70.649039999999999</v>
      </c>
      <c r="D110" s="2">
        <v>157125200</v>
      </c>
      <c r="E110" s="1">
        <v>130.62290999999999</v>
      </c>
      <c r="F110" s="2">
        <v>4016700</v>
      </c>
    </row>
    <row r="111" spans="1:6" x14ac:dyDescent="0.3">
      <c r="A111" s="3">
        <v>43938</v>
      </c>
      <c r="B111" s="4">
        <v>110</v>
      </c>
      <c r="C111" s="1">
        <v>69.690421999999998</v>
      </c>
      <c r="D111" s="2">
        <v>215250000</v>
      </c>
      <c r="E111" s="1">
        <v>136.53564499999999</v>
      </c>
      <c r="F111" s="2">
        <v>4750700</v>
      </c>
    </row>
    <row r="112" spans="1:6" x14ac:dyDescent="0.3">
      <c r="A112" s="3">
        <v>43941</v>
      </c>
      <c r="B112" s="4">
        <v>111</v>
      </c>
      <c r="C112" s="1">
        <v>68.243881000000002</v>
      </c>
      <c r="D112" s="2">
        <v>130015200</v>
      </c>
      <c r="E112" s="1">
        <v>133.949432</v>
      </c>
      <c r="F112" s="2">
        <v>2529000</v>
      </c>
    </row>
    <row r="113" spans="1:6" x14ac:dyDescent="0.3">
      <c r="A113" s="3">
        <v>43942</v>
      </c>
      <c r="B113" s="4">
        <v>112</v>
      </c>
      <c r="C113" s="1">
        <v>66.134438000000003</v>
      </c>
      <c r="D113" s="2">
        <v>180991600</v>
      </c>
      <c r="E113" s="1">
        <v>130.29716500000001</v>
      </c>
      <c r="F113" s="2">
        <v>2418100</v>
      </c>
    </row>
    <row r="114" spans="1:6" x14ac:dyDescent="0.3">
      <c r="A114" s="3">
        <v>43943</v>
      </c>
      <c r="B114" s="4">
        <v>113</v>
      </c>
      <c r="C114" s="1">
        <v>68.039351999999994</v>
      </c>
      <c r="D114" s="2">
        <v>117057200</v>
      </c>
      <c r="E114" s="1">
        <v>131.313873</v>
      </c>
      <c r="F114" s="2">
        <v>2629700</v>
      </c>
    </row>
    <row r="115" spans="1:6" x14ac:dyDescent="0.3">
      <c r="A115" s="3">
        <v>43944</v>
      </c>
      <c r="B115" s="4">
        <v>114</v>
      </c>
      <c r="C115" s="1">
        <v>67.775672999999998</v>
      </c>
      <c r="D115" s="2">
        <v>124814400</v>
      </c>
      <c r="E115" s="1">
        <v>132.94258099999999</v>
      </c>
      <c r="F115" s="2">
        <v>2786400</v>
      </c>
    </row>
    <row r="116" spans="1:6" x14ac:dyDescent="0.3">
      <c r="A116" s="3">
        <v>43945</v>
      </c>
      <c r="B116" s="4">
        <v>115</v>
      </c>
      <c r="C116" s="1">
        <v>69.732322999999994</v>
      </c>
      <c r="D116" s="2">
        <v>126508800</v>
      </c>
      <c r="E116" s="1">
        <v>133.771759</v>
      </c>
      <c r="F116" s="2">
        <v>2837900</v>
      </c>
    </row>
    <row r="117" spans="1:6" x14ac:dyDescent="0.3">
      <c r="A117" s="3">
        <v>43948</v>
      </c>
      <c r="B117" s="4">
        <v>116</v>
      </c>
      <c r="C117" s="1">
        <v>69.781609000000003</v>
      </c>
      <c r="D117" s="2">
        <v>117087600</v>
      </c>
      <c r="E117" s="1">
        <v>138.07551599999999</v>
      </c>
      <c r="F117" s="2">
        <v>3137700</v>
      </c>
    </row>
    <row r="118" spans="1:6" x14ac:dyDescent="0.3">
      <c r="A118" s="3">
        <v>43949</v>
      </c>
      <c r="B118" s="4">
        <v>117</v>
      </c>
      <c r="C118" s="1">
        <v>68.650490000000005</v>
      </c>
      <c r="D118" s="2">
        <v>112004800</v>
      </c>
      <c r="E118" s="1">
        <v>140.91835</v>
      </c>
      <c r="F118" s="2">
        <v>3377900</v>
      </c>
    </row>
    <row r="119" spans="1:6" x14ac:dyDescent="0.3">
      <c r="A119" s="3">
        <v>43950</v>
      </c>
      <c r="B119" s="4">
        <v>118</v>
      </c>
      <c r="C119" s="1">
        <v>70.905333999999996</v>
      </c>
      <c r="D119" s="2">
        <v>137280800</v>
      </c>
      <c r="E119" s="1">
        <v>144.274506</v>
      </c>
      <c r="F119" s="2">
        <v>2651200</v>
      </c>
    </row>
    <row r="120" spans="1:6" x14ac:dyDescent="0.3">
      <c r="A120" s="3">
        <v>43951</v>
      </c>
      <c r="B120" s="4">
        <v>119</v>
      </c>
      <c r="C120" s="1">
        <v>72.401154000000005</v>
      </c>
      <c r="D120" s="2">
        <v>183064000</v>
      </c>
      <c r="E120" s="1">
        <v>140.06944300000001</v>
      </c>
      <c r="F120" s="2">
        <v>4492600</v>
      </c>
    </row>
    <row r="121" spans="1:6" x14ac:dyDescent="0.3">
      <c r="A121" s="3">
        <v>43952</v>
      </c>
      <c r="B121" s="4">
        <v>120</v>
      </c>
      <c r="C121" s="1">
        <v>71.235541999999995</v>
      </c>
      <c r="D121" s="2">
        <v>60154200</v>
      </c>
      <c r="E121" s="1">
        <v>135.47943100000001</v>
      </c>
      <c r="F121" s="2">
        <v>3681100</v>
      </c>
    </row>
    <row r="122" spans="1:6" x14ac:dyDescent="0.3">
      <c r="A122" s="3">
        <v>43955</v>
      </c>
      <c r="B122" s="4">
        <v>121</v>
      </c>
      <c r="C122" s="1">
        <v>72.243446000000006</v>
      </c>
      <c r="D122" s="2">
        <v>33392000</v>
      </c>
      <c r="E122" s="1">
        <v>133.45588699999999</v>
      </c>
      <c r="F122" s="2">
        <v>4123000</v>
      </c>
    </row>
    <row r="123" spans="1:6" x14ac:dyDescent="0.3">
      <c r="A123" s="3">
        <v>43956</v>
      </c>
      <c r="B123" s="4">
        <v>122</v>
      </c>
      <c r="C123" s="1">
        <v>73.327736000000002</v>
      </c>
      <c r="D123" s="2">
        <v>36937800</v>
      </c>
      <c r="E123" s="1">
        <v>133.13014200000001</v>
      </c>
      <c r="F123" s="2">
        <v>3122300</v>
      </c>
    </row>
    <row r="124" spans="1:6" x14ac:dyDescent="0.3">
      <c r="A124" s="3">
        <v>43957</v>
      </c>
      <c r="B124" s="4">
        <v>123</v>
      </c>
      <c r="C124" s="1">
        <v>74.084282000000002</v>
      </c>
      <c r="D124" s="2">
        <v>35583400</v>
      </c>
      <c r="E124" s="1">
        <v>131.323746</v>
      </c>
      <c r="F124" s="2">
        <v>2349500</v>
      </c>
    </row>
    <row r="125" spans="1:6" x14ac:dyDescent="0.3">
      <c r="A125" s="3">
        <v>43958</v>
      </c>
      <c r="B125" s="4">
        <v>124</v>
      </c>
      <c r="C125" s="1">
        <v>74.850669999999994</v>
      </c>
      <c r="D125" s="2">
        <v>28803800</v>
      </c>
      <c r="E125" s="1">
        <v>131.076965</v>
      </c>
      <c r="F125" s="2">
        <v>3096500</v>
      </c>
    </row>
    <row r="126" spans="1:6" x14ac:dyDescent="0.3">
      <c r="A126" s="3">
        <v>43959</v>
      </c>
      <c r="B126" s="4">
        <v>125</v>
      </c>
      <c r="C126" s="1">
        <v>77.259674000000004</v>
      </c>
      <c r="D126" s="2">
        <v>33459600</v>
      </c>
      <c r="E126" s="1">
        <v>135.14382900000001</v>
      </c>
      <c r="F126" s="2">
        <v>2740400</v>
      </c>
    </row>
    <row r="127" spans="1:6" x14ac:dyDescent="0.3">
      <c r="A127" s="3">
        <v>43962</v>
      </c>
      <c r="B127" s="4">
        <v>126</v>
      </c>
      <c r="C127" s="1">
        <v>78.475371999999993</v>
      </c>
      <c r="D127" s="2">
        <v>145946400</v>
      </c>
      <c r="E127" s="1">
        <v>132.54776000000001</v>
      </c>
      <c r="F127" s="2">
        <v>2356400</v>
      </c>
    </row>
    <row r="128" spans="1:6" x14ac:dyDescent="0.3">
      <c r="A128" s="3">
        <v>43963</v>
      </c>
      <c r="B128" s="4">
        <v>127</v>
      </c>
      <c r="C128" s="1">
        <v>77.578536999999997</v>
      </c>
      <c r="D128" s="2">
        <v>162301200</v>
      </c>
      <c r="E128" s="1">
        <v>125.944046</v>
      </c>
      <c r="F128" s="2">
        <v>4870400</v>
      </c>
    </row>
    <row r="129" spans="1:6" x14ac:dyDescent="0.3">
      <c r="A129" s="3">
        <v>43964</v>
      </c>
      <c r="B129" s="4">
        <v>128</v>
      </c>
      <c r="C129" s="1">
        <v>76.641852999999998</v>
      </c>
      <c r="D129" s="2">
        <v>200622400</v>
      </c>
      <c r="E129" s="1">
        <v>121.383652</v>
      </c>
      <c r="F129" s="2">
        <v>5786200</v>
      </c>
    </row>
    <row r="130" spans="1:6" x14ac:dyDescent="0.3">
      <c r="A130" s="3">
        <v>43965</v>
      </c>
      <c r="B130" s="4">
        <v>129</v>
      </c>
      <c r="C130" s="1">
        <v>77.112685999999997</v>
      </c>
      <c r="D130" s="2">
        <v>158929200</v>
      </c>
      <c r="E130" s="1">
        <v>126.335655</v>
      </c>
      <c r="F130" s="2">
        <v>5226200</v>
      </c>
    </row>
    <row r="131" spans="1:6" x14ac:dyDescent="0.3">
      <c r="A131" s="3">
        <v>43966</v>
      </c>
      <c r="B131" s="4">
        <v>130</v>
      </c>
      <c r="C131" s="1">
        <v>76.656791999999996</v>
      </c>
      <c r="D131" s="2">
        <v>166348400</v>
      </c>
      <c r="E131" s="1">
        <v>124.70488</v>
      </c>
      <c r="F131" s="2">
        <v>4660300</v>
      </c>
    </row>
    <row r="132" spans="1:6" x14ac:dyDescent="0.3">
      <c r="A132" s="3">
        <v>43969</v>
      </c>
      <c r="B132" s="4">
        <v>131</v>
      </c>
      <c r="C132" s="1">
        <v>78.462913999999998</v>
      </c>
      <c r="D132" s="2">
        <v>135372400</v>
      </c>
      <c r="E132" s="1">
        <v>135.27510100000001</v>
      </c>
      <c r="F132" s="2">
        <v>6405800</v>
      </c>
    </row>
    <row r="133" spans="1:6" x14ac:dyDescent="0.3">
      <c r="A133" s="3">
        <v>43970</v>
      </c>
      <c r="B133" s="4">
        <v>132</v>
      </c>
      <c r="C133" s="1">
        <v>78.009521000000007</v>
      </c>
      <c r="D133" s="2">
        <v>101729600</v>
      </c>
      <c r="E133" s="1">
        <v>131.208099</v>
      </c>
      <c r="F133" s="2">
        <v>4427800</v>
      </c>
    </row>
    <row r="134" spans="1:6" x14ac:dyDescent="0.3">
      <c r="A134" s="3">
        <v>43971</v>
      </c>
      <c r="B134" s="4">
        <v>133</v>
      </c>
      <c r="C134" s="1">
        <v>79.526664999999994</v>
      </c>
      <c r="D134" s="2">
        <v>111504800</v>
      </c>
      <c r="E134" s="1">
        <v>135.26516699999999</v>
      </c>
      <c r="F134" s="2">
        <v>2949700</v>
      </c>
    </row>
    <row r="135" spans="1:6" x14ac:dyDescent="0.3">
      <c r="A135" s="3">
        <v>43972</v>
      </c>
      <c r="B135" s="4">
        <v>134</v>
      </c>
      <c r="C135" s="1">
        <v>78.933753999999993</v>
      </c>
      <c r="D135" s="2">
        <v>102688800</v>
      </c>
      <c r="E135" s="1">
        <v>136.91583299999999</v>
      </c>
      <c r="F135" s="2">
        <v>2374300</v>
      </c>
    </row>
    <row r="136" spans="1:6" x14ac:dyDescent="0.3">
      <c r="A136" s="3">
        <v>43973</v>
      </c>
      <c r="B136" s="4">
        <v>135</v>
      </c>
      <c r="C136" s="1">
        <v>79.441963000000001</v>
      </c>
      <c r="D136" s="2">
        <v>81803200</v>
      </c>
      <c r="E136" s="1">
        <v>138.397446</v>
      </c>
      <c r="F136" s="2">
        <v>2958000</v>
      </c>
    </row>
    <row r="137" spans="1:6" x14ac:dyDescent="0.3">
      <c r="A137" s="3">
        <v>43977</v>
      </c>
      <c r="B137" s="4">
        <v>136</v>
      </c>
      <c r="C137" s="1">
        <v>78.903862000000004</v>
      </c>
      <c r="D137" s="2">
        <v>125522000</v>
      </c>
      <c r="E137" s="1">
        <v>144.12506099999999</v>
      </c>
      <c r="F137" s="2">
        <v>4370200</v>
      </c>
    </row>
    <row r="138" spans="1:6" x14ac:dyDescent="0.3">
      <c r="A138" s="3">
        <v>43978</v>
      </c>
      <c r="B138" s="4">
        <v>137</v>
      </c>
      <c r="C138" s="1">
        <v>79.247642999999997</v>
      </c>
      <c r="D138" s="2">
        <v>112945200</v>
      </c>
      <c r="E138" s="1">
        <v>147.75453200000001</v>
      </c>
      <c r="F138" s="2">
        <v>4291700</v>
      </c>
    </row>
    <row r="139" spans="1:6" x14ac:dyDescent="0.3">
      <c r="A139" s="3">
        <v>43979</v>
      </c>
      <c r="B139" s="4">
        <v>138</v>
      </c>
      <c r="C139" s="1">
        <v>79.282523999999995</v>
      </c>
      <c r="D139" s="2">
        <v>133560800</v>
      </c>
      <c r="E139" s="1">
        <v>146.73033100000001</v>
      </c>
      <c r="F139" s="2">
        <v>3481800</v>
      </c>
    </row>
    <row r="140" spans="1:6" x14ac:dyDescent="0.3">
      <c r="A140" s="3">
        <v>43980</v>
      </c>
      <c r="B140" s="4">
        <v>139</v>
      </c>
      <c r="C140" s="1">
        <v>79.205298999999997</v>
      </c>
      <c r="D140" s="2">
        <v>153598000</v>
      </c>
      <c r="E140" s="1">
        <v>145.02995300000001</v>
      </c>
      <c r="F140" s="2">
        <v>4135500</v>
      </c>
    </row>
    <row r="141" spans="1:6" x14ac:dyDescent="0.3">
      <c r="A141" s="3">
        <v>43983</v>
      </c>
      <c r="B141" s="4">
        <v>140</v>
      </c>
      <c r="C141" s="1">
        <v>80.179359000000005</v>
      </c>
      <c r="D141" s="2">
        <v>80791200</v>
      </c>
      <c r="E141" s="1">
        <v>145.358093</v>
      </c>
      <c r="F141" s="2">
        <v>2071100</v>
      </c>
    </row>
    <row r="142" spans="1:6" x14ac:dyDescent="0.3">
      <c r="A142" s="3">
        <v>43984</v>
      </c>
      <c r="B142" s="4">
        <v>141</v>
      </c>
      <c r="C142" s="1">
        <v>80.550545</v>
      </c>
      <c r="D142" s="2">
        <v>87642800</v>
      </c>
      <c r="E142" s="1">
        <v>147.51589999999999</v>
      </c>
      <c r="F142" s="2">
        <v>3625800</v>
      </c>
    </row>
    <row r="143" spans="1:6" x14ac:dyDescent="0.3">
      <c r="A143" s="3">
        <v>43985</v>
      </c>
      <c r="B143" s="4">
        <v>142</v>
      </c>
      <c r="C143" s="1">
        <v>80.993979999999993</v>
      </c>
      <c r="D143" s="2">
        <v>104491200</v>
      </c>
      <c r="E143" s="1">
        <v>152.48779300000001</v>
      </c>
      <c r="F143" s="2">
        <v>2992700</v>
      </c>
    </row>
    <row r="144" spans="1:6" x14ac:dyDescent="0.3">
      <c r="A144" s="3">
        <v>43986</v>
      </c>
      <c r="B144" s="4">
        <v>143</v>
      </c>
      <c r="C144" s="1">
        <v>80.296447999999998</v>
      </c>
      <c r="D144" s="2">
        <v>87560400</v>
      </c>
      <c r="E144" s="1">
        <v>155.03338600000001</v>
      </c>
      <c r="F144" s="2">
        <v>3768200</v>
      </c>
    </row>
    <row r="145" spans="1:6" x14ac:dyDescent="0.3">
      <c r="A145" s="3">
        <v>43987</v>
      </c>
      <c r="B145" s="4">
        <v>144</v>
      </c>
      <c r="C145" s="1">
        <v>82.583374000000006</v>
      </c>
      <c r="D145" s="2">
        <v>137250400</v>
      </c>
      <c r="E145" s="1">
        <v>160.46267700000001</v>
      </c>
      <c r="F145" s="2">
        <v>4524900</v>
      </c>
    </row>
    <row r="146" spans="1:6" x14ac:dyDescent="0.3">
      <c r="A146" s="3">
        <v>43990</v>
      </c>
      <c r="B146" s="4">
        <v>145</v>
      </c>
      <c r="C146" s="1">
        <v>83.071640000000002</v>
      </c>
      <c r="D146" s="2">
        <v>95654400</v>
      </c>
      <c r="E146" s="1">
        <v>162.00396699999999</v>
      </c>
      <c r="F146" s="2">
        <v>3573400</v>
      </c>
    </row>
    <row r="147" spans="1:6" x14ac:dyDescent="0.3">
      <c r="A147" s="3">
        <v>43991</v>
      </c>
      <c r="B147" s="4">
        <v>146</v>
      </c>
      <c r="C147" s="1">
        <v>85.694878000000003</v>
      </c>
      <c r="D147" s="2">
        <v>147712400</v>
      </c>
      <c r="E147" s="1">
        <v>157.21107499999999</v>
      </c>
      <c r="F147" s="2">
        <v>3679100</v>
      </c>
    </row>
    <row r="148" spans="1:6" x14ac:dyDescent="0.3">
      <c r="A148" s="3">
        <v>43992</v>
      </c>
      <c r="B148" s="4">
        <v>147</v>
      </c>
      <c r="C148" s="1">
        <v>87.899590000000003</v>
      </c>
      <c r="D148" s="2">
        <v>166651600</v>
      </c>
      <c r="E148" s="1">
        <v>153.25344799999999</v>
      </c>
      <c r="F148" s="2">
        <v>3309800</v>
      </c>
    </row>
    <row r="149" spans="1:6" x14ac:dyDescent="0.3">
      <c r="A149" s="3">
        <v>43993</v>
      </c>
      <c r="B149" s="4">
        <v>148</v>
      </c>
      <c r="C149" s="1">
        <v>83.679496999999998</v>
      </c>
      <c r="D149" s="2">
        <v>201662400</v>
      </c>
      <c r="E149" s="1">
        <v>142.633499</v>
      </c>
      <c r="F149" s="2">
        <v>4184900</v>
      </c>
    </row>
    <row r="150" spans="1:6" x14ac:dyDescent="0.3">
      <c r="A150" s="3">
        <v>43994</v>
      </c>
      <c r="B150" s="4">
        <v>149</v>
      </c>
      <c r="C150" s="1">
        <v>84.401947000000007</v>
      </c>
      <c r="D150" s="2">
        <v>200146000</v>
      </c>
      <c r="E150" s="1">
        <v>143.69747899999999</v>
      </c>
      <c r="F150" s="2">
        <v>3612400</v>
      </c>
    </row>
    <row r="151" spans="1:6" x14ac:dyDescent="0.3">
      <c r="A151" s="3">
        <v>43997</v>
      </c>
      <c r="B151" s="4">
        <v>150</v>
      </c>
      <c r="C151" s="1">
        <v>85.445755000000005</v>
      </c>
      <c r="D151" s="2">
        <v>138808800</v>
      </c>
      <c r="E151" s="1">
        <v>145.80557300000001</v>
      </c>
      <c r="F151" s="2">
        <v>3314000</v>
      </c>
    </row>
    <row r="152" spans="1:6" x14ac:dyDescent="0.3">
      <c r="A152" s="3">
        <v>43998</v>
      </c>
      <c r="B152" s="4">
        <v>151</v>
      </c>
      <c r="C152" s="1">
        <v>87.710257999999996</v>
      </c>
      <c r="D152" s="2">
        <v>165428800</v>
      </c>
      <c r="E152" s="1">
        <v>148.27162200000001</v>
      </c>
      <c r="F152" s="2">
        <v>3804500</v>
      </c>
    </row>
    <row r="153" spans="1:6" x14ac:dyDescent="0.3">
      <c r="A153" s="3">
        <v>43999</v>
      </c>
      <c r="B153" s="4">
        <v>152</v>
      </c>
      <c r="C153" s="1">
        <v>87.588195999999996</v>
      </c>
      <c r="D153" s="2">
        <v>114406400</v>
      </c>
      <c r="E153" s="1">
        <v>147.50595100000001</v>
      </c>
      <c r="F153" s="2">
        <v>3507600</v>
      </c>
    </row>
    <row r="154" spans="1:6" x14ac:dyDescent="0.3">
      <c r="A154" s="3">
        <v>44000</v>
      </c>
      <c r="B154" s="4">
        <v>153</v>
      </c>
      <c r="C154" s="1">
        <v>87.623076999999995</v>
      </c>
      <c r="D154" s="2">
        <v>96820400</v>
      </c>
      <c r="E154" s="1">
        <v>147.39656099999999</v>
      </c>
      <c r="F154" s="2">
        <v>2581600</v>
      </c>
    </row>
    <row r="155" spans="1:6" x14ac:dyDescent="0.3">
      <c r="A155" s="3">
        <v>44001</v>
      </c>
      <c r="B155" s="4">
        <v>154</v>
      </c>
      <c r="C155" s="1">
        <v>87.122337000000002</v>
      </c>
      <c r="D155" s="2">
        <v>264476000</v>
      </c>
      <c r="E155" s="1">
        <v>144.55264299999999</v>
      </c>
      <c r="F155" s="2">
        <v>5265900</v>
      </c>
    </row>
    <row r="156" spans="1:6" x14ac:dyDescent="0.3">
      <c r="A156" s="3">
        <v>44004</v>
      </c>
      <c r="B156" s="4">
        <v>155</v>
      </c>
      <c r="C156" s="1">
        <v>89.401786999999999</v>
      </c>
      <c r="D156" s="2">
        <v>135445200</v>
      </c>
      <c r="E156" s="1">
        <v>144.12506099999999</v>
      </c>
      <c r="F156" s="2">
        <v>2529900</v>
      </c>
    </row>
    <row r="157" spans="1:6" x14ac:dyDescent="0.3">
      <c r="A157" s="3">
        <v>44005</v>
      </c>
      <c r="B157" s="4">
        <v>156</v>
      </c>
      <c r="C157" s="1">
        <v>91.310051000000001</v>
      </c>
      <c r="D157" s="2">
        <v>212155600</v>
      </c>
      <c r="E157" s="1">
        <v>144.04551699999999</v>
      </c>
      <c r="F157" s="2">
        <v>2309800</v>
      </c>
    </row>
    <row r="158" spans="1:6" x14ac:dyDescent="0.3">
      <c r="A158" s="3">
        <v>44006</v>
      </c>
      <c r="B158" s="4">
        <v>157</v>
      </c>
      <c r="C158" s="1">
        <v>89.698241999999993</v>
      </c>
      <c r="D158" s="2">
        <v>192623200</v>
      </c>
      <c r="E158" s="1">
        <v>137.57212799999999</v>
      </c>
      <c r="F158" s="2">
        <v>3371200</v>
      </c>
    </row>
    <row r="159" spans="1:6" x14ac:dyDescent="0.3">
      <c r="A159" s="3">
        <v>44007</v>
      </c>
      <c r="B159" s="4">
        <v>158</v>
      </c>
      <c r="C159" s="1">
        <v>90.889037999999999</v>
      </c>
      <c r="D159" s="2">
        <v>137522400</v>
      </c>
      <c r="E159" s="1">
        <v>141.65901199999999</v>
      </c>
      <c r="F159" s="2">
        <v>4019000</v>
      </c>
    </row>
    <row r="160" spans="1:6" x14ac:dyDescent="0.3">
      <c r="A160" s="3">
        <v>44008</v>
      </c>
      <c r="B160" s="4">
        <v>159</v>
      </c>
      <c r="C160" s="1">
        <v>88.096405000000004</v>
      </c>
      <c r="D160" s="2">
        <v>205256800</v>
      </c>
      <c r="E160" s="1">
        <v>137.432907</v>
      </c>
      <c r="F160" s="2">
        <v>10255300</v>
      </c>
    </row>
    <row r="161" spans="1:6" x14ac:dyDescent="0.3">
      <c r="A161" s="3">
        <v>44011</v>
      </c>
      <c r="B161" s="4">
        <v>160</v>
      </c>
      <c r="C161" s="1">
        <v>90.126732000000004</v>
      </c>
      <c r="D161" s="2">
        <v>130646000</v>
      </c>
      <c r="E161" s="1">
        <v>142.434631</v>
      </c>
      <c r="F161" s="2">
        <v>2971200</v>
      </c>
    </row>
    <row r="162" spans="1:6" x14ac:dyDescent="0.3">
      <c r="A162" s="3">
        <v>44012</v>
      </c>
      <c r="B162" s="4">
        <v>161</v>
      </c>
      <c r="C162" s="1">
        <v>90.879065999999995</v>
      </c>
      <c r="D162" s="2">
        <v>140223200</v>
      </c>
      <c r="E162" s="1">
        <v>143.77702300000001</v>
      </c>
      <c r="F162" s="2">
        <v>3688000</v>
      </c>
    </row>
    <row r="163" spans="1:6" x14ac:dyDescent="0.3">
      <c r="A163" s="3">
        <v>44013</v>
      </c>
      <c r="B163" s="4">
        <v>162</v>
      </c>
      <c r="C163" s="1">
        <v>90.707176000000004</v>
      </c>
      <c r="D163" s="2">
        <v>110737200</v>
      </c>
      <c r="E163" s="1">
        <v>143.29972799999999</v>
      </c>
      <c r="F163" s="2">
        <v>2609500</v>
      </c>
    </row>
    <row r="164" spans="1:6" x14ac:dyDescent="0.3">
      <c r="A164" s="3">
        <v>44014</v>
      </c>
      <c r="B164" s="4">
        <v>163</v>
      </c>
      <c r="C164" s="1">
        <v>90.707176000000004</v>
      </c>
      <c r="D164" s="2">
        <v>114041600</v>
      </c>
      <c r="E164" s="1">
        <v>144.20462000000001</v>
      </c>
      <c r="F164" s="2">
        <v>2758500</v>
      </c>
    </row>
    <row r="165" spans="1:6" x14ac:dyDescent="0.3">
      <c r="A165" s="3">
        <v>44018</v>
      </c>
      <c r="B165" s="4">
        <v>164</v>
      </c>
      <c r="C165" s="1">
        <v>93.133613999999994</v>
      </c>
      <c r="D165" s="2">
        <v>118655600</v>
      </c>
      <c r="E165" s="1">
        <v>146.39224200000001</v>
      </c>
      <c r="F165" s="2">
        <v>2336700</v>
      </c>
    </row>
    <row r="166" spans="1:6" x14ac:dyDescent="0.3">
      <c r="A166" s="3">
        <v>44019</v>
      </c>
      <c r="B166" s="4">
        <v>165</v>
      </c>
      <c r="C166" s="1">
        <v>92.844634999999997</v>
      </c>
      <c r="D166" s="2">
        <v>112424400</v>
      </c>
      <c r="E166" s="1">
        <v>144.15489199999999</v>
      </c>
      <c r="F166" s="2">
        <v>2622000</v>
      </c>
    </row>
    <row r="167" spans="1:6" x14ac:dyDescent="0.3">
      <c r="A167" s="3">
        <v>44020</v>
      </c>
      <c r="B167" s="4">
        <v>166</v>
      </c>
      <c r="C167" s="1">
        <v>95.006996000000001</v>
      </c>
      <c r="D167" s="2">
        <v>117092000</v>
      </c>
      <c r="E167" s="1">
        <v>144.77140800000001</v>
      </c>
      <c r="F167" s="2">
        <v>3587800</v>
      </c>
    </row>
    <row r="168" spans="1:6" x14ac:dyDescent="0.3">
      <c r="A168" s="3">
        <v>44021</v>
      </c>
      <c r="B168" s="4">
        <v>167</v>
      </c>
      <c r="C168" s="1">
        <v>95.415558000000004</v>
      </c>
      <c r="D168" s="2">
        <v>125642800</v>
      </c>
      <c r="E168" s="1">
        <v>140.57513399999999</v>
      </c>
      <c r="F168" s="2">
        <v>3167200</v>
      </c>
    </row>
    <row r="169" spans="1:6" x14ac:dyDescent="0.3">
      <c r="A169" s="3">
        <v>44022</v>
      </c>
      <c r="B169" s="4">
        <v>168</v>
      </c>
      <c r="C169" s="1">
        <v>95.582465999999997</v>
      </c>
      <c r="D169" s="2">
        <v>90257200</v>
      </c>
      <c r="E169" s="1">
        <v>141.64906300000001</v>
      </c>
      <c r="F169" s="2">
        <v>2325000</v>
      </c>
    </row>
    <row r="170" spans="1:6" x14ac:dyDescent="0.3">
      <c r="A170" s="3">
        <v>44025</v>
      </c>
      <c r="B170" s="4">
        <v>169</v>
      </c>
      <c r="C170" s="1">
        <v>95.141525000000001</v>
      </c>
      <c r="D170" s="2">
        <v>191649200</v>
      </c>
      <c r="E170" s="1">
        <v>142.68322800000001</v>
      </c>
      <c r="F170" s="2">
        <v>2585700</v>
      </c>
    </row>
    <row r="171" spans="1:6" x14ac:dyDescent="0.3">
      <c r="A171" s="3">
        <v>44026</v>
      </c>
      <c r="B171" s="4">
        <v>170</v>
      </c>
      <c r="C171" s="1">
        <v>96.715964999999997</v>
      </c>
      <c r="D171" s="2">
        <v>170989200</v>
      </c>
      <c r="E171" s="1">
        <v>147.267303</v>
      </c>
      <c r="F171" s="2">
        <v>2649800</v>
      </c>
    </row>
    <row r="172" spans="1:6" x14ac:dyDescent="0.3">
      <c r="A172" s="3">
        <v>44027</v>
      </c>
      <c r="B172" s="4">
        <v>171</v>
      </c>
      <c r="C172" s="1">
        <v>97.381111000000004</v>
      </c>
      <c r="D172" s="2">
        <v>153198000</v>
      </c>
      <c r="E172" s="1">
        <v>151.07576</v>
      </c>
      <c r="F172" s="2">
        <v>2984600</v>
      </c>
    </row>
    <row r="173" spans="1:6" x14ac:dyDescent="0.3">
      <c r="A173" s="3">
        <v>44028</v>
      </c>
      <c r="B173" s="4">
        <v>172</v>
      </c>
      <c r="C173" s="1">
        <v>96.182845999999998</v>
      </c>
      <c r="D173" s="2">
        <v>110577600</v>
      </c>
      <c r="E173" s="1">
        <v>152.21929900000001</v>
      </c>
      <c r="F173" s="2">
        <v>3697600</v>
      </c>
    </row>
    <row r="174" spans="1:6" x14ac:dyDescent="0.3">
      <c r="A174" s="3">
        <v>44029</v>
      </c>
      <c r="B174" s="4">
        <v>173</v>
      </c>
      <c r="C174" s="1">
        <v>95.988533000000004</v>
      </c>
      <c r="D174" s="2">
        <v>92186800</v>
      </c>
      <c r="E174" s="1">
        <v>154.12851000000001</v>
      </c>
      <c r="F174" s="2">
        <v>4886500</v>
      </c>
    </row>
    <row r="175" spans="1:6" x14ac:dyDescent="0.3">
      <c r="A175" s="3">
        <v>44032</v>
      </c>
      <c r="B175" s="4">
        <v>174</v>
      </c>
      <c r="C175" s="1">
        <v>98.011391000000003</v>
      </c>
      <c r="D175" s="2">
        <v>90318000</v>
      </c>
      <c r="E175" s="1">
        <v>152.527557</v>
      </c>
      <c r="F175" s="2">
        <v>4876200</v>
      </c>
    </row>
    <row r="176" spans="1:6" x14ac:dyDescent="0.3">
      <c r="A176" s="3">
        <v>44033</v>
      </c>
      <c r="B176" s="4">
        <v>175</v>
      </c>
      <c r="C176" s="1">
        <v>96.658660999999995</v>
      </c>
      <c r="D176" s="2">
        <v>103646000</v>
      </c>
      <c r="E176" s="1">
        <v>153.889847</v>
      </c>
      <c r="F176" s="2">
        <v>2394000</v>
      </c>
    </row>
    <row r="177" spans="1:6" x14ac:dyDescent="0.3">
      <c r="A177" s="3">
        <v>44034</v>
      </c>
      <c r="B177" s="4">
        <v>176</v>
      </c>
      <c r="C177" s="1">
        <v>96.930199000000002</v>
      </c>
      <c r="D177" s="2">
        <v>89001600</v>
      </c>
      <c r="E177" s="1">
        <v>153.740692</v>
      </c>
      <c r="F177" s="2">
        <v>1798600</v>
      </c>
    </row>
    <row r="178" spans="1:6" x14ac:dyDescent="0.3">
      <c r="A178" s="3">
        <v>44035</v>
      </c>
      <c r="B178" s="4">
        <v>177</v>
      </c>
      <c r="C178" s="1">
        <v>92.518287999999998</v>
      </c>
      <c r="D178" s="2">
        <v>197004400</v>
      </c>
      <c r="E178" s="1">
        <v>152.86563100000001</v>
      </c>
      <c r="F178" s="2">
        <v>2625600</v>
      </c>
    </row>
    <row r="179" spans="1:6" x14ac:dyDescent="0.3">
      <c r="A179" s="3">
        <v>44036</v>
      </c>
      <c r="B179" s="4">
        <v>178</v>
      </c>
      <c r="C179" s="1">
        <v>92.289092999999994</v>
      </c>
      <c r="D179" s="2">
        <v>185438800</v>
      </c>
      <c r="E179" s="1">
        <v>148.58981299999999</v>
      </c>
      <c r="F179" s="2">
        <v>4368300</v>
      </c>
    </row>
    <row r="180" spans="1:6" x14ac:dyDescent="0.3">
      <c r="A180" s="3">
        <v>44039</v>
      </c>
      <c r="B180" s="4">
        <v>179</v>
      </c>
      <c r="C180" s="1">
        <v>94.476364000000004</v>
      </c>
      <c r="D180" s="2">
        <v>121214000</v>
      </c>
      <c r="E180" s="1">
        <v>149.91233800000001</v>
      </c>
      <c r="F180" s="2">
        <v>3378300</v>
      </c>
    </row>
    <row r="181" spans="1:6" x14ac:dyDescent="0.3">
      <c r="A181" s="3">
        <v>44040</v>
      </c>
      <c r="B181" s="4">
        <v>180</v>
      </c>
      <c r="C181" s="1">
        <v>92.924355000000006</v>
      </c>
      <c r="D181" s="2">
        <v>103625600</v>
      </c>
      <c r="E181" s="1">
        <v>151.155304</v>
      </c>
      <c r="F181" s="2">
        <v>3904200</v>
      </c>
    </row>
    <row r="182" spans="1:6" x14ac:dyDescent="0.3">
      <c r="A182" s="3">
        <v>44041</v>
      </c>
      <c r="B182" s="4">
        <v>181</v>
      </c>
      <c r="C182" s="1">
        <v>94.705558999999994</v>
      </c>
      <c r="D182" s="2">
        <v>90329200</v>
      </c>
      <c r="E182" s="1">
        <v>153.71086099999999</v>
      </c>
      <c r="F182" s="2">
        <v>3311500</v>
      </c>
    </row>
    <row r="183" spans="1:6" x14ac:dyDescent="0.3">
      <c r="A183" s="3">
        <v>44042</v>
      </c>
      <c r="B183" s="4">
        <v>182</v>
      </c>
      <c r="C183" s="1">
        <v>95.851517000000001</v>
      </c>
      <c r="D183" s="2">
        <v>158130000</v>
      </c>
      <c r="E183" s="1">
        <v>148.321335</v>
      </c>
      <c r="F183" s="2">
        <v>2749100</v>
      </c>
    </row>
    <row r="184" spans="1:6" x14ac:dyDescent="0.3">
      <c r="A184" s="3">
        <v>44043</v>
      </c>
      <c r="B184" s="4">
        <v>183</v>
      </c>
      <c r="C184" s="1">
        <v>105.88608600000001</v>
      </c>
      <c r="D184" s="2">
        <v>374336800</v>
      </c>
      <c r="E184" s="1">
        <v>148.53015099999999</v>
      </c>
      <c r="F184" s="2">
        <v>4061200</v>
      </c>
    </row>
    <row r="185" spans="1:6" x14ac:dyDescent="0.3">
      <c r="A185" s="3">
        <v>44046</v>
      </c>
      <c r="B185" s="4">
        <v>184</v>
      </c>
      <c r="C185" s="1">
        <v>108.554153</v>
      </c>
      <c r="D185" s="2">
        <v>308151200</v>
      </c>
      <c r="E185" s="1">
        <v>147.694885</v>
      </c>
      <c r="F185" s="2">
        <v>2105400</v>
      </c>
    </row>
    <row r="186" spans="1:6" x14ac:dyDescent="0.3">
      <c r="A186" s="3">
        <v>44047</v>
      </c>
      <c r="B186" s="4">
        <v>185</v>
      </c>
      <c r="C186" s="1">
        <v>109.279099</v>
      </c>
      <c r="D186" s="2">
        <v>173071600</v>
      </c>
      <c r="E186" s="1">
        <v>146.501633</v>
      </c>
      <c r="F186" s="2">
        <v>3078300</v>
      </c>
    </row>
    <row r="187" spans="1:6" x14ac:dyDescent="0.3">
      <c r="A187" s="3">
        <v>44048</v>
      </c>
      <c r="B187" s="4">
        <v>186</v>
      </c>
      <c r="C187" s="1">
        <v>109.675194</v>
      </c>
      <c r="D187" s="2">
        <v>121992000</v>
      </c>
      <c r="E187" s="1">
        <v>149.972015</v>
      </c>
      <c r="F187" s="2">
        <v>4181000</v>
      </c>
    </row>
    <row r="188" spans="1:6" x14ac:dyDescent="0.3">
      <c r="A188" s="3">
        <v>44049</v>
      </c>
      <c r="B188" s="4">
        <v>187</v>
      </c>
      <c r="C188" s="1">
        <v>113.501678</v>
      </c>
      <c r="D188" s="2">
        <v>202428800</v>
      </c>
      <c r="E188" s="1">
        <v>151.72210699999999</v>
      </c>
      <c r="F188" s="2">
        <v>2502700</v>
      </c>
    </row>
    <row r="189" spans="1:6" x14ac:dyDescent="0.3">
      <c r="A189" s="3">
        <v>44050</v>
      </c>
      <c r="B189" s="4">
        <v>188</v>
      </c>
      <c r="C189" s="1">
        <v>110.92113500000001</v>
      </c>
      <c r="D189" s="2">
        <v>198045600</v>
      </c>
      <c r="E189" s="1">
        <v>154.23788500000001</v>
      </c>
      <c r="F189" s="2">
        <v>2519500</v>
      </c>
    </row>
    <row r="190" spans="1:6" x14ac:dyDescent="0.3">
      <c r="A190" s="3">
        <v>44053</v>
      </c>
      <c r="B190" s="4">
        <v>189</v>
      </c>
      <c r="C190" s="1">
        <v>112.533356</v>
      </c>
      <c r="D190" s="2">
        <v>212403600</v>
      </c>
      <c r="E190" s="1">
        <v>158.53358499999999</v>
      </c>
      <c r="F190" s="2">
        <v>2858800</v>
      </c>
    </row>
    <row r="191" spans="1:6" x14ac:dyDescent="0.3">
      <c r="A191" s="3">
        <v>44054</v>
      </c>
      <c r="B191" s="4">
        <v>190</v>
      </c>
      <c r="C191" s="1">
        <v>109.186623</v>
      </c>
      <c r="D191" s="2">
        <v>187902400</v>
      </c>
      <c r="E191" s="1">
        <v>159.378815</v>
      </c>
      <c r="F191" s="2">
        <v>3773700</v>
      </c>
    </row>
    <row r="192" spans="1:6" x14ac:dyDescent="0.3">
      <c r="A192" s="3">
        <v>44055</v>
      </c>
      <c r="B192" s="4">
        <v>191</v>
      </c>
      <c r="C192" s="1">
        <v>112.815369</v>
      </c>
      <c r="D192" s="2">
        <v>165944800</v>
      </c>
      <c r="E192" s="1">
        <v>159.16999799999999</v>
      </c>
      <c r="F192" s="2">
        <v>2670100</v>
      </c>
    </row>
    <row r="193" spans="1:6" x14ac:dyDescent="0.3">
      <c r="A193" s="3">
        <v>44056</v>
      </c>
      <c r="B193" s="4">
        <v>192</v>
      </c>
      <c r="C193" s="1">
        <v>114.81192</v>
      </c>
      <c r="D193" s="2">
        <v>210082000</v>
      </c>
      <c r="E193" s="1">
        <v>158.979996</v>
      </c>
      <c r="F193" s="2">
        <v>2574900</v>
      </c>
    </row>
    <row r="194" spans="1:6" x14ac:dyDescent="0.3">
      <c r="A194" s="3">
        <v>44057</v>
      </c>
      <c r="B194" s="4">
        <v>193</v>
      </c>
      <c r="C194" s="1">
        <v>114.709602</v>
      </c>
      <c r="D194" s="2">
        <v>165565200</v>
      </c>
      <c r="E194" s="1">
        <v>160.279999</v>
      </c>
      <c r="F194" s="2">
        <v>2844700</v>
      </c>
    </row>
    <row r="195" spans="1:6" x14ac:dyDescent="0.3">
      <c r="A195" s="3">
        <v>44060</v>
      </c>
      <c r="B195" s="4">
        <v>194</v>
      </c>
      <c r="C195" s="1">
        <v>114.41011</v>
      </c>
      <c r="D195" s="2">
        <v>119561600</v>
      </c>
      <c r="E195" s="1">
        <v>158.759995</v>
      </c>
      <c r="F195" s="2">
        <v>2817200</v>
      </c>
    </row>
    <row r="196" spans="1:6" x14ac:dyDescent="0.3">
      <c r="A196" s="3">
        <v>44061</v>
      </c>
      <c r="B196" s="4">
        <v>195</v>
      </c>
      <c r="C196" s="1">
        <v>115.363472</v>
      </c>
      <c r="D196" s="2">
        <v>105633600</v>
      </c>
      <c r="E196" s="1">
        <v>157.38000500000001</v>
      </c>
      <c r="F196" s="2">
        <v>1869300</v>
      </c>
    </row>
    <row r="197" spans="1:6" x14ac:dyDescent="0.3">
      <c r="A197" s="3">
        <v>44062</v>
      </c>
      <c r="B197" s="4">
        <v>196</v>
      </c>
      <c r="C197" s="1">
        <v>115.508217</v>
      </c>
      <c r="D197" s="2">
        <v>145538000</v>
      </c>
      <c r="E197" s="1">
        <v>156.85000600000001</v>
      </c>
      <c r="F197" s="2">
        <v>2098100</v>
      </c>
    </row>
    <row r="198" spans="1:6" x14ac:dyDescent="0.3">
      <c r="A198" s="3">
        <v>44063</v>
      </c>
      <c r="B198" s="4">
        <v>197</v>
      </c>
      <c r="C198" s="1">
        <v>118.071297</v>
      </c>
      <c r="D198" s="2">
        <v>126907200</v>
      </c>
      <c r="E198" s="1">
        <v>156.16999799999999</v>
      </c>
      <c r="F198" s="2">
        <v>1600300</v>
      </c>
    </row>
    <row r="199" spans="1:6" x14ac:dyDescent="0.3">
      <c r="A199" s="3">
        <v>44064</v>
      </c>
      <c r="B199" s="4">
        <v>198</v>
      </c>
      <c r="C199" s="1">
        <v>124.1558</v>
      </c>
      <c r="D199" s="2">
        <v>338054800</v>
      </c>
      <c r="E199" s="1">
        <v>157.5</v>
      </c>
      <c r="F199" s="2">
        <v>2507800</v>
      </c>
    </row>
    <row r="200" spans="1:6" x14ac:dyDescent="0.3">
      <c r="A200" s="3">
        <v>44067</v>
      </c>
      <c r="B200" s="4">
        <v>199</v>
      </c>
      <c r="C200" s="1">
        <v>125.640739</v>
      </c>
      <c r="D200" s="2">
        <v>345937600</v>
      </c>
      <c r="E200" s="1">
        <v>159.36999499999999</v>
      </c>
      <c r="F200" s="2">
        <v>2087000</v>
      </c>
    </row>
    <row r="201" spans="1:6" x14ac:dyDescent="0.3">
      <c r="A201" s="3">
        <v>44068</v>
      </c>
      <c r="B201" s="4">
        <v>200</v>
      </c>
      <c r="C201" s="1">
        <v>124.610016</v>
      </c>
      <c r="D201" s="2">
        <v>211495600</v>
      </c>
      <c r="E201" s="1">
        <v>164.529999</v>
      </c>
      <c r="F201" s="2">
        <v>7400500</v>
      </c>
    </row>
    <row r="202" spans="1:6" x14ac:dyDescent="0.3">
      <c r="A202" s="3">
        <v>44069</v>
      </c>
      <c r="B202" s="4">
        <v>201</v>
      </c>
      <c r="C202" s="1">
        <v>126.304596</v>
      </c>
      <c r="D202" s="2">
        <v>163022400</v>
      </c>
      <c r="E202" s="1">
        <v>165.30999800000001</v>
      </c>
      <c r="F202" s="2">
        <v>3466600</v>
      </c>
    </row>
    <row r="203" spans="1:6" x14ac:dyDescent="0.3">
      <c r="A203" s="3">
        <v>44070</v>
      </c>
      <c r="B203" s="4">
        <v>202</v>
      </c>
      <c r="C203" s="1">
        <v>124.794701</v>
      </c>
      <c r="D203" s="2">
        <v>155552400</v>
      </c>
      <c r="E203" s="1">
        <v>165.990005</v>
      </c>
      <c r="F203" s="2">
        <v>4281100</v>
      </c>
    </row>
    <row r="204" spans="1:6" x14ac:dyDescent="0.3">
      <c r="A204" s="3">
        <v>44071</v>
      </c>
      <c r="B204" s="4">
        <v>203</v>
      </c>
      <c r="C204" s="1">
        <v>124.592552</v>
      </c>
      <c r="D204" s="2">
        <v>187630000</v>
      </c>
      <c r="E204" s="1">
        <v>168.38000500000001</v>
      </c>
      <c r="F204" s="2">
        <v>13011800</v>
      </c>
    </row>
    <row r="205" spans="1:6" x14ac:dyDescent="0.3">
      <c r="A205" s="3">
        <v>44074</v>
      </c>
      <c r="B205" s="4">
        <v>204</v>
      </c>
      <c r="C205" s="1">
        <v>128.81774899999999</v>
      </c>
      <c r="D205" s="2">
        <v>225702700</v>
      </c>
      <c r="E205" s="1">
        <v>165.550003</v>
      </c>
      <c r="F205" s="2">
        <v>4561900</v>
      </c>
    </row>
    <row r="206" spans="1:6" x14ac:dyDescent="0.3">
      <c r="A206" s="3">
        <v>44075</v>
      </c>
      <c r="B206" s="4">
        <v>205</v>
      </c>
      <c r="C206" s="1">
        <v>133.94889800000001</v>
      </c>
      <c r="D206" s="2">
        <v>152470100</v>
      </c>
      <c r="E206" s="1">
        <v>167.970001</v>
      </c>
      <c r="F206" s="2">
        <v>3975100</v>
      </c>
    </row>
    <row r="207" spans="1:6" x14ac:dyDescent="0.3">
      <c r="A207" s="3">
        <v>44076</v>
      </c>
      <c r="B207" s="4">
        <v>206</v>
      </c>
      <c r="C207" s="1">
        <v>131.17369099999999</v>
      </c>
      <c r="D207" s="2">
        <v>200119000</v>
      </c>
      <c r="E207" s="1">
        <v>172.470001</v>
      </c>
      <c r="F207" s="2">
        <v>4111900</v>
      </c>
    </row>
    <row r="208" spans="1:6" x14ac:dyDescent="0.3">
      <c r="A208" s="3">
        <v>44077</v>
      </c>
      <c r="B208" s="4">
        <v>207</v>
      </c>
      <c r="C208" s="1">
        <v>120.671806</v>
      </c>
      <c r="D208" s="2">
        <v>257599600</v>
      </c>
      <c r="E208" s="1">
        <v>166.300003</v>
      </c>
      <c r="F208" s="2">
        <v>3527700</v>
      </c>
    </row>
    <row r="209" spans="1:6" x14ac:dyDescent="0.3">
      <c r="A209" s="3">
        <v>44078</v>
      </c>
      <c r="B209" s="4">
        <v>208</v>
      </c>
      <c r="C209" s="1">
        <v>120.751671</v>
      </c>
      <c r="D209" s="2">
        <v>332607200</v>
      </c>
      <c r="E209" s="1">
        <v>166.69000199999999</v>
      </c>
      <c r="F209" s="2">
        <v>3326500</v>
      </c>
    </row>
    <row r="210" spans="1:6" x14ac:dyDescent="0.3">
      <c r="A210" s="3">
        <v>44082</v>
      </c>
      <c r="B210" s="4">
        <v>209</v>
      </c>
      <c r="C210" s="1">
        <v>112.625694</v>
      </c>
      <c r="D210" s="2">
        <v>231366600</v>
      </c>
      <c r="E210" s="1">
        <v>164.270004</v>
      </c>
      <c r="F210" s="2">
        <v>2796800</v>
      </c>
    </row>
    <row r="211" spans="1:6" x14ac:dyDescent="0.3">
      <c r="A211" s="3">
        <v>44083</v>
      </c>
      <c r="B211" s="4">
        <v>210</v>
      </c>
      <c r="C211" s="1">
        <v>117.117943</v>
      </c>
      <c r="D211" s="2">
        <v>176940500</v>
      </c>
      <c r="E211" s="1">
        <v>165.75</v>
      </c>
      <c r="F211" s="2">
        <v>2807500</v>
      </c>
    </row>
    <row r="212" spans="1:6" x14ac:dyDescent="0.3">
      <c r="A212" s="3">
        <v>44084</v>
      </c>
      <c r="B212" s="4">
        <v>211</v>
      </c>
      <c r="C212" s="1">
        <v>113.29454</v>
      </c>
      <c r="D212" s="2">
        <v>182274400</v>
      </c>
      <c r="E212" s="1">
        <v>164.270004</v>
      </c>
      <c r="F212" s="2">
        <v>2814900</v>
      </c>
    </row>
    <row r="213" spans="1:6" x14ac:dyDescent="0.3">
      <c r="A213" s="3">
        <v>44085</v>
      </c>
      <c r="B213" s="4">
        <v>212</v>
      </c>
      <c r="C213" s="1">
        <v>111.807106</v>
      </c>
      <c r="D213" s="2">
        <v>180860300</v>
      </c>
      <c r="E213" s="1">
        <v>166.449997</v>
      </c>
      <c r="F213" s="2">
        <v>2116700</v>
      </c>
    </row>
    <row r="214" spans="1:6" x14ac:dyDescent="0.3">
      <c r="A214" s="3">
        <v>44088</v>
      </c>
      <c r="B214" s="4">
        <v>213</v>
      </c>
      <c r="C214" s="1">
        <v>115.161316</v>
      </c>
      <c r="D214" s="2">
        <v>140150100</v>
      </c>
      <c r="E214" s="1">
        <v>168.470001</v>
      </c>
      <c r="F214" s="2">
        <v>2134000</v>
      </c>
    </row>
    <row r="215" spans="1:6" x14ac:dyDescent="0.3">
      <c r="A215" s="3">
        <v>44089</v>
      </c>
      <c r="B215" s="4">
        <v>214</v>
      </c>
      <c r="C215" s="1">
        <v>115.34101099999999</v>
      </c>
      <c r="D215" s="2">
        <v>184642000</v>
      </c>
      <c r="E215" s="1">
        <v>168.300003</v>
      </c>
      <c r="F215" s="2">
        <v>1851200</v>
      </c>
    </row>
    <row r="216" spans="1:6" x14ac:dyDescent="0.3">
      <c r="A216" s="3">
        <v>44090</v>
      </c>
      <c r="B216" s="4">
        <v>215</v>
      </c>
      <c r="C216" s="1">
        <v>111.936882</v>
      </c>
      <c r="D216" s="2">
        <v>154679000</v>
      </c>
      <c r="E216" s="1">
        <v>170</v>
      </c>
      <c r="F216" s="2">
        <v>3152000</v>
      </c>
    </row>
    <row r="217" spans="1:6" x14ac:dyDescent="0.3">
      <c r="A217" s="3">
        <v>44091</v>
      </c>
      <c r="B217" s="4">
        <v>216</v>
      </c>
      <c r="C217" s="1">
        <v>110.149963</v>
      </c>
      <c r="D217" s="2">
        <v>178011000</v>
      </c>
      <c r="E217" s="1">
        <v>170.33999600000001</v>
      </c>
      <c r="F217" s="2">
        <v>2661400</v>
      </c>
    </row>
    <row r="218" spans="1:6" x14ac:dyDescent="0.3">
      <c r="A218" s="3">
        <v>44092</v>
      </c>
      <c r="B218" s="4">
        <v>217</v>
      </c>
      <c r="C218" s="1">
        <v>106.655991</v>
      </c>
      <c r="D218" s="2">
        <v>287104900</v>
      </c>
      <c r="E218" s="1">
        <v>168.699997</v>
      </c>
      <c r="F218" s="2">
        <v>4908000</v>
      </c>
    </row>
    <row r="219" spans="1:6" x14ac:dyDescent="0.3">
      <c r="A219" s="3">
        <v>44095</v>
      </c>
      <c r="B219" s="4">
        <v>218</v>
      </c>
      <c r="C219" s="1">
        <v>109.890411</v>
      </c>
      <c r="D219" s="2">
        <v>195713800</v>
      </c>
      <c r="E219" s="1">
        <v>161.36999499999999</v>
      </c>
      <c r="F219" s="2">
        <v>4459600</v>
      </c>
    </row>
    <row r="220" spans="1:6" x14ac:dyDescent="0.3">
      <c r="A220" s="3">
        <v>44096</v>
      </c>
      <c r="B220" s="4">
        <v>219</v>
      </c>
      <c r="C220" s="1">
        <v>111.61743199999999</v>
      </c>
      <c r="D220" s="2">
        <v>183055400</v>
      </c>
      <c r="E220" s="1">
        <v>162.679993</v>
      </c>
      <c r="F220" s="2">
        <v>2501000</v>
      </c>
    </row>
    <row r="221" spans="1:6" x14ac:dyDescent="0.3">
      <c r="A221" s="3">
        <v>44097</v>
      </c>
      <c r="B221" s="4">
        <v>220</v>
      </c>
      <c r="C221" s="1">
        <v>106.935509</v>
      </c>
      <c r="D221" s="2">
        <v>150718700</v>
      </c>
      <c r="E221" s="1">
        <v>158.78999300000001</v>
      </c>
      <c r="F221" s="2">
        <v>2507600</v>
      </c>
    </row>
    <row r="222" spans="1:6" x14ac:dyDescent="0.3">
      <c r="A222" s="3">
        <v>44098</v>
      </c>
      <c r="B222" s="4">
        <v>221</v>
      </c>
      <c r="C222" s="1">
        <v>108.033615</v>
      </c>
      <c r="D222" s="2">
        <v>167743300</v>
      </c>
      <c r="E222" s="1">
        <v>158.759995</v>
      </c>
      <c r="F222" s="2">
        <v>2238300</v>
      </c>
    </row>
    <row r="223" spans="1:6" x14ac:dyDescent="0.3">
      <c r="A223" s="3">
        <v>44099</v>
      </c>
      <c r="B223" s="4">
        <v>222</v>
      </c>
      <c r="C223" s="1">
        <v>112.086624</v>
      </c>
      <c r="D223" s="2">
        <v>149981400</v>
      </c>
      <c r="E223" s="1">
        <v>161.490005</v>
      </c>
      <c r="F223" s="2">
        <v>2593900</v>
      </c>
    </row>
    <row r="224" spans="1:6" x14ac:dyDescent="0.3">
      <c r="A224" s="3">
        <v>44102</v>
      </c>
      <c r="B224" s="4">
        <v>223</v>
      </c>
      <c r="C224" s="1">
        <v>114.76200900000001</v>
      </c>
      <c r="D224" s="2">
        <v>137672400</v>
      </c>
      <c r="E224" s="1">
        <v>164.63999899999999</v>
      </c>
      <c r="F224" s="2">
        <v>2512600</v>
      </c>
    </row>
    <row r="225" spans="1:6" x14ac:dyDescent="0.3">
      <c r="A225" s="3">
        <v>44103</v>
      </c>
      <c r="B225" s="4">
        <v>224</v>
      </c>
      <c r="C225" s="1">
        <v>113.893501</v>
      </c>
      <c r="D225" s="2">
        <v>99382200</v>
      </c>
      <c r="E225" s="1">
        <v>164.509995</v>
      </c>
      <c r="F225" s="2">
        <v>2169300</v>
      </c>
    </row>
    <row r="226" spans="1:6" x14ac:dyDescent="0.3">
      <c r="A226" s="3">
        <v>44104</v>
      </c>
      <c r="B226" s="4">
        <v>225</v>
      </c>
      <c r="C226" s="1">
        <v>115.610542</v>
      </c>
      <c r="D226" s="2">
        <v>142675200</v>
      </c>
      <c r="E226" s="1">
        <v>164.61000100000001</v>
      </c>
      <c r="F226" s="2">
        <v>2883400</v>
      </c>
    </row>
    <row r="227" spans="1:6" x14ac:dyDescent="0.3">
      <c r="A227" s="3">
        <v>44105</v>
      </c>
      <c r="B227" s="4">
        <v>226</v>
      </c>
      <c r="C227" s="1">
        <v>116.58886</v>
      </c>
      <c r="D227" s="2">
        <v>116120400</v>
      </c>
      <c r="E227" s="1">
        <v>163.679993</v>
      </c>
      <c r="F227" s="2">
        <v>2409300</v>
      </c>
    </row>
    <row r="228" spans="1:6" x14ac:dyDescent="0.3">
      <c r="A228" s="3">
        <v>44106</v>
      </c>
      <c r="B228" s="4">
        <v>227</v>
      </c>
      <c r="C228" s="1">
        <v>112.82534800000001</v>
      </c>
      <c r="D228" s="2">
        <v>144712000</v>
      </c>
      <c r="E228" s="1">
        <v>165.61000100000001</v>
      </c>
      <c r="F228" s="2">
        <v>2339900</v>
      </c>
    </row>
    <row r="229" spans="1:6" x14ac:dyDescent="0.3">
      <c r="A229" s="3">
        <v>44109</v>
      </c>
      <c r="B229" s="4">
        <v>228</v>
      </c>
      <c r="C229" s="1">
        <v>116.29935500000001</v>
      </c>
      <c r="D229" s="2">
        <v>106243800</v>
      </c>
      <c r="E229" s="1">
        <v>168.720001</v>
      </c>
      <c r="F229" s="2">
        <v>1750000</v>
      </c>
    </row>
    <row r="230" spans="1:6" x14ac:dyDescent="0.3">
      <c r="A230" s="3">
        <v>44110</v>
      </c>
      <c r="B230" s="4">
        <v>229</v>
      </c>
      <c r="C230" s="1">
        <v>112.96511099999999</v>
      </c>
      <c r="D230" s="2">
        <v>161498200</v>
      </c>
      <c r="E230" s="1">
        <v>166.88999899999999</v>
      </c>
      <c r="F230" s="2">
        <v>2345800</v>
      </c>
    </row>
    <row r="231" spans="1:6" x14ac:dyDescent="0.3">
      <c r="A231" s="3">
        <v>44111</v>
      </c>
      <c r="B231" s="4">
        <v>230</v>
      </c>
      <c r="C231" s="1">
        <v>114.881805</v>
      </c>
      <c r="D231" s="2">
        <v>96849000</v>
      </c>
      <c r="E231" s="1">
        <v>171.550003</v>
      </c>
      <c r="F231" s="2">
        <v>2030200</v>
      </c>
    </row>
    <row r="232" spans="1:6" x14ac:dyDescent="0.3">
      <c r="A232" s="3">
        <v>44112</v>
      </c>
      <c r="B232" s="4">
        <v>231</v>
      </c>
      <c r="C232" s="1">
        <v>114.77198799999999</v>
      </c>
      <c r="D232" s="2">
        <v>83477200</v>
      </c>
      <c r="E232" s="1">
        <v>173.779999</v>
      </c>
      <c r="F232" s="2">
        <v>1977900</v>
      </c>
    </row>
    <row r="233" spans="1:6" x14ac:dyDescent="0.3">
      <c r="A233" s="3">
        <v>44113</v>
      </c>
      <c r="B233" s="4">
        <v>232</v>
      </c>
      <c r="C233" s="1">
        <v>116.768547</v>
      </c>
      <c r="D233" s="2">
        <v>100506900</v>
      </c>
      <c r="E233" s="1">
        <v>174.38000500000001</v>
      </c>
      <c r="F233" s="2">
        <v>2636900</v>
      </c>
    </row>
    <row r="234" spans="1:6" x14ac:dyDescent="0.3">
      <c r="A234" s="3">
        <v>44116</v>
      </c>
      <c r="B234" s="4">
        <v>233</v>
      </c>
      <c r="C234" s="1">
        <v>124.18575300000001</v>
      </c>
      <c r="D234" s="2">
        <v>240226800</v>
      </c>
      <c r="E234" s="1">
        <v>175.36000100000001</v>
      </c>
      <c r="F234" s="2">
        <v>3396300</v>
      </c>
    </row>
    <row r="235" spans="1:6" x14ac:dyDescent="0.3">
      <c r="A235" s="3">
        <v>44117</v>
      </c>
      <c r="B235" s="4">
        <v>234</v>
      </c>
      <c r="C235" s="1">
        <v>120.891434</v>
      </c>
      <c r="D235" s="2">
        <v>262330500</v>
      </c>
      <c r="E235" s="1">
        <v>171.550003</v>
      </c>
      <c r="F235" s="2">
        <v>2315300</v>
      </c>
    </row>
    <row r="236" spans="1:6" x14ac:dyDescent="0.3">
      <c r="A236" s="3">
        <v>44118</v>
      </c>
      <c r="B236" s="4">
        <v>235</v>
      </c>
      <c r="C236" s="1">
        <v>120.98127700000001</v>
      </c>
      <c r="D236" s="2">
        <v>151062300</v>
      </c>
      <c r="E236" s="1">
        <v>173.470001</v>
      </c>
      <c r="F236" s="2">
        <v>2386400</v>
      </c>
    </row>
    <row r="237" spans="1:6" x14ac:dyDescent="0.3">
      <c r="A237" s="3">
        <v>44119</v>
      </c>
      <c r="B237" s="4">
        <v>236</v>
      </c>
      <c r="C237" s="1">
        <v>120.502106</v>
      </c>
      <c r="D237" s="2">
        <v>112559200</v>
      </c>
      <c r="E237" s="1">
        <v>172.61000100000001</v>
      </c>
      <c r="F237" s="2">
        <v>2436600</v>
      </c>
    </row>
    <row r="238" spans="1:6" x14ac:dyDescent="0.3">
      <c r="A238" s="3">
        <v>44120</v>
      </c>
      <c r="B238" s="4">
        <v>237</v>
      </c>
      <c r="C238" s="1">
        <v>118.81501</v>
      </c>
      <c r="D238" s="2">
        <v>115393800</v>
      </c>
      <c r="E238" s="1">
        <v>174.86000100000001</v>
      </c>
      <c r="F238" s="2">
        <v>3628800</v>
      </c>
    </row>
    <row r="239" spans="1:6" x14ac:dyDescent="0.3">
      <c r="A239" s="3">
        <v>44123</v>
      </c>
      <c r="B239" s="4">
        <v>238</v>
      </c>
      <c r="C239" s="1">
        <v>115.78025100000001</v>
      </c>
      <c r="D239" s="2">
        <v>120639300</v>
      </c>
      <c r="E239" s="1">
        <v>171.58999600000001</v>
      </c>
      <c r="F239" s="2">
        <v>2103500</v>
      </c>
    </row>
    <row r="240" spans="1:6" x14ac:dyDescent="0.3">
      <c r="A240" s="3">
        <v>44124</v>
      </c>
      <c r="B240" s="4">
        <v>239</v>
      </c>
      <c r="C240" s="1">
        <v>117.30761699999999</v>
      </c>
      <c r="D240" s="2">
        <v>124423700</v>
      </c>
      <c r="E240" s="1">
        <v>173.259995</v>
      </c>
      <c r="F240" s="2">
        <v>1580300</v>
      </c>
    </row>
    <row r="241" spans="1:6" x14ac:dyDescent="0.3">
      <c r="A241" s="3">
        <v>44125</v>
      </c>
      <c r="B241" s="4">
        <v>240</v>
      </c>
      <c r="C241" s="1">
        <v>116.668724</v>
      </c>
      <c r="D241" s="2">
        <v>89946000</v>
      </c>
      <c r="E241" s="1">
        <v>172.86999499999999</v>
      </c>
      <c r="F241" s="2">
        <v>1827000</v>
      </c>
    </row>
    <row r="242" spans="1:6" x14ac:dyDescent="0.3">
      <c r="A242" s="3">
        <v>44126</v>
      </c>
      <c r="B242" s="4">
        <v>241</v>
      </c>
      <c r="C242" s="1">
        <v>115.55064400000001</v>
      </c>
      <c r="D242" s="2">
        <v>101988000</v>
      </c>
      <c r="E242" s="1">
        <v>176.85000600000001</v>
      </c>
      <c r="F242" s="2">
        <v>1882100</v>
      </c>
    </row>
    <row r="243" spans="1:6" x14ac:dyDescent="0.3">
      <c r="A243" s="3">
        <v>44127</v>
      </c>
      <c r="B243" s="4">
        <v>242</v>
      </c>
      <c r="C243" s="1">
        <v>114.84187300000001</v>
      </c>
      <c r="D243" s="2">
        <v>82572600</v>
      </c>
      <c r="E243" s="1">
        <v>175.53999300000001</v>
      </c>
      <c r="F243" s="2">
        <v>1987900</v>
      </c>
    </row>
    <row r="244" spans="1:6" x14ac:dyDescent="0.3">
      <c r="A244" s="3">
        <v>44130</v>
      </c>
      <c r="B244" s="4">
        <v>243</v>
      </c>
      <c r="C244" s="1">
        <v>114.85185199999999</v>
      </c>
      <c r="D244" s="2">
        <v>111850700</v>
      </c>
      <c r="E244" s="1">
        <v>170.16999799999999</v>
      </c>
      <c r="F244" s="2">
        <v>2323700</v>
      </c>
    </row>
    <row r="245" spans="1:6" x14ac:dyDescent="0.3">
      <c r="A245" s="3">
        <v>44131</v>
      </c>
      <c r="B245" s="4">
        <v>244</v>
      </c>
      <c r="C245" s="1">
        <v>116.39917800000001</v>
      </c>
      <c r="D245" s="2">
        <v>92276800</v>
      </c>
      <c r="E245" s="1">
        <v>166.75</v>
      </c>
      <c r="F245" s="2">
        <v>2009300</v>
      </c>
    </row>
    <row r="246" spans="1:6" x14ac:dyDescent="0.3">
      <c r="A246" s="3">
        <v>44132</v>
      </c>
      <c r="B246" s="4">
        <v>245</v>
      </c>
      <c r="C246" s="1">
        <v>111.008476</v>
      </c>
      <c r="D246" s="2">
        <v>143937800</v>
      </c>
      <c r="E246" s="1">
        <v>161.16000399999999</v>
      </c>
      <c r="F246" s="2">
        <v>3233500</v>
      </c>
    </row>
    <row r="247" spans="1:6" x14ac:dyDescent="0.3">
      <c r="A247" s="3">
        <v>44133</v>
      </c>
      <c r="B247" s="4">
        <v>246</v>
      </c>
      <c r="C247" s="1">
        <v>115.12138400000001</v>
      </c>
      <c r="D247" s="2">
        <v>146129200</v>
      </c>
      <c r="E247" s="1">
        <v>164.60000600000001</v>
      </c>
      <c r="F247" s="2">
        <v>3113600</v>
      </c>
    </row>
    <row r="248" spans="1:6" x14ac:dyDescent="0.3">
      <c r="A248" s="3">
        <v>44134</v>
      </c>
      <c r="B248" s="4">
        <v>247</v>
      </c>
      <c r="C248" s="1">
        <v>108.672516</v>
      </c>
      <c r="D248" s="2">
        <v>190272600</v>
      </c>
      <c r="E248" s="1">
        <v>164.949997</v>
      </c>
      <c r="F248" s="2">
        <v>4389500</v>
      </c>
    </row>
    <row r="249" spans="1:6" x14ac:dyDescent="0.3">
      <c r="A249" s="3">
        <v>44137</v>
      </c>
      <c r="B249" s="4">
        <v>248</v>
      </c>
      <c r="C249" s="1">
        <v>108.58266399999999</v>
      </c>
      <c r="D249" s="2">
        <v>122866900</v>
      </c>
      <c r="E249" s="1">
        <v>173.61000100000001</v>
      </c>
      <c r="F249" s="2">
        <v>4198300</v>
      </c>
    </row>
    <row r="250" spans="1:6" x14ac:dyDescent="0.3">
      <c r="A250" s="3">
        <v>44138</v>
      </c>
      <c r="B250" s="4">
        <v>249</v>
      </c>
      <c r="C250" s="1">
        <v>110.24979399999999</v>
      </c>
      <c r="D250" s="2">
        <v>107624400</v>
      </c>
      <c r="E250" s="1">
        <v>179.21000699999999</v>
      </c>
      <c r="F250" s="2">
        <v>3719800</v>
      </c>
    </row>
    <row r="251" spans="1:6" x14ac:dyDescent="0.3">
      <c r="A251" s="3">
        <v>44139</v>
      </c>
      <c r="B251" s="4">
        <v>250</v>
      </c>
      <c r="C251" s="1">
        <v>114.752022</v>
      </c>
      <c r="D251" s="2">
        <v>138235500</v>
      </c>
      <c r="E251" s="1">
        <v>178.91000399999999</v>
      </c>
      <c r="F251" s="2">
        <v>4318600</v>
      </c>
    </row>
    <row r="252" spans="1:6" x14ac:dyDescent="0.3">
      <c r="A252" s="3">
        <v>44140</v>
      </c>
      <c r="B252" s="4">
        <v>251</v>
      </c>
      <c r="C252" s="1">
        <v>118.824997</v>
      </c>
      <c r="D252" s="2">
        <v>126387100</v>
      </c>
      <c r="E252" s="1">
        <v>183.279999</v>
      </c>
      <c r="F252" s="2">
        <v>4585100</v>
      </c>
    </row>
    <row r="253" spans="1:6" ht="16.2" thickBot="1" x14ac:dyDescent="0.35">
      <c r="A253" s="3">
        <v>44141</v>
      </c>
      <c r="B253" s="4">
        <v>252</v>
      </c>
      <c r="C253" s="1">
        <v>118.69000200000001</v>
      </c>
      <c r="D253" s="2">
        <v>114283600</v>
      </c>
      <c r="E253" s="1">
        <v>184.270004</v>
      </c>
      <c r="F253" s="2">
        <v>3080300</v>
      </c>
    </row>
    <row r="254" spans="1:6" ht="16.2" thickBot="1" x14ac:dyDescent="0.35">
      <c r="A254" s="3">
        <v>44144</v>
      </c>
      <c r="B254" s="4">
        <v>253</v>
      </c>
      <c r="C254" s="5"/>
      <c r="E254" s="5"/>
    </row>
    <row r="255" spans="1:6" x14ac:dyDescent="0.3">
      <c r="A255" s="3">
        <v>44145</v>
      </c>
      <c r="B255" s="4">
        <v>254</v>
      </c>
    </row>
    <row r="256" spans="1:6" x14ac:dyDescent="0.3">
      <c r="A256" s="3">
        <v>44146</v>
      </c>
      <c r="B256" s="4">
        <v>255</v>
      </c>
    </row>
    <row r="257" spans="1:2" x14ac:dyDescent="0.3">
      <c r="A257" s="3">
        <v>44147</v>
      </c>
      <c r="B257" s="4">
        <v>256</v>
      </c>
    </row>
    <row r="258" spans="1:2" x14ac:dyDescent="0.3">
      <c r="A258" s="3">
        <v>44148</v>
      </c>
      <c r="B258" s="4">
        <v>257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AS534"/>
  <sheetViews>
    <sheetView workbookViewId="0">
      <selection activeCell="K532" sqref="K532"/>
    </sheetView>
  </sheetViews>
  <sheetFormatPr defaultColWidth="11.19921875" defaultRowHeight="15.6" x14ac:dyDescent="0.3"/>
  <cols>
    <col min="3" max="3" width="18.69921875" customWidth="1"/>
    <col min="5" max="5" width="11.3984375" style="2" bestFit="1" customWidth="1"/>
    <col min="6" max="6" width="17.59765625" style="2" customWidth="1"/>
    <col min="8" max="8" width="11.296875" style="2" customWidth="1"/>
    <col min="9" max="9" width="21.796875" style="2" customWidth="1"/>
    <col min="10" max="10" width="21.796875" customWidth="1"/>
    <col min="11" max="11" width="11.19921875" style="2"/>
    <col min="12" max="12" width="17.69921875" customWidth="1"/>
    <col min="13" max="13" width="23.5" customWidth="1"/>
    <col min="14" max="14" width="23.796875" style="2" customWidth="1"/>
    <col min="15" max="15" width="17.59765625" customWidth="1"/>
    <col min="16" max="16" width="12.19921875" customWidth="1"/>
    <col min="17" max="17" width="21.8984375" customWidth="1"/>
    <col min="18" max="18" width="20.8984375" customWidth="1"/>
    <col min="20" max="20" width="22.796875" customWidth="1"/>
    <col min="21" max="21" width="20.796875" customWidth="1"/>
    <col min="22" max="22" width="20.8984375" customWidth="1"/>
    <col min="23" max="23" width="18.09765625" customWidth="1"/>
    <col min="26" max="26" width="22.19921875" customWidth="1"/>
    <col min="29" max="29" width="18.09765625" customWidth="1"/>
    <col min="32" max="33" width="22.59765625" customWidth="1"/>
    <col min="35" max="35" width="14.5" customWidth="1"/>
    <col min="36" max="36" width="19" customWidth="1"/>
    <col min="37" max="37" width="22.296875" customWidth="1"/>
    <col min="40" max="41" width="22.5" customWidth="1"/>
    <col min="44" max="45" width="22.19921875" customWidth="1"/>
  </cols>
  <sheetData>
    <row r="1" spans="1:36" x14ac:dyDescent="0.3">
      <c r="A1" s="49" t="s">
        <v>33</v>
      </c>
      <c r="B1" s="49"/>
    </row>
    <row r="14" spans="1:36" x14ac:dyDescent="0.3">
      <c r="A14" s="55" t="s">
        <v>6</v>
      </c>
      <c r="B14" s="56"/>
      <c r="D14" s="57" t="s">
        <v>10</v>
      </c>
      <c r="E14" s="58"/>
      <c r="F14" s="58"/>
      <c r="G14" s="58"/>
      <c r="H14" s="58"/>
      <c r="I14" s="58"/>
      <c r="J14" s="58"/>
      <c r="K14" s="58"/>
      <c r="L14" s="58"/>
      <c r="M14" s="58"/>
      <c r="N14" s="58"/>
      <c r="O14" s="58"/>
      <c r="U14" s="59" t="s">
        <v>14</v>
      </c>
      <c r="V14" s="60"/>
      <c r="W14" s="60"/>
      <c r="X14" s="60"/>
      <c r="Y14" s="60"/>
      <c r="Z14" s="60"/>
      <c r="AA14" s="60"/>
      <c r="AB14" s="60"/>
      <c r="AC14" s="60"/>
      <c r="AD14" s="60"/>
      <c r="AE14" s="60"/>
      <c r="AF14" s="60"/>
      <c r="AH14" s="50" t="s">
        <v>35</v>
      </c>
      <c r="AI14" s="51" t="s">
        <v>15</v>
      </c>
      <c r="AJ14" s="51"/>
    </row>
    <row r="15" spans="1:36" x14ac:dyDescent="0.3">
      <c r="A15" s="2" t="s">
        <v>0</v>
      </c>
      <c r="B15" s="2" t="s">
        <v>5</v>
      </c>
      <c r="C15" s="2" t="s">
        <v>1</v>
      </c>
      <c r="D15" s="10" t="s">
        <v>7</v>
      </c>
      <c r="E15" s="2" t="s">
        <v>8</v>
      </c>
      <c r="F15" s="2" t="s">
        <v>9</v>
      </c>
      <c r="G15" s="10" t="s">
        <v>7</v>
      </c>
      <c r="H15" s="2" t="s">
        <v>11</v>
      </c>
      <c r="I15" s="2" t="s">
        <v>9</v>
      </c>
      <c r="J15" s="10" t="s">
        <v>7</v>
      </c>
      <c r="K15" s="2" t="s">
        <v>12</v>
      </c>
      <c r="L15" s="2" t="s">
        <v>9</v>
      </c>
      <c r="M15" s="10" t="s">
        <v>7</v>
      </c>
      <c r="N15" s="2" t="s">
        <v>13</v>
      </c>
      <c r="O15" s="2" t="s">
        <v>9</v>
      </c>
      <c r="R15" s="2" t="s">
        <v>0</v>
      </c>
      <c r="S15" s="2" t="s">
        <v>5</v>
      </c>
      <c r="T15" s="2" t="s">
        <v>4</v>
      </c>
      <c r="U15" s="10" t="s">
        <v>7</v>
      </c>
      <c r="V15" s="2" t="s">
        <v>8</v>
      </c>
      <c r="W15" s="2" t="s">
        <v>9</v>
      </c>
      <c r="X15" s="10" t="s">
        <v>7</v>
      </c>
      <c r="Y15" s="2" t="s">
        <v>11</v>
      </c>
      <c r="Z15" s="2" t="s">
        <v>9</v>
      </c>
      <c r="AA15" s="10" t="s">
        <v>7</v>
      </c>
      <c r="AB15" s="2" t="s">
        <v>12</v>
      </c>
      <c r="AC15" s="2" t="s">
        <v>9</v>
      </c>
      <c r="AD15" s="10" t="s">
        <v>7</v>
      </c>
      <c r="AE15" s="2" t="s">
        <v>13</v>
      </c>
      <c r="AF15" s="2" t="s">
        <v>9</v>
      </c>
      <c r="AH15" s="50"/>
      <c r="AI15" s="26" t="s">
        <v>36</v>
      </c>
      <c r="AJ15" s="27" t="s">
        <v>37</v>
      </c>
    </row>
    <row r="16" spans="1:36" x14ac:dyDescent="0.3">
      <c r="A16" s="3">
        <v>43777</v>
      </c>
      <c r="B16" s="4">
        <v>1</v>
      </c>
      <c r="C16" s="1">
        <v>63.954543999999999</v>
      </c>
      <c r="D16" s="10">
        <v>0.16</v>
      </c>
      <c r="E16" s="1">
        <f>C16</f>
        <v>63.954543999999999</v>
      </c>
      <c r="G16" s="10">
        <v>0.32</v>
      </c>
      <c r="H16" s="1">
        <f>C16</f>
        <v>63.954543999999999</v>
      </c>
      <c r="J16" s="10">
        <v>0.6</v>
      </c>
      <c r="K16" s="1">
        <f>C16</f>
        <v>63.954543999999999</v>
      </c>
      <c r="M16" s="10">
        <v>0.78</v>
      </c>
      <c r="N16" s="1">
        <f>C16</f>
        <v>63.954543999999999</v>
      </c>
      <c r="R16" s="3">
        <v>43777</v>
      </c>
      <c r="S16" s="4">
        <v>1</v>
      </c>
      <c r="T16" s="1">
        <v>177.02937299999999</v>
      </c>
      <c r="U16" s="2">
        <v>0.16</v>
      </c>
      <c r="V16" s="1">
        <f>T16</f>
        <v>177.02937299999999</v>
      </c>
      <c r="X16" s="2">
        <v>0.32</v>
      </c>
      <c r="Y16" s="1">
        <f>T16</f>
        <v>177.02937299999999</v>
      </c>
      <c r="AA16" s="2">
        <v>0.6</v>
      </c>
      <c r="AB16" s="1">
        <f>T16</f>
        <v>177.02937299999999</v>
      </c>
      <c r="AD16" s="2">
        <v>0.78</v>
      </c>
      <c r="AE16" s="1">
        <f>T16</f>
        <v>177.02937299999999</v>
      </c>
      <c r="AH16" s="25">
        <v>0.16</v>
      </c>
      <c r="AI16" s="28">
        <v>3.28</v>
      </c>
      <c r="AJ16" s="28">
        <v>4.42</v>
      </c>
    </row>
    <row r="17" spans="1:36" x14ac:dyDescent="0.3">
      <c r="A17" s="3">
        <v>43780</v>
      </c>
      <c r="B17" s="4">
        <v>2</v>
      </c>
      <c r="C17" s="1">
        <v>64.460991000000007</v>
      </c>
      <c r="E17" s="1">
        <f>$D$16*C16+(1-$D$16)*E16</f>
        <v>63.954543999999999</v>
      </c>
      <c r="F17" s="1">
        <f>ABS(C17-E17)</f>
        <v>0.50644700000000853</v>
      </c>
      <c r="H17" s="1">
        <f>C16*$G$16+(1-$G$16)*H16</f>
        <v>63.954543999999999</v>
      </c>
      <c r="I17" s="1">
        <f>ABS(C17-H17)</f>
        <v>0.50644700000000853</v>
      </c>
      <c r="K17" s="1">
        <f>C16*$J$16+(1-$J$16)*K16</f>
        <v>63.954543999999999</v>
      </c>
      <c r="L17" s="1">
        <f>ABS(C17-K17)</f>
        <v>0.50644700000000853</v>
      </c>
      <c r="N17" s="1">
        <f>C16*$M$16+(1-$M$16)*N16</f>
        <v>63.954543999999999</v>
      </c>
      <c r="O17" s="1">
        <f>ABS(C17-N17)</f>
        <v>0.50644700000000853</v>
      </c>
      <c r="R17" s="3">
        <v>43780</v>
      </c>
      <c r="S17" s="4">
        <v>2</v>
      </c>
      <c r="T17" s="1">
        <v>176.658142</v>
      </c>
      <c r="V17" s="1">
        <f>T16*$U$16+(1-$U$16)*V16</f>
        <v>177.02937299999999</v>
      </c>
      <c r="W17" s="1">
        <f>ABS(T17-V17)</f>
        <v>0.37123099999999454</v>
      </c>
      <c r="Y17" s="1">
        <f>T16*$X$16+(1-$X$16)*Y16</f>
        <v>177.02937299999999</v>
      </c>
      <c r="Z17" s="1">
        <f>ABS(T17-Y17)</f>
        <v>0.37123099999999454</v>
      </c>
      <c r="AB17" s="1">
        <f>T16*$AA$16+(1-$AA$16)*AB16</f>
        <v>177.02937299999999</v>
      </c>
      <c r="AC17" s="1">
        <f>ABS(T17-AB17)</f>
        <v>0.37123099999999454</v>
      </c>
      <c r="AE17" s="1">
        <f>T16*$AD$16+(1-$AD$16)*AE16</f>
        <v>177.02937299999999</v>
      </c>
      <c r="AF17" s="1">
        <f>ABS(T17-AE17)</f>
        <v>0.37123099999999454</v>
      </c>
      <c r="AH17" s="25">
        <v>0.32</v>
      </c>
      <c r="AI17" s="28">
        <v>2.2599999999999998</v>
      </c>
      <c r="AJ17" s="28">
        <v>3.57</v>
      </c>
    </row>
    <row r="18" spans="1:36" x14ac:dyDescent="0.3">
      <c r="A18" s="3">
        <v>43781</v>
      </c>
      <c r="B18" s="4">
        <v>3</v>
      </c>
      <c r="C18" s="1">
        <v>64.401978</v>
      </c>
      <c r="E18" s="1">
        <f t="shared" ref="E18:E81" si="0">$D$16*C17+(1-$D$16)*E17</f>
        <v>64.035575519999995</v>
      </c>
      <c r="F18" s="1">
        <f t="shared" ref="F18:F81" si="1">ABS(C18-E18)</f>
        <v>0.36640248000000497</v>
      </c>
      <c r="H18" s="1">
        <f t="shared" ref="H18:H81" si="2">C17*$G$16+(1-$G$16)*H17</f>
        <v>64.116607040000005</v>
      </c>
      <c r="I18" s="1">
        <f t="shared" ref="I18:I81" si="3">ABS(C18-H18)</f>
        <v>0.28537095999999451</v>
      </c>
      <c r="K18" s="1">
        <f t="shared" ref="K18:K81" si="4">C17*$J$16+(1-$J$16)*K17</f>
        <v>64.258412200000009</v>
      </c>
      <c r="L18" s="1">
        <f t="shared" ref="L18:L81" si="5">ABS(C18-K18)</f>
        <v>0.14356579999999042</v>
      </c>
      <c r="N18" s="1">
        <f t="shared" ref="N18:N81" si="6">C17*$M$16+(1-$M$16)*N17</f>
        <v>64.349572660000007</v>
      </c>
      <c r="O18" s="1">
        <f t="shared" ref="O18:O81" si="7">ABS(C18-N18)</f>
        <v>5.2405339999992862E-2</v>
      </c>
      <c r="R18" s="3">
        <v>43781</v>
      </c>
      <c r="S18" s="4">
        <v>3</v>
      </c>
      <c r="T18" s="1">
        <v>177.810913</v>
      </c>
      <c r="V18" s="1">
        <f t="shared" ref="V18:V81" si="8">T17*$U$16+(1-$U$16)*V17</f>
        <v>176.96997603999998</v>
      </c>
      <c r="W18" s="1">
        <f t="shared" ref="W18:W81" si="9">ABS(T18-V18)</f>
        <v>0.84093696000002183</v>
      </c>
      <c r="Y18" s="1">
        <f t="shared" ref="Y18:Y81" si="10">T17*$X$16+(1-$X$16)*Y17</f>
        <v>176.91057907999999</v>
      </c>
      <c r="Z18" s="1">
        <f t="shared" ref="Z18:Z81" si="11">ABS(T18-Y18)</f>
        <v>0.90033392000000845</v>
      </c>
      <c r="AB18" s="1">
        <f t="shared" ref="AB18:AB81" si="12">T17*$AA$16+(1-$AA$16)*AB17</f>
        <v>176.80663440000001</v>
      </c>
      <c r="AC18" s="1">
        <f t="shared" ref="AC18:AC81" si="13">ABS(T18-AB18)</f>
        <v>1.0042785999999921</v>
      </c>
      <c r="AE18" s="1">
        <f t="shared" ref="AE18:AE81" si="14">T17*$AD$16+(1-$AD$16)*AE17</f>
        <v>176.73981282</v>
      </c>
      <c r="AF18" s="1">
        <f t="shared" ref="AF18:AF81" si="15">ABS(T18-AE18)</f>
        <v>1.071100180000002</v>
      </c>
      <c r="AH18" s="29">
        <v>0.6</v>
      </c>
      <c r="AI18" s="28">
        <v>1.77</v>
      </c>
      <c r="AJ18" s="28">
        <v>2.94</v>
      </c>
    </row>
    <row r="19" spans="1:36" x14ac:dyDescent="0.3">
      <c r="A19" s="3">
        <v>43782</v>
      </c>
      <c r="B19" s="4">
        <v>4</v>
      </c>
      <c r="C19" s="1">
        <v>65.019051000000005</v>
      </c>
      <c r="E19" s="1">
        <f t="shared" si="0"/>
        <v>64.094199916799994</v>
      </c>
      <c r="F19" s="1">
        <f t="shared" si="1"/>
        <v>0.92485108320001075</v>
      </c>
      <c r="H19" s="1">
        <f t="shared" si="2"/>
        <v>64.207925747199994</v>
      </c>
      <c r="I19" s="1">
        <f t="shared" si="3"/>
        <v>0.8111252528000108</v>
      </c>
      <c r="K19" s="1">
        <f t="shared" si="4"/>
        <v>64.344551680000009</v>
      </c>
      <c r="L19" s="1">
        <f t="shared" si="5"/>
        <v>0.67449931999999535</v>
      </c>
      <c r="N19" s="1">
        <f t="shared" si="6"/>
        <v>64.390448825199996</v>
      </c>
      <c r="O19" s="1">
        <f t="shared" si="7"/>
        <v>0.62860217480000813</v>
      </c>
      <c r="R19" s="3">
        <v>43782</v>
      </c>
      <c r="S19" s="4">
        <v>4</v>
      </c>
      <c r="T19" s="1">
        <v>177.752319</v>
      </c>
      <c r="V19" s="1">
        <f t="shared" si="8"/>
        <v>177.10452595359999</v>
      </c>
      <c r="W19" s="1">
        <f t="shared" si="9"/>
        <v>0.64779304640001101</v>
      </c>
      <c r="Y19" s="1">
        <f t="shared" si="10"/>
        <v>177.19868593439998</v>
      </c>
      <c r="Z19" s="1">
        <f t="shared" si="11"/>
        <v>0.55363306560002457</v>
      </c>
      <c r="AB19" s="1">
        <f t="shared" si="12"/>
        <v>177.40920155999999</v>
      </c>
      <c r="AC19" s="1">
        <f t="shared" si="13"/>
        <v>0.34311744000001454</v>
      </c>
      <c r="AE19" s="1">
        <f t="shared" si="14"/>
        <v>177.57527096039999</v>
      </c>
      <c r="AF19" s="1">
        <f t="shared" si="15"/>
        <v>0.17704803960000959</v>
      </c>
      <c r="AH19" s="25">
        <v>0.78</v>
      </c>
      <c r="AI19" s="28">
        <v>1.7</v>
      </c>
      <c r="AJ19" s="28">
        <v>2.79</v>
      </c>
    </row>
    <row r="20" spans="1:36" x14ac:dyDescent="0.3">
      <c r="A20" s="3">
        <v>43783</v>
      </c>
      <c r="B20" s="4">
        <v>5</v>
      </c>
      <c r="C20" s="1">
        <v>64.569159999999997</v>
      </c>
      <c r="E20" s="1">
        <f t="shared" si="0"/>
        <v>64.242176090111997</v>
      </c>
      <c r="F20" s="1">
        <f t="shared" si="1"/>
        <v>0.32698390988799986</v>
      </c>
      <c r="H20" s="1">
        <f t="shared" si="2"/>
        <v>64.467485828095988</v>
      </c>
      <c r="I20" s="1">
        <f t="shared" si="3"/>
        <v>0.1016741719040084</v>
      </c>
      <c r="K20" s="1">
        <f t="shared" si="4"/>
        <v>64.749251272000009</v>
      </c>
      <c r="L20" s="1">
        <f t="shared" si="5"/>
        <v>0.18009127200001274</v>
      </c>
      <c r="N20" s="1">
        <f t="shared" si="6"/>
        <v>64.88075852154401</v>
      </c>
      <c r="O20" s="1">
        <f t="shared" si="7"/>
        <v>0.31159852154401335</v>
      </c>
      <c r="R20" s="3">
        <v>43783</v>
      </c>
      <c r="S20" s="4">
        <v>5</v>
      </c>
      <c r="T20" s="1">
        <v>176.37780799999999</v>
      </c>
      <c r="V20" s="1">
        <f t="shared" si="8"/>
        <v>177.20817284102398</v>
      </c>
      <c r="W20" s="1">
        <f t="shared" si="9"/>
        <v>0.83036484102399299</v>
      </c>
      <c r="Y20" s="1">
        <f t="shared" si="10"/>
        <v>177.37584851539197</v>
      </c>
      <c r="Z20" s="1">
        <f t="shared" si="11"/>
        <v>0.99804051539197758</v>
      </c>
      <c r="AB20" s="1">
        <f t="shared" si="12"/>
        <v>177.61507202399997</v>
      </c>
      <c r="AC20" s="1">
        <f t="shared" si="13"/>
        <v>1.2372640239999839</v>
      </c>
      <c r="AE20" s="1">
        <f t="shared" si="14"/>
        <v>177.71336843128802</v>
      </c>
      <c r="AF20" s="1">
        <f t="shared" si="15"/>
        <v>1.3355604312880303</v>
      </c>
    </row>
    <row r="21" spans="1:36" x14ac:dyDescent="0.3">
      <c r="A21" s="3">
        <v>43784</v>
      </c>
      <c r="B21" s="4">
        <v>6</v>
      </c>
      <c r="C21" s="1">
        <v>65.336212000000003</v>
      </c>
      <c r="E21" s="1">
        <f t="shared" si="0"/>
        <v>64.294493515694072</v>
      </c>
      <c r="F21" s="1">
        <f t="shared" si="1"/>
        <v>1.0417184843059317</v>
      </c>
      <c r="H21" s="1">
        <f t="shared" si="2"/>
        <v>64.500021563105264</v>
      </c>
      <c r="I21" s="1">
        <f t="shared" si="3"/>
        <v>0.83619043689473926</v>
      </c>
      <c r="K21" s="1">
        <f t="shared" si="4"/>
        <v>64.641196508800007</v>
      </c>
      <c r="L21" s="1">
        <f t="shared" si="5"/>
        <v>0.69501549119999595</v>
      </c>
      <c r="N21" s="1">
        <f t="shared" si="6"/>
        <v>64.637711674739677</v>
      </c>
      <c r="O21" s="1">
        <f t="shared" si="7"/>
        <v>0.69850032526032635</v>
      </c>
      <c r="R21" s="3">
        <v>43784</v>
      </c>
      <c r="S21" s="4">
        <v>6</v>
      </c>
      <c r="T21" s="1">
        <v>178.43956</v>
      </c>
      <c r="V21" s="1">
        <f t="shared" si="8"/>
        <v>177.07531446646013</v>
      </c>
      <c r="W21" s="1">
        <f t="shared" si="9"/>
        <v>1.3642455335398722</v>
      </c>
      <c r="Y21" s="1">
        <f t="shared" si="10"/>
        <v>177.05647555046653</v>
      </c>
      <c r="Z21" s="1">
        <f t="shared" si="11"/>
        <v>1.3830844495334702</v>
      </c>
      <c r="AB21" s="1">
        <f t="shared" si="12"/>
        <v>176.8727136096</v>
      </c>
      <c r="AC21" s="1">
        <f t="shared" si="13"/>
        <v>1.5668463904000021</v>
      </c>
      <c r="AE21" s="1">
        <f t="shared" si="14"/>
        <v>176.67163129488335</v>
      </c>
      <c r="AF21" s="1">
        <f t="shared" si="15"/>
        <v>1.7679287051166455</v>
      </c>
    </row>
    <row r="22" spans="1:36" x14ac:dyDescent="0.3">
      <c r="A22" s="3">
        <v>43787</v>
      </c>
      <c r="B22" s="4">
        <v>7</v>
      </c>
      <c r="C22" s="1">
        <v>65.665633999999997</v>
      </c>
      <c r="E22" s="1">
        <f t="shared" si="0"/>
        <v>64.461168473183022</v>
      </c>
      <c r="F22" s="1">
        <f t="shared" si="1"/>
        <v>1.2044655268169748</v>
      </c>
      <c r="H22" s="1">
        <f t="shared" si="2"/>
        <v>64.767602502911572</v>
      </c>
      <c r="I22" s="1">
        <f t="shared" si="3"/>
        <v>0.89803149708842511</v>
      </c>
      <c r="K22" s="1">
        <f t="shared" si="4"/>
        <v>65.058205803519996</v>
      </c>
      <c r="L22" s="1">
        <f t="shared" si="5"/>
        <v>0.60742819648000079</v>
      </c>
      <c r="N22" s="1">
        <f t="shared" si="6"/>
        <v>65.182541928442731</v>
      </c>
      <c r="O22" s="1">
        <f t="shared" si="7"/>
        <v>0.48309207155726597</v>
      </c>
      <c r="R22" s="3">
        <v>43787</v>
      </c>
      <c r="S22" s="4">
        <v>7</v>
      </c>
      <c r="T22" s="1">
        <v>176.52507</v>
      </c>
      <c r="V22" s="1">
        <f t="shared" si="8"/>
        <v>177.29359375182651</v>
      </c>
      <c r="W22" s="1">
        <f t="shared" si="9"/>
        <v>0.7685237518265069</v>
      </c>
      <c r="Y22" s="1">
        <f t="shared" si="10"/>
        <v>177.49906257431724</v>
      </c>
      <c r="Z22" s="1">
        <f t="shared" si="11"/>
        <v>0.9739925743172364</v>
      </c>
      <c r="AB22" s="1">
        <f t="shared" si="12"/>
        <v>177.81282144383999</v>
      </c>
      <c r="AC22" s="1">
        <f t="shared" si="13"/>
        <v>1.2877514438399942</v>
      </c>
      <c r="AE22" s="1">
        <f t="shared" si="14"/>
        <v>178.05061568487434</v>
      </c>
      <c r="AF22" s="1">
        <f t="shared" si="15"/>
        <v>1.5255456848743449</v>
      </c>
    </row>
    <row r="23" spans="1:36" x14ac:dyDescent="0.3">
      <c r="A23" s="3">
        <v>43788</v>
      </c>
      <c r="B23" s="4">
        <v>8</v>
      </c>
      <c r="C23" s="1">
        <v>65.466507000000007</v>
      </c>
      <c r="E23" s="1">
        <f t="shared" si="0"/>
        <v>64.653882957473741</v>
      </c>
      <c r="F23" s="1">
        <f t="shared" si="1"/>
        <v>0.81262404252626652</v>
      </c>
      <c r="H23" s="1">
        <f t="shared" si="2"/>
        <v>65.054972581979868</v>
      </c>
      <c r="I23" s="1">
        <f t="shared" si="3"/>
        <v>0.41153441802013901</v>
      </c>
      <c r="K23" s="1">
        <f t="shared" si="4"/>
        <v>65.422662721408003</v>
      </c>
      <c r="L23" s="1">
        <f t="shared" si="5"/>
        <v>4.3844278592004571E-2</v>
      </c>
      <c r="N23" s="1">
        <f t="shared" si="6"/>
        <v>65.559353744257407</v>
      </c>
      <c r="O23" s="1">
        <f t="shared" si="7"/>
        <v>9.284674425740036E-2</v>
      </c>
      <c r="R23" s="3">
        <v>43788</v>
      </c>
      <c r="S23" s="4">
        <v>8</v>
      </c>
      <c r="T23" s="1">
        <v>176.839249</v>
      </c>
      <c r="V23" s="1">
        <f t="shared" si="8"/>
        <v>177.17062995153424</v>
      </c>
      <c r="W23" s="1">
        <f t="shared" si="9"/>
        <v>0.33138095153424274</v>
      </c>
      <c r="Y23" s="1">
        <f t="shared" si="10"/>
        <v>177.18738495053572</v>
      </c>
      <c r="Z23" s="1">
        <f t="shared" si="11"/>
        <v>0.34813595053572044</v>
      </c>
      <c r="AB23" s="1">
        <f t="shared" si="12"/>
        <v>177.040170577536</v>
      </c>
      <c r="AC23" s="1">
        <f t="shared" si="13"/>
        <v>0.20092157753600759</v>
      </c>
      <c r="AE23" s="1">
        <f t="shared" si="14"/>
        <v>176.86069005067236</v>
      </c>
      <c r="AF23" s="1">
        <f t="shared" si="15"/>
        <v>2.1441050672365236E-2</v>
      </c>
    </row>
    <row r="24" spans="1:36" x14ac:dyDescent="0.3">
      <c r="A24" s="3">
        <v>43789</v>
      </c>
      <c r="B24" s="4">
        <v>9</v>
      </c>
      <c r="C24" s="1">
        <v>64.704375999999996</v>
      </c>
      <c r="E24" s="1">
        <f t="shared" si="0"/>
        <v>64.783902804277943</v>
      </c>
      <c r="F24" s="1">
        <f t="shared" si="1"/>
        <v>7.9526804277946894E-2</v>
      </c>
      <c r="H24" s="1">
        <f t="shared" si="2"/>
        <v>65.18666359574631</v>
      </c>
      <c r="I24" s="1">
        <f t="shared" si="3"/>
        <v>0.48228759574631397</v>
      </c>
      <c r="K24" s="1">
        <f t="shared" si="4"/>
        <v>65.448969288563205</v>
      </c>
      <c r="L24" s="1">
        <f t="shared" si="5"/>
        <v>0.74459328856320894</v>
      </c>
      <c r="N24" s="1">
        <f t="shared" si="6"/>
        <v>65.486933283736633</v>
      </c>
      <c r="O24" s="1">
        <f t="shared" si="7"/>
        <v>0.78255728373663658</v>
      </c>
      <c r="R24" s="3">
        <v>43789</v>
      </c>
      <c r="S24" s="4">
        <v>9</v>
      </c>
      <c r="T24" s="1">
        <v>173.99208100000001</v>
      </c>
      <c r="V24" s="1">
        <f t="shared" si="8"/>
        <v>177.11760899928876</v>
      </c>
      <c r="W24" s="1">
        <f t="shared" si="9"/>
        <v>3.1255279992887495</v>
      </c>
      <c r="Y24" s="1">
        <f t="shared" si="10"/>
        <v>177.07598144636427</v>
      </c>
      <c r="Z24" s="1">
        <f t="shared" si="11"/>
        <v>3.0839004463642539</v>
      </c>
      <c r="AB24" s="1">
        <f t="shared" si="12"/>
        <v>176.91961763101438</v>
      </c>
      <c r="AC24" s="1">
        <f t="shared" si="13"/>
        <v>2.9275366310143625</v>
      </c>
      <c r="AE24" s="1">
        <f t="shared" si="14"/>
        <v>176.84396603114794</v>
      </c>
      <c r="AF24" s="1">
        <f t="shared" si="15"/>
        <v>2.8518850311479298</v>
      </c>
    </row>
    <row r="25" spans="1:36" x14ac:dyDescent="0.3">
      <c r="A25" s="3">
        <v>43790</v>
      </c>
      <c r="B25" s="4">
        <v>10</v>
      </c>
      <c r="C25" s="1">
        <v>64.414268000000007</v>
      </c>
      <c r="E25" s="1">
        <f t="shared" si="0"/>
        <v>64.771178515593476</v>
      </c>
      <c r="F25" s="1">
        <f t="shared" si="1"/>
        <v>0.35691051559346931</v>
      </c>
      <c r="H25" s="1">
        <f t="shared" si="2"/>
        <v>65.032331565107484</v>
      </c>
      <c r="I25" s="1">
        <f t="shared" si="3"/>
        <v>0.61806356510747662</v>
      </c>
      <c r="K25" s="1">
        <f t="shared" si="4"/>
        <v>65.00221331542528</v>
      </c>
      <c r="L25" s="1">
        <f t="shared" si="5"/>
        <v>0.58794531542527295</v>
      </c>
      <c r="N25" s="1">
        <f t="shared" si="6"/>
        <v>64.876538602422059</v>
      </c>
      <c r="O25" s="1">
        <f t="shared" si="7"/>
        <v>0.46227060242205198</v>
      </c>
      <c r="R25" s="3">
        <v>43790</v>
      </c>
      <c r="S25" s="4">
        <v>10</v>
      </c>
      <c r="T25" s="1">
        <v>173.31463600000001</v>
      </c>
      <c r="V25" s="1">
        <f t="shared" si="8"/>
        <v>176.61752451940254</v>
      </c>
      <c r="W25" s="1">
        <f t="shared" si="9"/>
        <v>3.3028885194025293</v>
      </c>
      <c r="Y25" s="1">
        <f t="shared" si="10"/>
        <v>176.08913330352769</v>
      </c>
      <c r="Z25" s="1">
        <f t="shared" si="11"/>
        <v>2.7744973035276814</v>
      </c>
      <c r="AB25" s="1">
        <f t="shared" si="12"/>
        <v>175.16309565240576</v>
      </c>
      <c r="AC25" s="1">
        <f t="shared" si="13"/>
        <v>1.8484596524057508</v>
      </c>
      <c r="AE25" s="1">
        <f t="shared" si="14"/>
        <v>174.61949570685255</v>
      </c>
      <c r="AF25" s="1">
        <f t="shared" si="15"/>
        <v>1.3048597068525396</v>
      </c>
    </row>
    <row r="26" spans="1:36" x14ac:dyDescent="0.3">
      <c r="A26" s="3">
        <v>43791</v>
      </c>
      <c r="B26" s="4">
        <v>11</v>
      </c>
      <c r="C26" s="1">
        <v>64.357726999999997</v>
      </c>
      <c r="E26" s="1">
        <f t="shared" si="0"/>
        <v>64.714072833098513</v>
      </c>
      <c r="F26" s="1">
        <f t="shared" si="1"/>
        <v>0.35634583309851564</v>
      </c>
      <c r="H26" s="1">
        <f t="shared" si="2"/>
        <v>64.834551224273085</v>
      </c>
      <c r="I26" s="1">
        <f t="shared" si="3"/>
        <v>0.47682422427308779</v>
      </c>
      <c r="K26" s="1">
        <f t="shared" si="4"/>
        <v>64.649446126170119</v>
      </c>
      <c r="L26" s="1">
        <f t="shared" si="5"/>
        <v>0.29171912617012197</v>
      </c>
      <c r="N26" s="1">
        <f t="shared" si="6"/>
        <v>64.515967532532855</v>
      </c>
      <c r="O26" s="1">
        <f t="shared" si="7"/>
        <v>0.15824053253285797</v>
      </c>
      <c r="R26" s="3">
        <v>43791</v>
      </c>
      <c r="S26" s="4">
        <v>11</v>
      </c>
      <c r="T26" s="1">
        <v>173.56990099999999</v>
      </c>
      <c r="V26" s="1">
        <f t="shared" si="8"/>
        <v>176.08906235629814</v>
      </c>
      <c r="W26" s="1">
        <f t="shared" si="9"/>
        <v>2.5191613562981559</v>
      </c>
      <c r="Y26" s="1">
        <f t="shared" si="10"/>
        <v>175.20129416639884</v>
      </c>
      <c r="Z26" s="1">
        <f t="shared" si="11"/>
        <v>1.6313931663988512</v>
      </c>
      <c r="AB26" s="1">
        <f t="shared" si="12"/>
        <v>174.05401986096228</v>
      </c>
      <c r="AC26" s="1">
        <f t="shared" si="13"/>
        <v>0.4841188609622975</v>
      </c>
      <c r="AE26" s="1">
        <f t="shared" si="14"/>
        <v>173.60170513550756</v>
      </c>
      <c r="AF26" s="1">
        <f t="shared" si="15"/>
        <v>3.1804135507570663E-2</v>
      </c>
    </row>
    <row r="27" spans="1:36" x14ac:dyDescent="0.3">
      <c r="A27" s="3">
        <v>43794</v>
      </c>
      <c r="B27" s="4">
        <v>12</v>
      </c>
      <c r="C27" s="1">
        <v>65.486168000000006</v>
      </c>
      <c r="E27" s="1">
        <f t="shared" si="0"/>
        <v>64.657057499802747</v>
      </c>
      <c r="F27" s="1">
        <f t="shared" si="1"/>
        <v>0.82911050019725963</v>
      </c>
      <c r="H27" s="1">
        <f t="shared" si="2"/>
        <v>64.68196747250569</v>
      </c>
      <c r="I27" s="1">
        <f t="shared" si="3"/>
        <v>0.80420052749431647</v>
      </c>
      <c r="K27" s="1">
        <f t="shared" si="4"/>
        <v>64.474414650468049</v>
      </c>
      <c r="L27" s="1">
        <f t="shared" si="5"/>
        <v>1.0117533495319577</v>
      </c>
      <c r="N27" s="1">
        <f t="shared" si="6"/>
        <v>64.392539917157222</v>
      </c>
      <c r="O27" s="1">
        <f t="shared" si="7"/>
        <v>1.093628082842784</v>
      </c>
      <c r="R27" s="3">
        <v>43794</v>
      </c>
      <c r="S27" s="4">
        <v>12</v>
      </c>
      <c r="T27" s="1">
        <v>173.29499799999999</v>
      </c>
      <c r="V27" s="1">
        <f t="shared" si="8"/>
        <v>175.68599653929041</v>
      </c>
      <c r="W27" s="1">
        <f t="shared" si="9"/>
        <v>2.3909985392904218</v>
      </c>
      <c r="Y27" s="1">
        <f t="shared" si="10"/>
        <v>174.67924835315119</v>
      </c>
      <c r="Z27" s="1">
        <f t="shared" si="11"/>
        <v>1.3842503531512023</v>
      </c>
      <c r="AB27" s="1">
        <f t="shared" si="12"/>
        <v>173.76354854438489</v>
      </c>
      <c r="AC27" s="1">
        <f t="shared" si="13"/>
        <v>0.46855054438489674</v>
      </c>
      <c r="AE27" s="1">
        <f t="shared" si="14"/>
        <v>173.57689790981166</v>
      </c>
      <c r="AF27" s="1">
        <f t="shared" si="15"/>
        <v>0.28189990981167057</v>
      </c>
    </row>
    <row r="28" spans="1:36" x14ac:dyDescent="0.3">
      <c r="A28" s="3">
        <v>43795</v>
      </c>
      <c r="B28" s="4">
        <v>13</v>
      </c>
      <c r="C28" s="1">
        <v>64.974815000000007</v>
      </c>
      <c r="E28" s="1">
        <f t="shared" si="0"/>
        <v>64.789715179834303</v>
      </c>
      <c r="F28" s="1">
        <f t="shared" si="1"/>
        <v>0.18509982016570348</v>
      </c>
      <c r="H28" s="1">
        <f t="shared" si="2"/>
        <v>64.939311641303874</v>
      </c>
      <c r="I28" s="1">
        <f t="shared" si="3"/>
        <v>3.5503358696132636E-2</v>
      </c>
      <c r="K28" s="1">
        <f t="shared" si="4"/>
        <v>65.081466660187218</v>
      </c>
      <c r="L28" s="1">
        <f t="shared" si="5"/>
        <v>0.10665166018721095</v>
      </c>
      <c r="N28" s="1">
        <f t="shared" si="6"/>
        <v>65.245569821774595</v>
      </c>
      <c r="O28" s="1">
        <f t="shared" si="7"/>
        <v>0.27075482177458809</v>
      </c>
      <c r="R28" s="3">
        <v>43795</v>
      </c>
      <c r="S28" s="4">
        <v>13</v>
      </c>
      <c r="T28" s="1">
        <v>175.26838699999999</v>
      </c>
      <c r="V28" s="1">
        <f t="shared" si="8"/>
        <v>175.30343677300397</v>
      </c>
      <c r="W28" s="1">
        <f t="shared" si="9"/>
        <v>3.504977300397627E-2</v>
      </c>
      <c r="Y28" s="1">
        <f t="shared" si="10"/>
        <v>174.23628824014281</v>
      </c>
      <c r="Z28" s="1">
        <f t="shared" si="11"/>
        <v>1.0320987598571776</v>
      </c>
      <c r="AB28" s="1">
        <f t="shared" si="12"/>
        <v>173.48241821775395</v>
      </c>
      <c r="AC28" s="1">
        <f t="shared" si="13"/>
        <v>1.7859687822460444</v>
      </c>
      <c r="AE28" s="1">
        <f t="shared" si="14"/>
        <v>173.35701598015856</v>
      </c>
      <c r="AF28" s="1">
        <f t="shared" si="15"/>
        <v>1.9113710198414253</v>
      </c>
    </row>
    <row r="29" spans="1:36" x14ac:dyDescent="0.3">
      <c r="A29" s="3">
        <v>43796</v>
      </c>
      <c r="B29" s="4">
        <v>14</v>
      </c>
      <c r="C29" s="1">
        <v>65.847565000000003</v>
      </c>
      <c r="E29" s="1">
        <f t="shared" si="0"/>
        <v>64.819331151060808</v>
      </c>
      <c r="F29" s="1">
        <f t="shared" si="1"/>
        <v>1.0282338489391947</v>
      </c>
      <c r="H29" s="1">
        <f t="shared" si="2"/>
        <v>64.950672716086629</v>
      </c>
      <c r="I29" s="1">
        <f t="shared" si="3"/>
        <v>0.89689228391337394</v>
      </c>
      <c r="K29" s="1">
        <f t="shared" si="4"/>
        <v>65.017475664074894</v>
      </c>
      <c r="L29" s="1">
        <f t="shared" si="5"/>
        <v>0.83008933592510914</v>
      </c>
      <c r="N29" s="1">
        <f t="shared" si="6"/>
        <v>65.034381060790423</v>
      </c>
      <c r="O29" s="1">
        <f t="shared" si="7"/>
        <v>0.81318393920957988</v>
      </c>
      <c r="R29" s="3">
        <v>43796</v>
      </c>
      <c r="S29" s="4">
        <v>14</v>
      </c>
      <c r="T29" s="1">
        <v>176.151993</v>
      </c>
      <c r="V29" s="1">
        <f t="shared" si="8"/>
        <v>175.29782880932333</v>
      </c>
      <c r="W29" s="1">
        <f t="shared" si="9"/>
        <v>0.85416419067666993</v>
      </c>
      <c r="Y29" s="1">
        <f t="shared" si="10"/>
        <v>174.56655984329711</v>
      </c>
      <c r="Z29" s="1">
        <f t="shared" si="11"/>
        <v>1.5854331567028908</v>
      </c>
      <c r="AB29" s="1">
        <f t="shared" si="12"/>
        <v>174.55399948710158</v>
      </c>
      <c r="AC29" s="1">
        <f t="shared" si="13"/>
        <v>1.5979935128984266</v>
      </c>
      <c r="AE29" s="1">
        <f t="shared" si="14"/>
        <v>174.84788537563486</v>
      </c>
      <c r="AF29" s="1">
        <f t="shared" si="15"/>
        <v>1.3041076243651446</v>
      </c>
    </row>
    <row r="30" spans="1:36" x14ac:dyDescent="0.3">
      <c r="A30" s="3">
        <v>43798</v>
      </c>
      <c r="B30" s="4">
        <v>15</v>
      </c>
      <c r="C30" s="1">
        <v>65.702515000000005</v>
      </c>
      <c r="E30" s="1">
        <f t="shared" si="0"/>
        <v>64.983848566891083</v>
      </c>
      <c r="F30" s="1">
        <f t="shared" si="1"/>
        <v>0.71866643310892186</v>
      </c>
      <c r="H30" s="1">
        <f t="shared" si="2"/>
        <v>65.237678246938913</v>
      </c>
      <c r="I30" s="1">
        <f t="shared" si="3"/>
        <v>0.46483675306109262</v>
      </c>
      <c r="K30" s="1">
        <f t="shared" si="4"/>
        <v>65.515529265629965</v>
      </c>
      <c r="L30" s="1">
        <f t="shared" si="5"/>
        <v>0.18698573437004029</v>
      </c>
      <c r="N30" s="1">
        <f t="shared" si="6"/>
        <v>65.668664533373885</v>
      </c>
      <c r="O30" s="1">
        <f t="shared" si="7"/>
        <v>3.3850466626120124E-2</v>
      </c>
      <c r="R30" s="3">
        <v>43798</v>
      </c>
      <c r="S30" s="4">
        <v>15</v>
      </c>
      <c r="T30" s="1">
        <v>175.29785200000001</v>
      </c>
      <c r="V30" s="1">
        <f t="shared" si="8"/>
        <v>175.43449507983161</v>
      </c>
      <c r="W30" s="1">
        <f t="shared" si="9"/>
        <v>0.13664307983160029</v>
      </c>
      <c r="Y30" s="1">
        <f t="shared" si="10"/>
        <v>175.07389845344204</v>
      </c>
      <c r="Z30" s="1">
        <f t="shared" si="11"/>
        <v>0.22395354655796496</v>
      </c>
      <c r="AB30" s="1">
        <f t="shared" si="12"/>
        <v>175.51279559484064</v>
      </c>
      <c r="AC30" s="1">
        <f t="shared" si="13"/>
        <v>0.21494359484063352</v>
      </c>
      <c r="AE30" s="1">
        <f t="shared" si="14"/>
        <v>175.86508932263968</v>
      </c>
      <c r="AF30" s="1">
        <f t="shared" si="15"/>
        <v>0.56723732263967008</v>
      </c>
    </row>
    <row r="31" spans="1:36" x14ac:dyDescent="0.3">
      <c r="A31" s="3">
        <v>43801</v>
      </c>
      <c r="B31" s="4">
        <v>16</v>
      </c>
      <c r="C31" s="1">
        <v>64.942841000000001</v>
      </c>
      <c r="E31" s="1">
        <f t="shared" si="0"/>
        <v>65.098835196188517</v>
      </c>
      <c r="F31" s="1">
        <f t="shared" si="1"/>
        <v>0.15599419618851584</v>
      </c>
      <c r="H31" s="1">
        <f t="shared" si="2"/>
        <v>65.386426007918459</v>
      </c>
      <c r="I31" s="1">
        <f t="shared" si="3"/>
        <v>0.44358500791845756</v>
      </c>
      <c r="K31" s="1">
        <f t="shared" si="4"/>
        <v>65.627720706251992</v>
      </c>
      <c r="L31" s="1">
        <f t="shared" si="5"/>
        <v>0.68487970625199068</v>
      </c>
      <c r="N31" s="1">
        <f t="shared" si="6"/>
        <v>65.695067897342255</v>
      </c>
      <c r="O31" s="1">
        <f t="shared" si="7"/>
        <v>0.75222689734225412</v>
      </c>
      <c r="R31" s="3">
        <v>43801</v>
      </c>
      <c r="S31" s="4">
        <v>16</v>
      </c>
      <c r="T31" s="1">
        <v>171.144913</v>
      </c>
      <c r="V31" s="1">
        <f t="shared" si="8"/>
        <v>175.41263218705853</v>
      </c>
      <c r="W31" s="1">
        <f t="shared" si="9"/>
        <v>4.2677191870585318</v>
      </c>
      <c r="Y31" s="1">
        <f t="shared" si="10"/>
        <v>175.14556358834056</v>
      </c>
      <c r="Z31" s="1">
        <f t="shared" si="11"/>
        <v>4.0006505883405623</v>
      </c>
      <c r="AB31" s="1">
        <f t="shared" si="12"/>
        <v>175.38382943793624</v>
      </c>
      <c r="AC31" s="1">
        <f t="shared" si="13"/>
        <v>4.2389164379362398</v>
      </c>
      <c r="AE31" s="1">
        <f t="shared" si="14"/>
        <v>175.42264421098076</v>
      </c>
      <c r="AF31" s="1">
        <f t="shared" si="15"/>
        <v>4.277731210980761</v>
      </c>
    </row>
    <row r="32" spans="1:36" x14ac:dyDescent="0.3">
      <c r="A32" s="3">
        <v>43802</v>
      </c>
      <c r="B32" s="4">
        <v>17</v>
      </c>
      <c r="C32" s="1">
        <v>63.784916000000003</v>
      </c>
      <c r="E32" s="1">
        <f t="shared" si="0"/>
        <v>65.073876124798346</v>
      </c>
      <c r="F32" s="1">
        <f t="shared" si="1"/>
        <v>1.2889601247983435</v>
      </c>
      <c r="H32" s="1">
        <f t="shared" si="2"/>
        <v>65.244478805384546</v>
      </c>
      <c r="I32" s="1">
        <f t="shared" si="3"/>
        <v>1.4595628053845431</v>
      </c>
      <c r="K32" s="1">
        <f t="shared" si="4"/>
        <v>65.216792882500798</v>
      </c>
      <c r="L32" s="1">
        <f t="shared" si="5"/>
        <v>1.431876882500795</v>
      </c>
      <c r="N32" s="1">
        <f t="shared" si="6"/>
        <v>65.108330917415287</v>
      </c>
      <c r="O32" s="1">
        <f t="shared" si="7"/>
        <v>1.3234149174152847</v>
      </c>
      <c r="R32" s="3">
        <v>43802</v>
      </c>
      <c r="S32" s="4">
        <v>17</v>
      </c>
      <c r="T32" s="1">
        <v>169.40713500000001</v>
      </c>
      <c r="V32" s="1">
        <f t="shared" si="8"/>
        <v>174.72979711712915</v>
      </c>
      <c r="W32" s="1">
        <f t="shared" si="9"/>
        <v>5.3226621171291413</v>
      </c>
      <c r="Y32" s="1">
        <f t="shared" si="10"/>
        <v>173.86535540007156</v>
      </c>
      <c r="Z32" s="1">
        <f t="shared" si="11"/>
        <v>4.4582204000715535</v>
      </c>
      <c r="AB32" s="1">
        <f t="shared" si="12"/>
        <v>172.8404795751745</v>
      </c>
      <c r="AC32" s="1">
        <f t="shared" si="13"/>
        <v>3.4333445751744875</v>
      </c>
      <c r="AE32" s="1">
        <f t="shared" si="14"/>
        <v>172.08601386641575</v>
      </c>
      <c r="AF32" s="1">
        <f t="shared" si="15"/>
        <v>2.6788788664157437</v>
      </c>
    </row>
    <row r="33" spans="1:32" x14ac:dyDescent="0.3">
      <c r="A33" s="3">
        <v>43803</v>
      </c>
      <c r="B33" s="4">
        <v>18</v>
      </c>
      <c r="C33" s="1">
        <v>64.347892999999999</v>
      </c>
      <c r="E33" s="1">
        <f t="shared" si="0"/>
        <v>64.867642504830599</v>
      </c>
      <c r="F33" s="1">
        <f t="shared" si="1"/>
        <v>0.51974950483059956</v>
      </c>
      <c r="H33" s="1">
        <f t="shared" si="2"/>
        <v>64.777418707661496</v>
      </c>
      <c r="I33" s="1">
        <f t="shared" si="3"/>
        <v>0.42952570766149734</v>
      </c>
      <c r="K33" s="1">
        <f t="shared" si="4"/>
        <v>64.357666753000331</v>
      </c>
      <c r="L33" s="1">
        <f t="shared" si="5"/>
        <v>9.7737530003314532E-3</v>
      </c>
      <c r="N33" s="1">
        <f t="shared" si="6"/>
        <v>64.076067281831371</v>
      </c>
      <c r="O33" s="1">
        <f t="shared" si="7"/>
        <v>0.27182571816862833</v>
      </c>
      <c r="R33" s="3">
        <v>43803</v>
      </c>
      <c r="S33" s="4">
        <v>18</v>
      </c>
      <c r="T33" s="1">
        <v>170.055115</v>
      </c>
      <c r="V33" s="1">
        <f t="shared" si="8"/>
        <v>173.87817117838847</v>
      </c>
      <c r="W33" s="1">
        <f t="shared" si="9"/>
        <v>3.8230561783884696</v>
      </c>
      <c r="Y33" s="1">
        <f t="shared" si="10"/>
        <v>172.43872487204865</v>
      </c>
      <c r="Z33" s="1">
        <f t="shared" si="11"/>
        <v>2.3836098720486518</v>
      </c>
      <c r="AB33" s="1">
        <f t="shared" si="12"/>
        <v>170.78047283006981</v>
      </c>
      <c r="AC33" s="1">
        <f t="shared" si="13"/>
        <v>0.72535783006981092</v>
      </c>
      <c r="AE33" s="1">
        <f t="shared" si="14"/>
        <v>169.99648835061146</v>
      </c>
      <c r="AF33" s="1">
        <f t="shared" si="15"/>
        <v>5.8626649388543228E-2</v>
      </c>
    </row>
    <row r="34" spans="1:32" x14ac:dyDescent="0.3">
      <c r="A34" s="3">
        <v>43804</v>
      </c>
      <c r="B34" s="4">
        <v>19</v>
      </c>
      <c r="C34" s="1">
        <v>65.291945999999996</v>
      </c>
      <c r="E34" s="1">
        <f t="shared" si="0"/>
        <v>64.784482584057699</v>
      </c>
      <c r="F34" s="1">
        <f t="shared" si="1"/>
        <v>0.50746341594229705</v>
      </c>
      <c r="H34" s="1">
        <f t="shared" si="2"/>
        <v>64.639970481209815</v>
      </c>
      <c r="I34" s="1">
        <f t="shared" si="3"/>
        <v>0.65197551879018079</v>
      </c>
      <c r="K34" s="1">
        <f t="shared" si="4"/>
        <v>64.351802501200126</v>
      </c>
      <c r="L34" s="1">
        <f t="shared" si="5"/>
        <v>0.9401434987998698</v>
      </c>
      <c r="N34" s="1">
        <f t="shared" si="6"/>
        <v>64.2880913420029</v>
      </c>
      <c r="O34" s="1">
        <f t="shared" si="7"/>
        <v>1.0038546579970955</v>
      </c>
      <c r="R34" s="3">
        <v>43804</v>
      </c>
      <c r="S34" s="4">
        <v>19</v>
      </c>
      <c r="T34" s="1">
        <v>170.84053</v>
      </c>
      <c r="V34" s="1">
        <f t="shared" si="8"/>
        <v>173.26648218984633</v>
      </c>
      <c r="W34" s="1">
        <f t="shared" si="9"/>
        <v>2.4259521898463277</v>
      </c>
      <c r="Y34" s="1">
        <f t="shared" si="10"/>
        <v>171.67596971299307</v>
      </c>
      <c r="Z34" s="1">
        <f t="shared" si="11"/>
        <v>0.83543971299306463</v>
      </c>
      <c r="AB34" s="1">
        <f t="shared" si="12"/>
        <v>170.34525813202794</v>
      </c>
      <c r="AC34" s="1">
        <f t="shared" si="13"/>
        <v>0.49527186797206468</v>
      </c>
      <c r="AE34" s="1">
        <f t="shared" si="14"/>
        <v>170.04221713713451</v>
      </c>
      <c r="AF34" s="1">
        <f t="shared" si="15"/>
        <v>0.79831286286548675</v>
      </c>
    </row>
    <row r="35" spans="1:32" x14ac:dyDescent="0.3">
      <c r="A35" s="3">
        <v>43805</v>
      </c>
      <c r="B35" s="4">
        <v>20</v>
      </c>
      <c r="C35" s="1">
        <v>66.553130999999993</v>
      </c>
      <c r="E35" s="1">
        <f t="shared" si="0"/>
        <v>64.86567673060847</v>
      </c>
      <c r="F35" s="1">
        <f t="shared" si="1"/>
        <v>1.6874542693915231</v>
      </c>
      <c r="H35" s="1">
        <f t="shared" si="2"/>
        <v>64.848602647222677</v>
      </c>
      <c r="I35" s="1">
        <f t="shared" si="3"/>
        <v>1.7045283527773165</v>
      </c>
      <c r="K35" s="1">
        <f t="shared" si="4"/>
        <v>64.915888600480045</v>
      </c>
      <c r="L35" s="1">
        <f t="shared" si="5"/>
        <v>1.6372423995199483</v>
      </c>
      <c r="N35" s="1">
        <f t="shared" si="6"/>
        <v>65.071097975240633</v>
      </c>
      <c r="O35" s="1">
        <f t="shared" si="7"/>
        <v>1.4820330247593603</v>
      </c>
      <c r="R35" s="3">
        <v>43805</v>
      </c>
      <c r="S35" s="4">
        <v>20</v>
      </c>
      <c r="T35" s="1">
        <v>172.26414500000001</v>
      </c>
      <c r="V35" s="1">
        <f t="shared" si="8"/>
        <v>172.87832983947092</v>
      </c>
      <c r="W35" s="1">
        <f t="shared" si="9"/>
        <v>0.61418483947090863</v>
      </c>
      <c r="Y35" s="1">
        <f t="shared" si="10"/>
        <v>171.40862900483529</v>
      </c>
      <c r="Z35" s="1">
        <f t="shared" si="11"/>
        <v>0.85551599516472265</v>
      </c>
      <c r="AB35" s="1">
        <f t="shared" si="12"/>
        <v>170.64242125281118</v>
      </c>
      <c r="AC35" s="1">
        <f t="shared" si="13"/>
        <v>1.6217237471888382</v>
      </c>
      <c r="AE35" s="1">
        <f t="shared" si="14"/>
        <v>170.6649011701696</v>
      </c>
      <c r="AF35" s="1">
        <f t="shared" si="15"/>
        <v>1.5992438298304137</v>
      </c>
    </row>
    <row r="36" spans="1:32" x14ac:dyDescent="0.3">
      <c r="A36" s="3">
        <v>43808</v>
      </c>
      <c r="B36" s="4">
        <v>21</v>
      </c>
      <c r="C36" s="1">
        <v>65.621384000000006</v>
      </c>
      <c r="E36" s="1">
        <f t="shared" si="0"/>
        <v>65.135669413711113</v>
      </c>
      <c r="F36" s="1">
        <f t="shared" si="1"/>
        <v>0.48571458628889275</v>
      </c>
      <c r="H36" s="1">
        <f t="shared" si="2"/>
        <v>65.394051720111406</v>
      </c>
      <c r="I36" s="1">
        <f t="shared" si="3"/>
        <v>0.22733227988859994</v>
      </c>
      <c r="K36" s="1">
        <f t="shared" si="4"/>
        <v>65.898234040192023</v>
      </c>
      <c r="L36" s="1">
        <f t="shared" si="5"/>
        <v>0.27685004019201642</v>
      </c>
      <c r="N36" s="1">
        <f t="shared" si="6"/>
        <v>66.227083734552934</v>
      </c>
      <c r="O36" s="1">
        <f t="shared" si="7"/>
        <v>0.60569973455292825</v>
      </c>
      <c r="R36" s="3">
        <v>43808</v>
      </c>
      <c r="S36" s="4">
        <v>21</v>
      </c>
      <c r="T36" s="1">
        <v>171.31179800000001</v>
      </c>
      <c r="V36" s="1">
        <f t="shared" si="8"/>
        <v>172.78006026515556</v>
      </c>
      <c r="W36" s="1">
        <f t="shared" si="9"/>
        <v>1.4682622651555448</v>
      </c>
      <c r="Y36" s="1">
        <f t="shared" si="10"/>
        <v>171.68239412328799</v>
      </c>
      <c r="Z36" s="1">
        <f t="shared" si="11"/>
        <v>0.37059612328798153</v>
      </c>
      <c r="AB36" s="1">
        <f t="shared" si="12"/>
        <v>171.61545550112447</v>
      </c>
      <c r="AC36" s="1">
        <f t="shared" si="13"/>
        <v>0.30365750112446221</v>
      </c>
      <c r="AE36" s="1">
        <f t="shared" si="14"/>
        <v>171.91231135743732</v>
      </c>
      <c r="AF36" s="1">
        <f t="shared" si="15"/>
        <v>0.6005133574373076</v>
      </c>
    </row>
    <row r="37" spans="1:32" x14ac:dyDescent="0.3">
      <c r="A37" s="3">
        <v>43809</v>
      </c>
      <c r="B37" s="4">
        <v>22</v>
      </c>
      <c r="C37" s="1">
        <v>66.004897999999997</v>
      </c>
      <c r="E37" s="1">
        <f t="shared" si="0"/>
        <v>65.213383747517341</v>
      </c>
      <c r="F37" s="1">
        <f t="shared" si="1"/>
        <v>0.79151425248265639</v>
      </c>
      <c r="H37" s="1">
        <f t="shared" si="2"/>
        <v>65.466798049675759</v>
      </c>
      <c r="I37" s="1">
        <f t="shared" si="3"/>
        <v>0.53809995032423785</v>
      </c>
      <c r="K37" s="1">
        <f t="shared" si="4"/>
        <v>65.732124016076824</v>
      </c>
      <c r="L37" s="1">
        <f t="shared" si="5"/>
        <v>0.27277398392317309</v>
      </c>
      <c r="N37" s="1">
        <f t="shared" si="6"/>
        <v>65.754637941601644</v>
      </c>
      <c r="O37" s="1">
        <f t="shared" si="7"/>
        <v>0.25026005839835364</v>
      </c>
      <c r="R37" s="3">
        <v>43809</v>
      </c>
      <c r="S37" s="4">
        <v>22</v>
      </c>
      <c r="T37" s="1">
        <v>170.86998</v>
      </c>
      <c r="V37" s="1">
        <f t="shared" si="8"/>
        <v>172.54513830273066</v>
      </c>
      <c r="W37" s="1">
        <f t="shared" si="9"/>
        <v>1.6751583027306651</v>
      </c>
      <c r="Y37" s="1">
        <f t="shared" si="10"/>
        <v>171.56380336383583</v>
      </c>
      <c r="Z37" s="1">
        <f t="shared" si="11"/>
        <v>0.69382336383583265</v>
      </c>
      <c r="AB37" s="1">
        <f t="shared" si="12"/>
        <v>171.43326100044979</v>
      </c>
      <c r="AC37" s="1">
        <f t="shared" si="13"/>
        <v>0.56328100044979124</v>
      </c>
      <c r="AE37" s="1">
        <f t="shared" si="14"/>
        <v>171.44391093863621</v>
      </c>
      <c r="AF37" s="1">
        <f t="shared" si="15"/>
        <v>0.57393093863620948</v>
      </c>
    </row>
    <row r="38" spans="1:32" x14ac:dyDescent="0.3">
      <c r="A38" s="3">
        <v>43810</v>
      </c>
      <c r="B38" s="4">
        <v>23</v>
      </c>
      <c r="C38" s="1">
        <v>66.567886000000001</v>
      </c>
      <c r="E38" s="1">
        <f t="shared" si="0"/>
        <v>65.340026027914561</v>
      </c>
      <c r="F38" s="1">
        <f t="shared" si="1"/>
        <v>1.2278599720854402</v>
      </c>
      <c r="H38" s="1">
        <f t="shared" si="2"/>
        <v>65.638990033779521</v>
      </c>
      <c r="I38" s="1">
        <f t="shared" si="3"/>
        <v>0.92889596622048032</v>
      </c>
      <c r="K38" s="1">
        <f t="shared" si="4"/>
        <v>65.895788406430725</v>
      </c>
      <c r="L38" s="1">
        <f t="shared" si="5"/>
        <v>0.67209759356927634</v>
      </c>
      <c r="N38" s="1">
        <f t="shared" si="6"/>
        <v>65.949840787152368</v>
      </c>
      <c r="O38" s="1">
        <f t="shared" si="7"/>
        <v>0.61804521284763325</v>
      </c>
      <c r="R38" s="3">
        <v>43810</v>
      </c>
      <c r="S38" s="4">
        <v>23</v>
      </c>
      <c r="T38" s="1">
        <v>172.804092</v>
      </c>
      <c r="V38" s="1">
        <f t="shared" si="8"/>
        <v>172.27711297429374</v>
      </c>
      <c r="W38" s="1">
        <f t="shared" si="9"/>
        <v>0.52697902570625388</v>
      </c>
      <c r="Y38" s="1">
        <f t="shared" si="10"/>
        <v>171.34177988740836</v>
      </c>
      <c r="Z38" s="1">
        <f t="shared" si="11"/>
        <v>1.4623121125916327</v>
      </c>
      <c r="AB38" s="1">
        <f t="shared" si="12"/>
        <v>171.09529240017991</v>
      </c>
      <c r="AC38" s="1">
        <f t="shared" si="13"/>
        <v>1.7087995998200824</v>
      </c>
      <c r="AE38" s="1">
        <f t="shared" si="14"/>
        <v>170.99624480649996</v>
      </c>
      <c r="AF38" s="1">
        <f t="shared" si="15"/>
        <v>1.807847193500038</v>
      </c>
    </row>
    <row r="39" spans="1:32" x14ac:dyDescent="0.3">
      <c r="A39" s="3">
        <v>43811</v>
      </c>
      <c r="B39" s="4">
        <v>24</v>
      </c>
      <c r="C39" s="1">
        <v>66.737517999999994</v>
      </c>
      <c r="E39" s="1">
        <f t="shared" si="0"/>
        <v>65.536483623448234</v>
      </c>
      <c r="F39" s="1">
        <f t="shared" si="1"/>
        <v>1.2010343765517604</v>
      </c>
      <c r="H39" s="1">
        <f t="shared" si="2"/>
        <v>65.936236742970067</v>
      </c>
      <c r="I39" s="1">
        <f t="shared" si="3"/>
        <v>0.80128125702992747</v>
      </c>
      <c r="K39" s="1">
        <f t="shared" si="4"/>
        <v>66.299046962572291</v>
      </c>
      <c r="L39" s="1">
        <f t="shared" si="5"/>
        <v>0.43847103742770344</v>
      </c>
      <c r="N39" s="1">
        <f t="shared" si="6"/>
        <v>66.431916053173524</v>
      </c>
      <c r="O39" s="1">
        <f t="shared" si="7"/>
        <v>0.30560194682647079</v>
      </c>
      <c r="R39" s="3">
        <v>43811</v>
      </c>
      <c r="S39" s="4">
        <v>24</v>
      </c>
      <c r="T39" s="1">
        <v>174.15898100000001</v>
      </c>
      <c r="V39" s="1">
        <f t="shared" si="8"/>
        <v>172.36142961840673</v>
      </c>
      <c r="W39" s="1">
        <f t="shared" si="9"/>
        <v>1.79755138159328</v>
      </c>
      <c r="Y39" s="1">
        <f t="shared" si="10"/>
        <v>171.80971976343767</v>
      </c>
      <c r="Z39" s="1">
        <f t="shared" si="11"/>
        <v>2.3492612365623415</v>
      </c>
      <c r="AB39" s="1">
        <f t="shared" si="12"/>
        <v>172.12057216007196</v>
      </c>
      <c r="AC39" s="1">
        <f t="shared" si="13"/>
        <v>2.0384088399280529</v>
      </c>
      <c r="AE39" s="1">
        <f t="shared" si="14"/>
        <v>172.40636561743</v>
      </c>
      <c r="AF39" s="1">
        <f t="shared" si="15"/>
        <v>1.7526153825700135</v>
      </c>
    </row>
    <row r="40" spans="1:32" x14ac:dyDescent="0.3">
      <c r="A40" s="3">
        <v>43812</v>
      </c>
      <c r="B40" s="4">
        <v>25</v>
      </c>
      <c r="C40" s="1">
        <v>67.644706999999997</v>
      </c>
      <c r="E40" s="1">
        <f t="shared" si="0"/>
        <v>65.728649123696513</v>
      </c>
      <c r="F40" s="1">
        <f t="shared" si="1"/>
        <v>1.9160578763034835</v>
      </c>
      <c r="H40" s="1">
        <f t="shared" si="2"/>
        <v>66.192646745219633</v>
      </c>
      <c r="I40" s="1">
        <f t="shared" si="3"/>
        <v>1.4520602547803634</v>
      </c>
      <c r="K40" s="1">
        <f t="shared" si="4"/>
        <v>66.562129585028913</v>
      </c>
      <c r="L40" s="1">
        <f t="shared" si="5"/>
        <v>1.0825774149710838</v>
      </c>
      <c r="N40" s="1">
        <f t="shared" si="6"/>
        <v>66.670285571698173</v>
      </c>
      <c r="O40" s="1">
        <f t="shared" si="7"/>
        <v>0.97442142830182377</v>
      </c>
      <c r="R40" s="3">
        <v>43812</v>
      </c>
      <c r="S40" s="4">
        <v>25</v>
      </c>
      <c r="T40" s="1">
        <v>173.756439</v>
      </c>
      <c r="V40" s="1">
        <f t="shared" si="8"/>
        <v>172.64903783946167</v>
      </c>
      <c r="W40" s="1">
        <f t="shared" si="9"/>
        <v>1.1074011605383305</v>
      </c>
      <c r="Y40" s="1">
        <f t="shared" si="10"/>
        <v>172.56148335913761</v>
      </c>
      <c r="Z40" s="1">
        <f t="shared" si="11"/>
        <v>1.1949556408623891</v>
      </c>
      <c r="AB40" s="1">
        <f t="shared" si="12"/>
        <v>173.3436174640288</v>
      </c>
      <c r="AC40" s="1">
        <f t="shared" si="13"/>
        <v>0.41282153597120441</v>
      </c>
      <c r="AE40" s="1">
        <f t="shared" si="14"/>
        <v>173.7734056158346</v>
      </c>
      <c r="AF40" s="1">
        <f t="shared" si="15"/>
        <v>1.6966615834604681E-2</v>
      </c>
    </row>
    <row r="41" spans="1:32" x14ac:dyDescent="0.3">
      <c r="A41" s="3">
        <v>43815</v>
      </c>
      <c r="B41" s="4">
        <v>26</v>
      </c>
      <c r="C41" s="1">
        <v>68.802634999999995</v>
      </c>
      <c r="E41" s="1">
        <f t="shared" si="0"/>
        <v>66.035218383905061</v>
      </c>
      <c r="F41" s="1">
        <f t="shared" si="1"/>
        <v>2.7674166160949341</v>
      </c>
      <c r="H41" s="1">
        <f t="shared" si="2"/>
        <v>66.657306026749339</v>
      </c>
      <c r="I41" s="1">
        <f t="shared" si="3"/>
        <v>2.1453289732506562</v>
      </c>
      <c r="K41" s="1">
        <f t="shared" si="4"/>
        <v>67.21167603401156</v>
      </c>
      <c r="L41" s="1">
        <f t="shared" si="5"/>
        <v>1.5909589659884347</v>
      </c>
      <c r="N41" s="1">
        <f t="shared" si="6"/>
        <v>67.430334285773597</v>
      </c>
      <c r="O41" s="1">
        <f t="shared" si="7"/>
        <v>1.3723007142263981</v>
      </c>
      <c r="R41" s="3">
        <v>43815</v>
      </c>
      <c r="S41" s="4">
        <v>26</v>
      </c>
      <c r="T41" s="1">
        <v>173.18699599999999</v>
      </c>
      <c r="V41" s="1">
        <f t="shared" si="8"/>
        <v>172.82622202514779</v>
      </c>
      <c r="W41" s="1">
        <f t="shared" si="9"/>
        <v>0.36077397485220786</v>
      </c>
      <c r="Y41" s="1">
        <f t="shared" si="10"/>
        <v>172.94386916421357</v>
      </c>
      <c r="Z41" s="1">
        <f t="shared" si="11"/>
        <v>0.24312683578642691</v>
      </c>
      <c r="AB41" s="1">
        <f t="shared" si="12"/>
        <v>173.59131038561151</v>
      </c>
      <c r="AC41" s="1">
        <f t="shared" si="13"/>
        <v>0.40431438561151367</v>
      </c>
      <c r="AE41" s="1">
        <f t="shared" si="14"/>
        <v>173.76017165548359</v>
      </c>
      <c r="AF41" s="1">
        <f t="shared" si="15"/>
        <v>0.57317565548359539</v>
      </c>
    </row>
    <row r="42" spans="1:32" x14ac:dyDescent="0.3">
      <c r="A42" s="3">
        <v>43816</v>
      </c>
      <c r="B42" s="4">
        <v>27</v>
      </c>
      <c r="C42" s="1">
        <v>68.937850999999995</v>
      </c>
      <c r="E42" s="1">
        <f t="shared" si="0"/>
        <v>66.478005042480248</v>
      </c>
      <c r="F42" s="1">
        <f t="shared" si="1"/>
        <v>2.4598459575197467</v>
      </c>
      <c r="H42" s="1">
        <f t="shared" si="2"/>
        <v>67.34381129818955</v>
      </c>
      <c r="I42" s="1">
        <f t="shared" si="3"/>
        <v>1.5940397018104449</v>
      </c>
      <c r="K42" s="1">
        <f t="shared" si="4"/>
        <v>68.166251413604613</v>
      </c>
      <c r="L42" s="1">
        <f t="shared" si="5"/>
        <v>0.77159958639538218</v>
      </c>
      <c r="N42" s="1">
        <f t="shared" si="6"/>
        <v>68.500728842870188</v>
      </c>
      <c r="O42" s="1">
        <f t="shared" si="7"/>
        <v>0.43712215712980651</v>
      </c>
      <c r="R42" s="3">
        <v>43816</v>
      </c>
      <c r="S42" s="4">
        <v>27</v>
      </c>
      <c r="T42" s="1">
        <v>173.481537</v>
      </c>
      <c r="V42" s="1">
        <f t="shared" si="8"/>
        <v>172.88394586112412</v>
      </c>
      <c r="W42" s="1">
        <f t="shared" si="9"/>
        <v>0.59759113887588455</v>
      </c>
      <c r="Y42" s="1">
        <f t="shared" si="10"/>
        <v>173.02166975166523</v>
      </c>
      <c r="Z42" s="1">
        <f t="shared" si="11"/>
        <v>0.4598672483347741</v>
      </c>
      <c r="AB42" s="1">
        <f t="shared" si="12"/>
        <v>173.34872175424459</v>
      </c>
      <c r="AC42" s="1">
        <f t="shared" si="13"/>
        <v>0.13281524575540971</v>
      </c>
      <c r="AE42" s="1">
        <f t="shared" si="14"/>
        <v>173.31309464420639</v>
      </c>
      <c r="AF42" s="1">
        <f t="shared" si="15"/>
        <v>0.16844235579361566</v>
      </c>
    </row>
    <row r="43" spans="1:32" x14ac:dyDescent="0.3">
      <c r="A43" s="3">
        <v>43817</v>
      </c>
      <c r="B43" s="4">
        <v>28</v>
      </c>
      <c r="C43" s="1">
        <v>68.773132000000004</v>
      </c>
      <c r="E43" s="1">
        <f t="shared" si="0"/>
        <v>66.871580395683409</v>
      </c>
      <c r="F43" s="1">
        <f t="shared" si="1"/>
        <v>1.9015516043165945</v>
      </c>
      <c r="H43" s="1">
        <f t="shared" si="2"/>
        <v>67.853904002768886</v>
      </c>
      <c r="I43" s="1">
        <f t="shared" si="3"/>
        <v>0.91922799723111837</v>
      </c>
      <c r="K43" s="1">
        <f t="shared" si="4"/>
        <v>68.629211165441831</v>
      </c>
      <c r="L43" s="1">
        <f t="shared" si="5"/>
        <v>0.14392083455817328</v>
      </c>
      <c r="N43" s="1">
        <f t="shared" si="6"/>
        <v>68.841684125431442</v>
      </c>
      <c r="O43" s="1">
        <f t="shared" si="7"/>
        <v>6.8552125431438071E-2</v>
      </c>
      <c r="R43" s="3">
        <v>43817</v>
      </c>
      <c r="S43" s="4">
        <v>28</v>
      </c>
      <c r="T43" s="1">
        <v>171.45906099999999</v>
      </c>
      <c r="V43" s="1">
        <f t="shared" si="8"/>
        <v>172.97956044334424</v>
      </c>
      <c r="W43" s="1">
        <f t="shared" si="9"/>
        <v>1.5204994433442494</v>
      </c>
      <c r="Y43" s="1">
        <f t="shared" si="10"/>
        <v>173.16882727113236</v>
      </c>
      <c r="Z43" s="1">
        <f t="shared" si="11"/>
        <v>1.7097662711323665</v>
      </c>
      <c r="AB43" s="1">
        <f t="shared" si="12"/>
        <v>173.42841090169784</v>
      </c>
      <c r="AC43" s="1">
        <f t="shared" si="13"/>
        <v>1.9693499016978535</v>
      </c>
      <c r="AE43" s="1">
        <f t="shared" si="14"/>
        <v>173.4444796817254</v>
      </c>
      <c r="AF43" s="1">
        <f t="shared" si="15"/>
        <v>1.985418681725406</v>
      </c>
    </row>
    <row r="44" spans="1:32" x14ac:dyDescent="0.3">
      <c r="A44" s="3">
        <v>43818</v>
      </c>
      <c r="B44" s="4">
        <v>29</v>
      </c>
      <c r="C44" s="1">
        <v>68.841965000000002</v>
      </c>
      <c r="E44" s="1">
        <f t="shared" si="0"/>
        <v>67.175828652374065</v>
      </c>
      <c r="F44" s="1">
        <f t="shared" si="1"/>
        <v>1.6661363476259368</v>
      </c>
      <c r="H44" s="1">
        <f t="shared" si="2"/>
        <v>68.148056961882844</v>
      </c>
      <c r="I44" s="1">
        <f t="shared" si="3"/>
        <v>0.69390803811715784</v>
      </c>
      <c r="K44" s="1">
        <f t="shared" si="4"/>
        <v>68.715563666176735</v>
      </c>
      <c r="L44" s="1">
        <f t="shared" si="5"/>
        <v>0.12640133382326724</v>
      </c>
      <c r="N44" s="1">
        <f t="shared" si="6"/>
        <v>68.788213467594915</v>
      </c>
      <c r="O44" s="1">
        <f t="shared" si="7"/>
        <v>5.3751532405087232E-2</v>
      </c>
      <c r="R44" s="3">
        <v>43818</v>
      </c>
      <c r="S44" s="4">
        <v>29</v>
      </c>
      <c r="T44" s="1">
        <v>173.28518700000001</v>
      </c>
      <c r="V44" s="1">
        <f t="shared" si="8"/>
        <v>172.73628053240915</v>
      </c>
      <c r="W44" s="1">
        <f t="shared" si="9"/>
        <v>0.54890646759085371</v>
      </c>
      <c r="Y44" s="1">
        <f t="shared" si="10"/>
        <v>172.62170206437</v>
      </c>
      <c r="Z44" s="1">
        <f t="shared" si="11"/>
        <v>0.66348493563000943</v>
      </c>
      <c r="AB44" s="1">
        <f t="shared" si="12"/>
        <v>172.24680096067914</v>
      </c>
      <c r="AC44" s="1">
        <f t="shared" si="13"/>
        <v>1.0383860393208693</v>
      </c>
      <c r="AE44" s="1">
        <f t="shared" si="14"/>
        <v>171.89585310997958</v>
      </c>
      <c r="AF44" s="1">
        <f t="shared" si="15"/>
        <v>1.3893338900204242</v>
      </c>
    </row>
    <row r="45" spans="1:32" x14ac:dyDescent="0.3">
      <c r="A45" s="3">
        <v>43819</v>
      </c>
      <c r="B45" s="4">
        <v>30</v>
      </c>
      <c r="C45" s="1">
        <v>68.699387000000002</v>
      </c>
      <c r="E45" s="1">
        <f t="shared" si="0"/>
        <v>67.442410467994208</v>
      </c>
      <c r="F45" s="1">
        <f t="shared" si="1"/>
        <v>1.256976532005794</v>
      </c>
      <c r="H45" s="1">
        <f t="shared" si="2"/>
        <v>68.370107534080333</v>
      </c>
      <c r="I45" s="1">
        <f t="shared" si="3"/>
        <v>0.32927946591966872</v>
      </c>
      <c r="K45" s="1">
        <f t="shared" si="4"/>
        <v>68.791404466470695</v>
      </c>
      <c r="L45" s="1">
        <f t="shared" si="5"/>
        <v>9.2017466470693421E-2</v>
      </c>
      <c r="N45" s="1">
        <f t="shared" si="6"/>
        <v>68.830139662870891</v>
      </c>
      <c r="O45" s="1">
        <f t="shared" si="7"/>
        <v>0.13075266287088994</v>
      </c>
      <c r="R45" s="3">
        <v>43819</v>
      </c>
      <c r="S45" s="4">
        <v>30</v>
      </c>
      <c r="T45" s="1">
        <v>173.19682299999999</v>
      </c>
      <c r="V45" s="1">
        <f t="shared" si="8"/>
        <v>172.82410556722368</v>
      </c>
      <c r="W45" s="1">
        <f t="shared" si="9"/>
        <v>0.37271743277631231</v>
      </c>
      <c r="Y45" s="1">
        <f t="shared" si="10"/>
        <v>172.8340172437716</v>
      </c>
      <c r="Z45" s="1">
        <f t="shared" si="11"/>
        <v>0.36280575622839706</v>
      </c>
      <c r="AB45" s="1">
        <f t="shared" si="12"/>
        <v>172.86983258427165</v>
      </c>
      <c r="AC45" s="1">
        <f t="shared" si="13"/>
        <v>0.32699041572834631</v>
      </c>
      <c r="AE45" s="1">
        <f t="shared" si="14"/>
        <v>172.97953354419553</v>
      </c>
      <c r="AF45" s="1">
        <f t="shared" si="15"/>
        <v>0.2172894558044618</v>
      </c>
    </row>
    <row r="46" spans="1:32" x14ac:dyDescent="0.3">
      <c r="A46" s="3">
        <v>43822</v>
      </c>
      <c r="B46" s="4">
        <v>31</v>
      </c>
      <c r="C46" s="1">
        <v>69.820442</v>
      </c>
      <c r="E46" s="1">
        <f t="shared" si="0"/>
        <v>67.643526713115136</v>
      </c>
      <c r="F46" s="1">
        <f t="shared" si="1"/>
        <v>2.1769152868848636</v>
      </c>
      <c r="H46" s="1">
        <f t="shared" si="2"/>
        <v>68.475476963174629</v>
      </c>
      <c r="I46" s="1">
        <f t="shared" si="3"/>
        <v>1.3449650368253714</v>
      </c>
      <c r="K46" s="1">
        <f t="shared" si="4"/>
        <v>68.736193986588276</v>
      </c>
      <c r="L46" s="1">
        <f t="shared" si="5"/>
        <v>1.0842480134117238</v>
      </c>
      <c r="N46" s="1">
        <f t="shared" si="6"/>
        <v>68.728152585831594</v>
      </c>
      <c r="O46" s="1">
        <f t="shared" si="7"/>
        <v>1.0922894141684054</v>
      </c>
      <c r="R46" s="3">
        <v>43822</v>
      </c>
      <c r="S46" s="4">
        <v>31</v>
      </c>
      <c r="T46" s="1">
        <v>173.21646100000001</v>
      </c>
      <c r="V46" s="1">
        <f t="shared" si="8"/>
        <v>172.88374035646788</v>
      </c>
      <c r="W46" s="1">
        <f t="shared" si="9"/>
        <v>0.33272064353212727</v>
      </c>
      <c r="Y46" s="1">
        <f t="shared" si="10"/>
        <v>172.95011508576468</v>
      </c>
      <c r="Z46" s="1">
        <f t="shared" si="11"/>
        <v>0.26634591423533038</v>
      </c>
      <c r="AB46" s="1">
        <f t="shared" si="12"/>
        <v>173.06602683370866</v>
      </c>
      <c r="AC46" s="1">
        <f t="shared" si="13"/>
        <v>0.15043416629134754</v>
      </c>
      <c r="AE46" s="1">
        <f t="shared" si="14"/>
        <v>173.14901931972301</v>
      </c>
      <c r="AF46" s="1">
        <f t="shared" si="15"/>
        <v>6.7441680276999705E-2</v>
      </c>
    </row>
    <row r="47" spans="1:32" x14ac:dyDescent="0.3">
      <c r="A47" s="3">
        <v>43823</v>
      </c>
      <c r="B47" s="4">
        <v>32</v>
      </c>
      <c r="C47" s="1">
        <v>69.886818000000005</v>
      </c>
      <c r="E47" s="1">
        <f t="shared" si="0"/>
        <v>67.991833159016707</v>
      </c>
      <c r="F47" s="1">
        <f t="shared" si="1"/>
        <v>1.8949848409832981</v>
      </c>
      <c r="H47" s="1">
        <f t="shared" si="2"/>
        <v>68.905865774958741</v>
      </c>
      <c r="I47" s="1">
        <f t="shared" si="3"/>
        <v>0.98095222504126411</v>
      </c>
      <c r="K47" s="1">
        <f t="shared" si="4"/>
        <v>69.38674279463531</v>
      </c>
      <c r="L47" s="1">
        <f t="shared" si="5"/>
        <v>0.50007520536469485</v>
      </c>
      <c r="N47" s="1">
        <f t="shared" si="6"/>
        <v>69.580138328882953</v>
      </c>
      <c r="O47" s="1">
        <f t="shared" si="7"/>
        <v>0.30667967111705252</v>
      </c>
      <c r="R47" s="3">
        <v>43823</v>
      </c>
      <c r="S47" s="4">
        <v>32</v>
      </c>
      <c r="T47" s="1">
        <v>173.098648</v>
      </c>
      <c r="V47" s="1">
        <f t="shared" si="8"/>
        <v>172.93697565943302</v>
      </c>
      <c r="W47" s="1">
        <f t="shared" si="9"/>
        <v>0.16167234056698021</v>
      </c>
      <c r="Y47" s="1">
        <f t="shared" si="10"/>
        <v>173.03534577831996</v>
      </c>
      <c r="Z47" s="1">
        <f t="shared" si="11"/>
        <v>6.3302221680032744E-2</v>
      </c>
      <c r="AB47" s="1">
        <f t="shared" si="12"/>
        <v>173.15628733348348</v>
      </c>
      <c r="AC47" s="1">
        <f t="shared" si="13"/>
        <v>5.7639333483479049E-2</v>
      </c>
      <c r="AE47" s="1">
        <f t="shared" si="14"/>
        <v>173.20162383033909</v>
      </c>
      <c r="AF47" s="1">
        <f t="shared" si="15"/>
        <v>0.10297583033909063</v>
      </c>
    </row>
    <row r="48" spans="1:32" x14ac:dyDescent="0.3">
      <c r="A48" s="3">
        <v>43825</v>
      </c>
      <c r="B48" s="4">
        <v>33</v>
      </c>
      <c r="C48" s="1">
        <v>71.273392000000001</v>
      </c>
      <c r="E48" s="1">
        <f t="shared" si="0"/>
        <v>68.295030733574038</v>
      </c>
      <c r="F48" s="1">
        <f t="shared" si="1"/>
        <v>2.9783612664259635</v>
      </c>
      <c r="H48" s="1">
        <f t="shared" si="2"/>
        <v>69.219770486971939</v>
      </c>
      <c r="I48" s="1">
        <f t="shared" si="3"/>
        <v>2.0536215130280624</v>
      </c>
      <c r="K48" s="1">
        <f t="shared" si="4"/>
        <v>69.686787917854133</v>
      </c>
      <c r="L48" s="1">
        <f t="shared" si="5"/>
        <v>1.5866040821458682</v>
      </c>
      <c r="N48" s="1">
        <f t="shared" si="6"/>
        <v>69.81934847235425</v>
      </c>
      <c r="O48" s="1">
        <f t="shared" si="7"/>
        <v>1.4540435276457515</v>
      </c>
      <c r="R48" s="3">
        <v>43825</v>
      </c>
      <c r="S48" s="4">
        <v>33</v>
      </c>
      <c r="T48" s="1">
        <v>173.658264</v>
      </c>
      <c r="V48" s="1">
        <f t="shared" si="8"/>
        <v>172.96284323392373</v>
      </c>
      <c r="W48" s="1">
        <f t="shared" si="9"/>
        <v>0.69542076607626768</v>
      </c>
      <c r="Y48" s="1">
        <f t="shared" si="10"/>
        <v>173.05560248925758</v>
      </c>
      <c r="Z48" s="1">
        <f t="shared" si="11"/>
        <v>0.60266151074242202</v>
      </c>
      <c r="AB48" s="1">
        <f t="shared" si="12"/>
        <v>173.12170373339339</v>
      </c>
      <c r="AC48" s="1">
        <f t="shared" si="13"/>
        <v>0.53656026660661382</v>
      </c>
      <c r="AE48" s="1">
        <f t="shared" si="14"/>
        <v>173.12130268267458</v>
      </c>
      <c r="AF48" s="1">
        <f t="shared" si="15"/>
        <v>0.53696131732542085</v>
      </c>
    </row>
    <row r="49" spans="1:32" x14ac:dyDescent="0.3">
      <c r="A49" s="3">
        <v>43826</v>
      </c>
      <c r="B49" s="4">
        <v>34</v>
      </c>
      <c r="C49" s="1">
        <v>71.246352999999999</v>
      </c>
      <c r="E49" s="1">
        <f t="shared" si="0"/>
        <v>68.771568536202196</v>
      </c>
      <c r="F49" s="1">
        <f t="shared" si="1"/>
        <v>2.4747844637978034</v>
      </c>
      <c r="H49" s="1">
        <f t="shared" si="2"/>
        <v>69.876929371140918</v>
      </c>
      <c r="I49" s="1">
        <f t="shared" si="3"/>
        <v>1.3694236288590815</v>
      </c>
      <c r="K49" s="1">
        <f t="shared" si="4"/>
        <v>70.638750367141654</v>
      </c>
      <c r="L49" s="1">
        <f t="shared" si="5"/>
        <v>0.60760263285834526</v>
      </c>
      <c r="N49" s="1">
        <f t="shared" si="6"/>
        <v>70.953502423917939</v>
      </c>
      <c r="O49" s="1">
        <f t="shared" si="7"/>
        <v>0.29285057608205989</v>
      </c>
      <c r="R49" s="3">
        <v>43826</v>
      </c>
      <c r="S49" s="4">
        <v>34</v>
      </c>
      <c r="T49" s="1">
        <v>173.26556400000001</v>
      </c>
      <c r="V49" s="1">
        <f t="shared" si="8"/>
        <v>173.07411055649592</v>
      </c>
      <c r="W49" s="1">
        <f t="shared" si="9"/>
        <v>0.19145344350408777</v>
      </c>
      <c r="Y49" s="1">
        <f t="shared" si="10"/>
        <v>173.24845417269515</v>
      </c>
      <c r="Z49" s="1">
        <f t="shared" si="11"/>
        <v>1.7109827304864211E-2</v>
      </c>
      <c r="AB49" s="1">
        <f t="shared" si="12"/>
        <v>173.44363989335736</v>
      </c>
      <c r="AC49" s="1">
        <f t="shared" si="13"/>
        <v>0.17807589335734519</v>
      </c>
      <c r="AE49" s="1">
        <f t="shared" si="14"/>
        <v>173.54013251018841</v>
      </c>
      <c r="AF49" s="1">
        <f t="shared" si="15"/>
        <v>0.27456851018840212</v>
      </c>
    </row>
    <row r="50" spans="1:32" x14ac:dyDescent="0.3">
      <c r="A50" s="3">
        <v>43829</v>
      </c>
      <c r="B50" s="4">
        <v>35</v>
      </c>
      <c r="C50" s="1">
        <v>71.669212000000002</v>
      </c>
      <c r="E50" s="1">
        <f t="shared" si="0"/>
        <v>69.167534050409841</v>
      </c>
      <c r="F50" s="1">
        <f t="shared" si="1"/>
        <v>2.5016779495901602</v>
      </c>
      <c r="H50" s="1">
        <f t="shared" si="2"/>
        <v>70.315144932375816</v>
      </c>
      <c r="I50" s="1">
        <f t="shared" si="3"/>
        <v>1.3540670676241859</v>
      </c>
      <c r="K50" s="1">
        <f t="shared" si="4"/>
        <v>71.003311946856655</v>
      </c>
      <c r="L50" s="1">
        <f t="shared" si="5"/>
        <v>0.66590005314334633</v>
      </c>
      <c r="N50" s="1">
        <f t="shared" si="6"/>
        <v>71.181925873261946</v>
      </c>
      <c r="O50" s="1">
        <f t="shared" si="7"/>
        <v>0.48728612673805571</v>
      </c>
      <c r="R50" s="3">
        <v>43829</v>
      </c>
      <c r="S50" s="4">
        <v>35</v>
      </c>
      <c r="T50" s="1">
        <v>173.20661899999999</v>
      </c>
      <c r="V50" s="1">
        <f t="shared" si="8"/>
        <v>173.10474310745658</v>
      </c>
      <c r="W50" s="1">
        <f t="shared" si="9"/>
        <v>0.10187589254340423</v>
      </c>
      <c r="Y50" s="1">
        <f t="shared" si="10"/>
        <v>173.25392931743269</v>
      </c>
      <c r="Z50" s="1">
        <f t="shared" si="11"/>
        <v>4.7310317432703641E-2</v>
      </c>
      <c r="AB50" s="1">
        <f t="shared" si="12"/>
        <v>173.33679435734297</v>
      </c>
      <c r="AC50" s="1">
        <f t="shared" si="13"/>
        <v>0.1301753573429778</v>
      </c>
      <c r="AE50" s="1">
        <f t="shared" si="14"/>
        <v>173.32596907224143</v>
      </c>
      <c r="AF50" s="1">
        <f t="shared" si="15"/>
        <v>0.11935007224144556</v>
      </c>
    </row>
    <row r="51" spans="1:32" x14ac:dyDescent="0.3">
      <c r="A51" s="3">
        <v>43830</v>
      </c>
      <c r="B51" s="4">
        <v>36</v>
      </c>
      <c r="C51" s="1">
        <v>72.192863000000003</v>
      </c>
      <c r="E51" s="1">
        <f t="shared" si="0"/>
        <v>69.567802522344266</v>
      </c>
      <c r="F51" s="1">
        <f t="shared" si="1"/>
        <v>2.6250604776557367</v>
      </c>
      <c r="H51" s="1">
        <f t="shared" si="2"/>
        <v>70.748446394015559</v>
      </c>
      <c r="I51" s="1">
        <f t="shared" si="3"/>
        <v>1.4444166059844434</v>
      </c>
      <c r="K51" s="1">
        <f t="shared" si="4"/>
        <v>71.40285197874266</v>
      </c>
      <c r="L51" s="1">
        <f t="shared" si="5"/>
        <v>0.79001102125734235</v>
      </c>
      <c r="N51" s="1">
        <f t="shared" si="6"/>
        <v>71.562009052117631</v>
      </c>
      <c r="O51" s="1">
        <f t="shared" si="7"/>
        <v>0.63085394788237181</v>
      </c>
      <c r="R51" s="3">
        <v>43830</v>
      </c>
      <c r="S51" s="4">
        <v>36</v>
      </c>
      <c r="T51" s="1">
        <v>173.776062</v>
      </c>
      <c r="V51" s="1">
        <f t="shared" si="8"/>
        <v>173.12104325026351</v>
      </c>
      <c r="W51" s="1">
        <f t="shared" si="9"/>
        <v>0.65501874973648455</v>
      </c>
      <c r="Y51" s="1">
        <f t="shared" si="10"/>
        <v>173.23879001585422</v>
      </c>
      <c r="Z51" s="1">
        <f t="shared" si="11"/>
        <v>0.53727198414577515</v>
      </c>
      <c r="AB51" s="1">
        <f t="shared" si="12"/>
        <v>173.25868914293716</v>
      </c>
      <c r="AC51" s="1">
        <f t="shared" si="13"/>
        <v>0.51737285706283842</v>
      </c>
      <c r="AE51" s="1">
        <f t="shared" si="14"/>
        <v>173.23287601589311</v>
      </c>
      <c r="AF51" s="1">
        <f t="shared" si="15"/>
        <v>0.54318598410688423</v>
      </c>
    </row>
    <row r="52" spans="1:32" x14ac:dyDescent="0.3">
      <c r="A52" s="3">
        <v>43832</v>
      </c>
      <c r="B52" s="4">
        <v>37</v>
      </c>
      <c r="C52" s="1">
        <v>73.840041999999997</v>
      </c>
      <c r="E52" s="1">
        <f t="shared" si="0"/>
        <v>69.987812198769177</v>
      </c>
      <c r="F52" s="1">
        <f t="shared" si="1"/>
        <v>3.8522298012308198</v>
      </c>
      <c r="H52" s="1">
        <f t="shared" si="2"/>
        <v>71.210659707930574</v>
      </c>
      <c r="I52" s="1">
        <f t="shared" si="3"/>
        <v>2.6293822920694225</v>
      </c>
      <c r="K52" s="1">
        <f t="shared" si="4"/>
        <v>71.876858591497069</v>
      </c>
      <c r="L52" s="1">
        <f t="shared" si="5"/>
        <v>1.9631834085029283</v>
      </c>
      <c r="N52" s="1">
        <f t="shared" si="6"/>
        <v>72.054075131465879</v>
      </c>
      <c r="O52" s="1">
        <f t="shared" si="7"/>
        <v>1.7859668685341177</v>
      </c>
      <c r="R52" s="3">
        <v>43832</v>
      </c>
      <c r="S52" s="4">
        <v>37</v>
      </c>
      <c r="T52" s="1">
        <v>177.49704</v>
      </c>
      <c r="V52" s="1">
        <f t="shared" si="8"/>
        <v>173.22584625022134</v>
      </c>
      <c r="W52" s="1">
        <f t="shared" si="9"/>
        <v>4.2711937497786607</v>
      </c>
      <c r="Y52" s="1">
        <f t="shared" si="10"/>
        <v>173.41071705078087</v>
      </c>
      <c r="Z52" s="1">
        <f t="shared" si="11"/>
        <v>4.0863229492191238</v>
      </c>
      <c r="AB52" s="1">
        <f t="shared" si="12"/>
        <v>173.56911285717487</v>
      </c>
      <c r="AC52" s="1">
        <f t="shared" si="13"/>
        <v>3.9279271428251263</v>
      </c>
      <c r="AE52" s="1">
        <f t="shared" si="14"/>
        <v>173.65656108349648</v>
      </c>
      <c r="AF52" s="1">
        <f t="shared" si="15"/>
        <v>3.840478916503514</v>
      </c>
    </row>
    <row r="53" spans="1:32" x14ac:dyDescent="0.3">
      <c r="A53" s="3">
        <v>43833</v>
      </c>
      <c r="B53" s="4">
        <v>38</v>
      </c>
      <c r="C53" s="1">
        <v>73.122153999999995</v>
      </c>
      <c r="E53" s="1">
        <f t="shared" si="0"/>
        <v>70.6041689669661</v>
      </c>
      <c r="F53" s="1">
        <f t="shared" si="1"/>
        <v>2.5179850330338951</v>
      </c>
      <c r="H53" s="1">
        <f t="shared" si="2"/>
        <v>72.052062041392787</v>
      </c>
      <c r="I53" s="1">
        <f t="shared" si="3"/>
        <v>1.0700919586072075</v>
      </c>
      <c r="K53" s="1">
        <f t="shared" si="4"/>
        <v>73.054768636598823</v>
      </c>
      <c r="L53" s="1">
        <f t="shared" si="5"/>
        <v>6.7385363401172071E-2</v>
      </c>
      <c r="N53" s="1">
        <f t="shared" si="6"/>
        <v>73.447129288922497</v>
      </c>
      <c r="O53" s="1">
        <f t="shared" si="7"/>
        <v>0.32497528892250216</v>
      </c>
      <c r="R53" s="3">
        <v>43833</v>
      </c>
      <c r="S53" s="4">
        <v>38</v>
      </c>
      <c r="T53" s="1">
        <v>175.602203</v>
      </c>
      <c r="V53" s="1">
        <f t="shared" si="8"/>
        <v>173.90923725018592</v>
      </c>
      <c r="W53" s="1">
        <f t="shared" si="9"/>
        <v>1.6929657498140784</v>
      </c>
      <c r="Y53" s="1">
        <f t="shared" si="10"/>
        <v>174.71834039453097</v>
      </c>
      <c r="Z53" s="1">
        <f t="shared" si="11"/>
        <v>0.88386260546903372</v>
      </c>
      <c r="AB53" s="1">
        <f t="shared" si="12"/>
        <v>175.92586914286994</v>
      </c>
      <c r="AC53" s="1">
        <f t="shared" si="13"/>
        <v>0.32366614286993922</v>
      </c>
      <c r="AE53" s="1">
        <f t="shared" si="14"/>
        <v>176.65213463836923</v>
      </c>
      <c r="AF53" s="1">
        <f t="shared" si="15"/>
        <v>1.0499316383692303</v>
      </c>
    </row>
    <row r="54" spans="1:32" x14ac:dyDescent="0.3">
      <c r="A54" s="3">
        <v>43836</v>
      </c>
      <c r="B54" s="4">
        <v>39</v>
      </c>
      <c r="C54" s="1">
        <v>73.704819000000001</v>
      </c>
      <c r="E54" s="1">
        <f t="shared" si="0"/>
        <v>71.007046572251511</v>
      </c>
      <c r="F54" s="1">
        <f t="shared" si="1"/>
        <v>2.6977724277484896</v>
      </c>
      <c r="H54" s="1">
        <f t="shared" si="2"/>
        <v>72.394491468147095</v>
      </c>
      <c r="I54" s="1">
        <f t="shared" si="3"/>
        <v>1.3103275318529057</v>
      </c>
      <c r="K54" s="1">
        <f t="shared" si="4"/>
        <v>73.095199854639532</v>
      </c>
      <c r="L54" s="1">
        <f t="shared" si="5"/>
        <v>0.60961914536046891</v>
      </c>
      <c r="N54" s="1">
        <f t="shared" si="6"/>
        <v>73.193648563562945</v>
      </c>
      <c r="O54" s="1">
        <f t="shared" si="7"/>
        <v>0.51117043643705529</v>
      </c>
      <c r="R54" s="3">
        <v>43836</v>
      </c>
      <c r="S54" s="4">
        <v>39</v>
      </c>
      <c r="T54" s="1">
        <v>174.276794</v>
      </c>
      <c r="V54" s="1">
        <f t="shared" si="8"/>
        <v>174.18011177015617</v>
      </c>
      <c r="W54" s="1">
        <f t="shared" si="9"/>
        <v>9.6682229843821688E-2</v>
      </c>
      <c r="Y54" s="1">
        <f t="shared" si="10"/>
        <v>175.00117642828104</v>
      </c>
      <c r="Z54" s="1">
        <f t="shared" si="11"/>
        <v>0.72438242828104649</v>
      </c>
      <c r="AB54" s="1">
        <f t="shared" si="12"/>
        <v>175.73166945714797</v>
      </c>
      <c r="AC54" s="1">
        <f t="shared" si="13"/>
        <v>1.4548754571479776</v>
      </c>
      <c r="AE54" s="1">
        <f t="shared" si="14"/>
        <v>175.83318796044125</v>
      </c>
      <c r="AF54" s="1">
        <f t="shared" si="15"/>
        <v>1.5563939604412553</v>
      </c>
    </row>
    <row r="55" spans="1:32" x14ac:dyDescent="0.3">
      <c r="A55" s="3">
        <v>43837</v>
      </c>
      <c r="B55" s="4">
        <v>40</v>
      </c>
      <c r="C55" s="1">
        <v>73.358185000000006</v>
      </c>
      <c r="E55" s="1">
        <f t="shared" si="0"/>
        <v>71.438690160691266</v>
      </c>
      <c r="F55" s="1">
        <f t="shared" si="1"/>
        <v>1.9194948393087401</v>
      </c>
      <c r="H55" s="1">
        <f t="shared" si="2"/>
        <v>72.813796278340021</v>
      </c>
      <c r="I55" s="1">
        <f t="shared" si="3"/>
        <v>0.54438872165998475</v>
      </c>
      <c r="K55" s="1">
        <f t="shared" si="4"/>
        <v>73.46097134185581</v>
      </c>
      <c r="L55" s="1">
        <f t="shared" si="5"/>
        <v>0.10278634185580415</v>
      </c>
      <c r="N55" s="1">
        <f t="shared" si="6"/>
        <v>73.592361503983852</v>
      </c>
      <c r="O55" s="1">
        <f t="shared" si="7"/>
        <v>0.23417650398384637</v>
      </c>
      <c r="R55" s="3">
        <v>43837</v>
      </c>
      <c r="S55" s="4">
        <v>40</v>
      </c>
      <c r="T55" s="1">
        <v>174.37496899999999</v>
      </c>
      <c r="V55" s="1">
        <f t="shared" si="8"/>
        <v>174.19558092693117</v>
      </c>
      <c r="W55" s="1">
        <f t="shared" si="9"/>
        <v>0.17938807306882154</v>
      </c>
      <c r="Y55" s="1">
        <f t="shared" si="10"/>
        <v>174.7693740512311</v>
      </c>
      <c r="Z55" s="1">
        <f t="shared" si="11"/>
        <v>0.3944050512311037</v>
      </c>
      <c r="AB55" s="1">
        <f t="shared" si="12"/>
        <v>174.8587441828592</v>
      </c>
      <c r="AC55" s="1">
        <f t="shared" si="13"/>
        <v>0.48377518285920473</v>
      </c>
      <c r="AE55" s="1">
        <f t="shared" si="14"/>
        <v>174.61920067129708</v>
      </c>
      <c r="AF55" s="1">
        <f t="shared" si="15"/>
        <v>0.24423167129708645</v>
      </c>
    </row>
    <row r="56" spans="1:32" x14ac:dyDescent="0.3">
      <c r="A56" s="3">
        <v>43838</v>
      </c>
      <c r="B56" s="4">
        <v>41</v>
      </c>
      <c r="C56" s="1">
        <v>74.538239000000004</v>
      </c>
      <c r="E56" s="1">
        <f t="shared" si="0"/>
        <v>71.745809334980663</v>
      </c>
      <c r="F56" s="1">
        <f t="shared" si="1"/>
        <v>2.7924296650193412</v>
      </c>
      <c r="H56" s="1">
        <f t="shared" si="2"/>
        <v>72.988000669271216</v>
      </c>
      <c r="I56" s="1">
        <f t="shared" si="3"/>
        <v>1.5502383307287886</v>
      </c>
      <c r="K56" s="1">
        <f t="shared" si="4"/>
        <v>73.399299536742333</v>
      </c>
      <c r="L56" s="1">
        <f t="shared" si="5"/>
        <v>1.138939463257671</v>
      </c>
      <c r="N56" s="1">
        <f t="shared" si="6"/>
        <v>73.409703830876452</v>
      </c>
      <c r="O56" s="1">
        <f t="shared" si="7"/>
        <v>1.1285351691235519</v>
      </c>
      <c r="R56" s="3">
        <v>43838</v>
      </c>
      <c r="S56" s="4">
        <v>41</v>
      </c>
      <c r="T56" s="1">
        <v>174.522232</v>
      </c>
      <c r="V56" s="1">
        <f t="shared" si="8"/>
        <v>174.22428301862217</v>
      </c>
      <c r="W56" s="1">
        <f t="shared" si="9"/>
        <v>0.29794898137782866</v>
      </c>
      <c r="Y56" s="1">
        <f t="shared" si="10"/>
        <v>174.64316443483713</v>
      </c>
      <c r="Z56" s="1">
        <f t="shared" si="11"/>
        <v>0.12093243483712968</v>
      </c>
      <c r="AB56" s="1">
        <f t="shared" si="12"/>
        <v>174.56847907314369</v>
      </c>
      <c r="AC56" s="1">
        <f t="shared" si="13"/>
        <v>4.6247073143689477E-2</v>
      </c>
      <c r="AE56" s="1">
        <f t="shared" si="14"/>
        <v>174.42869996768536</v>
      </c>
      <c r="AF56" s="1">
        <f t="shared" si="15"/>
        <v>9.3532032314641356E-2</v>
      </c>
    </row>
    <row r="57" spans="1:32" x14ac:dyDescent="0.3">
      <c r="A57" s="3">
        <v>43839</v>
      </c>
      <c r="B57" s="4">
        <v>42</v>
      </c>
      <c r="C57" s="1">
        <v>76.121498000000003</v>
      </c>
      <c r="E57" s="1">
        <f t="shared" si="0"/>
        <v>72.19259808138375</v>
      </c>
      <c r="F57" s="1">
        <f t="shared" si="1"/>
        <v>3.9288999186162528</v>
      </c>
      <c r="H57" s="1">
        <f t="shared" si="2"/>
        <v>73.484076935104426</v>
      </c>
      <c r="I57" s="1">
        <f t="shared" si="3"/>
        <v>2.6374210648955767</v>
      </c>
      <c r="K57" s="1">
        <f t="shared" si="4"/>
        <v>74.082663214696936</v>
      </c>
      <c r="L57" s="1">
        <f t="shared" si="5"/>
        <v>2.0388347853030666</v>
      </c>
      <c r="N57" s="1">
        <f t="shared" si="6"/>
        <v>74.289961262792815</v>
      </c>
      <c r="O57" s="1">
        <f t="shared" si="7"/>
        <v>1.8315367372071876</v>
      </c>
      <c r="R57" s="3">
        <v>43839</v>
      </c>
      <c r="S57" s="4">
        <v>42</v>
      </c>
      <c r="T57" s="1">
        <v>175.80838</v>
      </c>
      <c r="V57" s="1">
        <f t="shared" si="8"/>
        <v>174.2719548556426</v>
      </c>
      <c r="W57" s="1">
        <f t="shared" si="9"/>
        <v>1.5364251443573949</v>
      </c>
      <c r="Y57" s="1">
        <f t="shared" si="10"/>
        <v>174.60446605568924</v>
      </c>
      <c r="Z57" s="1">
        <f t="shared" si="11"/>
        <v>1.2039139443107558</v>
      </c>
      <c r="AB57" s="1">
        <f t="shared" si="12"/>
        <v>174.54073082925748</v>
      </c>
      <c r="AC57" s="1">
        <f t="shared" si="13"/>
        <v>1.2676491707425157</v>
      </c>
      <c r="AE57" s="1">
        <f t="shared" si="14"/>
        <v>174.50165495289076</v>
      </c>
      <c r="AF57" s="1">
        <f t="shared" si="15"/>
        <v>1.3067250471092393</v>
      </c>
    </row>
    <row r="58" spans="1:32" x14ac:dyDescent="0.3">
      <c r="A58" s="3">
        <v>43840</v>
      </c>
      <c r="B58" s="4">
        <v>43</v>
      </c>
      <c r="C58" s="1">
        <v>76.293578999999994</v>
      </c>
      <c r="E58" s="1">
        <f t="shared" si="0"/>
        <v>72.821222068362346</v>
      </c>
      <c r="F58" s="1">
        <f t="shared" si="1"/>
        <v>3.4723569316376484</v>
      </c>
      <c r="H58" s="1">
        <f t="shared" si="2"/>
        <v>74.328051675871009</v>
      </c>
      <c r="I58" s="1">
        <f t="shared" si="3"/>
        <v>1.9655273241289848</v>
      </c>
      <c r="K58" s="1">
        <f t="shared" si="4"/>
        <v>75.30596408587877</v>
      </c>
      <c r="L58" s="1">
        <f t="shared" si="5"/>
        <v>0.98761491412122382</v>
      </c>
      <c r="N58" s="1">
        <f t="shared" si="6"/>
        <v>75.718559917814417</v>
      </c>
      <c r="O58" s="1">
        <f t="shared" si="7"/>
        <v>0.57501908218557674</v>
      </c>
      <c r="R58" s="3">
        <v>43840</v>
      </c>
      <c r="S58" s="4">
        <v>43</v>
      </c>
      <c r="T58" s="1">
        <v>175.42546100000001</v>
      </c>
      <c r="V58" s="1">
        <f t="shared" si="8"/>
        <v>174.51778287873978</v>
      </c>
      <c r="W58" s="1">
        <f t="shared" si="9"/>
        <v>0.90767812126023273</v>
      </c>
      <c r="Y58" s="1">
        <f t="shared" si="10"/>
        <v>174.98971851786868</v>
      </c>
      <c r="Z58" s="1">
        <f t="shared" si="11"/>
        <v>0.4357424821313316</v>
      </c>
      <c r="AB58" s="1">
        <f t="shared" si="12"/>
        <v>175.30132033170298</v>
      </c>
      <c r="AC58" s="1">
        <f t="shared" si="13"/>
        <v>0.12414066829703074</v>
      </c>
      <c r="AE58" s="1">
        <f t="shared" si="14"/>
        <v>175.52090048963598</v>
      </c>
      <c r="AF58" s="1">
        <f t="shared" si="15"/>
        <v>9.5439489635964492E-2</v>
      </c>
    </row>
    <row r="59" spans="1:32" x14ac:dyDescent="0.3">
      <c r="A59" s="3">
        <v>43843</v>
      </c>
      <c r="B59" s="4">
        <v>44</v>
      </c>
      <c r="C59" s="1">
        <v>77.923537999999994</v>
      </c>
      <c r="E59" s="1">
        <f t="shared" si="0"/>
        <v>73.376799177424374</v>
      </c>
      <c r="F59" s="1">
        <f t="shared" si="1"/>
        <v>4.5467388225756196</v>
      </c>
      <c r="H59" s="1">
        <f t="shared" si="2"/>
        <v>74.957020419592283</v>
      </c>
      <c r="I59" s="1">
        <f t="shared" si="3"/>
        <v>2.9665175804077109</v>
      </c>
      <c r="K59" s="1">
        <f t="shared" si="4"/>
        <v>75.898533034351502</v>
      </c>
      <c r="L59" s="1">
        <f t="shared" si="5"/>
        <v>2.0250049656484919</v>
      </c>
      <c r="N59" s="1">
        <f t="shared" si="6"/>
        <v>76.167074801919171</v>
      </c>
      <c r="O59" s="1">
        <f t="shared" si="7"/>
        <v>1.756463198080823</v>
      </c>
      <c r="R59" s="3">
        <v>43843</v>
      </c>
      <c r="S59" s="4">
        <v>44</v>
      </c>
      <c r="T59" s="1">
        <v>177.96829199999999</v>
      </c>
      <c r="V59" s="1">
        <f t="shared" si="8"/>
        <v>174.66301137814142</v>
      </c>
      <c r="W59" s="1">
        <f t="shared" si="9"/>
        <v>3.3052806218585715</v>
      </c>
      <c r="Y59" s="1">
        <f t="shared" si="10"/>
        <v>175.1291561121507</v>
      </c>
      <c r="Z59" s="1">
        <f t="shared" si="11"/>
        <v>2.8391358878492952</v>
      </c>
      <c r="AB59" s="1">
        <f t="shared" si="12"/>
        <v>175.37580473268122</v>
      </c>
      <c r="AC59" s="1">
        <f t="shared" si="13"/>
        <v>2.5924872673187735</v>
      </c>
      <c r="AE59" s="1">
        <f t="shared" si="14"/>
        <v>175.44645768771994</v>
      </c>
      <c r="AF59" s="1">
        <f t="shared" si="15"/>
        <v>2.5218343122800491</v>
      </c>
    </row>
    <row r="60" spans="1:32" x14ac:dyDescent="0.3">
      <c r="A60" s="3">
        <v>43844</v>
      </c>
      <c r="B60" s="4">
        <v>45</v>
      </c>
      <c r="C60" s="1">
        <v>76.871323000000004</v>
      </c>
      <c r="E60" s="1">
        <f t="shared" si="0"/>
        <v>74.104277389036469</v>
      </c>
      <c r="F60" s="1">
        <f t="shared" si="1"/>
        <v>2.7670456109635353</v>
      </c>
      <c r="H60" s="1">
        <f t="shared" si="2"/>
        <v>75.906306045322751</v>
      </c>
      <c r="I60" s="1">
        <f t="shared" si="3"/>
        <v>0.96501695467725312</v>
      </c>
      <c r="K60" s="1">
        <f t="shared" si="4"/>
        <v>77.1135360137406</v>
      </c>
      <c r="L60" s="1">
        <f t="shared" si="5"/>
        <v>0.24221301374059578</v>
      </c>
      <c r="N60" s="1">
        <f t="shared" si="6"/>
        <v>77.53711609642221</v>
      </c>
      <c r="O60" s="1">
        <f t="shared" si="7"/>
        <v>0.66579309642220608</v>
      </c>
      <c r="R60" s="3">
        <v>43844</v>
      </c>
      <c r="S60" s="4">
        <v>45</v>
      </c>
      <c r="T60" s="1">
        <v>177.16322299999999</v>
      </c>
      <c r="V60" s="1">
        <f t="shared" si="8"/>
        <v>175.19185627763881</v>
      </c>
      <c r="W60" s="1">
        <f t="shared" si="9"/>
        <v>1.9713667223611822</v>
      </c>
      <c r="Y60" s="1">
        <f t="shared" si="10"/>
        <v>176.03767959626248</v>
      </c>
      <c r="Z60" s="1">
        <f t="shared" si="11"/>
        <v>1.1255434037375096</v>
      </c>
      <c r="AB60" s="1">
        <f t="shared" si="12"/>
        <v>176.93129709307249</v>
      </c>
      <c r="AC60" s="1">
        <f t="shared" si="13"/>
        <v>0.23192590692750059</v>
      </c>
      <c r="AE60" s="1">
        <f t="shared" si="14"/>
        <v>177.41348845129841</v>
      </c>
      <c r="AF60" s="1">
        <f t="shared" si="15"/>
        <v>0.25026545129841793</v>
      </c>
    </row>
    <row r="61" spans="1:32" x14ac:dyDescent="0.3">
      <c r="A61" s="3">
        <v>43845</v>
      </c>
      <c r="B61" s="4">
        <v>46</v>
      </c>
      <c r="C61" s="1">
        <v>76.541884999999994</v>
      </c>
      <c r="E61" s="1">
        <f t="shared" si="0"/>
        <v>74.547004686790629</v>
      </c>
      <c r="F61" s="1">
        <f t="shared" si="1"/>
        <v>1.9948803132093644</v>
      </c>
      <c r="H61" s="1">
        <f t="shared" si="2"/>
        <v>76.215111470819465</v>
      </c>
      <c r="I61" s="1">
        <f t="shared" si="3"/>
        <v>0.32677352918052804</v>
      </c>
      <c r="K61" s="1">
        <f t="shared" si="4"/>
        <v>76.968208205496239</v>
      </c>
      <c r="L61" s="1">
        <f t="shared" si="5"/>
        <v>0.42632320549624581</v>
      </c>
      <c r="N61" s="1">
        <f t="shared" si="6"/>
        <v>77.017797481212895</v>
      </c>
      <c r="O61" s="1">
        <f t="shared" si="7"/>
        <v>0.47591248121290164</v>
      </c>
      <c r="R61" s="3">
        <v>43845</v>
      </c>
      <c r="S61" s="4">
        <v>46</v>
      </c>
      <c r="T61" s="1">
        <v>177.43812600000001</v>
      </c>
      <c r="V61" s="1">
        <f t="shared" si="8"/>
        <v>175.50727495321658</v>
      </c>
      <c r="W61" s="1">
        <f t="shared" si="9"/>
        <v>1.930851046783431</v>
      </c>
      <c r="Y61" s="1">
        <f t="shared" si="10"/>
        <v>176.39785348545848</v>
      </c>
      <c r="Z61" s="1">
        <f t="shared" si="11"/>
        <v>1.0402725145415275</v>
      </c>
      <c r="AB61" s="1">
        <f t="shared" si="12"/>
        <v>177.07045263722898</v>
      </c>
      <c r="AC61" s="1">
        <f t="shared" si="13"/>
        <v>0.36767336277102913</v>
      </c>
      <c r="AE61" s="1">
        <f t="shared" si="14"/>
        <v>177.21828139928564</v>
      </c>
      <c r="AF61" s="1">
        <f t="shared" si="15"/>
        <v>0.21984460071436729</v>
      </c>
    </row>
    <row r="62" spans="1:32" x14ac:dyDescent="0.3">
      <c r="A62" s="3">
        <v>43846</v>
      </c>
      <c r="B62" s="4">
        <v>47</v>
      </c>
      <c r="C62" s="1">
        <v>77.500693999999996</v>
      </c>
      <c r="E62" s="1">
        <f t="shared" si="0"/>
        <v>74.866185536904126</v>
      </c>
      <c r="F62" s="1">
        <f t="shared" si="1"/>
        <v>2.6345084630958695</v>
      </c>
      <c r="H62" s="1">
        <f t="shared" si="2"/>
        <v>76.319679000157237</v>
      </c>
      <c r="I62" s="1">
        <f t="shared" si="3"/>
        <v>1.181014999842759</v>
      </c>
      <c r="K62" s="1">
        <f t="shared" si="4"/>
        <v>76.712414282198495</v>
      </c>
      <c r="L62" s="1">
        <f t="shared" si="5"/>
        <v>0.78827971780150108</v>
      </c>
      <c r="N62" s="1">
        <f t="shared" si="6"/>
        <v>76.64658574586683</v>
      </c>
      <c r="O62" s="1">
        <f t="shared" si="7"/>
        <v>0.85410825413316616</v>
      </c>
      <c r="R62" s="3">
        <v>43846</v>
      </c>
      <c r="S62" s="4">
        <v>47</v>
      </c>
      <c r="T62" s="1">
        <v>178.94026199999999</v>
      </c>
      <c r="V62" s="1">
        <f t="shared" si="8"/>
        <v>175.81621112070192</v>
      </c>
      <c r="W62" s="1">
        <f t="shared" si="9"/>
        <v>3.1240508792980677</v>
      </c>
      <c r="Y62" s="1">
        <f t="shared" si="10"/>
        <v>176.73074069011176</v>
      </c>
      <c r="Z62" s="1">
        <f t="shared" si="11"/>
        <v>2.2095213098882311</v>
      </c>
      <c r="AB62" s="1">
        <f t="shared" si="12"/>
        <v>177.29105665489161</v>
      </c>
      <c r="AC62" s="1">
        <f t="shared" si="13"/>
        <v>1.6492053451083848</v>
      </c>
      <c r="AE62" s="1">
        <f t="shared" si="14"/>
        <v>177.38976018784285</v>
      </c>
      <c r="AF62" s="1">
        <f t="shared" si="15"/>
        <v>1.5505018121571368</v>
      </c>
    </row>
    <row r="63" spans="1:32" x14ac:dyDescent="0.3">
      <c r="A63" s="3">
        <v>43847</v>
      </c>
      <c r="B63" s="4">
        <v>48</v>
      </c>
      <c r="C63" s="1">
        <v>78.358695999999995</v>
      </c>
      <c r="E63" s="1">
        <f t="shared" si="0"/>
        <v>75.287706890999459</v>
      </c>
      <c r="F63" s="1">
        <f t="shared" si="1"/>
        <v>3.0709891090005357</v>
      </c>
      <c r="H63" s="1">
        <f t="shared" si="2"/>
        <v>76.697603800106918</v>
      </c>
      <c r="I63" s="1">
        <f t="shared" si="3"/>
        <v>1.6610921998930763</v>
      </c>
      <c r="K63" s="1">
        <f t="shared" si="4"/>
        <v>77.185382112879395</v>
      </c>
      <c r="L63" s="1">
        <f t="shared" si="5"/>
        <v>1.1733138871205995</v>
      </c>
      <c r="N63" s="1">
        <f t="shared" si="6"/>
        <v>77.312790184090701</v>
      </c>
      <c r="O63" s="1">
        <f t="shared" si="7"/>
        <v>1.0459058159092933</v>
      </c>
      <c r="R63" s="3">
        <v>43847</v>
      </c>
      <c r="S63" s="4">
        <v>48</v>
      </c>
      <c r="T63" s="1">
        <v>179.89259300000001</v>
      </c>
      <c r="V63" s="1">
        <f t="shared" si="8"/>
        <v>176.31605926138963</v>
      </c>
      <c r="W63" s="1">
        <f t="shared" si="9"/>
        <v>3.5765337386103795</v>
      </c>
      <c r="Y63" s="1">
        <f t="shared" si="10"/>
        <v>177.43778750927598</v>
      </c>
      <c r="Z63" s="1">
        <f t="shared" si="11"/>
        <v>2.4548054907240271</v>
      </c>
      <c r="AB63" s="1">
        <f t="shared" si="12"/>
        <v>178.28057986195665</v>
      </c>
      <c r="AC63" s="1">
        <f t="shared" si="13"/>
        <v>1.612013138043352</v>
      </c>
      <c r="AE63" s="1">
        <f t="shared" si="14"/>
        <v>178.59915160132542</v>
      </c>
      <c r="AF63" s="1">
        <f t="shared" si="15"/>
        <v>1.2934413986745881</v>
      </c>
    </row>
    <row r="64" spans="1:32" x14ac:dyDescent="0.3">
      <c r="A64" s="3">
        <v>43851</v>
      </c>
      <c r="B64" s="4">
        <v>49</v>
      </c>
      <c r="C64" s="1">
        <v>77.827667000000005</v>
      </c>
      <c r="E64" s="1">
        <f t="shared" si="0"/>
        <v>75.779065148439543</v>
      </c>
      <c r="F64" s="1">
        <f t="shared" si="1"/>
        <v>2.0486018515604627</v>
      </c>
      <c r="H64" s="1">
        <f t="shared" si="2"/>
        <v>77.229153304072696</v>
      </c>
      <c r="I64" s="1">
        <f t="shared" si="3"/>
        <v>0.59851369592730919</v>
      </c>
      <c r="K64" s="1">
        <f t="shared" si="4"/>
        <v>77.889370445151755</v>
      </c>
      <c r="L64" s="1">
        <f t="shared" si="5"/>
        <v>6.1703445151749747E-2</v>
      </c>
      <c r="N64" s="1">
        <f t="shared" si="6"/>
        <v>78.128596720499957</v>
      </c>
      <c r="O64" s="1">
        <f t="shared" si="7"/>
        <v>0.30092972049995126</v>
      </c>
      <c r="R64" s="3">
        <v>43851</v>
      </c>
      <c r="S64" s="4">
        <v>49</v>
      </c>
      <c r="T64" s="1">
        <v>177.634491</v>
      </c>
      <c r="V64" s="1">
        <f t="shared" si="8"/>
        <v>176.88830465956727</v>
      </c>
      <c r="W64" s="1">
        <f t="shared" si="9"/>
        <v>0.74618634043272891</v>
      </c>
      <c r="Y64" s="1">
        <f t="shared" si="10"/>
        <v>178.22332526630765</v>
      </c>
      <c r="Z64" s="1">
        <f t="shared" si="11"/>
        <v>0.58883426630765712</v>
      </c>
      <c r="AB64" s="1">
        <f t="shared" si="12"/>
        <v>179.24778774478267</v>
      </c>
      <c r="AC64" s="1">
        <f t="shared" si="13"/>
        <v>1.6132967447826729</v>
      </c>
      <c r="AE64" s="1">
        <f t="shared" si="14"/>
        <v>179.60803589229158</v>
      </c>
      <c r="AF64" s="1">
        <f t="shared" si="15"/>
        <v>1.973544892291585</v>
      </c>
    </row>
    <row r="65" spans="1:32" x14ac:dyDescent="0.3">
      <c r="A65" s="3">
        <v>43852</v>
      </c>
      <c r="B65" s="4">
        <v>50</v>
      </c>
      <c r="C65" s="1">
        <v>78.105475999999996</v>
      </c>
      <c r="E65" s="1">
        <f t="shared" si="0"/>
        <v>76.106841444689209</v>
      </c>
      <c r="F65" s="1">
        <f t="shared" si="1"/>
        <v>1.9986345553107867</v>
      </c>
      <c r="H65" s="1">
        <f t="shared" si="2"/>
        <v>77.420677686769437</v>
      </c>
      <c r="I65" s="1">
        <f t="shared" si="3"/>
        <v>0.68479831323055862</v>
      </c>
      <c r="K65" s="1">
        <f t="shared" si="4"/>
        <v>77.852348378060697</v>
      </c>
      <c r="L65" s="1">
        <f t="shared" si="5"/>
        <v>0.25312762193929927</v>
      </c>
      <c r="N65" s="1">
        <f t="shared" si="6"/>
        <v>77.893871538509998</v>
      </c>
      <c r="O65" s="1">
        <f t="shared" si="7"/>
        <v>0.21160446148999768</v>
      </c>
      <c r="R65" s="3">
        <v>43852</v>
      </c>
      <c r="S65" s="4">
        <v>50</v>
      </c>
      <c r="T65" s="1">
        <v>176.770523</v>
      </c>
      <c r="V65" s="1">
        <f t="shared" si="8"/>
        <v>177.0076944740365</v>
      </c>
      <c r="W65" s="1">
        <f t="shared" si="9"/>
        <v>0.23717147403650074</v>
      </c>
      <c r="Y65" s="1">
        <f t="shared" si="10"/>
        <v>178.03489830108919</v>
      </c>
      <c r="Z65" s="1">
        <f t="shared" si="11"/>
        <v>1.2643753010891885</v>
      </c>
      <c r="AB65" s="1">
        <f t="shared" si="12"/>
        <v>178.27980969791307</v>
      </c>
      <c r="AC65" s="1">
        <f t="shared" si="13"/>
        <v>1.509286697913069</v>
      </c>
      <c r="AE65" s="1">
        <f t="shared" si="14"/>
        <v>178.06867087630417</v>
      </c>
      <c r="AF65" s="1">
        <f t="shared" si="15"/>
        <v>1.2981478763041707</v>
      </c>
    </row>
    <row r="66" spans="1:32" x14ac:dyDescent="0.3">
      <c r="A66" s="3">
        <v>43853</v>
      </c>
      <c r="B66" s="4">
        <v>51</v>
      </c>
      <c r="C66" s="1">
        <v>78.481621000000004</v>
      </c>
      <c r="E66" s="1">
        <f t="shared" si="0"/>
        <v>76.42662297353894</v>
      </c>
      <c r="F66" s="1">
        <f t="shared" si="1"/>
        <v>2.0549980264610639</v>
      </c>
      <c r="H66" s="1">
        <f t="shared" si="2"/>
        <v>77.63981314700321</v>
      </c>
      <c r="I66" s="1">
        <f t="shared" si="3"/>
        <v>0.84180785299679428</v>
      </c>
      <c r="K66" s="1">
        <f t="shared" si="4"/>
        <v>78.004224951224273</v>
      </c>
      <c r="L66" s="1">
        <f t="shared" si="5"/>
        <v>0.47739604877573072</v>
      </c>
      <c r="N66" s="1">
        <f t="shared" si="6"/>
        <v>78.0589230184722</v>
      </c>
      <c r="O66" s="1">
        <f t="shared" si="7"/>
        <v>0.42269798152780425</v>
      </c>
      <c r="R66" s="3">
        <v>43853</v>
      </c>
      <c r="S66" s="4">
        <v>51</v>
      </c>
      <c r="T66" s="1">
        <v>176.30909700000001</v>
      </c>
      <c r="V66" s="1">
        <f t="shared" si="8"/>
        <v>176.96974703819066</v>
      </c>
      <c r="W66" s="1">
        <f t="shared" si="9"/>
        <v>0.66065003819065282</v>
      </c>
      <c r="Y66" s="1">
        <f t="shared" si="10"/>
        <v>177.63029820474063</v>
      </c>
      <c r="Z66" s="1">
        <f t="shared" si="11"/>
        <v>1.3212012047406176</v>
      </c>
      <c r="AB66" s="1">
        <f t="shared" si="12"/>
        <v>177.37423767916522</v>
      </c>
      <c r="AC66" s="1">
        <f t="shared" si="13"/>
        <v>1.0651406791652107</v>
      </c>
      <c r="AE66" s="1">
        <f t="shared" si="14"/>
        <v>177.05611553278692</v>
      </c>
      <c r="AF66" s="1">
        <f t="shared" si="15"/>
        <v>0.74701853278691033</v>
      </c>
    </row>
    <row r="67" spans="1:32" x14ac:dyDescent="0.3">
      <c r="A67" s="3">
        <v>43854</v>
      </c>
      <c r="B67" s="4">
        <v>52</v>
      </c>
      <c r="C67" s="1">
        <v>78.255439999999993</v>
      </c>
      <c r="E67" s="1">
        <f t="shared" si="0"/>
        <v>76.755422657772698</v>
      </c>
      <c r="F67" s="1">
        <f t="shared" si="1"/>
        <v>1.5000173422272951</v>
      </c>
      <c r="H67" s="1">
        <f t="shared" si="2"/>
        <v>77.909191659962175</v>
      </c>
      <c r="I67" s="1">
        <f t="shared" si="3"/>
        <v>0.34624834003781757</v>
      </c>
      <c r="K67" s="1">
        <f t="shared" si="4"/>
        <v>78.290662580489709</v>
      </c>
      <c r="L67" s="1">
        <f t="shared" si="5"/>
        <v>3.5222580489715938E-2</v>
      </c>
      <c r="N67" s="1">
        <f t="shared" si="6"/>
        <v>78.388627444063886</v>
      </c>
      <c r="O67" s="1">
        <f t="shared" si="7"/>
        <v>0.13318744406389271</v>
      </c>
      <c r="R67" s="3">
        <v>43854</v>
      </c>
      <c r="S67" s="4">
        <v>52</v>
      </c>
      <c r="T67" s="1">
        <v>173.903717</v>
      </c>
      <c r="V67" s="1">
        <f t="shared" si="8"/>
        <v>176.86404303208016</v>
      </c>
      <c r="W67" s="1">
        <f t="shared" si="9"/>
        <v>2.960326032080161</v>
      </c>
      <c r="Y67" s="1">
        <f t="shared" si="10"/>
        <v>177.20751381922361</v>
      </c>
      <c r="Z67" s="1">
        <f t="shared" si="11"/>
        <v>3.3037968192236065</v>
      </c>
      <c r="AB67" s="1">
        <f t="shared" si="12"/>
        <v>176.73515327166609</v>
      </c>
      <c r="AC67" s="1">
        <f t="shared" si="13"/>
        <v>2.8314362716660924</v>
      </c>
      <c r="AE67" s="1">
        <f t="shared" si="14"/>
        <v>176.47344107721312</v>
      </c>
      <c r="AF67" s="1">
        <f t="shared" si="15"/>
        <v>2.5697240772131238</v>
      </c>
    </row>
    <row r="68" spans="1:32" x14ac:dyDescent="0.3">
      <c r="A68" s="3">
        <v>43857</v>
      </c>
      <c r="B68" s="4">
        <v>53</v>
      </c>
      <c r="C68" s="1">
        <v>75.954314999999994</v>
      </c>
      <c r="E68" s="1">
        <f t="shared" si="0"/>
        <v>76.995425432529061</v>
      </c>
      <c r="F68" s="1">
        <f t="shared" si="1"/>
        <v>1.0411104325290665</v>
      </c>
      <c r="H68" s="1">
        <f t="shared" si="2"/>
        <v>78.019991128774279</v>
      </c>
      <c r="I68" s="1">
        <f t="shared" si="3"/>
        <v>2.0656761287742853</v>
      </c>
      <c r="K68" s="1">
        <f t="shared" si="4"/>
        <v>78.269529032195891</v>
      </c>
      <c r="L68" s="1">
        <f t="shared" si="5"/>
        <v>2.3152140321958967</v>
      </c>
      <c r="N68" s="1">
        <f t="shared" si="6"/>
        <v>78.28474123769405</v>
      </c>
      <c r="O68" s="1">
        <f t="shared" si="7"/>
        <v>2.3304262376940557</v>
      </c>
      <c r="R68" s="3">
        <v>43857</v>
      </c>
      <c r="S68" s="4">
        <v>53</v>
      </c>
      <c r="T68" s="1">
        <v>170.37908899999999</v>
      </c>
      <c r="V68" s="1">
        <f t="shared" si="8"/>
        <v>176.39039086694731</v>
      </c>
      <c r="W68" s="1">
        <f t="shared" si="9"/>
        <v>6.0113018669473206</v>
      </c>
      <c r="Y68" s="1">
        <f t="shared" si="10"/>
        <v>176.15029883707206</v>
      </c>
      <c r="Z68" s="1">
        <f t="shared" si="11"/>
        <v>5.7712098370720639</v>
      </c>
      <c r="AB68" s="1">
        <f t="shared" si="12"/>
        <v>175.03629150866644</v>
      </c>
      <c r="AC68" s="1">
        <f t="shared" si="13"/>
        <v>4.6572025086664439</v>
      </c>
      <c r="AE68" s="1">
        <f t="shared" si="14"/>
        <v>174.46905629698691</v>
      </c>
      <c r="AF68" s="1">
        <f t="shared" si="15"/>
        <v>4.089967296986913</v>
      </c>
    </row>
    <row r="69" spans="1:32" x14ac:dyDescent="0.3">
      <c r="A69" s="3">
        <v>43858</v>
      </c>
      <c r="B69" s="4">
        <v>54</v>
      </c>
      <c r="C69" s="1">
        <v>78.103012000000007</v>
      </c>
      <c r="E69" s="1">
        <f t="shared" si="0"/>
        <v>76.828847763324404</v>
      </c>
      <c r="F69" s="1">
        <f t="shared" si="1"/>
        <v>1.2741642366756025</v>
      </c>
      <c r="H69" s="1">
        <f t="shared" si="2"/>
        <v>77.358974767566508</v>
      </c>
      <c r="I69" s="1">
        <f t="shared" si="3"/>
        <v>0.74403723243349873</v>
      </c>
      <c r="K69" s="1">
        <f t="shared" si="4"/>
        <v>76.880400612878347</v>
      </c>
      <c r="L69" s="1">
        <f t="shared" si="5"/>
        <v>1.2226113871216597</v>
      </c>
      <c r="N69" s="1">
        <f t="shared" si="6"/>
        <v>76.467008772292687</v>
      </c>
      <c r="O69" s="1">
        <f t="shared" si="7"/>
        <v>1.6360032277073202</v>
      </c>
      <c r="R69" s="3">
        <v>43858</v>
      </c>
      <c r="S69" s="4">
        <v>54</v>
      </c>
      <c r="T69" s="1">
        <v>172.26414500000001</v>
      </c>
      <c r="V69" s="1">
        <f t="shared" si="8"/>
        <v>175.42858256823575</v>
      </c>
      <c r="W69" s="1">
        <f t="shared" si="9"/>
        <v>3.1644375682357406</v>
      </c>
      <c r="Y69" s="1">
        <f t="shared" si="10"/>
        <v>174.30351168920899</v>
      </c>
      <c r="Z69" s="1">
        <f t="shared" si="11"/>
        <v>2.0393666892089755</v>
      </c>
      <c r="AB69" s="1">
        <f t="shared" si="12"/>
        <v>172.24197000346658</v>
      </c>
      <c r="AC69" s="1">
        <f t="shared" si="13"/>
        <v>2.2174996533436797E-2</v>
      </c>
      <c r="AE69" s="1">
        <f t="shared" si="14"/>
        <v>171.27888180533711</v>
      </c>
      <c r="AF69" s="1">
        <f t="shared" si="15"/>
        <v>0.98526319466290602</v>
      </c>
    </row>
    <row r="70" spans="1:32" x14ac:dyDescent="0.3">
      <c r="A70" s="3">
        <v>43859</v>
      </c>
      <c r="B70" s="4">
        <v>55</v>
      </c>
      <c r="C70" s="1">
        <v>79.737899999999996</v>
      </c>
      <c r="E70" s="1">
        <f t="shared" si="0"/>
        <v>77.032714041192492</v>
      </c>
      <c r="F70" s="1">
        <f t="shared" si="1"/>
        <v>2.7051859588075047</v>
      </c>
      <c r="H70" s="1">
        <f t="shared" si="2"/>
        <v>77.597066681945222</v>
      </c>
      <c r="I70" s="1">
        <f t="shared" si="3"/>
        <v>2.1408333180547743</v>
      </c>
      <c r="K70" s="1">
        <f t="shared" si="4"/>
        <v>77.613967445151346</v>
      </c>
      <c r="L70" s="1">
        <f t="shared" si="5"/>
        <v>2.1239325548486505</v>
      </c>
      <c r="N70" s="1">
        <f t="shared" si="6"/>
        <v>77.743091289904399</v>
      </c>
      <c r="O70" s="1">
        <f t="shared" si="7"/>
        <v>1.9948087100955973</v>
      </c>
      <c r="R70" s="3">
        <v>43859</v>
      </c>
      <c r="S70" s="4">
        <v>55</v>
      </c>
      <c r="T70" s="1">
        <v>172.47030599999999</v>
      </c>
      <c r="V70" s="1">
        <f t="shared" si="8"/>
        <v>174.92227255731802</v>
      </c>
      <c r="W70" s="1">
        <f t="shared" si="9"/>
        <v>2.4519665573180305</v>
      </c>
      <c r="Y70" s="1">
        <f t="shared" si="10"/>
        <v>173.65091434866213</v>
      </c>
      <c r="Z70" s="1">
        <f t="shared" si="11"/>
        <v>1.1806083486621333</v>
      </c>
      <c r="AB70" s="1">
        <f t="shared" si="12"/>
        <v>172.25527500138665</v>
      </c>
      <c r="AC70" s="1">
        <f t="shared" si="13"/>
        <v>0.21503099861334363</v>
      </c>
      <c r="AE70" s="1">
        <f t="shared" si="14"/>
        <v>172.04738709717418</v>
      </c>
      <c r="AF70" s="1">
        <f t="shared" si="15"/>
        <v>0.42291890282581335</v>
      </c>
    </row>
    <row r="71" spans="1:32" x14ac:dyDescent="0.3">
      <c r="A71" s="3">
        <v>43860</v>
      </c>
      <c r="B71" s="4">
        <v>56</v>
      </c>
      <c r="C71" s="1">
        <v>79.622337000000002</v>
      </c>
      <c r="E71" s="1">
        <f t="shared" si="0"/>
        <v>77.4655437946017</v>
      </c>
      <c r="F71" s="1">
        <f t="shared" si="1"/>
        <v>2.1567932053983014</v>
      </c>
      <c r="H71" s="1">
        <f t="shared" si="2"/>
        <v>78.282133343722748</v>
      </c>
      <c r="I71" s="1">
        <f t="shared" si="3"/>
        <v>1.3402036562772537</v>
      </c>
      <c r="K71" s="1">
        <f t="shared" si="4"/>
        <v>78.888326978060547</v>
      </c>
      <c r="L71" s="1">
        <f t="shared" si="5"/>
        <v>0.7340100219394543</v>
      </c>
      <c r="N71" s="1">
        <f t="shared" si="6"/>
        <v>79.299042083778971</v>
      </c>
      <c r="O71" s="1">
        <f t="shared" si="7"/>
        <v>0.32329491622103035</v>
      </c>
      <c r="R71" s="3">
        <v>43860</v>
      </c>
      <c r="S71" s="4">
        <v>56</v>
      </c>
      <c r="T71" s="1">
        <v>175.09165999999999</v>
      </c>
      <c r="V71" s="1">
        <f t="shared" si="8"/>
        <v>174.52995790814714</v>
      </c>
      <c r="W71" s="1">
        <f t="shared" si="9"/>
        <v>0.56170209185285103</v>
      </c>
      <c r="Y71" s="1">
        <f t="shared" si="10"/>
        <v>173.27311967709022</v>
      </c>
      <c r="Z71" s="1">
        <f t="shared" si="11"/>
        <v>1.8185403229097687</v>
      </c>
      <c r="AB71" s="1">
        <f t="shared" si="12"/>
        <v>172.38429360055466</v>
      </c>
      <c r="AC71" s="1">
        <f t="shared" si="13"/>
        <v>2.7073663994453341</v>
      </c>
      <c r="AE71" s="1">
        <f t="shared" si="14"/>
        <v>172.37726384137832</v>
      </c>
      <c r="AF71" s="1">
        <f t="shared" si="15"/>
        <v>2.7143961586216676</v>
      </c>
    </row>
    <row r="72" spans="1:32" x14ac:dyDescent="0.3">
      <c r="A72" s="3">
        <v>43861</v>
      </c>
      <c r="B72" s="4">
        <v>57</v>
      </c>
      <c r="C72" s="1">
        <v>76.091994999999997</v>
      </c>
      <c r="E72" s="1">
        <f t="shared" si="0"/>
        <v>77.810630707465421</v>
      </c>
      <c r="F72" s="1">
        <f t="shared" si="1"/>
        <v>1.7186357074654239</v>
      </c>
      <c r="H72" s="1">
        <f t="shared" si="2"/>
        <v>78.710998513731468</v>
      </c>
      <c r="I72" s="1">
        <f t="shared" si="3"/>
        <v>2.6190035137314709</v>
      </c>
      <c r="K72" s="1">
        <f t="shared" si="4"/>
        <v>79.328732991224228</v>
      </c>
      <c r="L72" s="1">
        <f t="shared" si="5"/>
        <v>3.2367379912242313</v>
      </c>
      <c r="N72" s="1">
        <f t="shared" si="6"/>
        <v>79.55121211843138</v>
      </c>
      <c r="O72" s="1">
        <f t="shared" si="7"/>
        <v>3.4592171184313827</v>
      </c>
      <c r="R72" s="3">
        <v>43861</v>
      </c>
      <c r="S72" s="4">
        <v>57</v>
      </c>
      <c r="T72" s="1">
        <v>170.06492600000001</v>
      </c>
      <c r="V72" s="1">
        <f t="shared" si="8"/>
        <v>174.61983024284359</v>
      </c>
      <c r="W72" s="1">
        <f t="shared" si="9"/>
        <v>4.5549042428435769</v>
      </c>
      <c r="Y72" s="1">
        <f t="shared" si="10"/>
        <v>173.85505258042133</v>
      </c>
      <c r="Z72" s="1">
        <f t="shared" si="11"/>
        <v>3.7901265804213153</v>
      </c>
      <c r="AB72" s="1">
        <f t="shared" si="12"/>
        <v>174.00871344022187</v>
      </c>
      <c r="AC72" s="1">
        <f t="shared" si="13"/>
        <v>3.943787440221854</v>
      </c>
      <c r="AE72" s="1">
        <f t="shared" si="14"/>
        <v>174.49449284510325</v>
      </c>
      <c r="AF72" s="1">
        <f t="shared" si="15"/>
        <v>4.4295668451032384</v>
      </c>
    </row>
    <row r="73" spans="1:32" x14ac:dyDescent="0.3">
      <c r="A73" s="3">
        <v>43864</v>
      </c>
      <c r="B73" s="4">
        <v>58</v>
      </c>
      <c r="C73" s="1">
        <v>75.883018000000007</v>
      </c>
      <c r="E73" s="1">
        <f t="shared" si="0"/>
        <v>77.535648994270943</v>
      </c>
      <c r="F73" s="1">
        <f t="shared" si="1"/>
        <v>1.6526309942709361</v>
      </c>
      <c r="H73" s="1">
        <f t="shared" si="2"/>
        <v>77.872917389337388</v>
      </c>
      <c r="I73" s="1">
        <f t="shared" si="3"/>
        <v>1.9898993893373813</v>
      </c>
      <c r="K73" s="1">
        <f t="shared" si="4"/>
        <v>77.386690196489695</v>
      </c>
      <c r="L73" s="1">
        <f t="shared" si="5"/>
        <v>1.5036721964896884</v>
      </c>
      <c r="N73" s="1">
        <f t="shared" si="6"/>
        <v>76.853022766054906</v>
      </c>
      <c r="O73" s="1">
        <f t="shared" si="7"/>
        <v>0.97000476605489894</v>
      </c>
      <c r="R73" s="3">
        <v>43864</v>
      </c>
      <c r="S73" s="4">
        <v>58</v>
      </c>
      <c r="T73" s="1">
        <v>168.19955400000001</v>
      </c>
      <c r="V73" s="1">
        <f t="shared" si="8"/>
        <v>173.89104556398863</v>
      </c>
      <c r="W73" s="1">
        <f t="shared" si="9"/>
        <v>5.6914915639886203</v>
      </c>
      <c r="Y73" s="1">
        <f t="shared" si="10"/>
        <v>172.64221207468651</v>
      </c>
      <c r="Z73" s="1">
        <f t="shared" si="11"/>
        <v>4.4426580746865056</v>
      </c>
      <c r="AB73" s="1">
        <f t="shared" si="12"/>
        <v>171.64244097608878</v>
      </c>
      <c r="AC73" s="1">
        <f t="shared" si="13"/>
        <v>3.4428869760887721</v>
      </c>
      <c r="AE73" s="1">
        <f t="shared" si="14"/>
        <v>171.03943070592274</v>
      </c>
      <c r="AF73" s="1">
        <f t="shared" si="15"/>
        <v>2.8398767059227339</v>
      </c>
    </row>
    <row r="74" spans="1:32" x14ac:dyDescent="0.3">
      <c r="A74" s="3">
        <v>43865</v>
      </c>
      <c r="B74" s="4">
        <v>59</v>
      </c>
      <c r="C74" s="1">
        <v>78.388199</v>
      </c>
      <c r="E74" s="1">
        <f t="shared" si="0"/>
        <v>77.27122803518759</v>
      </c>
      <c r="F74" s="1">
        <f t="shared" si="1"/>
        <v>1.1169709648124098</v>
      </c>
      <c r="H74" s="1">
        <f t="shared" si="2"/>
        <v>77.236149584749427</v>
      </c>
      <c r="I74" s="1">
        <f t="shared" si="3"/>
        <v>1.1520494152505734</v>
      </c>
      <c r="K74" s="1">
        <f t="shared" si="4"/>
        <v>76.484486878595874</v>
      </c>
      <c r="L74" s="1">
        <f t="shared" si="5"/>
        <v>1.9037121214041264</v>
      </c>
      <c r="N74" s="1">
        <f t="shared" si="6"/>
        <v>76.096419048532084</v>
      </c>
      <c r="O74" s="1">
        <f t="shared" si="7"/>
        <v>2.291779951467916</v>
      </c>
      <c r="R74" s="3">
        <v>43865</v>
      </c>
      <c r="S74" s="4">
        <v>59</v>
      </c>
      <c r="T74" s="1">
        <v>172.01869199999999</v>
      </c>
      <c r="V74" s="1">
        <f t="shared" si="8"/>
        <v>172.98040691375044</v>
      </c>
      <c r="W74" s="1">
        <f t="shared" si="9"/>
        <v>0.96171491375045548</v>
      </c>
      <c r="Y74" s="1">
        <f t="shared" si="10"/>
        <v>171.22056149078682</v>
      </c>
      <c r="Z74" s="1">
        <f t="shared" si="11"/>
        <v>0.79813050921316631</v>
      </c>
      <c r="AB74" s="1">
        <f t="shared" si="12"/>
        <v>169.57670879043553</v>
      </c>
      <c r="AC74" s="1">
        <f t="shared" si="13"/>
        <v>2.4419832095644551</v>
      </c>
      <c r="AE74" s="1">
        <f t="shared" si="14"/>
        <v>168.824326875303</v>
      </c>
      <c r="AF74" s="1">
        <f t="shared" si="15"/>
        <v>3.1943651246969864</v>
      </c>
    </row>
    <row r="75" spans="1:32" x14ac:dyDescent="0.3">
      <c r="A75" s="3">
        <v>43866</v>
      </c>
      <c r="B75" s="4">
        <v>60</v>
      </c>
      <c r="C75" s="1">
        <v>79.027405000000002</v>
      </c>
      <c r="E75" s="1">
        <f t="shared" si="0"/>
        <v>77.449943389557575</v>
      </c>
      <c r="F75" s="1">
        <f t="shared" si="1"/>
        <v>1.5774616104424268</v>
      </c>
      <c r="H75" s="1">
        <f t="shared" si="2"/>
        <v>77.604805397629605</v>
      </c>
      <c r="I75" s="1">
        <f t="shared" si="3"/>
        <v>1.4225996023703971</v>
      </c>
      <c r="K75" s="1">
        <f t="shared" si="4"/>
        <v>77.62671415143835</v>
      </c>
      <c r="L75" s="1">
        <f t="shared" si="5"/>
        <v>1.400690848561652</v>
      </c>
      <c r="N75" s="1">
        <f t="shared" si="6"/>
        <v>77.884007410677057</v>
      </c>
      <c r="O75" s="1">
        <f t="shared" si="7"/>
        <v>1.1433975893229444</v>
      </c>
      <c r="R75" s="3">
        <v>43866</v>
      </c>
      <c r="S75" s="4">
        <v>60</v>
      </c>
      <c r="T75" s="1">
        <v>173.677887</v>
      </c>
      <c r="V75" s="1">
        <f t="shared" si="8"/>
        <v>172.82653252755037</v>
      </c>
      <c r="W75" s="1">
        <f t="shared" si="9"/>
        <v>0.85135447244962847</v>
      </c>
      <c r="Y75" s="1">
        <f t="shared" si="10"/>
        <v>171.47596325373502</v>
      </c>
      <c r="Z75" s="1">
        <f t="shared" si="11"/>
        <v>2.2019237462649812</v>
      </c>
      <c r="AB75" s="1">
        <f t="shared" si="12"/>
        <v>171.04189871617422</v>
      </c>
      <c r="AC75" s="1">
        <f t="shared" si="13"/>
        <v>2.6359882838257818</v>
      </c>
      <c r="AE75" s="1">
        <f t="shared" si="14"/>
        <v>171.31593167256665</v>
      </c>
      <c r="AF75" s="1">
        <f t="shared" si="15"/>
        <v>2.3619553274333498</v>
      </c>
    </row>
    <row r="76" spans="1:32" x14ac:dyDescent="0.3">
      <c r="A76" s="3">
        <v>43867</v>
      </c>
      <c r="B76" s="4">
        <v>61</v>
      </c>
      <c r="C76" s="1">
        <v>79.951774999999998</v>
      </c>
      <c r="E76" s="1">
        <f t="shared" si="0"/>
        <v>77.702337247228357</v>
      </c>
      <c r="F76" s="1">
        <f t="shared" si="1"/>
        <v>2.2494377527716409</v>
      </c>
      <c r="H76" s="1">
        <f t="shared" si="2"/>
        <v>78.060037270388136</v>
      </c>
      <c r="I76" s="1">
        <f t="shared" si="3"/>
        <v>1.8917377296118616</v>
      </c>
      <c r="K76" s="1">
        <f t="shared" si="4"/>
        <v>78.467128660575341</v>
      </c>
      <c r="L76" s="1">
        <f t="shared" si="5"/>
        <v>1.484646339424657</v>
      </c>
      <c r="N76" s="1">
        <f t="shared" si="6"/>
        <v>78.775857530348958</v>
      </c>
      <c r="O76" s="1">
        <f t="shared" si="7"/>
        <v>1.1759174696510399</v>
      </c>
      <c r="R76" s="3">
        <v>43867</v>
      </c>
      <c r="S76" s="4">
        <v>61</v>
      </c>
      <c r="T76" s="1">
        <v>173.137924</v>
      </c>
      <c r="V76" s="1">
        <f t="shared" si="8"/>
        <v>172.9627492431423</v>
      </c>
      <c r="W76" s="1">
        <f t="shared" si="9"/>
        <v>0.17517475685770023</v>
      </c>
      <c r="Y76" s="1">
        <f t="shared" si="10"/>
        <v>172.18057885253981</v>
      </c>
      <c r="Z76" s="1">
        <f t="shared" si="11"/>
        <v>0.95734514746018817</v>
      </c>
      <c r="AB76" s="1">
        <f t="shared" si="12"/>
        <v>172.62349168646966</v>
      </c>
      <c r="AC76" s="1">
        <f t="shared" si="13"/>
        <v>0.51443231353033525</v>
      </c>
      <c r="AE76" s="1">
        <f t="shared" si="14"/>
        <v>173.15825682796466</v>
      </c>
      <c r="AF76" s="1">
        <f t="shared" si="15"/>
        <v>2.0332827964665512E-2</v>
      </c>
    </row>
    <row r="77" spans="1:32" x14ac:dyDescent="0.3">
      <c r="A77" s="3">
        <v>43868</v>
      </c>
      <c r="B77" s="4">
        <v>62</v>
      </c>
      <c r="C77" s="1">
        <v>78.865020999999999</v>
      </c>
      <c r="E77" s="1">
        <f t="shared" si="0"/>
        <v>78.062247287671809</v>
      </c>
      <c r="F77" s="1">
        <f t="shared" si="1"/>
        <v>0.8027737123281895</v>
      </c>
      <c r="H77" s="1">
        <f t="shared" si="2"/>
        <v>78.665393343863926</v>
      </c>
      <c r="I77" s="1">
        <f t="shared" si="3"/>
        <v>0.19962765613607303</v>
      </c>
      <c r="K77" s="1">
        <f t="shared" si="4"/>
        <v>79.357916464230129</v>
      </c>
      <c r="L77" s="1">
        <f t="shared" si="5"/>
        <v>0.49289546423013064</v>
      </c>
      <c r="N77" s="1">
        <f t="shared" si="6"/>
        <v>79.693073156676775</v>
      </c>
      <c r="O77" s="1">
        <f t="shared" si="7"/>
        <v>0.82805215667677601</v>
      </c>
      <c r="R77" s="3">
        <v>43868</v>
      </c>
      <c r="S77" s="4">
        <v>62</v>
      </c>
      <c r="T77" s="1">
        <v>172.08738700000001</v>
      </c>
      <c r="V77" s="1">
        <f t="shared" si="8"/>
        <v>172.99077720423955</v>
      </c>
      <c r="W77" s="1">
        <f t="shared" si="9"/>
        <v>0.90339020423954253</v>
      </c>
      <c r="Y77" s="1">
        <f t="shared" si="10"/>
        <v>172.48692929972705</v>
      </c>
      <c r="Z77" s="1">
        <f t="shared" si="11"/>
        <v>0.39954229972704525</v>
      </c>
      <c r="AB77" s="1">
        <f t="shared" si="12"/>
        <v>172.93215107458786</v>
      </c>
      <c r="AC77" s="1">
        <f t="shared" si="13"/>
        <v>0.84476407458785729</v>
      </c>
      <c r="AE77" s="1">
        <f t="shared" si="14"/>
        <v>173.14239722215223</v>
      </c>
      <c r="AF77" s="1">
        <f t="shared" si="15"/>
        <v>1.0550102221522195</v>
      </c>
    </row>
    <row r="78" spans="1:32" x14ac:dyDescent="0.3">
      <c r="A78" s="3">
        <v>43871</v>
      </c>
      <c r="B78" s="4">
        <v>63</v>
      </c>
      <c r="C78" s="1">
        <v>79.239593999999997</v>
      </c>
      <c r="E78" s="1">
        <f t="shared" si="0"/>
        <v>78.190691081644317</v>
      </c>
      <c r="F78" s="1">
        <f t="shared" si="1"/>
        <v>1.0489029183556795</v>
      </c>
      <c r="H78" s="1">
        <f t="shared" si="2"/>
        <v>78.729274193827465</v>
      </c>
      <c r="I78" s="1">
        <f t="shared" si="3"/>
        <v>0.51031980617253225</v>
      </c>
      <c r="K78" s="1">
        <f t="shared" si="4"/>
        <v>79.062179185692059</v>
      </c>
      <c r="L78" s="1">
        <f t="shared" si="5"/>
        <v>0.17741481430793726</v>
      </c>
      <c r="N78" s="1">
        <f t="shared" si="6"/>
        <v>79.047192474468886</v>
      </c>
      <c r="O78" s="1">
        <f t="shared" si="7"/>
        <v>0.19240152553111045</v>
      </c>
      <c r="R78" s="3">
        <v>43871</v>
      </c>
      <c r="S78" s="4">
        <v>63</v>
      </c>
      <c r="T78" s="1">
        <v>173.72699</v>
      </c>
      <c r="V78" s="1">
        <f t="shared" si="8"/>
        <v>172.84623477156123</v>
      </c>
      <c r="W78" s="1">
        <f t="shared" si="9"/>
        <v>0.88075522843877252</v>
      </c>
      <c r="Y78" s="1">
        <f t="shared" si="10"/>
        <v>172.35907576381439</v>
      </c>
      <c r="Z78" s="1">
        <f t="shared" si="11"/>
        <v>1.3679142361856123</v>
      </c>
      <c r="AB78" s="1">
        <f t="shared" si="12"/>
        <v>172.42529262983516</v>
      </c>
      <c r="AC78" s="1">
        <f t="shared" si="13"/>
        <v>1.3016973701648453</v>
      </c>
      <c r="AE78" s="1">
        <f t="shared" si="14"/>
        <v>172.31948924887348</v>
      </c>
      <c r="AF78" s="1">
        <f t="shared" si="15"/>
        <v>1.4075007511265198</v>
      </c>
    </row>
    <row r="79" spans="1:32" x14ac:dyDescent="0.3">
      <c r="A79" s="3">
        <v>43872</v>
      </c>
      <c r="B79" s="4">
        <v>64</v>
      </c>
      <c r="C79" s="1">
        <v>78.761520000000004</v>
      </c>
      <c r="E79" s="1">
        <f t="shared" si="0"/>
        <v>78.358515548581238</v>
      </c>
      <c r="F79" s="1">
        <f t="shared" si="1"/>
        <v>0.40300445141876651</v>
      </c>
      <c r="H79" s="1">
        <f t="shared" si="2"/>
        <v>78.892576531802675</v>
      </c>
      <c r="I79" s="1">
        <f t="shared" si="3"/>
        <v>0.13105653180267041</v>
      </c>
      <c r="K79" s="1">
        <f t="shared" si="4"/>
        <v>79.168628074276825</v>
      </c>
      <c r="L79" s="1">
        <f t="shared" si="5"/>
        <v>0.40710807427682028</v>
      </c>
      <c r="N79" s="1">
        <f t="shared" si="6"/>
        <v>79.197265664383153</v>
      </c>
      <c r="O79" s="1">
        <f t="shared" si="7"/>
        <v>0.43574566438314832</v>
      </c>
      <c r="R79" s="3">
        <v>43872</v>
      </c>
      <c r="S79" s="4">
        <v>64</v>
      </c>
      <c r="T79" s="1">
        <v>175.88691700000001</v>
      </c>
      <c r="V79" s="1">
        <f t="shared" si="8"/>
        <v>172.98715560811141</v>
      </c>
      <c r="W79" s="1">
        <f t="shared" si="9"/>
        <v>2.8997613918886032</v>
      </c>
      <c r="Y79" s="1">
        <f t="shared" si="10"/>
        <v>172.79680831939376</v>
      </c>
      <c r="Z79" s="1">
        <f t="shared" si="11"/>
        <v>3.0901086806062494</v>
      </c>
      <c r="AB79" s="1">
        <f t="shared" si="12"/>
        <v>173.20631105193405</v>
      </c>
      <c r="AC79" s="1">
        <f t="shared" si="13"/>
        <v>2.6806059480659599</v>
      </c>
      <c r="AE79" s="1">
        <f t="shared" si="14"/>
        <v>173.41733983475217</v>
      </c>
      <c r="AF79" s="1">
        <f t="shared" si="15"/>
        <v>2.4695771652478413</v>
      </c>
    </row>
    <row r="80" spans="1:32" x14ac:dyDescent="0.3">
      <c r="A80" s="3">
        <v>43873</v>
      </c>
      <c r="B80" s="4">
        <v>65</v>
      </c>
      <c r="C80" s="1">
        <v>80.631927000000005</v>
      </c>
      <c r="E80" s="1">
        <f t="shared" si="0"/>
        <v>78.422996260808247</v>
      </c>
      <c r="F80" s="1">
        <f t="shared" si="1"/>
        <v>2.2089307391917572</v>
      </c>
      <c r="H80" s="1">
        <f t="shared" si="2"/>
        <v>78.850638441625819</v>
      </c>
      <c r="I80" s="1">
        <f t="shared" si="3"/>
        <v>1.781288558374186</v>
      </c>
      <c r="K80" s="1">
        <f t="shared" si="4"/>
        <v>78.924363229710735</v>
      </c>
      <c r="L80" s="1">
        <f t="shared" si="5"/>
        <v>1.7075637702892692</v>
      </c>
      <c r="N80" s="1">
        <f t="shared" si="6"/>
        <v>78.857384046164299</v>
      </c>
      <c r="O80" s="1">
        <f t="shared" si="7"/>
        <v>1.7745429538357058</v>
      </c>
      <c r="R80" s="3">
        <v>43873</v>
      </c>
      <c r="S80" s="4">
        <v>65</v>
      </c>
      <c r="T80" s="1">
        <v>177.879929</v>
      </c>
      <c r="V80" s="1">
        <f t="shared" si="8"/>
        <v>173.45111743081358</v>
      </c>
      <c r="W80" s="1">
        <f t="shared" si="9"/>
        <v>4.428811569186422</v>
      </c>
      <c r="Y80" s="1">
        <f t="shared" si="10"/>
        <v>173.78564309718774</v>
      </c>
      <c r="Z80" s="1">
        <f t="shared" si="11"/>
        <v>4.0942859028122598</v>
      </c>
      <c r="AB80" s="1">
        <f t="shared" si="12"/>
        <v>174.81467462077364</v>
      </c>
      <c r="AC80" s="1">
        <f t="shared" si="13"/>
        <v>3.06525437922636</v>
      </c>
      <c r="AE80" s="1">
        <f t="shared" si="14"/>
        <v>175.34361002364551</v>
      </c>
      <c r="AF80" s="1">
        <f t="shared" si="15"/>
        <v>2.5363189763544938</v>
      </c>
    </row>
    <row r="81" spans="1:32" x14ac:dyDescent="0.3">
      <c r="A81" s="3">
        <v>43874</v>
      </c>
      <c r="B81" s="4">
        <v>66</v>
      </c>
      <c r="C81" s="1">
        <v>80.057738999999998</v>
      </c>
      <c r="E81" s="1">
        <f t="shared" si="0"/>
        <v>78.776425179078927</v>
      </c>
      <c r="F81" s="1">
        <f t="shared" si="1"/>
        <v>1.2813138209210706</v>
      </c>
      <c r="H81" s="1">
        <f t="shared" si="2"/>
        <v>79.42065078030555</v>
      </c>
      <c r="I81" s="1">
        <f t="shared" si="3"/>
        <v>0.63708821969444784</v>
      </c>
      <c r="K81" s="1">
        <f t="shared" si="4"/>
        <v>79.9489014918843</v>
      </c>
      <c r="L81" s="1">
        <f t="shared" si="5"/>
        <v>0.10883750811569826</v>
      </c>
      <c r="N81" s="1">
        <f t="shared" si="6"/>
        <v>80.24152755015615</v>
      </c>
      <c r="O81" s="1">
        <f t="shared" si="7"/>
        <v>0.18378855015615159</v>
      </c>
      <c r="R81" s="3">
        <v>43874</v>
      </c>
      <c r="S81" s="4">
        <v>66</v>
      </c>
      <c r="T81" s="1">
        <v>176.839249</v>
      </c>
      <c r="V81" s="1">
        <f t="shared" si="8"/>
        <v>174.15972728188342</v>
      </c>
      <c r="W81" s="1">
        <f t="shared" si="9"/>
        <v>2.6795217181165754</v>
      </c>
      <c r="Y81" s="1">
        <f t="shared" si="10"/>
        <v>175.09581458608767</v>
      </c>
      <c r="Z81" s="1">
        <f t="shared" si="11"/>
        <v>1.7434344139123255</v>
      </c>
      <c r="AB81" s="1">
        <f t="shared" si="12"/>
        <v>176.65382724830945</v>
      </c>
      <c r="AC81" s="1">
        <f t="shared" si="13"/>
        <v>0.18542175169054076</v>
      </c>
      <c r="AE81" s="1">
        <f t="shared" si="14"/>
        <v>177.32193882520201</v>
      </c>
      <c r="AF81" s="1">
        <f t="shared" si="15"/>
        <v>0.48268982520201575</v>
      </c>
    </row>
    <row r="82" spans="1:32" x14ac:dyDescent="0.3">
      <c r="A82" s="3">
        <v>43875</v>
      </c>
      <c r="B82" s="4">
        <v>67</v>
      </c>
      <c r="C82" s="1">
        <v>80.077461</v>
      </c>
      <c r="E82" s="1">
        <f t="shared" ref="E82:E145" si="16">$D$16*C81+(1-$D$16)*E81</f>
        <v>78.981435390426299</v>
      </c>
      <c r="F82" s="1">
        <f t="shared" ref="F82:F145" si="17">ABS(C82-E82)</f>
        <v>1.0960256095737009</v>
      </c>
      <c r="H82" s="1">
        <f t="shared" ref="H82:H145" si="18">C81*$G$16+(1-$G$16)*H81</f>
        <v>79.62451901060777</v>
      </c>
      <c r="I82" s="1">
        <f t="shared" ref="I82:I145" si="19">ABS(C82-H82)</f>
        <v>0.45294198939222952</v>
      </c>
      <c r="K82" s="1">
        <f t="shared" ref="K82:K145" si="20">C81*$J$16+(1-$J$16)*K81</f>
        <v>80.014203996753722</v>
      </c>
      <c r="L82" s="1">
        <f t="shared" ref="L82:L145" si="21">ABS(C82-K82)</f>
        <v>6.3257003246278032E-2</v>
      </c>
      <c r="N82" s="1">
        <f t="shared" ref="N82:N145" si="22">C81*$M$16+(1-$M$16)*N81</f>
        <v>80.098172481034354</v>
      </c>
      <c r="O82" s="1">
        <f t="shared" ref="O82:O145" si="23">ABS(C82-N82)</f>
        <v>2.0711481034354051E-2</v>
      </c>
      <c r="R82" s="3">
        <v>43875</v>
      </c>
      <c r="S82" s="4">
        <v>67</v>
      </c>
      <c r="T82" s="1">
        <v>177.516693</v>
      </c>
      <c r="V82" s="1">
        <f t="shared" ref="V82:V145" si="24">T81*$U$16+(1-$U$16)*V81</f>
        <v>174.58845075678207</v>
      </c>
      <c r="W82" s="1">
        <f t="shared" ref="W82:W145" si="25">ABS(T82-V82)</f>
        <v>2.9282422432179374</v>
      </c>
      <c r="Y82" s="1">
        <f t="shared" ref="Y82:Y145" si="26">T81*$X$16+(1-$X$16)*Y81</f>
        <v>175.65371359853961</v>
      </c>
      <c r="Z82" s="1">
        <f t="shared" ref="Z82:Z145" si="27">ABS(T82-Y82)</f>
        <v>1.8629794014603931</v>
      </c>
      <c r="AB82" s="1">
        <f t="shared" ref="AB82:AB145" si="28">T81*$AA$16+(1-$AA$16)*AB81</f>
        <v>176.76508029932376</v>
      </c>
      <c r="AC82" s="1">
        <f t="shared" ref="AC82:AC145" si="29">ABS(T82-AB82)</f>
        <v>0.75161270067624741</v>
      </c>
      <c r="AE82" s="1">
        <f t="shared" ref="AE82:AE145" si="30">T81*$AD$16+(1-$AD$16)*AE81</f>
        <v>176.94544076154446</v>
      </c>
      <c r="AF82" s="1">
        <f t="shared" ref="AF82:AF145" si="31">ABS(T82-AE82)</f>
        <v>0.57125223845554274</v>
      </c>
    </row>
    <row r="83" spans="1:32" x14ac:dyDescent="0.3">
      <c r="A83" s="3">
        <v>43879</v>
      </c>
      <c r="B83" s="4">
        <v>68</v>
      </c>
      <c r="C83" s="1">
        <v>78.611198000000002</v>
      </c>
      <c r="E83" s="1">
        <f t="shared" si="16"/>
        <v>79.156799487958097</v>
      </c>
      <c r="F83" s="1">
        <f t="shared" si="17"/>
        <v>0.54560148795809482</v>
      </c>
      <c r="H83" s="1">
        <f t="shared" si="18"/>
        <v>79.769460447213277</v>
      </c>
      <c r="I83" s="1">
        <f t="shared" si="19"/>
        <v>1.158262447213275</v>
      </c>
      <c r="K83" s="1">
        <f t="shared" si="20"/>
        <v>80.052158198701491</v>
      </c>
      <c r="L83" s="1">
        <f t="shared" si="21"/>
        <v>1.4409601987014895</v>
      </c>
      <c r="N83" s="1">
        <f t="shared" si="22"/>
        <v>80.082017525827553</v>
      </c>
      <c r="O83" s="1">
        <f t="shared" si="23"/>
        <v>1.4708195258275509</v>
      </c>
      <c r="R83" s="3">
        <v>43879</v>
      </c>
      <c r="S83" s="4">
        <v>68</v>
      </c>
      <c r="T83" s="1">
        <v>176.151993</v>
      </c>
      <c r="V83" s="1">
        <f t="shared" si="24"/>
        <v>175.05696951569695</v>
      </c>
      <c r="W83" s="1">
        <f t="shared" si="25"/>
        <v>1.0950234843030557</v>
      </c>
      <c r="Y83" s="1">
        <f t="shared" si="26"/>
        <v>176.24986700700691</v>
      </c>
      <c r="Z83" s="1">
        <f t="shared" si="27"/>
        <v>9.7874007006907959E-2</v>
      </c>
      <c r="AB83" s="1">
        <f t="shared" si="28"/>
        <v>177.2160479197295</v>
      </c>
      <c r="AC83" s="1">
        <f t="shared" si="29"/>
        <v>1.0640549197295002</v>
      </c>
      <c r="AE83" s="1">
        <f t="shared" si="30"/>
        <v>177.39101750753977</v>
      </c>
      <c r="AF83" s="1">
        <f t="shared" si="31"/>
        <v>1.2390245075397672</v>
      </c>
    </row>
    <row r="84" spans="1:32" x14ac:dyDescent="0.3">
      <c r="A84" s="3">
        <v>43880</v>
      </c>
      <c r="B84" s="4">
        <v>69</v>
      </c>
      <c r="C84" s="1">
        <v>79.749701999999999</v>
      </c>
      <c r="E84" s="1">
        <f t="shared" si="16"/>
        <v>79.069503249884804</v>
      </c>
      <c r="F84" s="1">
        <f t="shared" si="17"/>
        <v>0.68019875011519559</v>
      </c>
      <c r="H84" s="1">
        <f t="shared" si="18"/>
        <v>79.398816464105025</v>
      </c>
      <c r="I84" s="1">
        <f t="shared" si="19"/>
        <v>0.35088553589497451</v>
      </c>
      <c r="K84" s="1">
        <f t="shared" si="20"/>
        <v>79.187582079480592</v>
      </c>
      <c r="L84" s="1">
        <f t="shared" si="21"/>
        <v>0.5621199205194074</v>
      </c>
      <c r="N84" s="1">
        <f t="shared" si="22"/>
        <v>78.934778295682065</v>
      </c>
      <c r="O84" s="1">
        <f t="shared" si="23"/>
        <v>0.81492370431793404</v>
      </c>
      <c r="R84" s="3">
        <v>43880</v>
      </c>
      <c r="S84" s="4">
        <v>69</v>
      </c>
      <c r="T84" s="1">
        <v>177.565765</v>
      </c>
      <c r="V84" s="1">
        <f t="shared" si="24"/>
        <v>175.23217327318542</v>
      </c>
      <c r="W84" s="1">
        <f t="shared" si="25"/>
        <v>2.3335917268145749</v>
      </c>
      <c r="Y84" s="1">
        <f t="shared" si="26"/>
        <v>176.2185473247647</v>
      </c>
      <c r="Z84" s="1">
        <f t="shared" si="27"/>
        <v>1.3472176752352993</v>
      </c>
      <c r="AB84" s="1">
        <f t="shared" si="28"/>
        <v>176.5776149678918</v>
      </c>
      <c r="AC84" s="1">
        <f t="shared" si="29"/>
        <v>0.98815003210819441</v>
      </c>
      <c r="AE84" s="1">
        <f t="shared" si="30"/>
        <v>176.42457839165877</v>
      </c>
      <c r="AF84" s="1">
        <f t="shared" si="31"/>
        <v>1.1411866083412292</v>
      </c>
    </row>
    <row r="85" spans="1:32" x14ac:dyDescent="0.3">
      <c r="A85" s="3">
        <v>43881</v>
      </c>
      <c r="B85" s="4">
        <v>70</v>
      </c>
      <c r="C85" s="1">
        <v>78.931563999999995</v>
      </c>
      <c r="E85" s="1">
        <f t="shared" si="16"/>
        <v>79.178335049903225</v>
      </c>
      <c r="F85" s="1">
        <f t="shared" si="17"/>
        <v>0.24677104990323073</v>
      </c>
      <c r="H85" s="1">
        <f t="shared" si="18"/>
        <v>79.511099835591409</v>
      </c>
      <c r="I85" s="1">
        <f t="shared" si="19"/>
        <v>0.57953583559141464</v>
      </c>
      <c r="K85" s="1">
        <f t="shared" si="20"/>
        <v>79.524854031792245</v>
      </c>
      <c r="L85" s="1">
        <f t="shared" si="21"/>
        <v>0.59329003179225026</v>
      </c>
      <c r="N85" s="1">
        <f t="shared" si="22"/>
        <v>79.570418785050052</v>
      </c>
      <c r="O85" s="1">
        <f t="shared" si="23"/>
        <v>0.63885478505005722</v>
      </c>
      <c r="R85" s="3">
        <v>43881</v>
      </c>
      <c r="S85" s="4">
        <v>70</v>
      </c>
      <c r="T85" s="1">
        <v>177.408691</v>
      </c>
      <c r="V85" s="1">
        <f t="shared" si="24"/>
        <v>175.60554794947575</v>
      </c>
      <c r="W85" s="1">
        <f t="shared" si="25"/>
        <v>1.8031430505242554</v>
      </c>
      <c r="Y85" s="1">
        <f t="shared" si="26"/>
        <v>176.64965698083998</v>
      </c>
      <c r="Z85" s="1">
        <f t="shared" si="27"/>
        <v>0.75903401916002622</v>
      </c>
      <c r="AB85" s="1">
        <f t="shared" si="28"/>
        <v>177.17050498715673</v>
      </c>
      <c r="AC85" s="1">
        <f t="shared" si="29"/>
        <v>0.23818601284327201</v>
      </c>
      <c r="AE85" s="1">
        <f t="shared" si="30"/>
        <v>177.31470394616494</v>
      </c>
      <c r="AF85" s="1">
        <f t="shared" si="31"/>
        <v>9.3987053835064671E-2</v>
      </c>
    </row>
    <row r="86" spans="1:32" x14ac:dyDescent="0.3">
      <c r="A86" s="3">
        <v>43882</v>
      </c>
      <c r="B86" s="4">
        <v>71</v>
      </c>
      <c r="C86" s="1">
        <v>77.144942999999998</v>
      </c>
      <c r="E86" s="1">
        <f t="shared" si="16"/>
        <v>79.138851681918709</v>
      </c>
      <c r="F86" s="1">
        <f t="shared" si="17"/>
        <v>1.9939086819187111</v>
      </c>
      <c r="H86" s="1">
        <f t="shared" si="18"/>
        <v>79.325648368202152</v>
      </c>
      <c r="I86" s="1">
        <f t="shared" si="19"/>
        <v>2.1807053682021547</v>
      </c>
      <c r="K86" s="1">
        <f t="shared" si="20"/>
        <v>79.168880012716897</v>
      </c>
      <c r="L86" s="1">
        <f t="shared" si="21"/>
        <v>2.0239370127168996</v>
      </c>
      <c r="N86" s="1">
        <f t="shared" si="22"/>
        <v>79.072112052711006</v>
      </c>
      <c r="O86" s="1">
        <f t="shared" si="23"/>
        <v>1.9271690527110081</v>
      </c>
      <c r="R86" s="3">
        <v>43882</v>
      </c>
      <c r="S86" s="4">
        <v>71</v>
      </c>
      <c r="T86" s="1">
        <v>176.603622</v>
      </c>
      <c r="V86" s="1">
        <f t="shared" si="24"/>
        <v>175.8940508375596</v>
      </c>
      <c r="W86" s="1">
        <f t="shared" si="25"/>
        <v>0.70957116244039753</v>
      </c>
      <c r="Y86" s="1">
        <f t="shared" si="26"/>
        <v>176.89254786697117</v>
      </c>
      <c r="Z86" s="1">
        <f t="shared" si="27"/>
        <v>0.2889258669711694</v>
      </c>
      <c r="AB86" s="1">
        <f t="shared" si="28"/>
        <v>177.3134165948627</v>
      </c>
      <c r="AC86" s="1">
        <f t="shared" si="29"/>
        <v>0.70979459486270002</v>
      </c>
      <c r="AE86" s="1">
        <f t="shared" si="30"/>
        <v>177.38801384815631</v>
      </c>
      <c r="AF86" s="1">
        <f t="shared" si="31"/>
        <v>0.78439184815630369</v>
      </c>
    </row>
    <row r="87" spans="1:32" x14ac:dyDescent="0.3">
      <c r="A87" s="3">
        <v>43885</v>
      </c>
      <c r="B87" s="4">
        <v>72</v>
      </c>
      <c r="C87" s="1">
        <v>73.480521999999993</v>
      </c>
      <c r="E87" s="1">
        <f t="shared" si="16"/>
        <v>78.819826292811712</v>
      </c>
      <c r="F87" s="1">
        <f t="shared" si="17"/>
        <v>5.3393042928117183</v>
      </c>
      <c r="H87" s="1">
        <f t="shared" si="18"/>
        <v>78.627822650377453</v>
      </c>
      <c r="I87" s="1">
        <f t="shared" si="19"/>
        <v>5.1473006503774599</v>
      </c>
      <c r="K87" s="1">
        <f t="shared" si="20"/>
        <v>77.954517805086766</v>
      </c>
      <c r="L87" s="1">
        <f t="shared" si="21"/>
        <v>4.4739958050867727</v>
      </c>
      <c r="N87" s="1">
        <f t="shared" si="22"/>
        <v>77.568920191596419</v>
      </c>
      <c r="O87" s="1">
        <f t="shared" si="23"/>
        <v>4.0883981915964256</v>
      </c>
      <c r="R87" s="3">
        <v>43885</v>
      </c>
      <c r="S87" s="4">
        <v>72</v>
      </c>
      <c r="T87" s="1">
        <v>172.07759100000001</v>
      </c>
      <c r="V87" s="1">
        <f t="shared" si="24"/>
        <v>176.00758222355006</v>
      </c>
      <c r="W87" s="1">
        <f t="shared" si="25"/>
        <v>3.9299912235500472</v>
      </c>
      <c r="Y87" s="1">
        <f t="shared" si="26"/>
        <v>176.80009158954039</v>
      </c>
      <c r="Z87" s="1">
        <f t="shared" si="27"/>
        <v>4.722500589540374</v>
      </c>
      <c r="AB87" s="1">
        <f t="shared" si="28"/>
        <v>176.8875398379451</v>
      </c>
      <c r="AC87" s="1">
        <f t="shared" si="29"/>
        <v>4.8099488379450861</v>
      </c>
      <c r="AE87" s="1">
        <f t="shared" si="30"/>
        <v>176.77618820659438</v>
      </c>
      <c r="AF87" s="1">
        <f t="shared" si="31"/>
        <v>4.6985972065943713</v>
      </c>
    </row>
    <row r="88" spans="1:32" x14ac:dyDescent="0.3">
      <c r="A88" s="3">
        <v>43886</v>
      </c>
      <c r="B88" s="4">
        <v>73</v>
      </c>
      <c r="C88" s="1">
        <v>70.991577000000007</v>
      </c>
      <c r="E88" s="1">
        <f t="shared" si="16"/>
        <v>77.965537605961842</v>
      </c>
      <c r="F88" s="1">
        <f t="shared" si="17"/>
        <v>6.9739606059618353</v>
      </c>
      <c r="H88" s="1">
        <f t="shared" si="18"/>
        <v>76.980686442256655</v>
      </c>
      <c r="I88" s="1">
        <f t="shared" si="19"/>
        <v>5.9891094422566482</v>
      </c>
      <c r="K88" s="1">
        <f t="shared" si="20"/>
        <v>75.2701203220347</v>
      </c>
      <c r="L88" s="1">
        <f t="shared" si="21"/>
        <v>4.2785433220346931</v>
      </c>
      <c r="N88" s="1">
        <f t="shared" si="22"/>
        <v>74.379969602151206</v>
      </c>
      <c r="O88" s="1">
        <f t="shared" si="23"/>
        <v>3.3883926021511996</v>
      </c>
      <c r="R88" s="3">
        <v>43886</v>
      </c>
      <c r="S88" s="4">
        <v>73</v>
      </c>
      <c r="T88" s="1">
        <v>164.743652</v>
      </c>
      <c r="V88" s="1">
        <f t="shared" si="24"/>
        <v>175.37878362778204</v>
      </c>
      <c r="W88" s="1">
        <f t="shared" si="25"/>
        <v>10.635131627782044</v>
      </c>
      <c r="Y88" s="1">
        <f t="shared" si="26"/>
        <v>175.28889140088745</v>
      </c>
      <c r="Z88" s="1">
        <f t="shared" si="27"/>
        <v>10.545239400887453</v>
      </c>
      <c r="AB88" s="1">
        <f t="shared" si="28"/>
        <v>174.00157053517805</v>
      </c>
      <c r="AC88" s="1">
        <f t="shared" si="29"/>
        <v>9.2579185351780495</v>
      </c>
      <c r="AE88" s="1">
        <f t="shared" si="30"/>
        <v>173.11128238545075</v>
      </c>
      <c r="AF88" s="1">
        <f t="shared" si="31"/>
        <v>8.3676303854507523</v>
      </c>
    </row>
    <row r="89" spans="1:32" x14ac:dyDescent="0.3">
      <c r="A89" s="3">
        <v>43887</v>
      </c>
      <c r="B89" s="4">
        <v>74</v>
      </c>
      <c r="C89" s="1">
        <v>72.117767000000001</v>
      </c>
      <c r="E89" s="1">
        <f t="shared" si="16"/>
        <v>76.849703909007943</v>
      </c>
      <c r="F89" s="1">
        <f t="shared" si="17"/>
        <v>4.7319369090079419</v>
      </c>
      <c r="H89" s="1">
        <f t="shared" si="18"/>
        <v>75.064171420734525</v>
      </c>
      <c r="I89" s="1">
        <f t="shared" si="19"/>
        <v>2.9464044207345239</v>
      </c>
      <c r="K89" s="1">
        <f t="shared" si="20"/>
        <v>72.702994328813887</v>
      </c>
      <c r="L89" s="1">
        <f t="shared" si="21"/>
        <v>0.58522732881388606</v>
      </c>
      <c r="N89" s="1">
        <f t="shared" si="22"/>
        <v>71.73702337247326</v>
      </c>
      <c r="O89" s="1">
        <f t="shared" si="23"/>
        <v>0.38074362752674062</v>
      </c>
      <c r="R89" s="3">
        <v>43887</v>
      </c>
      <c r="S89" s="4">
        <v>74</v>
      </c>
      <c r="T89" s="1">
        <v>164.134918</v>
      </c>
      <c r="V89" s="1">
        <f t="shared" si="24"/>
        <v>173.67716256733689</v>
      </c>
      <c r="W89" s="1">
        <f t="shared" si="25"/>
        <v>9.5422445673368941</v>
      </c>
      <c r="Y89" s="1">
        <f t="shared" si="26"/>
        <v>171.91441479260345</v>
      </c>
      <c r="Z89" s="1">
        <f t="shared" si="27"/>
        <v>7.7794967926034531</v>
      </c>
      <c r="AB89" s="1">
        <f t="shared" si="28"/>
        <v>168.44681941407123</v>
      </c>
      <c r="AC89" s="1">
        <f t="shared" si="29"/>
        <v>4.3119014140712295</v>
      </c>
      <c r="AE89" s="1">
        <f t="shared" si="30"/>
        <v>166.58453068479918</v>
      </c>
      <c r="AF89" s="1">
        <f t="shared" si="31"/>
        <v>2.4496126847991775</v>
      </c>
    </row>
    <row r="90" spans="1:32" x14ac:dyDescent="0.3">
      <c r="A90" s="3">
        <v>43888</v>
      </c>
      <c r="B90" s="4">
        <v>75</v>
      </c>
      <c r="C90" s="1">
        <v>67.403557000000006</v>
      </c>
      <c r="E90" s="1">
        <f t="shared" si="16"/>
        <v>76.092594003566674</v>
      </c>
      <c r="F90" s="1">
        <f t="shared" si="17"/>
        <v>8.6890370035666677</v>
      </c>
      <c r="H90" s="1">
        <f t="shared" si="18"/>
        <v>74.121322006099476</v>
      </c>
      <c r="I90" s="1">
        <f t="shared" si="19"/>
        <v>6.7177650060994694</v>
      </c>
      <c r="K90" s="1">
        <f t="shared" si="20"/>
        <v>72.351857931525558</v>
      </c>
      <c r="L90" s="1">
        <f t="shared" si="21"/>
        <v>4.9483009315255515</v>
      </c>
      <c r="N90" s="1">
        <f t="shared" si="22"/>
        <v>72.034003401944119</v>
      </c>
      <c r="O90" s="1">
        <f t="shared" si="23"/>
        <v>4.6304464019441127</v>
      </c>
      <c r="R90" s="3">
        <v>43888</v>
      </c>
      <c r="S90" s="4">
        <v>75</v>
      </c>
      <c r="T90" s="1">
        <v>157.49176</v>
      </c>
      <c r="V90" s="1">
        <f t="shared" si="24"/>
        <v>172.15040343656298</v>
      </c>
      <c r="W90" s="1">
        <f t="shared" si="25"/>
        <v>14.658643436562983</v>
      </c>
      <c r="Y90" s="1">
        <f t="shared" si="26"/>
        <v>169.42497581897032</v>
      </c>
      <c r="Z90" s="1">
        <f t="shared" si="27"/>
        <v>11.933215818970325</v>
      </c>
      <c r="AB90" s="1">
        <f t="shared" si="28"/>
        <v>165.85967856562849</v>
      </c>
      <c r="AC90" s="1">
        <f t="shared" si="29"/>
        <v>8.3679185656284858</v>
      </c>
      <c r="AE90" s="1">
        <f t="shared" si="30"/>
        <v>164.67383279065581</v>
      </c>
      <c r="AF90" s="1">
        <f t="shared" si="31"/>
        <v>7.1820727906558091</v>
      </c>
    </row>
    <row r="91" spans="1:32" x14ac:dyDescent="0.3">
      <c r="A91" s="3">
        <v>43889</v>
      </c>
      <c r="B91" s="4">
        <v>76</v>
      </c>
      <c r="C91" s="1">
        <v>67.364127999999994</v>
      </c>
      <c r="E91" s="1">
        <f t="shared" si="16"/>
        <v>74.702348082995996</v>
      </c>
      <c r="F91" s="1">
        <f t="shared" si="17"/>
        <v>7.3382200829960027</v>
      </c>
      <c r="H91" s="1">
        <f t="shared" si="18"/>
        <v>71.97163720414764</v>
      </c>
      <c r="I91" s="1">
        <f t="shared" si="19"/>
        <v>4.6075092041476466</v>
      </c>
      <c r="K91" s="1">
        <f t="shared" si="20"/>
        <v>69.382877372610238</v>
      </c>
      <c r="L91" s="1">
        <f t="shared" si="21"/>
        <v>2.0187493726102446</v>
      </c>
      <c r="N91" s="1">
        <f t="shared" si="22"/>
        <v>68.422255208427714</v>
      </c>
      <c r="O91" s="1">
        <f t="shared" si="23"/>
        <v>1.0581272084277202</v>
      </c>
      <c r="R91" s="3">
        <v>43889</v>
      </c>
      <c r="S91" s="4">
        <v>76</v>
      </c>
      <c r="T91" s="1">
        <v>160.077957</v>
      </c>
      <c r="V91" s="1">
        <f t="shared" si="24"/>
        <v>169.80502048671292</v>
      </c>
      <c r="W91" s="1">
        <f t="shared" si="25"/>
        <v>9.7270634867129218</v>
      </c>
      <c r="Y91" s="1">
        <f t="shared" si="26"/>
        <v>165.60634675689982</v>
      </c>
      <c r="Z91" s="1">
        <f t="shared" si="27"/>
        <v>5.528389756899827</v>
      </c>
      <c r="AB91" s="1">
        <f t="shared" si="28"/>
        <v>160.83892742625139</v>
      </c>
      <c r="AC91" s="1">
        <f t="shared" si="29"/>
        <v>0.76097042625139011</v>
      </c>
      <c r="AE91" s="1">
        <f t="shared" si="30"/>
        <v>159.07181601394427</v>
      </c>
      <c r="AF91" s="1">
        <f t="shared" si="31"/>
        <v>1.0061409860557262</v>
      </c>
    </row>
    <row r="92" spans="1:32" x14ac:dyDescent="0.3">
      <c r="A92" s="3">
        <v>43892</v>
      </c>
      <c r="B92" s="4">
        <v>77</v>
      </c>
      <c r="C92" s="1">
        <v>73.635773</v>
      </c>
      <c r="E92" s="1">
        <f t="shared" si="16"/>
        <v>73.528232869716632</v>
      </c>
      <c r="F92" s="1">
        <f t="shared" si="17"/>
        <v>0.10754013028336828</v>
      </c>
      <c r="H92" s="1">
        <f t="shared" si="18"/>
        <v>70.497234258820384</v>
      </c>
      <c r="I92" s="1">
        <f t="shared" si="19"/>
        <v>3.138538741179616</v>
      </c>
      <c r="K92" s="1">
        <f t="shared" si="20"/>
        <v>68.171627749044092</v>
      </c>
      <c r="L92" s="1">
        <f t="shared" si="21"/>
        <v>5.4641452509559088</v>
      </c>
      <c r="N92" s="1">
        <f t="shared" si="22"/>
        <v>67.596915985854096</v>
      </c>
      <c r="O92" s="1">
        <f t="shared" si="23"/>
        <v>6.0388570141459041</v>
      </c>
      <c r="R92" s="3">
        <v>43892</v>
      </c>
      <c r="S92" s="4">
        <v>77</v>
      </c>
      <c r="T92" s="1">
        <v>162.12127699999999</v>
      </c>
      <c r="V92" s="1">
        <f t="shared" si="24"/>
        <v>168.24869032883885</v>
      </c>
      <c r="W92" s="1">
        <f t="shared" si="25"/>
        <v>6.1274133288388555</v>
      </c>
      <c r="Y92" s="1">
        <f t="shared" si="26"/>
        <v>163.83726203469186</v>
      </c>
      <c r="Z92" s="1">
        <f t="shared" si="27"/>
        <v>1.7159850346918688</v>
      </c>
      <c r="AB92" s="1">
        <f t="shared" si="28"/>
        <v>160.38234517050057</v>
      </c>
      <c r="AC92" s="1">
        <f t="shared" si="29"/>
        <v>1.7389318294994212</v>
      </c>
      <c r="AE92" s="1">
        <f t="shared" si="30"/>
        <v>159.85660598306774</v>
      </c>
      <c r="AF92" s="1">
        <f t="shared" si="31"/>
        <v>2.2646710169322546</v>
      </c>
    </row>
    <row r="93" spans="1:32" x14ac:dyDescent="0.3">
      <c r="A93" s="3">
        <v>43893</v>
      </c>
      <c r="B93" s="4">
        <v>78</v>
      </c>
      <c r="C93" s="1">
        <v>71.297156999999999</v>
      </c>
      <c r="E93" s="1">
        <f t="shared" si="16"/>
        <v>73.545439290561973</v>
      </c>
      <c r="F93" s="1">
        <f t="shared" si="17"/>
        <v>2.2482822905619742</v>
      </c>
      <c r="H93" s="1">
        <f t="shared" si="18"/>
        <v>71.501566655997863</v>
      </c>
      <c r="I93" s="1">
        <f t="shared" si="19"/>
        <v>0.20440965599786409</v>
      </c>
      <c r="K93" s="1">
        <f t="shared" si="20"/>
        <v>71.450114899617631</v>
      </c>
      <c r="L93" s="1">
        <f t="shared" si="21"/>
        <v>0.15295789961763262</v>
      </c>
      <c r="N93" s="1">
        <f t="shared" si="22"/>
        <v>72.307224456887909</v>
      </c>
      <c r="O93" s="1">
        <f t="shared" si="23"/>
        <v>1.01006745688791</v>
      </c>
      <c r="R93" s="3">
        <v>43893</v>
      </c>
      <c r="S93" s="4">
        <v>78</v>
      </c>
      <c r="T93" s="1">
        <v>159.80157500000001</v>
      </c>
      <c r="V93" s="1">
        <f t="shared" si="24"/>
        <v>167.26830419622462</v>
      </c>
      <c r="W93" s="1">
        <f t="shared" si="25"/>
        <v>7.4667291962246054</v>
      </c>
      <c r="Y93" s="1">
        <f t="shared" si="26"/>
        <v>163.28814682359044</v>
      </c>
      <c r="Z93" s="1">
        <f t="shared" si="27"/>
        <v>3.4865718235904239</v>
      </c>
      <c r="AB93" s="1">
        <f t="shared" si="28"/>
        <v>161.42570426820021</v>
      </c>
      <c r="AC93" s="1">
        <f t="shared" si="29"/>
        <v>1.6241292682001927</v>
      </c>
      <c r="AE93" s="1">
        <f t="shared" si="30"/>
        <v>161.62304937627491</v>
      </c>
      <c r="AF93" s="1">
        <f t="shared" si="31"/>
        <v>1.8214743762748924</v>
      </c>
    </row>
    <row r="94" spans="1:32" x14ac:dyDescent="0.3">
      <c r="A94" s="3">
        <v>43894</v>
      </c>
      <c r="B94" s="4">
        <v>79</v>
      </c>
      <c r="C94" s="1">
        <v>74.604240000000004</v>
      </c>
      <c r="E94" s="1">
        <f t="shared" si="16"/>
        <v>73.185714124072049</v>
      </c>
      <c r="F94" s="1">
        <f t="shared" si="17"/>
        <v>1.4185258759279549</v>
      </c>
      <c r="H94" s="1">
        <f t="shared" si="18"/>
        <v>71.43615556607854</v>
      </c>
      <c r="I94" s="1">
        <f t="shared" si="19"/>
        <v>3.1680844339214644</v>
      </c>
      <c r="K94" s="1">
        <f t="shared" si="20"/>
        <v>71.358340159847046</v>
      </c>
      <c r="L94" s="1">
        <f t="shared" si="21"/>
        <v>3.2458998401529584</v>
      </c>
      <c r="N94" s="1">
        <f t="shared" si="22"/>
        <v>71.519371840515333</v>
      </c>
      <c r="O94" s="1">
        <f t="shared" si="23"/>
        <v>3.084868159484671</v>
      </c>
      <c r="R94" s="3">
        <v>43894</v>
      </c>
      <c r="S94" s="4">
        <v>79</v>
      </c>
      <c r="T94" s="1">
        <v>168.98161300000001</v>
      </c>
      <c r="V94" s="1">
        <f t="shared" si="24"/>
        <v>166.07362752482868</v>
      </c>
      <c r="W94" s="1">
        <f t="shared" si="25"/>
        <v>2.9079854751713299</v>
      </c>
      <c r="Y94" s="1">
        <f t="shared" si="26"/>
        <v>162.1724438400415</v>
      </c>
      <c r="Z94" s="1">
        <f t="shared" si="27"/>
        <v>6.8091691599585147</v>
      </c>
      <c r="AB94" s="1">
        <f t="shared" si="28"/>
        <v>160.45122670728011</v>
      </c>
      <c r="AC94" s="1">
        <f t="shared" si="29"/>
        <v>8.5303862927198963</v>
      </c>
      <c r="AE94" s="1">
        <f t="shared" si="30"/>
        <v>160.20229936278048</v>
      </c>
      <c r="AF94" s="1">
        <f t="shared" si="31"/>
        <v>8.7793136372195306</v>
      </c>
    </row>
    <row r="95" spans="1:32" x14ac:dyDescent="0.3">
      <c r="A95" s="3">
        <v>43895</v>
      </c>
      <c r="B95" s="4">
        <v>80</v>
      </c>
      <c r="C95" s="1">
        <v>72.184303</v>
      </c>
      <c r="E95" s="1">
        <f t="shared" si="16"/>
        <v>73.412678264220517</v>
      </c>
      <c r="F95" s="1">
        <f t="shared" si="17"/>
        <v>1.2283752642205172</v>
      </c>
      <c r="H95" s="1">
        <f t="shared" si="18"/>
        <v>72.44994258493341</v>
      </c>
      <c r="I95" s="1">
        <f t="shared" si="19"/>
        <v>0.26563958493341033</v>
      </c>
      <c r="K95" s="1">
        <f t="shared" si="20"/>
        <v>73.305880063938815</v>
      </c>
      <c r="L95" s="1">
        <f t="shared" si="21"/>
        <v>1.1215770639388154</v>
      </c>
      <c r="N95" s="1">
        <f t="shared" si="22"/>
        <v>73.92556900491337</v>
      </c>
      <c r="O95" s="1">
        <f t="shared" si="23"/>
        <v>1.7412660049133706</v>
      </c>
      <c r="R95" s="3">
        <v>43895</v>
      </c>
      <c r="S95" s="4">
        <v>80</v>
      </c>
      <c r="T95" s="1">
        <v>162.79248000000001</v>
      </c>
      <c r="V95" s="1">
        <f t="shared" si="24"/>
        <v>166.53890520085611</v>
      </c>
      <c r="W95" s="1">
        <f t="shared" si="25"/>
        <v>3.7464252008560948</v>
      </c>
      <c r="Y95" s="1">
        <f t="shared" si="26"/>
        <v>164.3513779712282</v>
      </c>
      <c r="Z95" s="1">
        <f t="shared" si="27"/>
        <v>1.5588979712281912</v>
      </c>
      <c r="AB95" s="1">
        <f t="shared" si="28"/>
        <v>165.56945848291207</v>
      </c>
      <c r="AC95" s="1">
        <f t="shared" si="29"/>
        <v>2.7769784829120567</v>
      </c>
      <c r="AE95" s="1">
        <f t="shared" si="30"/>
        <v>167.05016399981173</v>
      </c>
      <c r="AF95" s="1">
        <f t="shared" si="31"/>
        <v>4.257683999811718</v>
      </c>
    </row>
    <row r="96" spans="1:32" x14ac:dyDescent="0.3">
      <c r="A96" s="3">
        <v>43896</v>
      </c>
      <c r="B96" s="4">
        <v>81</v>
      </c>
      <c r="C96" s="1">
        <v>71.225684999999999</v>
      </c>
      <c r="E96" s="1">
        <f t="shared" si="16"/>
        <v>73.216138221945243</v>
      </c>
      <c r="F96" s="1">
        <f t="shared" si="17"/>
        <v>1.9904532219452449</v>
      </c>
      <c r="H96" s="1">
        <f t="shared" si="18"/>
        <v>72.364937917754716</v>
      </c>
      <c r="I96" s="1">
        <f t="shared" si="19"/>
        <v>1.1392529177547175</v>
      </c>
      <c r="K96" s="1">
        <f t="shared" si="20"/>
        <v>72.63293382557552</v>
      </c>
      <c r="L96" s="1">
        <f t="shared" si="21"/>
        <v>1.4072488255755218</v>
      </c>
      <c r="N96" s="1">
        <f t="shared" si="22"/>
        <v>72.567381521080932</v>
      </c>
      <c r="O96" s="1">
        <f t="shared" si="23"/>
        <v>1.3416965210809337</v>
      </c>
      <c r="R96" s="3">
        <v>43896</v>
      </c>
      <c r="S96" s="4">
        <v>81</v>
      </c>
      <c r="T96" s="1">
        <v>161.913971</v>
      </c>
      <c r="V96" s="1">
        <f t="shared" si="24"/>
        <v>165.93947716871912</v>
      </c>
      <c r="W96" s="1">
        <f t="shared" si="25"/>
        <v>4.0255061687191187</v>
      </c>
      <c r="Y96" s="1">
        <f t="shared" si="26"/>
        <v>163.85253062043518</v>
      </c>
      <c r="Z96" s="1">
        <f t="shared" si="27"/>
        <v>1.9385596204351714</v>
      </c>
      <c r="AB96" s="1">
        <f t="shared" si="28"/>
        <v>163.90327139316483</v>
      </c>
      <c r="AC96" s="1">
        <f t="shared" si="29"/>
        <v>1.9893003931648252</v>
      </c>
      <c r="AE96" s="1">
        <f t="shared" si="30"/>
        <v>163.72917047995858</v>
      </c>
      <c r="AF96" s="1">
        <f t="shared" si="31"/>
        <v>1.8151994799585793</v>
      </c>
    </row>
    <row r="97" spans="1:32" x14ac:dyDescent="0.3">
      <c r="A97" s="3">
        <v>43899</v>
      </c>
      <c r="B97" s="4">
        <v>82</v>
      </c>
      <c r="C97" s="1">
        <v>65.592308000000003</v>
      </c>
      <c r="E97" s="1">
        <f t="shared" si="16"/>
        <v>72.897665706433997</v>
      </c>
      <c r="F97" s="1">
        <f t="shared" si="17"/>
        <v>7.3053577064339947</v>
      </c>
      <c r="H97" s="1">
        <f t="shared" si="18"/>
        <v>72.000376984073199</v>
      </c>
      <c r="I97" s="1">
        <f t="shared" si="19"/>
        <v>6.4080689840731964</v>
      </c>
      <c r="K97" s="1">
        <f t="shared" si="20"/>
        <v>71.78858453023021</v>
      </c>
      <c r="L97" s="1">
        <f t="shared" si="21"/>
        <v>6.1962765302302074</v>
      </c>
      <c r="N97" s="1">
        <f t="shared" si="22"/>
        <v>71.520858234637799</v>
      </c>
      <c r="O97" s="1">
        <f t="shared" si="23"/>
        <v>5.9285502346377967</v>
      </c>
      <c r="R97" s="3">
        <v>43899</v>
      </c>
      <c r="S97" s="4">
        <v>82</v>
      </c>
      <c r="T97" s="1">
        <v>150.88806199999999</v>
      </c>
      <c r="V97" s="1">
        <f t="shared" si="24"/>
        <v>165.29539618172407</v>
      </c>
      <c r="W97" s="1">
        <f t="shared" si="25"/>
        <v>14.407334181724082</v>
      </c>
      <c r="Y97" s="1">
        <f t="shared" si="26"/>
        <v>163.2321915418959</v>
      </c>
      <c r="Z97" s="1">
        <f t="shared" si="27"/>
        <v>12.34412954189591</v>
      </c>
      <c r="AB97" s="1">
        <f t="shared" si="28"/>
        <v>162.70969115726592</v>
      </c>
      <c r="AC97" s="1">
        <f t="shared" si="29"/>
        <v>11.821629157265932</v>
      </c>
      <c r="AE97" s="1">
        <f t="shared" si="30"/>
        <v>162.3133148855909</v>
      </c>
      <c r="AF97" s="1">
        <f t="shared" si="31"/>
        <v>11.425252885590908</v>
      </c>
    </row>
    <row r="98" spans="1:32" x14ac:dyDescent="0.3">
      <c r="A98" s="3">
        <v>43900</v>
      </c>
      <c r="B98" s="4">
        <v>83</v>
      </c>
      <c r="C98" s="1">
        <v>70.316367999999997</v>
      </c>
      <c r="E98" s="1">
        <f t="shared" si="16"/>
        <v>71.728808473404555</v>
      </c>
      <c r="F98" s="1">
        <f t="shared" si="17"/>
        <v>1.4124404734045584</v>
      </c>
      <c r="H98" s="1">
        <f t="shared" si="18"/>
        <v>69.949794909169768</v>
      </c>
      <c r="I98" s="1">
        <f t="shared" si="19"/>
        <v>0.36657309083022938</v>
      </c>
      <c r="K98" s="1">
        <f t="shared" si="20"/>
        <v>68.070818612092097</v>
      </c>
      <c r="L98" s="1">
        <f t="shared" si="21"/>
        <v>2.2455493879079</v>
      </c>
      <c r="N98" s="1">
        <f t="shared" si="22"/>
        <v>66.896589051620325</v>
      </c>
      <c r="O98" s="1">
        <f t="shared" si="23"/>
        <v>3.4197789483796726</v>
      </c>
      <c r="R98" s="3">
        <v>43900</v>
      </c>
      <c r="S98" s="4">
        <v>83</v>
      </c>
      <c r="T98" s="1">
        <v>159.60415599999999</v>
      </c>
      <c r="V98" s="1">
        <f t="shared" si="24"/>
        <v>162.9902227126482</v>
      </c>
      <c r="W98" s="1">
        <f t="shared" si="25"/>
        <v>3.3860667126482156</v>
      </c>
      <c r="Y98" s="1">
        <f t="shared" si="26"/>
        <v>159.28207008848921</v>
      </c>
      <c r="Z98" s="1">
        <f t="shared" si="27"/>
        <v>0.32208591151078281</v>
      </c>
      <c r="AB98" s="1">
        <f t="shared" si="28"/>
        <v>155.61671366290636</v>
      </c>
      <c r="AC98" s="1">
        <f t="shared" si="29"/>
        <v>3.9874423370936256</v>
      </c>
      <c r="AE98" s="1">
        <f t="shared" si="30"/>
        <v>153.40161763482999</v>
      </c>
      <c r="AF98" s="1">
        <f t="shared" si="31"/>
        <v>6.2025383651699997</v>
      </c>
    </row>
    <row r="99" spans="1:32" x14ac:dyDescent="0.3">
      <c r="A99" s="3">
        <v>43901</v>
      </c>
      <c r="B99" s="4">
        <v>84</v>
      </c>
      <c r="C99" s="1">
        <v>67.874245000000002</v>
      </c>
      <c r="E99" s="1">
        <f t="shared" si="16"/>
        <v>71.502817997659832</v>
      </c>
      <c r="F99" s="1">
        <f t="shared" si="17"/>
        <v>3.6285729976598304</v>
      </c>
      <c r="H99" s="1">
        <f t="shared" si="18"/>
        <v>70.067098298235436</v>
      </c>
      <c r="I99" s="1">
        <f t="shared" si="19"/>
        <v>2.1928532982354341</v>
      </c>
      <c r="K99" s="1">
        <f t="shared" si="20"/>
        <v>69.418148244836843</v>
      </c>
      <c r="L99" s="1">
        <f t="shared" si="21"/>
        <v>1.5439032448368408</v>
      </c>
      <c r="N99" s="1">
        <f t="shared" si="22"/>
        <v>69.564016631356481</v>
      </c>
      <c r="O99" s="1">
        <f t="shared" si="23"/>
        <v>1.6897716313564786</v>
      </c>
      <c r="R99" s="3">
        <v>43901</v>
      </c>
      <c r="S99" s="4">
        <v>84</v>
      </c>
      <c r="T99" s="1">
        <v>151.411224</v>
      </c>
      <c r="V99" s="1">
        <f t="shared" si="24"/>
        <v>162.44845203862448</v>
      </c>
      <c r="W99" s="1">
        <f t="shared" si="25"/>
        <v>11.037228038624477</v>
      </c>
      <c r="Y99" s="1">
        <f t="shared" si="26"/>
        <v>159.38513758017265</v>
      </c>
      <c r="Z99" s="1">
        <f t="shared" si="27"/>
        <v>7.9739135801726491</v>
      </c>
      <c r="AB99" s="1">
        <f t="shared" si="28"/>
        <v>158.00917906516253</v>
      </c>
      <c r="AC99" s="1">
        <f t="shared" si="29"/>
        <v>6.5979550651625232</v>
      </c>
      <c r="AE99" s="1">
        <f t="shared" si="30"/>
        <v>158.2395975596626</v>
      </c>
      <c r="AF99" s="1">
        <f t="shared" si="31"/>
        <v>6.8283735596625945</v>
      </c>
    </row>
    <row r="100" spans="1:32" x14ac:dyDescent="0.3">
      <c r="A100" s="3">
        <v>43902</v>
      </c>
      <c r="B100" s="4">
        <v>85</v>
      </c>
      <c r="C100" s="1">
        <v>61.171340999999998</v>
      </c>
      <c r="E100" s="1">
        <f t="shared" si="16"/>
        <v>70.922246318034254</v>
      </c>
      <c r="F100" s="1">
        <f t="shared" si="17"/>
        <v>9.7509053180342562</v>
      </c>
      <c r="H100" s="1">
        <f t="shared" si="18"/>
        <v>69.365385242800087</v>
      </c>
      <c r="I100" s="1">
        <f t="shared" si="19"/>
        <v>8.1940442428000893</v>
      </c>
      <c r="K100" s="1">
        <f t="shared" si="20"/>
        <v>68.491806297934744</v>
      </c>
      <c r="L100" s="1">
        <f t="shared" si="21"/>
        <v>7.3204652979347458</v>
      </c>
      <c r="N100" s="1">
        <f t="shared" si="22"/>
        <v>68.245994758898433</v>
      </c>
      <c r="O100" s="1">
        <f t="shared" si="23"/>
        <v>7.0746537588984353</v>
      </c>
      <c r="R100" s="3">
        <v>43902</v>
      </c>
      <c r="S100" s="4">
        <v>85</v>
      </c>
      <c r="T100" s="1">
        <v>133.11039700000001</v>
      </c>
      <c r="V100" s="1">
        <f t="shared" si="24"/>
        <v>160.68249555244455</v>
      </c>
      <c r="W100" s="1">
        <f t="shared" si="25"/>
        <v>27.572098552444544</v>
      </c>
      <c r="Y100" s="1">
        <f t="shared" si="26"/>
        <v>156.83348523451738</v>
      </c>
      <c r="Z100" s="1">
        <f t="shared" si="27"/>
        <v>23.723088234517377</v>
      </c>
      <c r="AB100" s="1">
        <f t="shared" si="28"/>
        <v>154.05040602606502</v>
      </c>
      <c r="AC100" s="1">
        <f t="shared" si="29"/>
        <v>20.940009026065013</v>
      </c>
      <c r="AE100" s="1">
        <f t="shared" si="30"/>
        <v>152.91346618312576</v>
      </c>
      <c r="AF100" s="1">
        <f t="shared" si="31"/>
        <v>19.803069183125757</v>
      </c>
    </row>
    <row r="101" spans="1:32" x14ac:dyDescent="0.3">
      <c r="A101" s="3">
        <v>43903</v>
      </c>
      <c r="B101" s="4">
        <v>86</v>
      </c>
      <c r="C101" s="1">
        <v>68.500174999999999</v>
      </c>
      <c r="E101" s="1">
        <f t="shared" si="16"/>
        <v>69.362101467148776</v>
      </c>
      <c r="F101" s="1">
        <f t="shared" si="17"/>
        <v>0.86192646714877696</v>
      </c>
      <c r="H101" s="1">
        <f t="shared" si="18"/>
        <v>66.743291085104062</v>
      </c>
      <c r="I101" s="1">
        <f t="shared" si="19"/>
        <v>1.756883914895937</v>
      </c>
      <c r="K101" s="1">
        <f t="shared" si="20"/>
        <v>64.099527119173899</v>
      </c>
      <c r="L101" s="1">
        <f t="shared" si="21"/>
        <v>4.4006478808260994</v>
      </c>
      <c r="N101" s="1">
        <f t="shared" si="22"/>
        <v>62.727764826957653</v>
      </c>
      <c r="O101" s="1">
        <f t="shared" si="23"/>
        <v>5.7724101730423456</v>
      </c>
      <c r="R101" s="3">
        <v>43903</v>
      </c>
      <c r="S101" s="4">
        <v>86</v>
      </c>
      <c r="T101" s="1">
        <v>147.482574</v>
      </c>
      <c r="V101" s="1">
        <f t="shared" si="24"/>
        <v>156.27095978405345</v>
      </c>
      <c r="W101" s="1">
        <f t="shared" si="25"/>
        <v>8.7883857840534461</v>
      </c>
      <c r="Y101" s="1">
        <f t="shared" si="26"/>
        <v>149.24209699947181</v>
      </c>
      <c r="Z101" s="1">
        <f t="shared" si="27"/>
        <v>1.7595229994718125</v>
      </c>
      <c r="AB101" s="1">
        <f t="shared" si="28"/>
        <v>141.48640061042602</v>
      </c>
      <c r="AC101" s="1">
        <f t="shared" si="29"/>
        <v>5.9961733895739826</v>
      </c>
      <c r="AE101" s="1">
        <f t="shared" si="30"/>
        <v>137.46707222028766</v>
      </c>
      <c r="AF101" s="1">
        <f t="shared" si="31"/>
        <v>10.015501779712338</v>
      </c>
    </row>
    <row r="102" spans="1:32" x14ac:dyDescent="0.3">
      <c r="A102" s="3">
        <v>43906</v>
      </c>
      <c r="B102" s="4">
        <v>87</v>
      </c>
      <c r="C102" s="1">
        <v>59.687832</v>
      </c>
      <c r="E102" s="1">
        <f t="shared" si="16"/>
        <v>69.224193232404971</v>
      </c>
      <c r="F102" s="1">
        <f t="shared" si="17"/>
        <v>9.5363612324049711</v>
      </c>
      <c r="H102" s="1">
        <f t="shared" si="18"/>
        <v>67.30549393787075</v>
      </c>
      <c r="I102" s="1">
        <f t="shared" si="19"/>
        <v>7.61766193787075</v>
      </c>
      <c r="K102" s="1">
        <f t="shared" si="20"/>
        <v>66.739915847669565</v>
      </c>
      <c r="L102" s="1">
        <f t="shared" si="21"/>
        <v>7.0520838476695644</v>
      </c>
      <c r="N102" s="1">
        <f t="shared" si="22"/>
        <v>67.230244761930692</v>
      </c>
      <c r="O102" s="1">
        <f t="shared" si="23"/>
        <v>7.5424127619306915</v>
      </c>
      <c r="R102" s="3">
        <v>43906</v>
      </c>
      <c r="S102" s="4">
        <v>87</v>
      </c>
      <c r="T102" s="1">
        <v>133.524979</v>
      </c>
      <c r="V102" s="1">
        <f t="shared" si="24"/>
        <v>154.8648180586049</v>
      </c>
      <c r="W102" s="1">
        <f t="shared" si="25"/>
        <v>21.339839058604895</v>
      </c>
      <c r="Y102" s="1">
        <f t="shared" si="26"/>
        <v>148.67904963964082</v>
      </c>
      <c r="Z102" s="1">
        <f t="shared" si="27"/>
        <v>15.154070639640821</v>
      </c>
      <c r="AB102" s="1">
        <f t="shared" si="28"/>
        <v>145.0841046441704</v>
      </c>
      <c r="AC102" s="1">
        <f t="shared" si="29"/>
        <v>11.559125644170393</v>
      </c>
      <c r="AE102" s="1">
        <f t="shared" si="30"/>
        <v>145.27916360846328</v>
      </c>
      <c r="AF102" s="1">
        <f t="shared" si="31"/>
        <v>11.754184608463277</v>
      </c>
    </row>
    <row r="103" spans="1:32" x14ac:dyDescent="0.3">
      <c r="A103" s="3">
        <v>43907</v>
      </c>
      <c r="B103" s="4">
        <v>88</v>
      </c>
      <c r="C103" s="1">
        <v>62.312308999999999</v>
      </c>
      <c r="E103" s="1">
        <f t="shared" si="16"/>
        <v>67.698375435220171</v>
      </c>
      <c r="F103" s="1">
        <f t="shared" si="17"/>
        <v>5.3860664352201724</v>
      </c>
      <c r="H103" s="1">
        <f t="shared" si="18"/>
        <v>64.867842117752105</v>
      </c>
      <c r="I103" s="1">
        <f t="shared" si="19"/>
        <v>2.5555331177521055</v>
      </c>
      <c r="K103" s="1">
        <f t="shared" si="20"/>
        <v>62.50866553906782</v>
      </c>
      <c r="L103" s="1">
        <f t="shared" si="21"/>
        <v>0.19635653906782125</v>
      </c>
      <c r="N103" s="1">
        <f t="shared" si="22"/>
        <v>61.347162807624755</v>
      </c>
      <c r="O103" s="1">
        <f t="shared" si="23"/>
        <v>0.96514619237524357</v>
      </c>
      <c r="R103" s="3">
        <v>43907</v>
      </c>
      <c r="S103" s="4">
        <v>88</v>
      </c>
      <c r="T103" s="1">
        <v>130.09974700000001</v>
      </c>
      <c r="V103" s="1">
        <f t="shared" si="24"/>
        <v>151.45044380922812</v>
      </c>
      <c r="W103" s="1">
        <f t="shared" si="25"/>
        <v>21.350696809228111</v>
      </c>
      <c r="Y103" s="1">
        <f t="shared" si="26"/>
        <v>143.82974703495574</v>
      </c>
      <c r="Z103" s="1">
        <f t="shared" si="27"/>
        <v>13.730000034955737</v>
      </c>
      <c r="AB103" s="1">
        <f t="shared" si="28"/>
        <v>138.14862925766818</v>
      </c>
      <c r="AC103" s="1">
        <f t="shared" si="29"/>
        <v>8.0488822576681684</v>
      </c>
      <c r="AE103" s="1">
        <f t="shared" si="30"/>
        <v>136.1108996138619</v>
      </c>
      <c r="AF103" s="1">
        <f t="shared" si="31"/>
        <v>6.0111526138618956</v>
      </c>
    </row>
    <row r="104" spans="1:32" x14ac:dyDescent="0.3">
      <c r="A104" s="3">
        <v>43908</v>
      </c>
      <c r="B104" s="4">
        <v>89</v>
      </c>
      <c r="C104" s="1">
        <v>60.786911000000003</v>
      </c>
      <c r="E104" s="1">
        <f t="shared" si="16"/>
        <v>66.83660480558494</v>
      </c>
      <c r="F104" s="1">
        <f t="shared" si="17"/>
        <v>6.049693805584937</v>
      </c>
      <c r="H104" s="1">
        <f t="shared" si="18"/>
        <v>64.050071520071427</v>
      </c>
      <c r="I104" s="1">
        <f t="shared" si="19"/>
        <v>3.2631605200714233</v>
      </c>
      <c r="K104" s="1">
        <f t="shared" si="20"/>
        <v>62.390851615627128</v>
      </c>
      <c r="L104" s="1">
        <f t="shared" si="21"/>
        <v>1.6039406156271241</v>
      </c>
      <c r="N104" s="1">
        <f t="shared" si="22"/>
        <v>62.099976837677445</v>
      </c>
      <c r="O104" s="1">
        <f t="shared" si="23"/>
        <v>1.313065837677442</v>
      </c>
      <c r="R104" s="3">
        <v>43908</v>
      </c>
      <c r="S104" s="4">
        <v>89</v>
      </c>
      <c r="T104" s="1">
        <v>118.067001</v>
      </c>
      <c r="V104" s="1">
        <f t="shared" si="24"/>
        <v>148.03433231975163</v>
      </c>
      <c r="W104" s="1">
        <f t="shared" si="25"/>
        <v>29.967331319751622</v>
      </c>
      <c r="Y104" s="1">
        <f t="shared" si="26"/>
        <v>139.43614702376991</v>
      </c>
      <c r="Z104" s="1">
        <f t="shared" si="27"/>
        <v>21.3691460237699</v>
      </c>
      <c r="AB104" s="1">
        <f t="shared" si="28"/>
        <v>133.31929990306728</v>
      </c>
      <c r="AC104" s="1">
        <f t="shared" si="29"/>
        <v>15.25229890306727</v>
      </c>
      <c r="AE104" s="1">
        <f t="shared" si="30"/>
        <v>131.42220057504963</v>
      </c>
      <c r="AF104" s="1">
        <f t="shared" si="31"/>
        <v>13.355199575049625</v>
      </c>
    </row>
    <row r="105" spans="1:32" x14ac:dyDescent="0.3">
      <c r="A105" s="3">
        <v>43909</v>
      </c>
      <c r="B105" s="4">
        <v>90</v>
      </c>
      <c r="C105" s="1">
        <v>60.321156000000002</v>
      </c>
      <c r="E105" s="1">
        <f t="shared" si="16"/>
        <v>65.868653796691348</v>
      </c>
      <c r="F105" s="1">
        <f t="shared" si="17"/>
        <v>5.5474977966913457</v>
      </c>
      <c r="H105" s="1">
        <f t="shared" si="18"/>
        <v>63.00586015364857</v>
      </c>
      <c r="I105" s="1">
        <f t="shared" si="19"/>
        <v>2.6847041536485676</v>
      </c>
      <c r="K105" s="1">
        <f t="shared" si="20"/>
        <v>61.428487246250853</v>
      </c>
      <c r="L105" s="1">
        <f t="shared" si="21"/>
        <v>1.1073312462508511</v>
      </c>
      <c r="N105" s="1">
        <f t="shared" si="22"/>
        <v>61.075785484289042</v>
      </c>
      <c r="O105" s="1">
        <f t="shared" si="23"/>
        <v>0.75462948428904042</v>
      </c>
      <c r="R105" s="3">
        <v>43909</v>
      </c>
      <c r="S105" s="4">
        <v>90</v>
      </c>
      <c r="T105" s="1">
        <v>117.42538500000001</v>
      </c>
      <c r="V105" s="1">
        <f t="shared" si="24"/>
        <v>143.23955930859137</v>
      </c>
      <c r="W105" s="1">
        <f t="shared" si="25"/>
        <v>25.814174308591362</v>
      </c>
      <c r="Y105" s="1">
        <f t="shared" si="26"/>
        <v>132.59802029616353</v>
      </c>
      <c r="Z105" s="1">
        <f t="shared" si="27"/>
        <v>15.17263529616352</v>
      </c>
      <c r="AB105" s="1">
        <f t="shared" si="28"/>
        <v>124.16792056122691</v>
      </c>
      <c r="AC105" s="1">
        <f t="shared" si="29"/>
        <v>6.7425355612269016</v>
      </c>
      <c r="AE105" s="1">
        <f t="shared" si="30"/>
        <v>121.00514490651092</v>
      </c>
      <c r="AF105" s="1">
        <f t="shared" si="31"/>
        <v>3.5797599065109154</v>
      </c>
    </row>
    <row r="106" spans="1:32" x14ac:dyDescent="0.3">
      <c r="A106" s="3">
        <v>43910</v>
      </c>
      <c r="B106" s="4">
        <v>91</v>
      </c>
      <c r="C106" s="1">
        <v>56.491633999999998</v>
      </c>
      <c r="E106" s="1">
        <f t="shared" si="16"/>
        <v>64.981054149220725</v>
      </c>
      <c r="F106" s="1">
        <f t="shared" si="17"/>
        <v>8.4894201492207273</v>
      </c>
      <c r="H106" s="1">
        <f t="shared" si="18"/>
        <v>62.146754824481022</v>
      </c>
      <c r="I106" s="1">
        <f t="shared" si="19"/>
        <v>5.655120824481024</v>
      </c>
      <c r="K106" s="1">
        <f t="shared" si="20"/>
        <v>60.764088498500342</v>
      </c>
      <c r="L106" s="1">
        <f t="shared" si="21"/>
        <v>4.2724544985003448</v>
      </c>
      <c r="N106" s="1">
        <f t="shared" si="22"/>
        <v>60.487174486543594</v>
      </c>
      <c r="O106" s="1">
        <f t="shared" si="23"/>
        <v>3.9955404865435966</v>
      </c>
      <c r="R106" s="3">
        <v>43910</v>
      </c>
      <c r="S106" s="4">
        <v>91</v>
      </c>
      <c r="T106" s="1">
        <v>111.048721</v>
      </c>
      <c r="V106" s="1">
        <f t="shared" si="24"/>
        <v>139.10929141921673</v>
      </c>
      <c r="W106" s="1">
        <f t="shared" si="25"/>
        <v>28.060570419216731</v>
      </c>
      <c r="Y106" s="1">
        <f t="shared" si="26"/>
        <v>127.7427770013912</v>
      </c>
      <c r="Z106" s="1">
        <f t="shared" si="27"/>
        <v>16.694056001391203</v>
      </c>
      <c r="AB106" s="1">
        <f t="shared" si="28"/>
        <v>120.12239922449076</v>
      </c>
      <c r="AC106" s="1">
        <f t="shared" si="29"/>
        <v>9.073678224490763</v>
      </c>
      <c r="AE106" s="1">
        <f t="shared" si="30"/>
        <v>118.2129321794324</v>
      </c>
      <c r="AF106" s="1">
        <f t="shared" si="31"/>
        <v>7.1642111794323995</v>
      </c>
    </row>
    <row r="107" spans="1:32" x14ac:dyDescent="0.3">
      <c r="A107" s="3">
        <v>43913</v>
      </c>
      <c r="B107" s="4">
        <v>92</v>
      </c>
      <c r="C107" s="1">
        <v>55.291519000000001</v>
      </c>
      <c r="E107" s="1">
        <f t="shared" si="16"/>
        <v>63.622746925345403</v>
      </c>
      <c r="F107" s="1">
        <f t="shared" si="17"/>
        <v>8.3312279253454022</v>
      </c>
      <c r="H107" s="1">
        <f t="shared" si="18"/>
        <v>60.337116160647085</v>
      </c>
      <c r="I107" s="1">
        <f t="shared" si="19"/>
        <v>5.045597160647084</v>
      </c>
      <c r="K107" s="1">
        <f t="shared" si="20"/>
        <v>58.200615799400133</v>
      </c>
      <c r="L107" s="1">
        <f t="shared" si="21"/>
        <v>2.9090967994001318</v>
      </c>
      <c r="N107" s="1">
        <f t="shared" si="22"/>
        <v>57.370652907039585</v>
      </c>
      <c r="O107" s="1">
        <f t="shared" si="23"/>
        <v>2.0791339070395836</v>
      </c>
      <c r="R107" s="3">
        <v>43913</v>
      </c>
      <c r="S107" s="4">
        <v>92</v>
      </c>
      <c r="T107" s="1">
        <v>102.520172</v>
      </c>
      <c r="V107" s="1">
        <f t="shared" si="24"/>
        <v>134.61960015214206</v>
      </c>
      <c r="W107" s="1">
        <f t="shared" si="25"/>
        <v>32.099428152142053</v>
      </c>
      <c r="Y107" s="1">
        <f t="shared" si="26"/>
        <v>122.40067908094601</v>
      </c>
      <c r="Z107" s="1">
        <f t="shared" si="27"/>
        <v>19.880507080946003</v>
      </c>
      <c r="AB107" s="1">
        <f t="shared" si="28"/>
        <v>114.6781922897963</v>
      </c>
      <c r="AC107" s="1">
        <f t="shared" si="29"/>
        <v>12.158020289796298</v>
      </c>
      <c r="AE107" s="1">
        <f t="shared" si="30"/>
        <v>112.62484745947513</v>
      </c>
      <c r="AF107" s="1">
        <f t="shared" si="31"/>
        <v>10.104675459475132</v>
      </c>
    </row>
    <row r="108" spans="1:32" x14ac:dyDescent="0.3">
      <c r="A108" s="3">
        <v>43914</v>
      </c>
      <c r="B108" s="4">
        <v>93</v>
      </c>
      <c r="C108" s="1">
        <v>60.838661000000002</v>
      </c>
      <c r="E108" s="1">
        <f t="shared" si="16"/>
        <v>62.28975045729014</v>
      </c>
      <c r="F108" s="1">
        <f t="shared" si="17"/>
        <v>1.4510894572901378</v>
      </c>
      <c r="H108" s="1">
        <f t="shared" si="18"/>
        <v>58.722525069240014</v>
      </c>
      <c r="I108" s="1">
        <f t="shared" si="19"/>
        <v>2.1161359307599881</v>
      </c>
      <c r="K108" s="1">
        <f t="shared" si="20"/>
        <v>56.455157719760052</v>
      </c>
      <c r="L108" s="1">
        <f t="shared" si="21"/>
        <v>4.3835032802399496</v>
      </c>
      <c r="N108" s="1">
        <f t="shared" si="22"/>
        <v>55.748928459548708</v>
      </c>
      <c r="O108" s="1">
        <f t="shared" si="23"/>
        <v>5.0897325404512941</v>
      </c>
      <c r="R108" s="3">
        <v>43914</v>
      </c>
      <c r="S108" s="4">
        <v>93</v>
      </c>
      <c r="T108" s="1">
        <v>117.96828499999999</v>
      </c>
      <c r="V108" s="1">
        <f t="shared" si="24"/>
        <v>129.48369164779933</v>
      </c>
      <c r="W108" s="1">
        <f t="shared" si="25"/>
        <v>11.515406647799338</v>
      </c>
      <c r="Y108" s="1">
        <f t="shared" si="26"/>
        <v>116.03891681504328</v>
      </c>
      <c r="Z108" s="1">
        <f t="shared" si="27"/>
        <v>1.929368184956715</v>
      </c>
      <c r="AB108" s="1">
        <f t="shared" si="28"/>
        <v>107.38338011591853</v>
      </c>
      <c r="AC108" s="1">
        <f t="shared" si="29"/>
        <v>10.584904884081467</v>
      </c>
      <c r="AE108" s="1">
        <f t="shared" si="30"/>
        <v>104.74320060108454</v>
      </c>
      <c r="AF108" s="1">
        <f t="shared" si="31"/>
        <v>13.225084398915456</v>
      </c>
    </row>
    <row r="109" spans="1:32" x14ac:dyDescent="0.3">
      <c r="A109" s="3">
        <v>43915</v>
      </c>
      <c r="B109" s="4">
        <v>94</v>
      </c>
      <c r="C109" s="1">
        <v>60.503517000000002</v>
      </c>
      <c r="E109" s="1">
        <f t="shared" si="16"/>
        <v>62.057576144123715</v>
      </c>
      <c r="F109" s="1">
        <f t="shared" si="17"/>
        <v>1.5540591441237126</v>
      </c>
      <c r="H109" s="1">
        <f t="shared" si="18"/>
        <v>59.399688567083203</v>
      </c>
      <c r="I109" s="1">
        <f t="shared" si="19"/>
        <v>1.1038284329167993</v>
      </c>
      <c r="K109" s="1">
        <f t="shared" si="20"/>
        <v>59.085259687904028</v>
      </c>
      <c r="L109" s="1">
        <f t="shared" si="21"/>
        <v>1.4182573120959745</v>
      </c>
      <c r="N109" s="1">
        <f t="shared" si="22"/>
        <v>59.718919841100721</v>
      </c>
      <c r="O109" s="1">
        <f t="shared" si="23"/>
        <v>0.78459715889928106</v>
      </c>
      <c r="R109" s="3">
        <v>43915</v>
      </c>
      <c r="S109" s="4">
        <v>94</v>
      </c>
      <c r="T109" s="1">
        <v>127.977478</v>
      </c>
      <c r="V109" s="1">
        <f t="shared" si="24"/>
        <v>127.64122658415144</v>
      </c>
      <c r="W109" s="1">
        <f t="shared" si="25"/>
        <v>0.33625141584856522</v>
      </c>
      <c r="Y109" s="1">
        <f t="shared" si="26"/>
        <v>116.65631463422943</v>
      </c>
      <c r="Z109" s="1">
        <f t="shared" si="27"/>
        <v>11.321163365770573</v>
      </c>
      <c r="AB109" s="1">
        <f t="shared" si="28"/>
        <v>113.73432304636741</v>
      </c>
      <c r="AC109" s="1">
        <f t="shared" si="29"/>
        <v>14.243154953632597</v>
      </c>
      <c r="AE109" s="1">
        <f t="shared" si="30"/>
        <v>115.0587664322386</v>
      </c>
      <c r="AF109" s="1">
        <f t="shared" si="31"/>
        <v>12.918711567761406</v>
      </c>
    </row>
    <row r="110" spans="1:32" x14ac:dyDescent="0.3">
      <c r="A110" s="3">
        <v>43916</v>
      </c>
      <c r="B110" s="4">
        <v>95</v>
      </c>
      <c r="C110" s="1">
        <v>63.687393</v>
      </c>
      <c r="E110" s="1">
        <f t="shared" si="16"/>
        <v>61.808926681063923</v>
      </c>
      <c r="F110" s="1">
        <f t="shared" si="17"/>
        <v>1.8784663189360771</v>
      </c>
      <c r="H110" s="1">
        <f t="shared" si="18"/>
        <v>59.752913665616575</v>
      </c>
      <c r="I110" s="1">
        <f t="shared" si="19"/>
        <v>3.9344793343834255</v>
      </c>
      <c r="K110" s="1">
        <f t="shared" si="20"/>
        <v>59.936214075161615</v>
      </c>
      <c r="L110" s="1">
        <f t="shared" si="21"/>
        <v>3.7511789248383849</v>
      </c>
      <c r="N110" s="1">
        <f t="shared" si="22"/>
        <v>60.330905625042156</v>
      </c>
      <c r="O110" s="1">
        <f t="shared" si="23"/>
        <v>3.3564873749578439</v>
      </c>
      <c r="R110" s="3">
        <v>43916</v>
      </c>
      <c r="S110" s="4">
        <v>95</v>
      </c>
      <c r="T110" s="1">
        <v>135.627487</v>
      </c>
      <c r="V110" s="1">
        <f t="shared" si="24"/>
        <v>127.69502681068721</v>
      </c>
      <c r="W110" s="1">
        <f t="shared" si="25"/>
        <v>7.932460189312792</v>
      </c>
      <c r="Y110" s="1">
        <f t="shared" si="26"/>
        <v>120.27908691127601</v>
      </c>
      <c r="Z110" s="1">
        <f t="shared" si="27"/>
        <v>15.348400088723992</v>
      </c>
      <c r="AB110" s="1">
        <f t="shared" si="28"/>
        <v>122.28021601854698</v>
      </c>
      <c r="AC110" s="1">
        <f t="shared" si="29"/>
        <v>13.347270981453022</v>
      </c>
      <c r="AE110" s="1">
        <f t="shared" si="30"/>
        <v>125.13536145509249</v>
      </c>
      <c r="AF110" s="1">
        <f t="shared" si="31"/>
        <v>10.492125544907509</v>
      </c>
    </row>
    <row r="111" spans="1:32" x14ac:dyDescent="0.3">
      <c r="A111" s="3">
        <v>43917</v>
      </c>
      <c r="B111" s="4">
        <v>96</v>
      </c>
      <c r="C111" s="1">
        <v>61.050593999999997</v>
      </c>
      <c r="E111" s="1">
        <f t="shared" si="16"/>
        <v>62.109481292093697</v>
      </c>
      <c r="F111" s="1">
        <f t="shared" si="17"/>
        <v>1.0588872920937007</v>
      </c>
      <c r="H111" s="1">
        <f t="shared" si="18"/>
        <v>61.011947052619263</v>
      </c>
      <c r="I111" s="1">
        <f t="shared" si="19"/>
        <v>3.864694738073382E-2</v>
      </c>
      <c r="K111" s="1">
        <f t="shared" si="20"/>
        <v>62.18692143006465</v>
      </c>
      <c r="L111" s="1">
        <f t="shared" si="21"/>
        <v>1.1363274300646538</v>
      </c>
      <c r="N111" s="1">
        <f t="shared" si="22"/>
        <v>62.948965777509279</v>
      </c>
      <c r="O111" s="1">
        <f t="shared" si="23"/>
        <v>1.8983717775092828</v>
      </c>
      <c r="R111" s="3">
        <v>43917</v>
      </c>
      <c r="S111" s="4">
        <v>96</v>
      </c>
      <c r="T111" s="1">
        <v>129.57659899999999</v>
      </c>
      <c r="V111" s="1">
        <f t="shared" si="24"/>
        <v>128.96422044097727</v>
      </c>
      <c r="W111" s="1">
        <f t="shared" si="25"/>
        <v>0.61237855902271576</v>
      </c>
      <c r="Y111" s="1">
        <f t="shared" si="26"/>
        <v>125.19057493966768</v>
      </c>
      <c r="Z111" s="1">
        <f t="shared" si="27"/>
        <v>4.3860240603323035</v>
      </c>
      <c r="AB111" s="1">
        <f t="shared" si="28"/>
        <v>130.2885786074188</v>
      </c>
      <c r="AC111" s="1">
        <f t="shared" si="29"/>
        <v>0.71197960741881161</v>
      </c>
      <c r="AE111" s="1">
        <f t="shared" si="30"/>
        <v>133.31921938012036</v>
      </c>
      <c r="AF111" s="1">
        <f t="shared" si="31"/>
        <v>3.7426203801203712</v>
      </c>
    </row>
    <row r="112" spans="1:32" x14ac:dyDescent="0.3">
      <c r="A112" s="3">
        <v>43920</v>
      </c>
      <c r="B112" s="4">
        <v>97</v>
      </c>
      <c r="C112" s="1">
        <v>62.792850000000001</v>
      </c>
      <c r="E112" s="1">
        <f t="shared" si="16"/>
        <v>61.940059325358703</v>
      </c>
      <c r="F112" s="1">
        <f t="shared" si="17"/>
        <v>0.8527906746412981</v>
      </c>
      <c r="H112" s="1">
        <f t="shared" si="18"/>
        <v>61.024314075781092</v>
      </c>
      <c r="I112" s="1">
        <f t="shared" si="19"/>
        <v>1.7685359242189094</v>
      </c>
      <c r="K112" s="1">
        <f t="shared" si="20"/>
        <v>61.505124972025854</v>
      </c>
      <c r="L112" s="1">
        <f t="shared" si="21"/>
        <v>1.2877250279741475</v>
      </c>
      <c r="N112" s="1">
        <f t="shared" si="22"/>
        <v>61.468235791052038</v>
      </c>
      <c r="O112" s="1">
        <f t="shared" si="23"/>
        <v>1.3246142089479633</v>
      </c>
      <c r="R112" s="3">
        <v>43920</v>
      </c>
      <c r="S112" s="4">
        <v>97</v>
      </c>
      <c r="T112" s="1">
        <v>130.05038500000001</v>
      </c>
      <c r="V112" s="1">
        <f t="shared" si="24"/>
        <v>129.06220101042089</v>
      </c>
      <c r="W112" s="1">
        <f t="shared" si="25"/>
        <v>0.98818398957911313</v>
      </c>
      <c r="Y112" s="1">
        <f t="shared" si="26"/>
        <v>126.59410263897402</v>
      </c>
      <c r="Z112" s="1">
        <f t="shared" si="27"/>
        <v>3.4562823610259841</v>
      </c>
      <c r="AB112" s="1">
        <f t="shared" si="28"/>
        <v>129.86139084296752</v>
      </c>
      <c r="AC112" s="1">
        <f t="shared" si="29"/>
        <v>0.18899415703248224</v>
      </c>
      <c r="AE112" s="1">
        <f t="shared" si="30"/>
        <v>130.39997548362646</v>
      </c>
      <c r="AF112" s="1">
        <f t="shared" si="31"/>
        <v>0.34959048362645717</v>
      </c>
    </row>
    <row r="113" spans="1:32" x14ac:dyDescent="0.3">
      <c r="A113" s="3">
        <v>43921</v>
      </c>
      <c r="B113" s="4">
        <v>98</v>
      </c>
      <c r="C113" s="1">
        <v>62.664707</v>
      </c>
      <c r="E113" s="1">
        <f t="shared" si="16"/>
        <v>62.076505833301304</v>
      </c>
      <c r="F113" s="1">
        <f t="shared" si="17"/>
        <v>0.58820116669869549</v>
      </c>
      <c r="H113" s="1">
        <f t="shared" si="18"/>
        <v>61.590245571531142</v>
      </c>
      <c r="I113" s="1">
        <f t="shared" si="19"/>
        <v>1.0744614284688581</v>
      </c>
      <c r="K113" s="1">
        <f t="shared" si="20"/>
        <v>62.277759988810345</v>
      </c>
      <c r="L113" s="1">
        <f t="shared" si="21"/>
        <v>0.38694701118965469</v>
      </c>
      <c r="N113" s="1">
        <f t="shared" si="22"/>
        <v>62.501434874031446</v>
      </c>
      <c r="O113" s="1">
        <f t="shared" si="23"/>
        <v>0.16327212596855389</v>
      </c>
      <c r="R113" s="3">
        <v>43921</v>
      </c>
      <c r="S113" s="4">
        <v>98</v>
      </c>
      <c r="T113" s="1">
        <v>132.06407200000001</v>
      </c>
      <c r="V113" s="1">
        <f t="shared" si="24"/>
        <v>129.22031044875354</v>
      </c>
      <c r="W113" s="1">
        <f t="shared" si="25"/>
        <v>2.8437615512464731</v>
      </c>
      <c r="Y113" s="1">
        <f t="shared" si="26"/>
        <v>127.70011299450233</v>
      </c>
      <c r="Z113" s="1">
        <f t="shared" si="27"/>
        <v>4.3639590054976765</v>
      </c>
      <c r="AB113" s="1">
        <f t="shared" si="28"/>
        <v>129.97478733718702</v>
      </c>
      <c r="AC113" s="1">
        <f t="shared" si="29"/>
        <v>2.089284662812986</v>
      </c>
      <c r="AE113" s="1">
        <f t="shared" si="30"/>
        <v>130.12729490639782</v>
      </c>
      <c r="AF113" s="1">
        <f t="shared" si="31"/>
        <v>1.9367770936021884</v>
      </c>
    </row>
    <row r="114" spans="1:32" x14ac:dyDescent="0.3">
      <c r="A114" s="3">
        <v>43922</v>
      </c>
      <c r="B114" s="4">
        <v>99</v>
      </c>
      <c r="C114" s="1">
        <v>59.367474000000001</v>
      </c>
      <c r="E114" s="1">
        <f t="shared" si="16"/>
        <v>62.170618019973091</v>
      </c>
      <c r="F114" s="1">
        <f t="shared" si="17"/>
        <v>2.8031440199730895</v>
      </c>
      <c r="H114" s="1">
        <f t="shared" si="18"/>
        <v>61.934073228641175</v>
      </c>
      <c r="I114" s="1">
        <f t="shared" si="19"/>
        <v>2.5665992286411736</v>
      </c>
      <c r="K114" s="1">
        <f t="shared" si="20"/>
        <v>62.509928195524139</v>
      </c>
      <c r="L114" s="1">
        <f t="shared" si="21"/>
        <v>3.1424541955241381</v>
      </c>
      <c r="N114" s="1">
        <f t="shared" si="22"/>
        <v>62.628787132286917</v>
      </c>
      <c r="O114" s="1">
        <f t="shared" si="23"/>
        <v>3.2613131322869151</v>
      </c>
      <c r="R114" s="3">
        <v>43922</v>
      </c>
      <c r="S114" s="4">
        <v>99</v>
      </c>
      <c r="T114" s="1">
        <v>128.03671299999999</v>
      </c>
      <c r="V114" s="1">
        <f t="shared" si="24"/>
        <v>129.67531229695297</v>
      </c>
      <c r="W114" s="1">
        <f t="shared" si="25"/>
        <v>1.6385992969529752</v>
      </c>
      <c r="Y114" s="1">
        <f t="shared" si="26"/>
        <v>129.09657987626159</v>
      </c>
      <c r="Z114" s="1">
        <f t="shared" si="27"/>
        <v>1.0598668762615944</v>
      </c>
      <c r="AB114" s="1">
        <f t="shared" si="28"/>
        <v>131.22835813487481</v>
      </c>
      <c r="AC114" s="1">
        <f t="shared" si="29"/>
        <v>3.1916451348748183</v>
      </c>
      <c r="AE114" s="1">
        <f t="shared" si="30"/>
        <v>131.63798103940752</v>
      </c>
      <c r="AF114" s="1">
        <f t="shared" si="31"/>
        <v>3.6012680394075289</v>
      </c>
    </row>
    <row r="115" spans="1:32" x14ac:dyDescent="0.3">
      <c r="A115" s="3">
        <v>43923</v>
      </c>
      <c r="B115" s="4">
        <v>100</v>
      </c>
      <c r="C115" s="1">
        <v>60.35812</v>
      </c>
      <c r="E115" s="1">
        <f t="shared" si="16"/>
        <v>61.722114976777391</v>
      </c>
      <c r="F115" s="1">
        <f t="shared" si="17"/>
        <v>1.3639949767773913</v>
      </c>
      <c r="H115" s="1">
        <f t="shared" si="18"/>
        <v>61.112761475475992</v>
      </c>
      <c r="I115" s="1">
        <f t="shared" si="19"/>
        <v>0.75464147547599225</v>
      </c>
      <c r="K115" s="1">
        <f t="shared" si="20"/>
        <v>60.624455678209657</v>
      </c>
      <c r="L115" s="1">
        <f t="shared" si="21"/>
        <v>0.26633567820965709</v>
      </c>
      <c r="N115" s="1">
        <f t="shared" si="22"/>
        <v>60.084962889103124</v>
      </c>
      <c r="O115" s="1">
        <f t="shared" si="23"/>
        <v>0.27315711089687511</v>
      </c>
      <c r="R115" s="3">
        <v>43923</v>
      </c>
      <c r="S115" s="4">
        <v>100</v>
      </c>
      <c r="T115" s="1">
        <v>131.09671</v>
      </c>
      <c r="V115" s="1">
        <f t="shared" si="24"/>
        <v>129.41313640944048</v>
      </c>
      <c r="W115" s="1">
        <f t="shared" si="25"/>
        <v>1.6835735905595186</v>
      </c>
      <c r="Y115" s="1">
        <f t="shared" si="26"/>
        <v>128.75742247585788</v>
      </c>
      <c r="Z115" s="1">
        <f t="shared" si="27"/>
        <v>2.3392875241421223</v>
      </c>
      <c r="AB115" s="1">
        <f t="shared" si="28"/>
        <v>129.31337105394991</v>
      </c>
      <c r="AC115" s="1">
        <f t="shared" si="29"/>
        <v>1.7833389460500939</v>
      </c>
      <c r="AE115" s="1">
        <f t="shared" si="30"/>
        <v>128.82899196866964</v>
      </c>
      <c r="AF115" s="1">
        <f t="shared" si="31"/>
        <v>2.2677180313303609</v>
      </c>
    </row>
    <row r="116" spans="1:32" x14ac:dyDescent="0.3">
      <c r="A116" s="3">
        <v>43924</v>
      </c>
      <c r="B116" s="4">
        <v>101</v>
      </c>
      <c r="C116" s="1">
        <v>59.490692000000003</v>
      </c>
      <c r="E116" s="1">
        <f t="shared" si="16"/>
        <v>61.503875780493004</v>
      </c>
      <c r="F116" s="1">
        <f t="shared" si="17"/>
        <v>2.0131837804930015</v>
      </c>
      <c r="H116" s="1">
        <f t="shared" si="18"/>
        <v>60.871276203323674</v>
      </c>
      <c r="I116" s="1">
        <f t="shared" si="19"/>
        <v>1.3805842033236715</v>
      </c>
      <c r="K116" s="1">
        <f t="shared" si="20"/>
        <v>60.464654271283862</v>
      </c>
      <c r="L116" s="1">
        <f t="shared" si="21"/>
        <v>0.97396227128385959</v>
      </c>
      <c r="N116" s="1">
        <f t="shared" si="22"/>
        <v>60.298025435602682</v>
      </c>
      <c r="O116" s="1">
        <f t="shared" si="23"/>
        <v>0.80733343560267912</v>
      </c>
      <c r="R116" s="3">
        <v>43924</v>
      </c>
      <c r="S116" s="4">
        <v>101</v>
      </c>
      <c r="T116" s="1">
        <v>125.805862</v>
      </c>
      <c r="V116" s="1">
        <f t="shared" si="24"/>
        <v>129.68250818393</v>
      </c>
      <c r="W116" s="1">
        <f t="shared" si="25"/>
        <v>3.8766461839299922</v>
      </c>
      <c r="Y116" s="1">
        <f t="shared" si="26"/>
        <v>129.50599448358335</v>
      </c>
      <c r="Z116" s="1">
        <f t="shared" si="27"/>
        <v>3.7001324835833458</v>
      </c>
      <c r="AB116" s="1">
        <f t="shared" si="28"/>
        <v>130.38337442157996</v>
      </c>
      <c r="AC116" s="1">
        <f t="shared" si="29"/>
        <v>4.5775124215799536</v>
      </c>
      <c r="AE116" s="1">
        <f t="shared" si="30"/>
        <v>130.59781203310732</v>
      </c>
      <c r="AF116" s="1">
        <f t="shared" si="31"/>
        <v>4.7919500331073124</v>
      </c>
    </row>
    <row r="117" spans="1:32" x14ac:dyDescent="0.3">
      <c r="A117" s="3">
        <v>43927</v>
      </c>
      <c r="B117" s="4">
        <v>102</v>
      </c>
      <c r="C117" s="1">
        <v>64.680503999999999</v>
      </c>
      <c r="E117" s="1">
        <f t="shared" si="16"/>
        <v>61.181766375614124</v>
      </c>
      <c r="F117" s="1">
        <f t="shared" si="17"/>
        <v>3.4987376243858748</v>
      </c>
      <c r="H117" s="1">
        <f t="shared" si="18"/>
        <v>60.429489258260091</v>
      </c>
      <c r="I117" s="1">
        <f t="shared" si="19"/>
        <v>4.2510147417399082</v>
      </c>
      <c r="K117" s="1">
        <f t="shared" si="20"/>
        <v>59.880276908513551</v>
      </c>
      <c r="L117" s="1">
        <f t="shared" si="21"/>
        <v>4.8002270914864482</v>
      </c>
      <c r="N117" s="1">
        <f t="shared" si="22"/>
        <v>59.668305355832594</v>
      </c>
      <c r="O117" s="1">
        <f t="shared" si="23"/>
        <v>5.0121986441674053</v>
      </c>
      <c r="R117" s="3">
        <v>43927</v>
      </c>
      <c r="S117" s="4">
        <v>102</v>
      </c>
      <c r="T117" s="1">
        <v>132.27136200000001</v>
      </c>
      <c r="V117" s="1">
        <f t="shared" si="24"/>
        <v>129.0622447945012</v>
      </c>
      <c r="W117" s="1">
        <f t="shared" si="25"/>
        <v>3.2091172054988135</v>
      </c>
      <c r="Y117" s="1">
        <f t="shared" si="26"/>
        <v>128.32195208883667</v>
      </c>
      <c r="Z117" s="1">
        <f t="shared" si="27"/>
        <v>3.9494099111633432</v>
      </c>
      <c r="AB117" s="1">
        <f t="shared" si="28"/>
        <v>127.63686696863198</v>
      </c>
      <c r="AC117" s="1">
        <f t="shared" si="29"/>
        <v>4.6344950313680329</v>
      </c>
      <c r="AE117" s="1">
        <f t="shared" si="30"/>
        <v>126.86009100728361</v>
      </c>
      <c r="AF117" s="1">
        <f t="shared" si="31"/>
        <v>5.4112709927163962</v>
      </c>
    </row>
    <row r="118" spans="1:32" x14ac:dyDescent="0.3">
      <c r="A118" s="3">
        <v>43928</v>
      </c>
      <c r="B118" s="4">
        <v>103</v>
      </c>
      <c r="C118" s="1">
        <v>63.931355000000003</v>
      </c>
      <c r="E118" s="1">
        <f t="shared" si="16"/>
        <v>61.741564395515866</v>
      </c>
      <c r="F118" s="1">
        <f t="shared" si="17"/>
        <v>2.1897906044841378</v>
      </c>
      <c r="H118" s="1">
        <f t="shared" si="18"/>
        <v>61.789813975616859</v>
      </c>
      <c r="I118" s="1">
        <f t="shared" si="19"/>
        <v>2.1415410243831445</v>
      </c>
      <c r="K118" s="1">
        <f t="shared" si="20"/>
        <v>62.760413163405417</v>
      </c>
      <c r="L118" s="1">
        <f t="shared" si="21"/>
        <v>1.1709418365945865</v>
      </c>
      <c r="N118" s="1">
        <f t="shared" si="22"/>
        <v>63.577820298283171</v>
      </c>
      <c r="O118" s="1">
        <f t="shared" si="23"/>
        <v>0.35353470171683199</v>
      </c>
      <c r="R118" s="3">
        <v>43928</v>
      </c>
      <c r="S118" s="4">
        <v>103</v>
      </c>
      <c r="T118" s="1">
        <v>133.495361</v>
      </c>
      <c r="V118" s="1">
        <f t="shared" si="24"/>
        <v>129.57570354738101</v>
      </c>
      <c r="W118" s="1">
        <f t="shared" si="25"/>
        <v>3.919657452618992</v>
      </c>
      <c r="Y118" s="1">
        <f t="shared" si="26"/>
        <v>129.58576326040892</v>
      </c>
      <c r="Z118" s="1">
        <f t="shared" si="27"/>
        <v>3.9095977395910779</v>
      </c>
      <c r="AB118" s="1">
        <f t="shared" si="28"/>
        <v>130.41756398745281</v>
      </c>
      <c r="AC118" s="1">
        <f t="shared" si="29"/>
        <v>3.0777970125471938</v>
      </c>
      <c r="AE118" s="1">
        <f t="shared" si="30"/>
        <v>131.08088238160241</v>
      </c>
      <c r="AF118" s="1">
        <f t="shared" si="31"/>
        <v>2.4144786183975953</v>
      </c>
    </row>
    <row r="119" spans="1:32" x14ac:dyDescent="0.3">
      <c r="A119" s="3">
        <v>43929</v>
      </c>
      <c r="B119" s="4">
        <v>104</v>
      </c>
      <c r="C119" s="1">
        <v>65.567656999999997</v>
      </c>
      <c r="E119" s="1">
        <f t="shared" si="16"/>
        <v>62.091930892233322</v>
      </c>
      <c r="F119" s="1">
        <f t="shared" si="17"/>
        <v>3.4757261077666755</v>
      </c>
      <c r="H119" s="1">
        <f t="shared" si="18"/>
        <v>62.475107103419461</v>
      </c>
      <c r="I119" s="1">
        <f t="shared" si="19"/>
        <v>3.092549896580536</v>
      </c>
      <c r="K119" s="1">
        <f t="shared" si="20"/>
        <v>63.462978265362167</v>
      </c>
      <c r="L119" s="1">
        <f t="shared" si="21"/>
        <v>2.1046787346378295</v>
      </c>
      <c r="N119" s="1">
        <f t="shared" si="22"/>
        <v>63.8535773656223</v>
      </c>
      <c r="O119" s="1">
        <f t="shared" si="23"/>
        <v>1.7140796343776969</v>
      </c>
      <c r="R119" s="3">
        <v>43929</v>
      </c>
      <c r="S119" s="4">
        <v>104</v>
      </c>
      <c r="T119" s="1">
        <v>137.453644</v>
      </c>
      <c r="V119" s="1">
        <f t="shared" si="24"/>
        <v>130.20284873980003</v>
      </c>
      <c r="W119" s="1">
        <f t="shared" si="25"/>
        <v>7.2507952601999648</v>
      </c>
      <c r="Y119" s="1">
        <f t="shared" si="26"/>
        <v>130.83683453707806</v>
      </c>
      <c r="Z119" s="1">
        <f t="shared" si="27"/>
        <v>6.6168094629219354</v>
      </c>
      <c r="AB119" s="1">
        <f t="shared" si="28"/>
        <v>132.26424219498114</v>
      </c>
      <c r="AC119" s="1">
        <f t="shared" si="29"/>
        <v>5.1894018050188606</v>
      </c>
      <c r="AE119" s="1">
        <f t="shared" si="30"/>
        <v>132.96417570395252</v>
      </c>
      <c r="AF119" s="1">
        <f t="shared" si="31"/>
        <v>4.4894682960474768</v>
      </c>
    </row>
    <row r="120" spans="1:32" x14ac:dyDescent="0.3">
      <c r="A120" s="3">
        <v>43930</v>
      </c>
      <c r="B120" s="4">
        <v>105</v>
      </c>
      <c r="C120" s="1">
        <v>66.040801999999999</v>
      </c>
      <c r="E120" s="1">
        <f t="shared" si="16"/>
        <v>62.648047069475993</v>
      </c>
      <c r="F120" s="1">
        <f t="shared" si="17"/>
        <v>3.3927549305240063</v>
      </c>
      <c r="H120" s="1">
        <f t="shared" si="18"/>
        <v>63.464723070325228</v>
      </c>
      <c r="I120" s="1">
        <f t="shared" si="19"/>
        <v>2.5760789296747717</v>
      </c>
      <c r="K120" s="1">
        <f t="shared" si="20"/>
        <v>64.725785506144859</v>
      </c>
      <c r="L120" s="1">
        <f t="shared" si="21"/>
        <v>1.3150164938551399</v>
      </c>
      <c r="N120" s="1">
        <f t="shared" si="22"/>
        <v>65.190559480436903</v>
      </c>
      <c r="O120" s="1">
        <f t="shared" si="23"/>
        <v>0.85024251956309627</v>
      </c>
      <c r="R120" s="3">
        <v>43930</v>
      </c>
      <c r="S120" s="4">
        <v>105</v>
      </c>
      <c r="T120" s="1">
        <v>141.579712</v>
      </c>
      <c r="V120" s="1">
        <f t="shared" si="24"/>
        <v>131.36297598143204</v>
      </c>
      <c r="W120" s="1">
        <f t="shared" si="25"/>
        <v>10.216736018567957</v>
      </c>
      <c r="Y120" s="1">
        <f t="shared" si="26"/>
        <v>132.95421356521308</v>
      </c>
      <c r="Z120" s="1">
        <f t="shared" si="27"/>
        <v>8.6254984347869197</v>
      </c>
      <c r="AB120" s="1">
        <f t="shared" si="28"/>
        <v>135.37788327799245</v>
      </c>
      <c r="AC120" s="1">
        <f t="shared" si="29"/>
        <v>6.2018287220075479</v>
      </c>
      <c r="AE120" s="1">
        <f t="shared" si="30"/>
        <v>136.46596097486955</v>
      </c>
      <c r="AF120" s="1">
        <f t="shared" si="31"/>
        <v>5.1137510251304548</v>
      </c>
    </row>
    <row r="121" spans="1:32" x14ac:dyDescent="0.3">
      <c r="A121" s="3">
        <v>43934</v>
      </c>
      <c r="B121" s="4">
        <v>106</v>
      </c>
      <c r="C121" s="1">
        <v>67.337029000000001</v>
      </c>
      <c r="E121" s="1">
        <f t="shared" si="16"/>
        <v>63.190887858359829</v>
      </c>
      <c r="F121" s="1">
        <f t="shared" si="17"/>
        <v>4.1461411416401717</v>
      </c>
      <c r="H121" s="1">
        <f t="shared" si="18"/>
        <v>64.289068327821155</v>
      </c>
      <c r="I121" s="1">
        <f t="shared" si="19"/>
        <v>3.0479606721788457</v>
      </c>
      <c r="K121" s="1">
        <f t="shared" si="20"/>
        <v>65.514795402457935</v>
      </c>
      <c r="L121" s="1">
        <f t="shared" si="21"/>
        <v>1.8222335975420663</v>
      </c>
      <c r="N121" s="1">
        <f t="shared" si="22"/>
        <v>65.853748645696115</v>
      </c>
      <c r="O121" s="1">
        <f t="shared" si="23"/>
        <v>1.4832803543038864</v>
      </c>
      <c r="R121" s="3">
        <v>43934</v>
      </c>
      <c r="S121" s="4">
        <v>106</v>
      </c>
      <c r="T121" s="1">
        <v>136.160538</v>
      </c>
      <c r="V121" s="1">
        <f t="shared" si="24"/>
        <v>132.99765374440292</v>
      </c>
      <c r="W121" s="1">
        <f t="shared" si="25"/>
        <v>3.1628842555970778</v>
      </c>
      <c r="Y121" s="1">
        <f t="shared" si="26"/>
        <v>135.7143730643449</v>
      </c>
      <c r="Z121" s="1">
        <f t="shared" si="27"/>
        <v>0.44616493565510496</v>
      </c>
      <c r="AB121" s="1">
        <f t="shared" si="28"/>
        <v>139.09898051119697</v>
      </c>
      <c r="AC121" s="1">
        <f t="shared" si="29"/>
        <v>2.9384425111969676</v>
      </c>
      <c r="AE121" s="1">
        <f t="shared" si="30"/>
        <v>140.4546867744713</v>
      </c>
      <c r="AF121" s="1">
        <f t="shared" si="31"/>
        <v>4.2941487744712958</v>
      </c>
    </row>
    <row r="122" spans="1:32" x14ac:dyDescent="0.3">
      <c r="A122" s="3">
        <v>43935</v>
      </c>
      <c r="B122" s="4">
        <v>107</v>
      </c>
      <c r="C122" s="1">
        <v>70.737755000000007</v>
      </c>
      <c r="E122" s="1">
        <f t="shared" si="16"/>
        <v>63.854270441022251</v>
      </c>
      <c r="F122" s="1">
        <f t="shared" si="17"/>
        <v>6.8834845589777558</v>
      </c>
      <c r="H122" s="1">
        <f t="shared" si="18"/>
        <v>65.264415742918374</v>
      </c>
      <c r="I122" s="1">
        <f t="shared" si="19"/>
        <v>5.4733392570816335</v>
      </c>
      <c r="K122" s="1">
        <f t="shared" si="20"/>
        <v>66.608135560983172</v>
      </c>
      <c r="L122" s="1">
        <f t="shared" si="21"/>
        <v>4.1296194390168353</v>
      </c>
      <c r="N122" s="1">
        <f t="shared" si="22"/>
        <v>67.01070732205315</v>
      </c>
      <c r="O122" s="1">
        <f t="shared" si="23"/>
        <v>3.7270476779468567</v>
      </c>
      <c r="R122" s="3">
        <v>43935</v>
      </c>
      <c r="S122" s="4">
        <v>107</v>
      </c>
      <c r="T122" s="1">
        <v>138.77633700000001</v>
      </c>
      <c r="V122" s="1">
        <f t="shared" si="24"/>
        <v>133.50371522529846</v>
      </c>
      <c r="W122" s="1">
        <f t="shared" si="25"/>
        <v>5.2726217747015482</v>
      </c>
      <c r="Y122" s="1">
        <f t="shared" si="26"/>
        <v>135.85714584375452</v>
      </c>
      <c r="Z122" s="1">
        <f t="shared" si="27"/>
        <v>2.9191911562454891</v>
      </c>
      <c r="AB122" s="1">
        <f t="shared" si="28"/>
        <v>137.33591500447881</v>
      </c>
      <c r="AC122" s="1">
        <f t="shared" si="29"/>
        <v>1.4404219955212056</v>
      </c>
      <c r="AE122" s="1">
        <f t="shared" si="30"/>
        <v>137.10525073038369</v>
      </c>
      <c r="AF122" s="1">
        <f t="shared" si="31"/>
        <v>1.6710862696163247</v>
      </c>
    </row>
    <row r="123" spans="1:32" x14ac:dyDescent="0.3">
      <c r="A123" s="3">
        <v>43936</v>
      </c>
      <c r="B123" s="4">
        <v>108</v>
      </c>
      <c r="C123" s="1">
        <v>70.092110000000005</v>
      </c>
      <c r="E123" s="1">
        <f t="shared" si="16"/>
        <v>64.955627970458693</v>
      </c>
      <c r="F123" s="1">
        <f t="shared" si="17"/>
        <v>5.1364820295413125</v>
      </c>
      <c r="H123" s="1">
        <f t="shared" si="18"/>
        <v>67.0158843051845</v>
      </c>
      <c r="I123" s="1">
        <f t="shared" si="19"/>
        <v>3.0762256948155056</v>
      </c>
      <c r="K123" s="1">
        <f t="shared" si="20"/>
        <v>69.085907224393267</v>
      </c>
      <c r="L123" s="1">
        <f t="shared" si="21"/>
        <v>1.006202775606738</v>
      </c>
      <c r="N123" s="1">
        <f t="shared" si="22"/>
        <v>69.917804510851695</v>
      </c>
      <c r="O123" s="1">
        <f t="shared" si="23"/>
        <v>0.17430548914830979</v>
      </c>
      <c r="R123" s="3">
        <v>43936</v>
      </c>
      <c r="S123" s="4">
        <v>108</v>
      </c>
      <c r="T123" s="1">
        <v>133.100525</v>
      </c>
      <c r="V123" s="1">
        <f t="shared" si="24"/>
        <v>134.3473347092507</v>
      </c>
      <c r="W123" s="1">
        <f t="shared" si="25"/>
        <v>1.246809709250698</v>
      </c>
      <c r="Y123" s="1">
        <f t="shared" si="26"/>
        <v>136.79128701375305</v>
      </c>
      <c r="Z123" s="1">
        <f t="shared" si="27"/>
        <v>3.6907620137530444</v>
      </c>
      <c r="AB123" s="1">
        <f t="shared" si="28"/>
        <v>138.20016820179154</v>
      </c>
      <c r="AC123" s="1">
        <f t="shared" si="29"/>
        <v>5.0996432017915367</v>
      </c>
      <c r="AE123" s="1">
        <f t="shared" si="30"/>
        <v>138.40869802068443</v>
      </c>
      <c r="AF123" s="1">
        <f t="shared" si="31"/>
        <v>5.3081730206844213</v>
      </c>
    </row>
    <row r="124" spans="1:32" x14ac:dyDescent="0.3">
      <c r="A124" s="3">
        <v>43937</v>
      </c>
      <c r="B124" s="4">
        <v>109</v>
      </c>
      <c r="C124" s="1">
        <v>70.649039999999999</v>
      </c>
      <c r="E124" s="1">
        <f t="shared" si="16"/>
        <v>65.777465095185306</v>
      </c>
      <c r="F124" s="1">
        <f t="shared" si="17"/>
        <v>4.8715749048146932</v>
      </c>
      <c r="H124" s="1">
        <f t="shared" si="18"/>
        <v>68.000276527525457</v>
      </c>
      <c r="I124" s="1">
        <f t="shared" si="19"/>
        <v>2.6487634724745419</v>
      </c>
      <c r="K124" s="1">
        <f t="shared" si="20"/>
        <v>69.689628889757316</v>
      </c>
      <c r="L124" s="1">
        <f t="shared" si="21"/>
        <v>0.95941111024268366</v>
      </c>
      <c r="N124" s="1">
        <f t="shared" si="22"/>
        <v>70.053762792387374</v>
      </c>
      <c r="O124" s="1">
        <f t="shared" si="23"/>
        <v>0.59527720761262515</v>
      </c>
      <c r="R124" s="3">
        <v>43937</v>
      </c>
      <c r="S124" s="4">
        <v>109</v>
      </c>
      <c r="T124" s="1">
        <v>130.62290999999999</v>
      </c>
      <c r="V124" s="1">
        <f t="shared" si="24"/>
        <v>134.1478451557706</v>
      </c>
      <c r="W124" s="1">
        <f t="shared" si="25"/>
        <v>3.5249351557706063</v>
      </c>
      <c r="Y124" s="1">
        <f t="shared" si="26"/>
        <v>135.61024316935206</v>
      </c>
      <c r="Z124" s="1">
        <f t="shared" si="27"/>
        <v>4.9873331693520697</v>
      </c>
      <c r="AB124" s="1">
        <f t="shared" si="28"/>
        <v>135.14038228071661</v>
      </c>
      <c r="AC124" s="1">
        <f t="shared" si="29"/>
        <v>4.5174722807166177</v>
      </c>
      <c r="AE124" s="1">
        <f t="shared" si="30"/>
        <v>134.26832306455057</v>
      </c>
      <c r="AF124" s="1">
        <f t="shared" si="31"/>
        <v>3.6454130645505813</v>
      </c>
    </row>
    <row r="125" spans="1:32" x14ac:dyDescent="0.3">
      <c r="A125" s="3">
        <v>43938</v>
      </c>
      <c r="B125" s="4">
        <v>110</v>
      </c>
      <c r="C125" s="1">
        <v>69.690421999999998</v>
      </c>
      <c r="E125" s="1">
        <f t="shared" si="16"/>
        <v>66.556917079955653</v>
      </c>
      <c r="F125" s="1">
        <f t="shared" si="17"/>
        <v>3.133504920044345</v>
      </c>
      <c r="H125" s="1">
        <f t="shared" si="18"/>
        <v>68.847880838717302</v>
      </c>
      <c r="I125" s="1">
        <f t="shared" si="19"/>
        <v>0.84254116128269629</v>
      </c>
      <c r="K125" s="1">
        <f t="shared" si="20"/>
        <v>70.265275555902917</v>
      </c>
      <c r="L125" s="1">
        <f t="shared" si="21"/>
        <v>0.57485355590291931</v>
      </c>
      <c r="N125" s="1">
        <f t="shared" si="22"/>
        <v>70.518079014325224</v>
      </c>
      <c r="O125" s="1">
        <f t="shared" si="23"/>
        <v>0.82765701432522576</v>
      </c>
      <c r="R125" s="3">
        <v>43938</v>
      </c>
      <c r="S125" s="4">
        <v>110</v>
      </c>
      <c r="T125" s="1">
        <v>136.53564499999999</v>
      </c>
      <c r="V125" s="1">
        <f t="shared" si="24"/>
        <v>133.5838555308473</v>
      </c>
      <c r="W125" s="1">
        <f t="shared" si="25"/>
        <v>2.9517894691526863</v>
      </c>
      <c r="Y125" s="1">
        <f t="shared" si="26"/>
        <v>134.01429655515938</v>
      </c>
      <c r="Z125" s="1">
        <f t="shared" si="27"/>
        <v>2.521348444840612</v>
      </c>
      <c r="AB125" s="1">
        <f t="shared" si="28"/>
        <v>132.42989891228666</v>
      </c>
      <c r="AC125" s="1">
        <f t="shared" si="29"/>
        <v>4.1057460877133281</v>
      </c>
      <c r="AE125" s="1">
        <f t="shared" si="30"/>
        <v>131.42490087420111</v>
      </c>
      <c r="AF125" s="1">
        <f t="shared" si="31"/>
        <v>5.1107441257988739</v>
      </c>
    </row>
    <row r="126" spans="1:32" x14ac:dyDescent="0.3">
      <c r="A126" s="3">
        <v>43941</v>
      </c>
      <c r="B126" s="4">
        <v>111</v>
      </c>
      <c r="C126" s="1">
        <v>68.243881000000002</v>
      </c>
      <c r="E126" s="1">
        <f t="shared" si="16"/>
        <v>67.058277867162744</v>
      </c>
      <c r="F126" s="1">
        <f t="shared" si="17"/>
        <v>1.185603132837258</v>
      </c>
      <c r="H126" s="1">
        <f t="shared" si="18"/>
        <v>69.117494010327761</v>
      </c>
      <c r="I126" s="1">
        <f t="shared" si="19"/>
        <v>0.87361301032775884</v>
      </c>
      <c r="K126" s="1">
        <f t="shared" si="20"/>
        <v>69.920363422361163</v>
      </c>
      <c r="L126" s="1">
        <f t="shared" si="21"/>
        <v>1.6764824223611612</v>
      </c>
      <c r="N126" s="1">
        <f t="shared" si="22"/>
        <v>69.872506543151545</v>
      </c>
      <c r="O126" s="1">
        <f t="shared" si="23"/>
        <v>1.6286255431515428</v>
      </c>
      <c r="R126" s="3">
        <v>43941</v>
      </c>
      <c r="S126" s="4">
        <v>111</v>
      </c>
      <c r="T126" s="1">
        <v>133.949432</v>
      </c>
      <c r="V126" s="1">
        <f t="shared" si="24"/>
        <v>134.05614184591172</v>
      </c>
      <c r="W126" s="1">
        <f t="shared" si="25"/>
        <v>0.10670984591172328</v>
      </c>
      <c r="Y126" s="1">
        <f t="shared" si="26"/>
        <v>134.82112805750836</v>
      </c>
      <c r="Z126" s="1">
        <f t="shared" si="27"/>
        <v>0.87169605750835899</v>
      </c>
      <c r="AB126" s="1">
        <f t="shared" si="28"/>
        <v>134.89334656491468</v>
      </c>
      <c r="AC126" s="1">
        <f t="shared" si="29"/>
        <v>0.94391456491467807</v>
      </c>
      <c r="AE126" s="1">
        <f t="shared" si="30"/>
        <v>135.41128129232425</v>
      </c>
      <c r="AF126" s="1">
        <f t="shared" si="31"/>
        <v>1.4618492923242457</v>
      </c>
    </row>
    <row r="127" spans="1:32" x14ac:dyDescent="0.3">
      <c r="A127" s="3">
        <v>43942</v>
      </c>
      <c r="B127" s="4">
        <v>112</v>
      </c>
      <c r="C127" s="1">
        <v>66.134438000000003</v>
      </c>
      <c r="E127" s="1">
        <f t="shared" si="16"/>
        <v>67.247974368416706</v>
      </c>
      <c r="F127" s="1">
        <f t="shared" si="17"/>
        <v>1.1135363684167032</v>
      </c>
      <c r="H127" s="1">
        <f t="shared" si="18"/>
        <v>68.837937847022872</v>
      </c>
      <c r="I127" s="1">
        <f t="shared" si="19"/>
        <v>2.7034998470228686</v>
      </c>
      <c r="K127" s="1">
        <f t="shared" si="20"/>
        <v>68.914473968944463</v>
      </c>
      <c r="L127" s="1">
        <f t="shared" si="21"/>
        <v>2.7800359689444605</v>
      </c>
      <c r="N127" s="1">
        <f t="shared" si="22"/>
        <v>68.602178619493344</v>
      </c>
      <c r="O127" s="1">
        <f t="shared" si="23"/>
        <v>2.4677406194933411</v>
      </c>
      <c r="R127" s="3">
        <v>43942</v>
      </c>
      <c r="S127" s="4">
        <v>112</v>
      </c>
      <c r="T127" s="1">
        <v>130.29716500000001</v>
      </c>
      <c r="V127" s="1">
        <f t="shared" si="24"/>
        <v>134.03906827056585</v>
      </c>
      <c r="W127" s="1">
        <f t="shared" si="25"/>
        <v>3.7419032705658424</v>
      </c>
      <c r="Y127" s="1">
        <f t="shared" si="26"/>
        <v>134.54218531910567</v>
      </c>
      <c r="Z127" s="1">
        <f t="shared" si="27"/>
        <v>4.245020319105663</v>
      </c>
      <c r="AB127" s="1">
        <f t="shared" si="28"/>
        <v>134.32699782596586</v>
      </c>
      <c r="AC127" s="1">
        <f t="shared" si="29"/>
        <v>4.0298328259658547</v>
      </c>
      <c r="AE127" s="1">
        <f t="shared" si="30"/>
        <v>134.27103884431133</v>
      </c>
      <c r="AF127" s="1">
        <f t="shared" si="31"/>
        <v>3.9738738443113277</v>
      </c>
    </row>
    <row r="128" spans="1:32" x14ac:dyDescent="0.3">
      <c r="A128" s="3">
        <v>43943</v>
      </c>
      <c r="B128" s="4">
        <v>113</v>
      </c>
      <c r="C128" s="1">
        <v>68.039351999999994</v>
      </c>
      <c r="E128" s="1">
        <f t="shared" si="16"/>
        <v>67.069808549470025</v>
      </c>
      <c r="F128" s="1">
        <f t="shared" si="17"/>
        <v>0.96954345052996871</v>
      </c>
      <c r="H128" s="1">
        <f t="shared" si="18"/>
        <v>67.972817895975552</v>
      </c>
      <c r="I128" s="1">
        <f t="shared" si="19"/>
        <v>6.6534104024441376E-2</v>
      </c>
      <c r="K128" s="1">
        <f t="shared" si="20"/>
        <v>67.24645238757779</v>
      </c>
      <c r="L128" s="1">
        <f t="shared" si="21"/>
        <v>0.79289961242220386</v>
      </c>
      <c r="N128" s="1">
        <f t="shared" si="22"/>
        <v>66.677340936288545</v>
      </c>
      <c r="O128" s="1">
        <f t="shared" si="23"/>
        <v>1.3620110637114493</v>
      </c>
      <c r="R128" s="3">
        <v>43943</v>
      </c>
      <c r="S128" s="4">
        <v>113</v>
      </c>
      <c r="T128" s="1">
        <v>131.313873</v>
      </c>
      <c r="V128" s="1">
        <f t="shared" si="24"/>
        <v>133.44036374727531</v>
      </c>
      <c r="W128" s="1">
        <f t="shared" si="25"/>
        <v>2.1264907472753123</v>
      </c>
      <c r="Y128" s="1">
        <f t="shared" si="26"/>
        <v>133.18377881699186</v>
      </c>
      <c r="Z128" s="1">
        <f t="shared" si="27"/>
        <v>1.8699058169918601</v>
      </c>
      <c r="AB128" s="1">
        <f t="shared" si="28"/>
        <v>131.90909813038633</v>
      </c>
      <c r="AC128" s="1">
        <f t="shared" si="29"/>
        <v>0.59522513038632496</v>
      </c>
      <c r="AE128" s="1">
        <f t="shared" si="30"/>
        <v>131.1714172457485</v>
      </c>
      <c r="AF128" s="1">
        <f t="shared" si="31"/>
        <v>0.14245575425150037</v>
      </c>
    </row>
    <row r="129" spans="1:32" x14ac:dyDescent="0.3">
      <c r="A129" s="3">
        <v>43944</v>
      </c>
      <c r="B129" s="4">
        <v>114</v>
      </c>
      <c r="C129" s="1">
        <v>67.775672999999998</v>
      </c>
      <c r="E129" s="1">
        <f t="shared" si="16"/>
        <v>67.224935501554825</v>
      </c>
      <c r="F129" s="1">
        <f t="shared" si="17"/>
        <v>0.55073749844517295</v>
      </c>
      <c r="H129" s="1">
        <f t="shared" si="18"/>
        <v>67.994108809263366</v>
      </c>
      <c r="I129" s="1">
        <f t="shared" si="19"/>
        <v>0.2184358092633687</v>
      </c>
      <c r="K129" s="1">
        <f t="shared" si="20"/>
        <v>67.722192155031109</v>
      </c>
      <c r="L129" s="1">
        <f t="shared" si="21"/>
        <v>5.3480844968888164E-2</v>
      </c>
      <c r="N129" s="1">
        <f t="shared" si="22"/>
        <v>67.739709565983475</v>
      </c>
      <c r="O129" s="1">
        <f t="shared" si="23"/>
        <v>3.596343401652291E-2</v>
      </c>
      <c r="R129" s="3">
        <v>43944</v>
      </c>
      <c r="S129" s="4">
        <v>114</v>
      </c>
      <c r="T129" s="1">
        <v>132.94258099999999</v>
      </c>
      <c r="V129" s="1">
        <f t="shared" si="24"/>
        <v>133.10012522771126</v>
      </c>
      <c r="W129" s="1">
        <f t="shared" si="25"/>
        <v>0.15754422771126997</v>
      </c>
      <c r="Y129" s="1">
        <f t="shared" si="26"/>
        <v>132.58540895555447</v>
      </c>
      <c r="Z129" s="1">
        <f t="shared" si="27"/>
        <v>0.35717204444551953</v>
      </c>
      <c r="AB129" s="1">
        <f t="shared" si="28"/>
        <v>131.55196305215452</v>
      </c>
      <c r="AC129" s="1">
        <f t="shared" si="29"/>
        <v>1.3906179478454703</v>
      </c>
      <c r="AE129" s="1">
        <f t="shared" si="30"/>
        <v>131.28253273406466</v>
      </c>
      <c r="AF129" s="1">
        <f t="shared" si="31"/>
        <v>1.6600482659353304</v>
      </c>
    </row>
    <row r="130" spans="1:32" x14ac:dyDescent="0.3">
      <c r="A130" s="3">
        <v>43945</v>
      </c>
      <c r="B130" s="4">
        <v>115</v>
      </c>
      <c r="C130" s="1">
        <v>69.732322999999994</v>
      </c>
      <c r="E130" s="1">
        <f t="shared" si="16"/>
        <v>67.313053501306058</v>
      </c>
      <c r="F130" s="1">
        <f t="shared" si="17"/>
        <v>2.4192694986939358</v>
      </c>
      <c r="H130" s="1">
        <f t="shared" si="18"/>
        <v>67.924209350299094</v>
      </c>
      <c r="I130" s="1">
        <f t="shared" si="19"/>
        <v>1.8081136497008998</v>
      </c>
      <c r="K130" s="1">
        <f t="shared" si="20"/>
        <v>67.754280662012448</v>
      </c>
      <c r="L130" s="1">
        <f t="shared" si="21"/>
        <v>1.9780423379875458</v>
      </c>
      <c r="N130" s="1">
        <f t="shared" si="22"/>
        <v>67.767761044516362</v>
      </c>
      <c r="O130" s="1">
        <f t="shared" si="23"/>
        <v>1.9645619554836316</v>
      </c>
      <c r="R130" s="3">
        <v>43945</v>
      </c>
      <c r="S130" s="4">
        <v>115</v>
      </c>
      <c r="T130" s="1">
        <v>133.771759</v>
      </c>
      <c r="V130" s="1">
        <f t="shared" si="24"/>
        <v>133.07491815127744</v>
      </c>
      <c r="W130" s="1">
        <f t="shared" si="25"/>
        <v>0.6968408487225588</v>
      </c>
      <c r="Y130" s="1">
        <f t="shared" si="26"/>
        <v>132.69970400977704</v>
      </c>
      <c r="Z130" s="1">
        <f t="shared" si="27"/>
        <v>1.0720549902229664</v>
      </c>
      <c r="AB130" s="1">
        <f t="shared" si="28"/>
        <v>132.38633382086181</v>
      </c>
      <c r="AC130" s="1">
        <f t="shared" si="29"/>
        <v>1.3854251791381955</v>
      </c>
      <c r="AE130" s="1">
        <f t="shared" si="30"/>
        <v>132.57737038149421</v>
      </c>
      <c r="AF130" s="1">
        <f t="shared" si="31"/>
        <v>1.1943886185057977</v>
      </c>
    </row>
    <row r="131" spans="1:32" x14ac:dyDescent="0.3">
      <c r="A131" s="3">
        <v>43948</v>
      </c>
      <c r="B131" s="4">
        <v>116</v>
      </c>
      <c r="C131" s="1">
        <v>69.781609000000003</v>
      </c>
      <c r="E131" s="1">
        <f t="shared" si="16"/>
        <v>67.700136621097087</v>
      </c>
      <c r="F131" s="1">
        <f t="shared" si="17"/>
        <v>2.0814723789029159</v>
      </c>
      <c r="H131" s="1">
        <f t="shared" si="18"/>
        <v>68.502805718203376</v>
      </c>
      <c r="I131" s="1">
        <f t="shared" si="19"/>
        <v>1.2788032817966268</v>
      </c>
      <c r="K131" s="1">
        <f t="shared" si="20"/>
        <v>68.941106064804984</v>
      </c>
      <c r="L131" s="1">
        <f t="shared" si="21"/>
        <v>0.84050293519501906</v>
      </c>
      <c r="N131" s="1">
        <f t="shared" si="22"/>
        <v>69.300119369793592</v>
      </c>
      <c r="O131" s="1">
        <f t="shared" si="23"/>
        <v>0.48148963020641133</v>
      </c>
      <c r="R131" s="3">
        <v>43948</v>
      </c>
      <c r="S131" s="4">
        <v>116</v>
      </c>
      <c r="T131" s="1">
        <v>138.07551599999999</v>
      </c>
      <c r="V131" s="1">
        <f t="shared" si="24"/>
        <v>133.18641268707304</v>
      </c>
      <c r="W131" s="1">
        <f t="shared" si="25"/>
        <v>4.8891033129269488</v>
      </c>
      <c r="Y131" s="1">
        <f t="shared" si="26"/>
        <v>133.04276160664838</v>
      </c>
      <c r="Z131" s="1">
        <f t="shared" si="27"/>
        <v>5.0327543933516097</v>
      </c>
      <c r="AB131" s="1">
        <f t="shared" si="28"/>
        <v>133.21758892834472</v>
      </c>
      <c r="AC131" s="1">
        <f t="shared" si="29"/>
        <v>4.8579270716552685</v>
      </c>
      <c r="AE131" s="1">
        <f t="shared" si="30"/>
        <v>133.50899350392871</v>
      </c>
      <c r="AF131" s="1">
        <f t="shared" si="31"/>
        <v>4.5665224960712862</v>
      </c>
    </row>
    <row r="132" spans="1:32" x14ac:dyDescent="0.3">
      <c r="A132" s="3">
        <v>43949</v>
      </c>
      <c r="B132" s="4">
        <v>117</v>
      </c>
      <c r="C132" s="1">
        <v>68.650490000000005</v>
      </c>
      <c r="E132" s="1">
        <f t="shared" si="16"/>
        <v>68.033172201721555</v>
      </c>
      <c r="F132" s="1">
        <f t="shared" si="17"/>
        <v>0.61731779827844946</v>
      </c>
      <c r="H132" s="1">
        <f t="shared" si="18"/>
        <v>68.912022768378293</v>
      </c>
      <c r="I132" s="1">
        <f t="shared" si="19"/>
        <v>0.26153276837828798</v>
      </c>
      <c r="K132" s="1">
        <f t="shared" si="20"/>
        <v>69.44540782592199</v>
      </c>
      <c r="L132" s="1">
        <f t="shared" si="21"/>
        <v>0.7949178259219849</v>
      </c>
      <c r="N132" s="1">
        <f t="shared" si="22"/>
        <v>69.675681281354599</v>
      </c>
      <c r="O132" s="1">
        <f t="shared" si="23"/>
        <v>1.0251912813545943</v>
      </c>
      <c r="R132" s="3">
        <v>43949</v>
      </c>
      <c r="S132" s="4">
        <v>117</v>
      </c>
      <c r="T132" s="1">
        <v>140.91835</v>
      </c>
      <c r="V132" s="1">
        <f t="shared" si="24"/>
        <v>133.96866921714135</v>
      </c>
      <c r="W132" s="1">
        <f t="shared" si="25"/>
        <v>6.9496807828586498</v>
      </c>
      <c r="Y132" s="1">
        <f t="shared" si="26"/>
        <v>134.65324301252087</v>
      </c>
      <c r="Z132" s="1">
        <f t="shared" si="27"/>
        <v>6.265106987479129</v>
      </c>
      <c r="AB132" s="1">
        <f t="shared" si="28"/>
        <v>136.13234517133787</v>
      </c>
      <c r="AC132" s="1">
        <f t="shared" si="29"/>
        <v>4.7860048286621293</v>
      </c>
      <c r="AE132" s="1">
        <f t="shared" si="30"/>
        <v>137.0708810508643</v>
      </c>
      <c r="AF132" s="1">
        <f t="shared" si="31"/>
        <v>3.8474689491357026</v>
      </c>
    </row>
    <row r="133" spans="1:32" x14ac:dyDescent="0.3">
      <c r="A133" s="3">
        <v>43950</v>
      </c>
      <c r="B133" s="4">
        <v>118</v>
      </c>
      <c r="C133" s="1">
        <v>70.905333999999996</v>
      </c>
      <c r="E133" s="1">
        <f t="shared" si="16"/>
        <v>68.131943049446107</v>
      </c>
      <c r="F133" s="1">
        <f t="shared" si="17"/>
        <v>2.773390950553889</v>
      </c>
      <c r="H133" s="1">
        <f t="shared" si="18"/>
        <v>68.828332282497229</v>
      </c>
      <c r="I133" s="1">
        <f t="shared" si="19"/>
        <v>2.0770017175027675</v>
      </c>
      <c r="K133" s="1">
        <f t="shared" si="20"/>
        <v>68.96845713036879</v>
      </c>
      <c r="L133" s="1">
        <f t="shared" si="21"/>
        <v>1.936876869631206</v>
      </c>
      <c r="N133" s="1">
        <f t="shared" si="22"/>
        <v>68.876032081898018</v>
      </c>
      <c r="O133" s="1">
        <f t="shared" si="23"/>
        <v>2.0293019181019787</v>
      </c>
      <c r="R133" s="3">
        <v>43950</v>
      </c>
      <c r="S133" s="4">
        <v>118</v>
      </c>
      <c r="T133" s="1">
        <v>144.274506</v>
      </c>
      <c r="V133" s="1">
        <f t="shared" si="24"/>
        <v>135.08061814239875</v>
      </c>
      <c r="W133" s="1">
        <f t="shared" si="25"/>
        <v>9.1938878576012542</v>
      </c>
      <c r="Y133" s="1">
        <f t="shared" si="26"/>
        <v>136.65807724851419</v>
      </c>
      <c r="Z133" s="1">
        <f t="shared" si="27"/>
        <v>7.6164287514858131</v>
      </c>
      <c r="AB133" s="1">
        <f t="shared" si="28"/>
        <v>139.00394806853515</v>
      </c>
      <c r="AC133" s="1">
        <f t="shared" si="29"/>
        <v>5.2705579314648503</v>
      </c>
      <c r="AE133" s="1">
        <f t="shared" si="30"/>
        <v>140.07190683119015</v>
      </c>
      <c r="AF133" s="1">
        <f t="shared" si="31"/>
        <v>4.2025991688098543</v>
      </c>
    </row>
    <row r="134" spans="1:32" x14ac:dyDescent="0.3">
      <c r="A134" s="3">
        <v>43951</v>
      </c>
      <c r="B134" s="4">
        <v>119</v>
      </c>
      <c r="C134" s="1">
        <v>72.401154000000005</v>
      </c>
      <c r="E134" s="1">
        <f t="shared" si="16"/>
        <v>68.57568560153473</v>
      </c>
      <c r="F134" s="1">
        <f t="shared" si="17"/>
        <v>3.8254683984652758</v>
      </c>
      <c r="H134" s="1">
        <f t="shared" si="18"/>
        <v>69.492972832098104</v>
      </c>
      <c r="I134" s="1">
        <f t="shared" si="19"/>
        <v>2.9081811679019012</v>
      </c>
      <c r="K134" s="1">
        <f t="shared" si="20"/>
        <v>70.130583252147517</v>
      </c>
      <c r="L134" s="1">
        <f t="shared" si="21"/>
        <v>2.2705707478524886</v>
      </c>
      <c r="N134" s="1">
        <f t="shared" si="22"/>
        <v>70.458887578017567</v>
      </c>
      <c r="O134" s="1">
        <f t="shared" si="23"/>
        <v>1.9422664219824384</v>
      </c>
      <c r="R134" s="3">
        <v>43951</v>
      </c>
      <c r="S134" s="4">
        <v>119</v>
      </c>
      <c r="T134" s="1">
        <v>140.06944300000001</v>
      </c>
      <c r="V134" s="1">
        <f t="shared" si="24"/>
        <v>136.55164019961495</v>
      </c>
      <c r="W134" s="1">
        <f t="shared" si="25"/>
        <v>3.5178028003850557</v>
      </c>
      <c r="Y134" s="1">
        <f t="shared" si="26"/>
        <v>139.09533444898966</v>
      </c>
      <c r="Z134" s="1">
        <f t="shared" si="27"/>
        <v>0.97410855101034599</v>
      </c>
      <c r="AB134" s="1">
        <f t="shared" si="28"/>
        <v>142.16628282741408</v>
      </c>
      <c r="AC134" s="1">
        <f t="shared" si="29"/>
        <v>2.0968398274140725</v>
      </c>
      <c r="AE134" s="1">
        <f t="shared" si="30"/>
        <v>143.34993418286183</v>
      </c>
      <c r="AF134" s="1">
        <f t="shared" si="31"/>
        <v>3.2804911828618231</v>
      </c>
    </row>
    <row r="135" spans="1:32" x14ac:dyDescent="0.3">
      <c r="A135" s="3">
        <v>43952</v>
      </c>
      <c r="B135" s="4">
        <v>120</v>
      </c>
      <c r="C135" s="1">
        <v>71.235541999999995</v>
      </c>
      <c r="E135" s="1">
        <f t="shared" si="16"/>
        <v>69.187760545289166</v>
      </c>
      <c r="F135" s="1">
        <f t="shared" si="17"/>
        <v>2.0477814547108295</v>
      </c>
      <c r="H135" s="1">
        <f t="shared" si="18"/>
        <v>70.423590805826706</v>
      </c>
      <c r="I135" s="1">
        <f t="shared" si="19"/>
        <v>0.81195119417328954</v>
      </c>
      <c r="K135" s="1">
        <f t="shared" si="20"/>
        <v>71.492925700859018</v>
      </c>
      <c r="L135" s="1">
        <f t="shared" si="21"/>
        <v>0.25738370085902318</v>
      </c>
      <c r="N135" s="1">
        <f t="shared" si="22"/>
        <v>71.973855387163866</v>
      </c>
      <c r="O135" s="1">
        <f t="shared" si="23"/>
        <v>0.73831338716387052</v>
      </c>
      <c r="R135" s="3">
        <v>43952</v>
      </c>
      <c r="S135" s="4">
        <v>120</v>
      </c>
      <c r="T135" s="1">
        <v>135.47943100000001</v>
      </c>
      <c r="V135" s="1">
        <f t="shared" si="24"/>
        <v>137.11448864767655</v>
      </c>
      <c r="W135" s="1">
        <f t="shared" si="25"/>
        <v>1.6350576476765468</v>
      </c>
      <c r="Y135" s="1">
        <f t="shared" si="26"/>
        <v>139.40704918531299</v>
      </c>
      <c r="Z135" s="1">
        <f t="shared" si="27"/>
        <v>3.9276181853129799</v>
      </c>
      <c r="AB135" s="1">
        <f t="shared" si="28"/>
        <v>140.90817893096565</v>
      </c>
      <c r="AC135" s="1">
        <f t="shared" si="29"/>
        <v>5.4287479309656419</v>
      </c>
      <c r="AE135" s="1">
        <f t="shared" si="30"/>
        <v>140.79115106022959</v>
      </c>
      <c r="AF135" s="1">
        <f t="shared" si="31"/>
        <v>5.3117200602295895</v>
      </c>
    </row>
    <row r="136" spans="1:32" x14ac:dyDescent="0.3">
      <c r="A136" s="3">
        <v>43955</v>
      </c>
      <c r="B136" s="4">
        <v>121</v>
      </c>
      <c r="C136" s="1">
        <v>72.243446000000006</v>
      </c>
      <c r="E136" s="1">
        <f t="shared" si="16"/>
        <v>69.515405578042902</v>
      </c>
      <c r="F136" s="1">
        <f t="shared" si="17"/>
        <v>2.7280404219571039</v>
      </c>
      <c r="H136" s="1">
        <f t="shared" si="18"/>
        <v>70.683415187962154</v>
      </c>
      <c r="I136" s="1">
        <f t="shared" si="19"/>
        <v>1.5600308120378514</v>
      </c>
      <c r="K136" s="1">
        <f t="shared" si="20"/>
        <v>71.33849548034361</v>
      </c>
      <c r="L136" s="1">
        <f t="shared" si="21"/>
        <v>0.90495051965639561</v>
      </c>
      <c r="N136" s="1">
        <f t="shared" si="22"/>
        <v>71.397970945176041</v>
      </c>
      <c r="O136" s="1">
        <f t="shared" si="23"/>
        <v>0.84547505482396446</v>
      </c>
      <c r="R136" s="3">
        <v>43955</v>
      </c>
      <c r="S136" s="4">
        <v>121</v>
      </c>
      <c r="T136" s="1">
        <v>133.45588699999999</v>
      </c>
      <c r="V136" s="1">
        <f t="shared" si="24"/>
        <v>136.8528794240483</v>
      </c>
      <c r="W136" s="1">
        <f t="shared" si="25"/>
        <v>3.3969924240483067</v>
      </c>
      <c r="Y136" s="1">
        <f t="shared" si="26"/>
        <v>138.15021136601283</v>
      </c>
      <c r="Z136" s="1">
        <f t="shared" si="27"/>
        <v>4.694324366012836</v>
      </c>
      <c r="AB136" s="1">
        <f t="shared" si="28"/>
        <v>137.65093017238627</v>
      </c>
      <c r="AC136" s="1">
        <f t="shared" si="29"/>
        <v>4.1950431723862778</v>
      </c>
      <c r="AE136" s="1">
        <f t="shared" si="30"/>
        <v>136.64800941325052</v>
      </c>
      <c r="AF136" s="1">
        <f t="shared" si="31"/>
        <v>3.1921224132505301</v>
      </c>
    </row>
    <row r="137" spans="1:32" x14ac:dyDescent="0.3">
      <c r="A137" s="3">
        <v>43956</v>
      </c>
      <c r="B137" s="4">
        <v>122</v>
      </c>
      <c r="C137" s="1">
        <v>73.327736000000002</v>
      </c>
      <c r="E137" s="1">
        <f t="shared" si="16"/>
        <v>69.951892045556036</v>
      </c>
      <c r="F137" s="1">
        <f t="shared" si="17"/>
        <v>3.3758439544439653</v>
      </c>
      <c r="H137" s="1">
        <f t="shared" si="18"/>
        <v>71.18262504781427</v>
      </c>
      <c r="I137" s="1">
        <f t="shared" si="19"/>
        <v>2.1451109521857319</v>
      </c>
      <c r="K137" s="1">
        <f t="shared" si="20"/>
        <v>71.881465792137448</v>
      </c>
      <c r="L137" s="1">
        <f t="shared" si="21"/>
        <v>1.446270207862554</v>
      </c>
      <c r="N137" s="1">
        <f t="shared" si="22"/>
        <v>72.057441487938732</v>
      </c>
      <c r="O137" s="1">
        <f t="shared" si="23"/>
        <v>1.2702945120612696</v>
      </c>
      <c r="R137" s="3">
        <v>43956</v>
      </c>
      <c r="S137" s="4">
        <v>122</v>
      </c>
      <c r="T137" s="1">
        <v>133.13014200000001</v>
      </c>
      <c r="V137" s="1">
        <f t="shared" si="24"/>
        <v>136.30936063620055</v>
      </c>
      <c r="W137" s="1">
        <f t="shared" si="25"/>
        <v>3.1792186362005452</v>
      </c>
      <c r="Y137" s="1">
        <f t="shared" si="26"/>
        <v>136.64802756888872</v>
      </c>
      <c r="Z137" s="1">
        <f t="shared" si="27"/>
        <v>3.5178855688887154</v>
      </c>
      <c r="AB137" s="1">
        <f t="shared" si="28"/>
        <v>135.1339042689545</v>
      </c>
      <c r="AC137" s="1">
        <f t="shared" si="29"/>
        <v>2.0037622689544889</v>
      </c>
      <c r="AE137" s="1">
        <f t="shared" si="30"/>
        <v>134.15815393091512</v>
      </c>
      <c r="AF137" s="1">
        <f t="shared" si="31"/>
        <v>1.0280119309151132</v>
      </c>
    </row>
    <row r="138" spans="1:32" x14ac:dyDescent="0.3">
      <c r="A138" s="3">
        <v>43957</v>
      </c>
      <c r="B138" s="4">
        <v>123</v>
      </c>
      <c r="C138" s="1">
        <v>74.084282000000002</v>
      </c>
      <c r="E138" s="1">
        <f t="shared" si="16"/>
        <v>70.492027078267071</v>
      </c>
      <c r="F138" s="1">
        <f t="shared" si="17"/>
        <v>3.5922549217329305</v>
      </c>
      <c r="H138" s="1">
        <f t="shared" si="18"/>
        <v>71.869060552513702</v>
      </c>
      <c r="I138" s="1">
        <f t="shared" si="19"/>
        <v>2.2152214474863001</v>
      </c>
      <c r="K138" s="1">
        <f t="shared" si="20"/>
        <v>72.749227916854977</v>
      </c>
      <c r="L138" s="1">
        <f t="shared" si="21"/>
        <v>1.3350540831450246</v>
      </c>
      <c r="N138" s="1">
        <f t="shared" si="22"/>
        <v>73.048271207346517</v>
      </c>
      <c r="O138" s="1">
        <f t="shared" si="23"/>
        <v>1.0360107926534852</v>
      </c>
      <c r="R138" s="3">
        <v>43957</v>
      </c>
      <c r="S138" s="4">
        <v>123</v>
      </c>
      <c r="T138" s="1">
        <v>131.323746</v>
      </c>
      <c r="V138" s="1">
        <f t="shared" si="24"/>
        <v>135.80068565440845</v>
      </c>
      <c r="W138" s="1">
        <f t="shared" si="25"/>
        <v>4.4769396544084543</v>
      </c>
      <c r="Y138" s="1">
        <f t="shared" si="26"/>
        <v>135.52230418684434</v>
      </c>
      <c r="Z138" s="1">
        <f t="shared" si="27"/>
        <v>4.1985581868443376</v>
      </c>
      <c r="AB138" s="1">
        <f t="shared" si="28"/>
        <v>133.93164690758181</v>
      </c>
      <c r="AC138" s="1">
        <f t="shared" si="29"/>
        <v>2.6079009075818078</v>
      </c>
      <c r="AE138" s="1">
        <f t="shared" si="30"/>
        <v>133.35630462480134</v>
      </c>
      <c r="AF138" s="1">
        <f t="shared" si="31"/>
        <v>2.0325586248013394</v>
      </c>
    </row>
    <row r="139" spans="1:32" x14ac:dyDescent="0.3">
      <c r="A139" s="3">
        <v>43958</v>
      </c>
      <c r="B139" s="4">
        <v>124</v>
      </c>
      <c r="C139" s="1">
        <v>74.850669999999994</v>
      </c>
      <c r="E139" s="1">
        <f t="shared" si="16"/>
        <v>71.066787865744331</v>
      </c>
      <c r="F139" s="1">
        <f t="shared" si="17"/>
        <v>3.7838821342556628</v>
      </c>
      <c r="H139" s="1">
        <f t="shared" si="18"/>
        <v>72.577931415709315</v>
      </c>
      <c r="I139" s="1">
        <f t="shared" si="19"/>
        <v>2.2727385842906784</v>
      </c>
      <c r="K139" s="1">
        <f t="shared" si="20"/>
        <v>73.550260366741981</v>
      </c>
      <c r="L139" s="1">
        <f t="shared" si="21"/>
        <v>1.3004096332580133</v>
      </c>
      <c r="N139" s="1">
        <f t="shared" si="22"/>
        <v>73.856359625616236</v>
      </c>
      <c r="O139" s="1">
        <f t="shared" si="23"/>
        <v>0.99431037438375824</v>
      </c>
      <c r="R139" s="3">
        <v>43958</v>
      </c>
      <c r="S139" s="4">
        <v>124</v>
      </c>
      <c r="T139" s="1">
        <v>131.076965</v>
      </c>
      <c r="V139" s="1">
        <f t="shared" si="24"/>
        <v>135.08437530970309</v>
      </c>
      <c r="W139" s="1">
        <f t="shared" si="25"/>
        <v>4.00741030970309</v>
      </c>
      <c r="Y139" s="1">
        <f t="shared" si="26"/>
        <v>134.17876556705414</v>
      </c>
      <c r="Z139" s="1">
        <f t="shared" si="27"/>
        <v>3.1018005670541413</v>
      </c>
      <c r="AB139" s="1">
        <f t="shared" si="28"/>
        <v>132.36690636303271</v>
      </c>
      <c r="AC139" s="1">
        <f t="shared" si="29"/>
        <v>1.2899413630327103</v>
      </c>
      <c r="AE139" s="1">
        <f t="shared" si="30"/>
        <v>131.77090889745631</v>
      </c>
      <c r="AF139" s="1">
        <f t="shared" si="31"/>
        <v>0.69394389745630747</v>
      </c>
    </row>
    <row r="140" spans="1:32" x14ac:dyDescent="0.3">
      <c r="A140" s="3">
        <v>43959</v>
      </c>
      <c r="B140" s="4">
        <v>125</v>
      </c>
      <c r="C140" s="1">
        <v>77.259674000000004</v>
      </c>
      <c r="E140" s="1">
        <f t="shared" si="16"/>
        <v>71.672209007225234</v>
      </c>
      <c r="F140" s="1">
        <f t="shared" si="17"/>
        <v>5.5874649927747697</v>
      </c>
      <c r="H140" s="1">
        <f t="shared" si="18"/>
        <v>73.305207762682329</v>
      </c>
      <c r="I140" s="1">
        <f t="shared" si="19"/>
        <v>3.9544662373176749</v>
      </c>
      <c r="K140" s="1">
        <f t="shared" si="20"/>
        <v>74.330506146696791</v>
      </c>
      <c r="L140" s="1">
        <f t="shared" si="21"/>
        <v>2.9291678533032126</v>
      </c>
      <c r="N140" s="1">
        <f t="shared" si="22"/>
        <v>74.631921717635578</v>
      </c>
      <c r="O140" s="1">
        <f t="shared" si="23"/>
        <v>2.6277522823644262</v>
      </c>
      <c r="R140" s="3">
        <v>43959</v>
      </c>
      <c r="S140" s="4">
        <v>125</v>
      </c>
      <c r="T140" s="1">
        <v>135.14382900000001</v>
      </c>
      <c r="V140" s="1">
        <f t="shared" si="24"/>
        <v>134.44318966015061</v>
      </c>
      <c r="W140" s="1">
        <f t="shared" si="25"/>
        <v>0.70063933984940263</v>
      </c>
      <c r="Y140" s="1">
        <f t="shared" si="26"/>
        <v>133.18618938559683</v>
      </c>
      <c r="Z140" s="1">
        <f t="shared" si="27"/>
        <v>1.9576396144031776</v>
      </c>
      <c r="AB140" s="1">
        <f t="shared" si="28"/>
        <v>131.59294154521308</v>
      </c>
      <c r="AC140" s="1">
        <f t="shared" si="29"/>
        <v>3.5508874547869311</v>
      </c>
      <c r="AE140" s="1">
        <f t="shared" si="30"/>
        <v>131.22963265744039</v>
      </c>
      <c r="AF140" s="1">
        <f t="shared" si="31"/>
        <v>3.9141963425596202</v>
      </c>
    </row>
    <row r="141" spans="1:32" x14ac:dyDescent="0.3">
      <c r="A141" s="3">
        <v>43962</v>
      </c>
      <c r="B141" s="4">
        <v>126</v>
      </c>
      <c r="C141" s="1">
        <v>78.475371999999993</v>
      </c>
      <c r="E141" s="1">
        <f t="shared" si="16"/>
        <v>72.566203406069192</v>
      </c>
      <c r="F141" s="1">
        <f t="shared" si="17"/>
        <v>5.9091685939308007</v>
      </c>
      <c r="H141" s="1">
        <f t="shared" si="18"/>
        <v>74.570636958623979</v>
      </c>
      <c r="I141" s="1">
        <f t="shared" si="19"/>
        <v>3.9047350413760142</v>
      </c>
      <c r="K141" s="1">
        <f t="shared" si="20"/>
        <v>76.088006858678725</v>
      </c>
      <c r="L141" s="1">
        <f t="shared" si="21"/>
        <v>2.3873651413212684</v>
      </c>
      <c r="N141" s="1">
        <f t="shared" si="22"/>
        <v>76.681568497879823</v>
      </c>
      <c r="O141" s="1">
        <f t="shared" si="23"/>
        <v>1.7938035021201699</v>
      </c>
      <c r="R141" s="3">
        <v>43962</v>
      </c>
      <c r="S141" s="4">
        <v>126</v>
      </c>
      <c r="T141" s="1">
        <v>132.54776000000001</v>
      </c>
      <c r="V141" s="1">
        <f t="shared" si="24"/>
        <v>134.55529195452652</v>
      </c>
      <c r="W141" s="1">
        <f t="shared" si="25"/>
        <v>2.0075319545265131</v>
      </c>
      <c r="Y141" s="1">
        <f t="shared" si="26"/>
        <v>133.81263406220583</v>
      </c>
      <c r="Z141" s="1">
        <f t="shared" si="27"/>
        <v>1.2648740622058199</v>
      </c>
      <c r="AB141" s="1">
        <f t="shared" si="28"/>
        <v>133.72347401808526</v>
      </c>
      <c r="AC141" s="1">
        <f t="shared" si="29"/>
        <v>1.1757140180852446</v>
      </c>
      <c r="AE141" s="1">
        <f t="shared" si="30"/>
        <v>134.28270580463689</v>
      </c>
      <c r="AF141" s="1">
        <f t="shared" si="31"/>
        <v>1.7349458046368795</v>
      </c>
    </row>
    <row r="142" spans="1:32" x14ac:dyDescent="0.3">
      <c r="A142" s="3">
        <v>43963</v>
      </c>
      <c r="B142" s="4">
        <v>127</v>
      </c>
      <c r="C142" s="1">
        <v>77.578536999999997</v>
      </c>
      <c r="E142" s="1">
        <f t="shared" si="16"/>
        <v>73.511670381098128</v>
      </c>
      <c r="F142" s="1">
        <f t="shared" si="17"/>
        <v>4.0668666189018694</v>
      </c>
      <c r="H142" s="1">
        <f t="shared" si="18"/>
        <v>75.820152171864294</v>
      </c>
      <c r="I142" s="1">
        <f t="shared" si="19"/>
        <v>1.7583848281357035</v>
      </c>
      <c r="K142" s="1">
        <f t="shared" si="20"/>
        <v>77.52042594347148</v>
      </c>
      <c r="L142" s="1">
        <f t="shared" si="21"/>
        <v>5.8111056528517224E-2</v>
      </c>
      <c r="N142" s="1">
        <f t="shared" si="22"/>
        <v>78.080735229533559</v>
      </c>
      <c r="O142" s="1">
        <f t="shared" si="23"/>
        <v>0.50219822953356186</v>
      </c>
      <c r="R142" s="3">
        <v>43963</v>
      </c>
      <c r="S142" s="4">
        <v>127</v>
      </c>
      <c r="T142" s="1">
        <v>125.944046</v>
      </c>
      <c r="V142" s="1">
        <f t="shared" si="24"/>
        <v>134.23408684180228</v>
      </c>
      <c r="W142" s="1">
        <f t="shared" si="25"/>
        <v>8.2900408418022806</v>
      </c>
      <c r="Y142" s="1">
        <f t="shared" si="26"/>
        <v>133.40787436229996</v>
      </c>
      <c r="Z142" s="1">
        <f t="shared" si="27"/>
        <v>7.4638283622999637</v>
      </c>
      <c r="AB142" s="1">
        <f t="shared" si="28"/>
        <v>133.01804560723411</v>
      </c>
      <c r="AC142" s="1">
        <f t="shared" si="29"/>
        <v>7.0739996072341143</v>
      </c>
      <c r="AE142" s="1">
        <f t="shared" si="30"/>
        <v>132.92944807702014</v>
      </c>
      <c r="AF142" s="1">
        <f t="shared" si="31"/>
        <v>6.9854020770201402</v>
      </c>
    </row>
    <row r="143" spans="1:32" x14ac:dyDescent="0.3">
      <c r="A143" s="3">
        <v>43964</v>
      </c>
      <c r="B143" s="4">
        <v>128</v>
      </c>
      <c r="C143" s="1">
        <v>76.641852999999998</v>
      </c>
      <c r="E143" s="1">
        <f t="shared" si="16"/>
        <v>74.162369040122428</v>
      </c>
      <c r="F143" s="1">
        <f t="shared" si="17"/>
        <v>2.4794839598775695</v>
      </c>
      <c r="H143" s="1">
        <f t="shared" si="18"/>
        <v>76.382835316867713</v>
      </c>
      <c r="I143" s="1">
        <f t="shared" si="19"/>
        <v>0.25901768313228501</v>
      </c>
      <c r="K143" s="1">
        <f t="shared" si="20"/>
        <v>77.555292577388599</v>
      </c>
      <c r="L143" s="1">
        <f t="shared" si="21"/>
        <v>0.91343957738860126</v>
      </c>
      <c r="N143" s="1">
        <f t="shared" si="22"/>
        <v>77.68902061049738</v>
      </c>
      <c r="O143" s="1">
        <f t="shared" si="23"/>
        <v>1.0471676104973824</v>
      </c>
      <c r="R143" s="3">
        <v>43964</v>
      </c>
      <c r="S143" s="4">
        <v>128</v>
      </c>
      <c r="T143" s="1">
        <v>121.383652</v>
      </c>
      <c r="V143" s="1">
        <f t="shared" si="24"/>
        <v>132.90768030711391</v>
      </c>
      <c r="W143" s="1">
        <f t="shared" si="25"/>
        <v>11.524028307113909</v>
      </c>
      <c r="Y143" s="1">
        <f t="shared" si="26"/>
        <v>131.01944928636397</v>
      </c>
      <c r="Z143" s="1">
        <f t="shared" si="27"/>
        <v>9.6357972863639674</v>
      </c>
      <c r="AB143" s="1">
        <f t="shared" si="28"/>
        <v>128.77364584289364</v>
      </c>
      <c r="AC143" s="1">
        <f t="shared" si="29"/>
        <v>7.3899938428936451</v>
      </c>
      <c r="AE143" s="1">
        <f t="shared" si="30"/>
        <v>127.48083445694444</v>
      </c>
      <c r="AF143" s="1">
        <f t="shared" si="31"/>
        <v>6.0971824569444379</v>
      </c>
    </row>
    <row r="144" spans="1:32" x14ac:dyDescent="0.3">
      <c r="A144" s="3">
        <v>43965</v>
      </c>
      <c r="B144" s="4">
        <v>129</v>
      </c>
      <c r="C144" s="1">
        <v>77.112685999999997</v>
      </c>
      <c r="E144" s="1">
        <f t="shared" si="16"/>
        <v>74.559086473702834</v>
      </c>
      <c r="F144" s="1">
        <f t="shared" si="17"/>
        <v>2.5535995262971625</v>
      </c>
      <c r="H144" s="1">
        <f t="shared" si="18"/>
        <v>76.465720975470035</v>
      </c>
      <c r="I144" s="1">
        <f t="shared" si="19"/>
        <v>0.64696502452996185</v>
      </c>
      <c r="K144" s="1">
        <f t="shared" si="20"/>
        <v>77.007228830955441</v>
      </c>
      <c r="L144" s="1">
        <f t="shared" si="21"/>
        <v>0.1054571690445556</v>
      </c>
      <c r="N144" s="1">
        <f t="shared" si="22"/>
        <v>76.872229874309426</v>
      </c>
      <c r="O144" s="1">
        <f t="shared" si="23"/>
        <v>0.24045612569057084</v>
      </c>
      <c r="R144" s="3">
        <v>43965</v>
      </c>
      <c r="S144" s="4">
        <v>129</v>
      </c>
      <c r="T144" s="1">
        <v>126.335655</v>
      </c>
      <c r="V144" s="1">
        <f t="shared" si="24"/>
        <v>131.06383577797567</v>
      </c>
      <c r="W144" s="1">
        <f t="shared" si="25"/>
        <v>4.7281807779756662</v>
      </c>
      <c r="Y144" s="1">
        <f t="shared" si="26"/>
        <v>127.9359941547275</v>
      </c>
      <c r="Z144" s="1">
        <f t="shared" si="27"/>
        <v>1.600339154727493</v>
      </c>
      <c r="AB144" s="1">
        <f t="shared" si="28"/>
        <v>124.33964953715747</v>
      </c>
      <c r="AC144" s="1">
        <f t="shared" si="29"/>
        <v>1.9960054628425326</v>
      </c>
      <c r="AE144" s="1">
        <f t="shared" si="30"/>
        <v>122.72503214052777</v>
      </c>
      <c r="AF144" s="1">
        <f t="shared" si="31"/>
        <v>3.6106228594722296</v>
      </c>
    </row>
    <row r="145" spans="1:32" x14ac:dyDescent="0.3">
      <c r="A145" s="3">
        <v>43966</v>
      </c>
      <c r="B145" s="4">
        <v>130</v>
      </c>
      <c r="C145" s="1">
        <v>76.656791999999996</v>
      </c>
      <c r="E145" s="1">
        <f t="shared" si="16"/>
        <v>74.967662397910374</v>
      </c>
      <c r="F145" s="1">
        <f t="shared" si="17"/>
        <v>1.689129602089622</v>
      </c>
      <c r="H145" s="1">
        <f t="shared" si="18"/>
        <v>76.672749783319617</v>
      </c>
      <c r="I145" s="1">
        <f t="shared" si="19"/>
        <v>1.5957783319620944E-2</v>
      </c>
      <c r="K145" s="1">
        <f t="shared" si="20"/>
        <v>77.070503132382171</v>
      </c>
      <c r="L145" s="1">
        <f t="shared" si="21"/>
        <v>0.41371113238217561</v>
      </c>
      <c r="N145" s="1">
        <f t="shared" si="22"/>
        <v>77.059785652348069</v>
      </c>
      <c r="O145" s="1">
        <f t="shared" si="23"/>
        <v>0.40299365234807283</v>
      </c>
      <c r="R145" s="3">
        <v>43966</v>
      </c>
      <c r="S145" s="4">
        <v>130</v>
      </c>
      <c r="T145" s="1">
        <v>124.70488</v>
      </c>
      <c r="V145" s="1">
        <f t="shared" si="24"/>
        <v>130.30732685349955</v>
      </c>
      <c r="W145" s="1">
        <f t="shared" si="25"/>
        <v>5.6024468534995435</v>
      </c>
      <c r="Y145" s="1">
        <f t="shared" si="26"/>
        <v>127.42388562521469</v>
      </c>
      <c r="Z145" s="1">
        <f t="shared" si="27"/>
        <v>2.7190056252146917</v>
      </c>
      <c r="AB145" s="1">
        <f t="shared" si="28"/>
        <v>125.537252814863</v>
      </c>
      <c r="AC145" s="1">
        <f t="shared" si="29"/>
        <v>0.83237281486299253</v>
      </c>
      <c r="AE145" s="1">
        <f t="shared" si="30"/>
        <v>125.54131797091611</v>
      </c>
      <c r="AF145" s="1">
        <f t="shared" si="31"/>
        <v>0.8364379709161085</v>
      </c>
    </row>
    <row r="146" spans="1:32" x14ac:dyDescent="0.3">
      <c r="A146" s="3">
        <v>43969</v>
      </c>
      <c r="B146" s="4">
        <v>131</v>
      </c>
      <c r="C146" s="1">
        <v>78.462913999999998</v>
      </c>
      <c r="E146" s="1">
        <f t="shared" ref="E146:E209" si="32">$D$16*C145+(1-$D$16)*E145</f>
        <v>75.23792313424471</v>
      </c>
      <c r="F146" s="1">
        <f t="shared" ref="F146:F209" si="33">ABS(C146-E146)</f>
        <v>3.2249908657552879</v>
      </c>
      <c r="H146" s="1">
        <f t="shared" ref="H146:H209" si="34">C145*$G$16+(1-$G$16)*H145</f>
        <v>76.667643292657331</v>
      </c>
      <c r="I146" s="1">
        <f t="shared" ref="I146:I209" si="35">ABS(C146-H146)</f>
        <v>1.7952707073426666</v>
      </c>
      <c r="K146" s="1">
        <f t="shared" ref="K146:K209" si="36">C145*$J$16+(1-$J$16)*K145</f>
        <v>76.822276452952863</v>
      </c>
      <c r="L146" s="1">
        <f t="shared" ref="L146:L209" si="37">ABS(C146-K146)</f>
        <v>1.6406375470471346</v>
      </c>
      <c r="N146" s="1">
        <f t="shared" ref="N146:N209" si="38">C145*$M$16+(1-$M$16)*N145</f>
        <v>76.745450603516574</v>
      </c>
      <c r="O146" s="1">
        <f t="shared" ref="O146:O209" si="39">ABS(C146-N146)</f>
        <v>1.7174633964834243</v>
      </c>
      <c r="R146" s="3">
        <v>43969</v>
      </c>
      <c r="S146" s="4">
        <v>131</v>
      </c>
      <c r="T146" s="1">
        <v>135.27510100000001</v>
      </c>
      <c r="V146" s="1">
        <f t="shared" ref="V146:V209" si="40">T145*$U$16+(1-$U$16)*V145</f>
        <v>129.4109353569396</v>
      </c>
      <c r="W146" s="1">
        <f t="shared" ref="W146:W209" si="41">ABS(T146-V146)</f>
        <v>5.864165643060403</v>
      </c>
      <c r="Y146" s="1">
        <f t="shared" ref="Y146:Y209" si="42">T145*$X$16+(1-$X$16)*Y145</f>
        <v>126.55380382514598</v>
      </c>
      <c r="Z146" s="1">
        <f t="shared" ref="Z146:Z209" si="43">ABS(T146-Y146)</f>
        <v>8.7212971748540298</v>
      </c>
      <c r="AB146" s="1">
        <f t="shared" ref="AB146:AB209" si="44">T145*$AA$16+(1-$AA$16)*AB145</f>
        <v>125.03782912594521</v>
      </c>
      <c r="AC146" s="1">
        <f t="shared" ref="AC146:AC209" si="45">ABS(T146-AB146)</f>
        <v>10.237271874054798</v>
      </c>
      <c r="AE146" s="1">
        <f t="shared" ref="AE146:AE209" si="46">T145*$AD$16+(1-$AD$16)*AE145</f>
        <v>124.88889635360155</v>
      </c>
      <c r="AF146" s="1">
        <f t="shared" ref="AF146:AF209" si="47">ABS(T146-AE146)</f>
        <v>10.386204646398454</v>
      </c>
    </row>
    <row r="147" spans="1:32" x14ac:dyDescent="0.3">
      <c r="A147" s="3">
        <v>43970</v>
      </c>
      <c r="B147" s="4">
        <v>132</v>
      </c>
      <c r="C147" s="1">
        <v>78.009521000000007</v>
      </c>
      <c r="E147" s="1">
        <f t="shared" si="32"/>
        <v>75.753921672765557</v>
      </c>
      <c r="F147" s="1">
        <f t="shared" si="33"/>
        <v>2.2555993272344494</v>
      </c>
      <c r="H147" s="1">
        <f t="shared" si="34"/>
        <v>77.242129919006985</v>
      </c>
      <c r="I147" s="1">
        <f t="shared" si="35"/>
        <v>0.767391080993022</v>
      </c>
      <c r="K147" s="1">
        <f t="shared" si="36"/>
        <v>77.806658981181144</v>
      </c>
      <c r="L147" s="1">
        <f t="shared" si="37"/>
        <v>0.20286201881886257</v>
      </c>
      <c r="N147" s="1">
        <f t="shared" si="38"/>
        <v>78.085072052773654</v>
      </c>
      <c r="O147" s="1">
        <f t="shared" si="39"/>
        <v>7.5551052773647598E-2</v>
      </c>
      <c r="R147" s="3">
        <v>43970</v>
      </c>
      <c r="S147" s="4">
        <v>132</v>
      </c>
      <c r="T147" s="1">
        <v>131.208099</v>
      </c>
      <c r="V147" s="1">
        <f t="shared" si="40"/>
        <v>130.34920185982926</v>
      </c>
      <c r="W147" s="1">
        <f t="shared" si="41"/>
        <v>0.8588971401707397</v>
      </c>
      <c r="Y147" s="1">
        <f t="shared" si="42"/>
        <v>129.34461892109925</v>
      </c>
      <c r="Z147" s="1">
        <f t="shared" si="43"/>
        <v>1.86348007890075</v>
      </c>
      <c r="AB147" s="1">
        <f t="shared" si="44"/>
        <v>131.1801922503781</v>
      </c>
      <c r="AC147" s="1">
        <f t="shared" si="45"/>
        <v>2.7906749621905647E-2</v>
      </c>
      <c r="AE147" s="1">
        <f t="shared" si="46"/>
        <v>132.99013597779233</v>
      </c>
      <c r="AF147" s="1">
        <f t="shared" si="47"/>
        <v>1.7820369777923304</v>
      </c>
    </row>
    <row r="148" spans="1:32" x14ac:dyDescent="0.3">
      <c r="A148" s="3">
        <v>43971</v>
      </c>
      <c r="B148" s="4">
        <v>133</v>
      </c>
      <c r="C148" s="1">
        <v>79.526664999999994</v>
      </c>
      <c r="E148" s="1">
        <f t="shared" si="32"/>
        <v>76.114817565123062</v>
      </c>
      <c r="F148" s="1">
        <f t="shared" si="33"/>
        <v>3.4118474348769325</v>
      </c>
      <c r="H148" s="1">
        <f t="shared" si="34"/>
        <v>77.487695064924736</v>
      </c>
      <c r="I148" s="1">
        <f t="shared" si="35"/>
        <v>2.0389699350752579</v>
      </c>
      <c r="K148" s="1">
        <f t="shared" si="36"/>
        <v>77.928376192472456</v>
      </c>
      <c r="L148" s="1">
        <f t="shared" si="37"/>
        <v>1.5982888075275383</v>
      </c>
      <c r="N148" s="1">
        <f t="shared" si="38"/>
        <v>78.026142231610208</v>
      </c>
      <c r="O148" s="1">
        <f t="shared" si="39"/>
        <v>1.5005227683897857</v>
      </c>
      <c r="R148" s="3">
        <v>43971</v>
      </c>
      <c r="S148" s="4">
        <v>133</v>
      </c>
      <c r="T148" s="1">
        <v>135.26516699999999</v>
      </c>
      <c r="V148" s="1">
        <f t="shared" si="40"/>
        <v>130.48662540225658</v>
      </c>
      <c r="W148" s="1">
        <f t="shared" si="41"/>
        <v>4.7785415977434127</v>
      </c>
      <c r="Y148" s="1">
        <f t="shared" si="42"/>
        <v>129.94093254634748</v>
      </c>
      <c r="Z148" s="1">
        <f t="shared" si="43"/>
        <v>5.3242344536525081</v>
      </c>
      <c r="AB148" s="1">
        <f t="shared" si="44"/>
        <v>131.19693630015124</v>
      </c>
      <c r="AC148" s="1">
        <f t="shared" si="45"/>
        <v>4.0682306998487547</v>
      </c>
      <c r="AE148" s="1">
        <f t="shared" si="46"/>
        <v>131.60014713511433</v>
      </c>
      <c r="AF148" s="1">
        <f t="shared" si="47"/>
        <v>3.6650198648856644</v>
      </c>
    </row>
    <row r="149" spans="1:32" x14ac:dyDescent="0.3">
      <c r="A149" s="3">
        <v>43972</v>
      </c>
      <c r="B149" s="4">
        <v>134</v>
      </c>
      <c r="C149" s="1">
        <v>78.933753999999993</v>
      </c>
      <c r="E149" s="1">
        <f t="shared" si="32"/>
        <v>76.660713154703373</v>
      </c>
      <c r="F149" s="1">
        <f t="shared" si="33"/>
        <v>2.2730408452966202</v>
      </c>
      <c r="H149" s="1">
        <f t="shared" si="34"/>
        <v>78.14016544414882</v>
      </c>
      <c r="I149" s="1">
        <f t="shared" si="35"/>
        <v>0.79358855585117283</v>
      </c>
      <c r="K149" s="1">
        <f t="shared" si="36"/>
        <v>78.887349476988987</v>
      </c>
      <c r="L149" s="1">
        <f t="shared" si="37"/>
        <v>4.6404523011005949E-2</v>
      </c>
      <c r="N149" s="1">
        <f t="shared" si="38"/>
        <v>79.196549990954239</v>
      </c>
      <c r="O149" s="1">
        <f t="shared" si="39"/>
        <v>0.26279599095424544</v>
      </c>
      <c r="R149" s="3">
        <v>43972</v>
      </c>
      <c r="S149" s="4">
        <v>134</v>
      </c>
      <c r="T149" s="1">
        <v>136.91583299999999</v>
      </c>
      <c r="V149" s="1">
        <f t="shared" si="40"/>
        <v>131.25119205789551</v>
      </c>
      <c r="W149" s="1">
        <f t="shared" si="41"/>
        <v>5.6646409421044837</v>
      </c>
      <c r="Y149" s="1">
        <f t="shared" si="42"/>
        <v>131.64468757151627</v>
      </c>
      <c r="Z149" s="1">
        <f t="shared" si="43"/>
        <v>5.2711454284837203</v>
      </c>
      <c r="AB149" s="1">
        <f t="shared" si="44"/>
        <v>133.63787472006049</v>
      </c>
      <c r="AC149" s="1">
        <f t="shared" si="45"/>
        <v>3.2779582799394973</v>
      </c>
      <c r="AE149" s="1">
        <f t="shared" si="46"/>
        <v>134.45886262972516</v>
      </c>
      <c r="AF149" s="1">
        <f t="shared" si="47"/>
        <v>2.4569703702748313</v>
      </c>
    </row>
    <row r="150" spans="1:32" x14ac:dyDescent="0.3">
      <c r="A150" s="3">
        <v>43973</v>
      </c>
      <c r="B150" s="4">
        <v>135</v>
      </c>
      <c r="C150" s="1">
        <v>79.441963000000001</v>
      </c>
      <c r="E150" s="1">
        <f t="shared" si="32"/>
        <v>77.024399689950826</v>
      </c>
      <c r="F150" s="1">
        <f t="shared" si="33"/>
        <v>2.4175633100491751</v>
      </c>
      <c r="H150" s="1">
        <f t="shared" si="34"/>
        <v>78.394113782021194</v>
      </c>
      <c r="I150" s="1">
        <f t="shared" si="35"/>
        <v>1.0478492179788077</v>
      </c>
      <c r="K150" s="1">
        <f t="shared" si="36"/>
        <v>78.915192190795594</v>
      </c>
      <c r="L150" s="1">
        <f t="shared" si="37"/>
        <v>0.52677080920440744</v>
      </c>
      <c r="N150" s="1">
        <f t="shared" si="38"/>
        <v>78.99156911800992</v>
      </c>
      <c r="O150" s="1">
        <f t="shared" si="39"/>
        <v>0.45039388199008101</v>
      </c>
      <c r="R150" s="3">
        <v>43973</v>
      </c>
      <c r="S150" s="4">
        <v>135</v>
      </c>
      <c r="T150" s="1">
        <v>138.397446</v>
      </c>
      <c r="V150" s="1">
        <f t="shared" si="40"/>
        <v>132.15753460863223</v>
      </c>
      <c r="W150" s="1">
        <f t="shared" si="41"/>
        <v>6.2399113913677695</v>
      </c>
      <c r="Y150" s="1">
        <f t="shared" si="42"/>
        <v>133.33145410863105</v>
      </c>
      <c r="Z150" s="1">
        <f t="shared" si="43"/>
        <v>5.0659918913689523</v>
      </c>
      <c r="AB150" s="1">
        <f t="shared" si="44"/>
        <v>135.60464968802418</v>
      </c>
      <c r="AC150" s="1">
        <f t="shared" si="45"/>
        <v>2.7927963119758203</v>
      </c>
      <c r="AE150" s="1">
        <f t="shared" si="46"/>
        <v>136.37529951853952</v>
      </c>
      <c r="AF150" s="1">
        <f t="shared" si="47"/>
        <v>2.0221464814604815</v>
      </c>
    </row>
    <row r="151" spans="1:32" x14ac:dyDescent="0.3">
      <c r="A151" s="3">
        <v>43977</v>
      </c>
      <c r="B151" s="4">
        <v>136</v>
      </c>
      <c r="C151" s="1">
        <v>78.903862000000004</v>
      </c>
      <c r="E151" s="1">
        <f t="shared" si="32"/>
        <v>77.411209819558692</v>
      </c>
      <c r="F151" s="1">
        <f t="shared" si="33"/>
        <v>1.4926521804413113</v>
      </c>
      <c r="H151" s="1">
        <f t="shared" si="34"/>
        <v>78.72942553177441</v>
      </c>
      <c r="I151" s="1">
        <f t="shared" si="35"/>
        <v>0.17443646822559344</v>
      </c>
      <c r="K151" s="1">
        <f t="shared" si="36"/>
        <v>79.231254676318244</v>
      </c>
      <c r="L151" s="1">
        <f t="shared" si="37"/>
        <v>0.32739267631824021</v>
      </c>
      <c r="N151" s="1">
        <f t="shared" si="38"/>
        <v>79.342876345962182</v>
      </c>
      <c r="O151" s="1">
        <f t="shared" si="39"/>
        <v>0.43901434596217825</v>
      </c>
      <c r="R151" s="3">
        <v>43977</v>
      </c>
      <c r="S151" s="4">
        <v>136</v>
      </c>
      <c r="T151" s="1">
        <v>144.12506099999999</v>
      </c>
      <c r="V151" s="1">
        <f t="shared" si="40"/>
        <v>133.15592043125108</v>
      </c>
      <c r="W151" s="1">
        <f t="shared" si="41"/>
        <v>10.969140568748912</v>
      </c>
      <c r="Y151" s="1">
        <f t="shared" si="42"/>
        <v>134.95257151386909</v>
      </c>
      <c r="Z151" s="1">
        <f t="shared" si="43"/>
        <v>9.1724894861308996</v>
      </c>
      <c r="AB151" s="1">
        <f t="shared" si="44"/>
        <v>137.28032747520967</v>
      </c>
      <c r="AC151" s="1">
        <f t="shared" si="45"/>
        <v>6.844733524790314</v>
      </c>
      <c r="AE151" s="1">
        <f t="shared" si="46"/>
        <v>137.9525737740787</v>
      </c>
      <c r="AF151" s="1">
        <f t="shared" si="47"/>
        <v>6.1724872259212873</v>
      </c>
    </row>
    <row r="152" spans="1:32" x14ac:dyDescent="0.3">
      <c r="A152" s="3">
        <v>43978</v>
      </c>
      <c r="B152" s="4">
        <v>137</v>
      </c>
      <c r="C152" s="1">
        <v>79.247642999999997</v>
      </c>
      <c r="E152" s="1">
        <f t="shared" si="32"/>
        <v>77.650034168429301</v>
      </c>
      <c r="F152" s="1">
        <f t="shared" si="33"/>
        <v>1.597608831570696</v>
      </c>
      <c r="H152" s="1">
        <f t="shared" si="34"/>
        <v>78.7852452016066</v>
      </c>
      <c r="I152" s="1">
        <f t="shared" si="35"/>
        <v>0.4623977983933969</v>
      </c>
      <c r="K152" s="1">
        <f t="shared" si="36"/>
        <v>79.034819070527305</v>
      </c>
      <c r="L152" s="1">
        <f t="shared" si="37"/>
        <v>0.21282392947269102</v>
      </c>
      <c r="N152" s="1">
        <f t="shared" si="38"/>
        <v>79.000445156111681</v>
      </c>
      <c r="O152" s="1">
        <f t="shared" si="39"/>
        <v>0.24719784388831556</v>
      </c>
      <c r="R152" s="3">
        <v>43978</v>
      </c>
      <c r="S152" s="4">
        <v>137</v>
      </c>
      <c r="T152" s="1">
        <v>147.75453200000001</v>
      </c>
      <c r="V152" s="1">
        <f t="shared" si="40"/>
        <v>134.91098292225089</v>
      </c>
      <c r="W152" s="1">
        <f t="shared" si="41"/>
        <v>12.843549077749117</v>
      </c>
      <c r="Y152" s="1">
        <f t="shared" si="42"/>
        <v>137.88776814943097</v>
      </c>
      <c r="Z152" s="1">
        <f t="shared" si="43"/>
        <v>9.8667638505690434</v>
      </c>
      <c r="AB152" s="1">
        <f t="shared" si="44"/>
        <v>141.38716759008386</v>
      </c>
      <c r="AC152" s="1">
        <f t="shared" si="45"/>
        <v>6.3673644099161493</v>
      </c>
      <c r="AE152" s="1">
        <f t="shared" si="46"/>
        <v>142.7671138102973</v>
      </c>
      <c r="AF152" s="1">
        <f t="shared" si="47"/>
        <v>4.9874181897027086</v>
      </c>
    </row>
    <row r="153" spans="1:32" x14ac:dyDescent="0.3">
      <c r="A153" s="3">
        <v>43979</v>
      </c>
      <c r="B153" s="4">
        <v>138</v>
      </c>
      <c r="C153" s="1">
        <v>79.282523999999995</v>
      </c>
      <c r="E153" s="1">
        <f t="shared" si="32"/>
        <v>77.905651581480612</v>
      </c>
      <c r="F153" s="1">
        <f t="shared" si="33"/>
        <v>1.3768724185193832</v>
      </c>
      <c r="H153" s="1">
        <f t="shared" si="34"/>
        <v>78.933212497092484</v>
      </c>
      <c r="I153" s="1">
        <f t="shared" si="35"/>
        <v>0.34931150290751134</v>
      </c>
      <c r="K153" s="1">
        <f t="shared" si="36"/>
        <v>79.162513428210929</v>
      </c>
      <c r="L153" s="1">
        <f t="shared" si="37"/>
        <v>0.12001057178906649</v>
      </c>
      <c r="N153" s="1">
        <f t="shared" si="38"/>
        <v>79.193259474344558</v>
      </c>
      <c r="O153" s="1">
        <f t="shared" si="39"/>
        <v>8.926452565543741E-2</v>
      </c>
      <c r="R153" s="3">
        <v>43979</v>
      </c>
      <c r="S153" s="4">
        <v>138</v>
      </c>
      <c r="T153" s="1">
        <v>146.73033100000001</v>
      </c>
      <c r="V153" s="1">
        <f t="shared" si="40"/>
        <v>136.96595077469075</v>
      </c>
      <c r="W153" s="1">
        <f t="shared" si="41"/>
        <v>9.7643802253092531</v>
      </c>
      <c r="Y153" s="1">
        <f t="shared" si="42"/>
        <v>141.04513258161305</v>
      </c>
      <c r="Z153" s="1">
        <f t="shared" si="43"/>
        <v>5.6851984183869604</v>
      </c>
      <c r="AB153" s="1">
        <f t="shared" si="44"/>
        <v>145.20758623603356</v>
      </c>
      <c r="AC153" s="1">
        <f t="shared" si="45"/>
        <v>1.5227447639664433</v>
      </c>
      <c r="AE153" s="1">
        <f t="shared" si="46"/>
        <v>146.65729999826542</v>
      </c>
      <c r="AF153" s="1">
        <f t="shared" si="47"/>
        <v>7.3031001734591428E-2</v>
      </c>
    </row>
    <row r="154" spans="1:32" x14ac:dyDescent="0.3">
      <c r="A154" s="3">
        <v>43980</v>
      </c>
      <c r="B154" s="4">
        <v>139</v>
      </c>
      <c r="C154" s="1">
        <v>79.205298999999997</v>
      </c>
      <c r="E154" s="1">
        <f t="shared" si="32"/>
        <v>78.125951168443706</v>
      </c>
      <c r="F154" s="1">
        <f t="shared" si="33"/>
        <v>1.0793478315562908</v>
      </c>
      <c r="H154" s="1">
        <f t="shared" si="34"/>
        <v>79.044992178022881</v>
      </c>
      <c r="I154" s="1">
        <f t="shared" si="35"/>
        <v>0.16030682197711599</v>
      </c>
      <c r="K154" s="1">
        <f t="shared" si="36"/>
        <v>79.234519771284369</v>
      </c>
      <c r="L154" s="1">
        <f t="shared" si="37"/>
        <v>2.9220771284371949E-2</v>
      </c>
      <c r="N154" s="1">
        <f t="shared" si="38"/>
        <v>79.262885804355804</v>
      </c>
      <c r="O154" s="1">
        <f t="shared" si="39"/>
        <v>5.7586804355807431E-2</v>
      </c>
      <c r="R154" s="3">
        <v>43980</v>
      </c>
      <c r="S154" s="4">
        <v>139</v>
      </c>
      <c r="T154" s="1">
        <v>145.02995300000001</v>
      </c>
      <c r="V154" s="1">
        <f t="shared" si="40"/>
        <v>138.52825161074023</v>
      </c>
      <c r="W154" s="1">
        <f t="shared" si="41"/>
        <v>6.5017013892597788</v>
      </c>
      <c r="Y154" s="1">
        <f t="shared" si="42"/>
        <v>142.86439607549687</v>
      </c>
      <c r="Z154" s="1">
        <f t="shared" si="43"/>
        <v>2.1655569245031359</v>
      </c>
      <c r="AB154" s="1">
        <f t="shared" si="44"/>
        <v>146.12123309441341</v>
      </c>
      <c r="AC154" s="1">
        <f t="shared" si="45"/>
        <v>1.0912800944134062</v>
      </c>
      <c r="AE154" s="1">
        <f t="shared" si="46"/>
        <v>146.7142641796184</v>
      </c>
      <c r="AF154" s="1">
        <f t="shared" si="47"/>
        <v>1.6843111796183905</v>
      </c>
    </row>
    <row r="155" spans="1:32" x14ac:dyDescent="0.3">
      <c r="A155" s="3">
        <v>43983</v>
      </c>
      <c r="B155" s="4">
        <v>140</v>
      </c>
      <c r="C155" s="1">
        <v>80.179359000000005</v>
      </c>
      <c r="E155" s="1">
        <f t="shared" si="32"/>
        <v>78.29864682149271</v>
      </c>
      <c r="F155" s="1">
        <f t="shared" si="33"/>
        <v>1.8807121785072951</v>
      </c>
      <c r="H155" s="1">
        <f t="shared" si="34"/>
        <v>79.096290361055551</v>
      </c>
      <c r="I155" s="1">
        <f t="shared" si="35"/>
        <v>1.0830686389444537</v>
      </c>
      <c r="K155" s="1">
        <f t="shared" si="36"/>
        <v>79.216987308513751</v>
      </c>
      <c r="L155" s="1">
        <f t="shared" si="37"/>
        <v>0.96237169148625412</v>
      </c>
      <c r="N155" s="1">
        <f t="shared" si="38"/>
        <v>79.217968096958273</v>
      </c>
      <c r="O155" s="1">
        <f t="shared" si="39"/>
        <v>0.9613909030417318</v>
      </c>
      <c r="R155" s="3">
        <v>43983</v>
      </c>
      <c r="S155" s="4">
        <v>140</v>
      </c>
      <c r="T155" s="1">
        <v>145.358093</v>
      </c>
      <c r="V155" s="1">
        <f t="shared" si="40"/>
        <v>139.5685238330218</v>
      </c>
      <c r="W155" s="1">
        <f t="shared" si="41"/>
        <v>5.7895691669781968</v>
      </c>
      <c r="Y155" s="1">
        <f t="shared" si="42"/>
        <v>143.55737429133785</v>
      </c>
      <c r="Z155" s="1">
        <f t="shared" si="43"/>
        <v>1.8007187086621457</v>
      </c>
      <c r="AB155" s="1">
        <f t="shared" si="44"/>
        <v>145.46646503776537</v>
      </c>
      <c r="AC155" s="1">
        <f t="shared" si="45"/>
        <v>0.10837203776537763</v>
      </c>
      <c r="AE155" s="1">
        <f t="shared" si="46"/>
        <v>145.40050145951605</v>
      </c>
      <c r="AF155" s="1">
        <f t="shared" si="47"/>
        <v>4.2408459516053654E-2</v>
      </c>
    </row>
    <row r="156" spans="1:32" x14ac:dyDescent="0.3">
      <c r="A156" s="3">
        <v>43984</v>
      </c>
      <c r="B156" s="4">
        <v>141</v>
      </c>
      <c r="C156" s="1">
        <v>80.550545</v>
      </c>
      <c r="E156" s="1">
        <f t="shared" si="32"/>
        <v>78.59956077005387</v>
      </c>
      <c r="F156" s="1">
        <f t="shared" si="33"/>
        <v>1.9509842299461297</v>
      </c>
      <c r="H156" s="1">
        <f t="shared" si="34"/>
        <v>79.442872325517769</v>
      </c>
      <c r="I156" s="1">
        <f t="shared" si="35"/>
        <v>1.1076726744822309</v>
      </c>
      <c r="K156" s="1">
        <f t="shared" si="36"/>
        <v>79.794410323405501</v>
      </c>
      <c r="L156" s="1">
        <f t="shared" si="37"/>
        <v>0.75613467659449896</v>
      </c>
      <c r="N156" s="1">
        <f t="shared" si="38"/>
        <v>79.967853001330823</v>
      </c>
      <c r="O156" s="1">
        <f t="shared" si="39"/>
        <v>0.58269199866917631</v>
      </c>
      <c r="R156" s="3">
        <v>43984</v>
      </c>
      <c r="S156" s="4">
        <v>141</v>
      </c>
      <c r="T156" s="1">
        <v>147.51589999999999</v>
      </c>
      <c r="V156" s="1">
        <f t="shared" si="40"/>
        <v>140.4948548997383</v>
      </c>
      <c r="W156" s="1">
        <f t="shared" si="41"/>
        <v>7.0210451002616878</v>
      </c>
      <c r="Y156" s="1">
        <f t="shared" si="42"/>
        <v>144.13360427810974</v>
      </c>
      <c r="Z156" s="1">
        <f t="shared" si="43"/>
        <v>3.3822957218902445</v>
      </c>
      <c r="AB156" s="1">
        <f t="shared" si="44"/>
        <v>145.40144181510615</v>
      </c>
      <c r="AC156" s="1">
        <f t="shared" si="45"/>
        <v>2.1144581848938344</v>
      </c>
      <c r="AE156" s="1">
        <f t="shared" si="46"/>
        <v>145.36742286109353</v>
      </c>
      <c r="AF156" s="1">
        <f t="shared" si="47"/>
        <v>2.1484771389064576</v>
      </c>
    </row>
    <row r="157" spans="1:32" x14ac:dyDescent="0.3">
      <c r="A157" s="3">
        <v>43985</v>
      </c>
      <c r="B157" s="4">
        <v>142</v>
      </c>
      <c r="C157" s="1">
        <v>80.993979999999993</v>
      </c>
      <c r="E157" s="1">
        <f t="shared" si="32"/>
        <v>78.911718246845254</v>
      </c>
      <c r="F157" s="1">
        <f t="shared" si="33"/>
        <v>2.0822617531547394</v>
      </c>
      <c r="H157" s="1">
        <f t="shared" si="34"/>
        <v>79.797327581352079</v>
      </c>
      <c r="I157" s="1">
        <f t="shared" si="35"/>
        <v>1.1966524186479148</v>
      </c>
      <c r="K157" s="1">
        <f t="shared" si="36"/>
        <v>80.248091129362194</v>
      </c>
      <c r="L157" s="1">
        <f t="shared" si="37"/>
        <v>0.74588887063779907</v>
      </c>
      <c r="N157" s="1">
        <f t="shared" si="38"/>
        <v>80.422352760292782</v>
      </c>
      <c r="O157" s="1">
        <f t="shared" si="39"/>
        <v>0.57162723970721174</v>
      </c>
      <c r="R157" s="3">
        <v>43985</v>
      </c>
      <c r="S157" s="4">
        <v>142</v>
      </c>
      <c r="T157" s="1">
        <v>152.48779300000001</v>
      </c>
      <c r="V157" s="1">
        <f t="shared" si="40"/>
        <v>141.61822211578016</v>
      </c>
      <c r="W157" s="1">
        <f t="shared" si="41"/>
        <v>10.869570884219854</v>
      </c>
      <c r="Y157" s="1">
        <f t="shared" si="42"/>
        <v>145.21593890911461</v>
      </c>
      <c r="Z157" s="1">
        <f t="shared" si="43"/>
        <v>7.2718540908853981</v>
      </c>
      <c r="AB157" s="1">
        <f t="shared" si="44"/>
        <v>146.67011672604247</v>
      </c>
      <c r="AC157" s="1">
        <f t="shared" si="45"/>
        <v>5.8176762739575452</v>
      </c>
      <c r="AE157" s="1">
        <f t="shared" si="46"/>
        <v>147.04323502944055</v>
      </c>
      <c r="AF157" s="1">
        <f t="shared" si="47"/>
        <v>5.4445579705594582</v>
      </c>
    </row>
    <row r="158" spans="1:32" x14ac:dyDescent="0.3">
      <c r="A158" s="3">
        <v>43986</v>
      </c>
      <c r="B158" s="4">
        <v>143</v>
      </c>
      <c r="C158" s="1">
        <v>80.296447999999998</v>
      </c>
      <c r="E158" s="1">
        <f t="shared" si="32"/>
        <v>79.244880127350001</v>
      </c>
      <c r="F158" s="1">
        <f t="shared" si="33"/>
        <v>1.0515678726499971</v>
      </c>
      <c r="H158" s="1">
        <f t="shared" si="34"/>
        <v>80.180256355319415</v>
      </c>
      <c r="I158" s="1">
        <f t="shared" si="35"/>
        <v>0.11619164468058329</v>
      </c>
      <c r="K158" s="1">
        <f t="shared" si="36"/>
        <v>80.695624451744877</v>
      </c>
      <c r="L158" s="1">
        <f t="shared" si="37"/>
        <v>0.39917645174487859</v>
      </c>
      <c r="N158" s="1">
        <f t="shared" si="38"/>
        <v>80.868222007264407</v>
      </c>
      <c r="O158" s="1">
        <f t="shared" si="39"/>
        <v>0.57177400726440908</v>
      </c>
      <c r="R158" s="3">
        <v>43986</v>
      </c>
      <c r="S158" s="4">
        <v>143</v>
      </c>
      <c r="T158" s="1">
        <v>155.03338600000001</v>
      </c>
      <c r="V158" s="1">
        <f t="shared" si="40"/>
        <v>143.35735345725533</v>
      </c>
      <c r="W158" s="1">
        <f t="shared" si="41"/>
        <v>11.676032542744679</v>
      </c>
      <c r="Y158" s="1">
        <f t="shared" si="42"/>
        <v>147.54293221819793</v>
      </c>
      <c r="Z158" s="1">
        <f t="shared" si="43"/>
        <v>7.4904537818020742</v>
      </c>
      <c r="AB158" s="1">
        <f t="shared" si="44"/>
        <v>150.16072249041699</v>
      </c>
      <c r="AC158" s="1">
        <f t="shared" si="45"/>
        <v>4.8726635095830204</v>
      </c>
      <c r="AE158" s="1">
        <f t="shared" si="46"/>
        <v>151.28999024647692</v>
      </c>
      <c r="AF158" s="1">
        <f t="shared" si="47"/>
        <v>3.7433957535230888</v>
      </c>
    </row>
    <row r="159" spans="1:32" x14ac:dyDescent="0.3">
      <c r="A159" s="3">
        <v>43987</v>
      </c>
      <c r="B159" s="4">
        <v>144</v>
      </c>
      <c r="C159" s="1">
        <v>82.583374000000006</v>
      </c>
      <c r="E159" s="1">
        <f t="shared" si="32"/>
        <v>79.413130986973997</v>
      </c>
      <c r="F159" s="1">
        <f t="shared" si="33"/>
        <v>3.1702430130260097</v>
      </c>
      <c r="H159" s="1">
        <f t="shared" si="34"/>
        <v>80.217437681617199</v>
      </c>
      <c r="I159" s="1">
        <f t="shared" si="35"/>
        <v>2.3659363183828077</v>
      </c>
      <c r="K159" s="1">
        <f t="shared" si="36"/>
        <v>80.456118580697961</v>
      </c>
      <c r="L159" s="1">
        <f t="shared" si="37"/>
        <v>2.1272554193020454</v>
      </c>
      <c r="N159" s="1">
        <f t="shared" si="38"/>
        <v>80.422238281598169</v>
      </c>
      <c r="O159" s="1">
        <f t="shared" si="39"/>
        <v>2.1611357184018374</v>
      </c>
      <c r="R159" s="3">
        <v>43987</v>
      </c>
      <c r="S159" s="4">
        <v>144</v>
      </c>
      <c r="T159" s="1">
        <v>160.46267700000001</v>
      </c>
      <c r="V159" s="1">
        <f t="shared" si="40"/>
        <v>145.22551866409447</v>
      </c>
      <c r="W159" s="1">
        <f t="shared" si="41"/>
        <v>15.237158335905548</v>
      </c>
      <c r="Y159" s="1">
        <f t="shared" si="42"/>
        <v>149.93987742837459</v>
      </c>
      <c r="Z159" s="1">
        <f t="shared" si="43"/>
        <v>10.522799571625427</v>
      </c>
      <c r="AB159" s="1">
        <f t="shared" si="44"/>
        <v>153.08432059616678</v>
      </c>
      <c r="AC159" s="1">
        <f t="shared" si="45"/>
        <v>7.3783564038332372</v>
      </c>
      <c r="AE159" s="1">
        <f t="shared" si="46"/>
        <v>154.20983893422493</v>
      </c>
      <c r="AF159" s="1">
        <f t="shared" si="47"/>
        <v>6.2528380657750802</v>
      </c>
    </row>
    <row r="160" spans="1:32" x14ac:dyDescent="0.3">
      <c r="A160" s="3">
        <v>43990</v>
      </c>
      <c r="B160" s="4">
        <v>145</v>
      </c>
      <c r="C160" s="1">
        <v>83.071640000000002</v>
      </c>
      <c r="E160" s="1">
        <f t="shared" si="32"/>
        <v>79.920369869058163</v>
      </c>
      <c r="F160" s="1">
        <f t="shared" si="33"/>
        <v>3.1512701309418389</v>
      </c>
      <c r="H160" s="1">
        <f t="shared" si="34"/>
        <v>80.974537303499687</v>
      </c>
      <c r="I160" s="1">
        <f t="shared" si="35"/>
        <v>2.0971026965003148</v>
      </c>
      <c r="K160" s="1">
        <f t="shared" si="36"/>
        <v>81.732471832279188</v>
      </c>
      <c r="L160" s="1">
        <f t="shared" si="37"/>
        <v>1.339168167720814</v>
      </c>
      <c r="N160" s="1">
        <f t="shared" si="38"/>
        <v>82.107924141951599</v>
      </c>
      <c r="O160" s="1">
        <f t="shared" si="39"/>
        <v>0.96371585804840265</v>
      </c>
      <c r="R160" s="3">
        <v>43990</v>
      </c>
      <c r="S160" s="4">
        <v>145</v>
      </c>
      <c r="T160" s="1">
        <v>162.00396699999999</v>
      </c>
      <c r="V160" s="1">
        <f t="shared" si="40"/>
        <v>147.66346399783936</v>
      </c>
      <c r="W160" s="1">
        <f t="shared" si="41"/>
        <v>14.340503002160631</v>
      </c>
      <c r="Y160" s="1">
        <f t="shared" si="42"/>
        <v>153.3071732912947</v>
      </c>
      <c r="Z160" s="1">
        <f t="shared" si="43"/>
        <v>8.696793708705286</v>
      </c>
      <c r="AB160" s="1">
        <f t="shared" si="44"/>
        <v>157.51133443846672</v>
      </c>
      <c r="AC160" s="1">
        <f t="shared" si="45"/>
        <v>4.4926325615332701</v>
      </c>
      <c r="AE160" s="1">
        <f t="shared" si="46"/>
        <v>159.08705262552951</v>
      </c>
      <c r="AF160" s="1">
        <f t="shared" si="47"/>
        <v>2.9169143744704797</v>
      </c>
    </row>
    <row r="161" spans="1:32" x14ac:dyDescent="0.3">
      <c r="A161" s="3">
        <v>43991</v>
      </c>
      <c r="B161" s="4">
        <v>146</v>
      </c>
      <c r="C161" s="1">
        <v>85.694878000000003</v>
      </c>
      <c r="E161" s="1">
        <f t="shared" si="32"/>
        <v>80.424573090008849</v>
      </c>
      <c r="F161" s="1">
        <f t="shared" si="33"/>
        <v>5.2703049099911539</v>
      </c>
      <c r="H161" s="1">
        <f t="shared" si="34"/>
        <v>81.645610166379782</v>
      </c>
      <c r="I161" s="1">
        <f t="shared" si="35"/>
        <v>4.0492678336202204</v>
      </c>
      <c r="K161" s="1">
        <f t="shared" si="36"/>
        <v>82.535972732911688</v>
      </c>
      <c r="L161" s="1">
        <f t="shared" si="37"/>
        <v>3.1589052670883149</v>
      </c>
      <c r="N161" s="1">
        <f t="shared" si="38"/>
        <v>82.859622511229347</v>
      </c>
      <c r="O161" s="1">
        <f t="shared" si="39"/>
        <v>2.835255488770656</v>
      </c>
      <c r="R161" s="3">
        <v>43991</v>
      </c>
      <c r="S161" s="4">
        <v>146</v>
      </c>
      <c r="T161" s="1">
        <v>157.21107499999999</v>
      </c>
      <c r="V161" s="1">
        <f t="shared" si="40"/>
        <v>149.95794447818506</v>
      </c>
      <c r="W161" s="1">
        <f t="shared" si="41"/>
        <v>7.2531305218149384</v>
      </c>
      <c r="Y161" s="1">
        <f t="shared" si="42"/>
        <v>156.09014727808039</v>
      </c>
      <c r="Z161" s="1">
        <f t="shared" si="43"/>
        <v>1.1209277219195997</v>
      </c>
      <c r="AB161" s="1">
        <f t="shared" si="44"/>
        <v>160.20691397538667</v>
      </c>
      <c r="AC161" s="1">
        <f t="shared" si="45"/>
        <v>2.9958389753866754</v>
      </c>
      <c r="AE161" s="1">
        <f t="shared" si="46"/>
        <v>161.36224583761648</v>
      </c>
      <c r="AF161" s="1">
        <f t="shared" si="47"/>
        <v>4.1511708376164904</v>
      </c>
    </row>
    <row r="162" spans="1:32" x14ac:dyDescent="0.3">
      <c r="A162" s="3">
        <v>43992</v>
      </c>
      <c r="B162" s="4">
        <v>147</v>
      </c>
      <c r="C162" s="1">
        <v>87.899590000000003</v>
      </c>
      <c r="E162" s="1">
        <f t="shared" si="32"/>
        <v>81.267821875607424</v>
      </c>
      <c r="F162" s="1">
        <f t="shared" si="33"/>
        <v>6.631768124392579</v>
      </c>
      <c r="H162" s="1">
        <f t="shared" si="34"/>
        <v>82.941375873138256</v>
      </c>
      <c r="I162" s="1">
        <f t="shared" si="35"/>
        <v>4.9582141268617477</v>
      </c>
      <c r="K162" s="1">
        <f t="shared" si="36"/>
        <v>84.43131589316468</v>
      </c>
      <c r="L162" s="1">
        <f t="shared" si="37"/>
        <v>3.4682741068353238</v>
      </c>
      <c r="N162" s="1">
        <f t="shared" si="38"/>
        <v>85.07112179247045</v>
      </c>
      <c r="O162" s="1">
        <f t="shared" si="39"/>
        <v>2.8284682075295535</v>
      </c>
      <c r="R162" s="3">
        <v>43992</v>
      </c>
      <c r="S162" s="4">
        <v>147</v>
      </c>
      <c r="T162" s="1">
        <v>153.25344799999999</v>
      </c>
      <c r="V162" s="1">
        <f t="shared" si="40"/>
        <v>151.11844536167544</v>
      </c>
      <c r="W162" s="1">
        <f t="shared" si="41"/>
        <v>2.1350026383245506</v>
      </c>
      <c r="Y162" s="1">
        <f t="shared" si="42"/>
        <v>156.44884414909467</v>
      </c>
      <c r="Z162" s="1">
        <f t="shared" si="43"/>
        <v>3.1953961490946767</v>
      </c>
      <c r="AB162" s="1">
        <f t="shared" si="44"/>
        <v>158.40941059015466</v>
      </c>
      <c r="AC162" s="1">
        <f t="shared" si="45"/>
        <v>5.1559625901546724</v>
      </c>
      <c r="AE162" s="1">
        <f t="shared" si="46"/>
        <v>158.12433258427563</v>
      </c>
      <c r="AF162" s="1">
        <f t="shared" si="47"/>
        <v>4.8708845842756432</v>
      </c>
    </row>
    <row r="163" spans="1:32" x14ac:dyDescent="0.3">
      <c r="A163" s="3">
        <v>43993</v>
      </c>
      <c r="B163" s="4">
        <v>148</v>
      </c>
      <c r="C163" s="1">
        <v>83.679496999999998</v>
      </c>
      <c r="E163" s="1">
        <f t="shared" si="32"/>
        <v>82.328904775510239</v>
      </c>
      <c r="F163" s="1">
        <f t="shared" si="33"/>
        <v>1.350592224489759</v>
      </c>
      <c r="H163" s="1">
        <f t="shared" si="34"/>
        <v>84.528004393734008</v>
      </c>
      <c r="I163" s="1">
        <f t="shared" si="35"/>
        <v>0.84850739373401041</v>
      </c>
      <c r="K163" s="1">
        <f t="shared" si="36"/>
        <v>86.512280357265865</v>
      </c>
      <c r="L163" s="1">
        <f t="shared" si="37"/>
        <v>2.8327833572658676</v>
      </c>
      <c r="N163" s="1">
        <f t="shared" si="38"/>
        <v>87.277326994343511</v>
      </c>
      <c r="O163" s="1">
        <f t="shared" si="39"/>
        <v>3.5978299943435132</v>
      </c>
      <c r="R163" s="3">
        <v>43993</v>
      </c>
      <c r="S163" s="4">
        <v>148</v>
      </c>
      <c r="T163" s="1">
        <v>142.633499</v>
      </c>
      <c r="V163" s="1">
        <f t="shared" si="40"/>
        <v>151.46004578380737</v>
      </c>
      <c r="W163" s="1">
        <f t="shared" si="41"/>
        <v>8.8265467838073732</v>
      </c>
      <c r="Y163" s="1">
        <f t="shared" si="42"/>
        <v>155.42631738138437</v>
      </c>
      <c r="Z163" s="1">
        <f t="shared" si="43"/>
        <v>12.792818381384365</v>
      </c>
      <c r="AB163" s="1">
        <f t="shared" si="44"/>
        <v>155.31583303606186</v>
      </c>
      <c r="AC163" s="1">
        <f t="shared" si="45"/>
        <v>12.68233403606186</v>
      </c>
      <c r="AE163" s="1">
        <f t="shared" si="46"/>
        <v>154.32504260854063</v>
      </c>
      <c r="AF163" s="1">
        <f t="shared" si="47"/>
        <v>11.691543608540627</v>
      </c>
    </row>
    <row r="164" spans="1:32" x14ac:dyDescent="0.3">
      <c r="A164" s="3">
        <v>43994</v>
      </c>
      <c r="B164" s="4">
        <v>149</v>
      </c>
      <c r="C164" s="1">
        <v>84.401947000000007</v>
      </c>
      <c r="E164" s="1">
        <f t="shared" si="32"/>
        <v>82.544999531428587</v>
      </c>
      <c r="F164" s="1">
        <f t="shared" si="33"/>
        <v>1.8569474685714198</v>
      </c>
      <c r="H164" s="1">
        <f t="shared" si="34"/>
        <v>84.256482027739125</v>
      </c>
      <c r="I164" s="1">
        <f t="shared" si="35"/>
        <v>0.14546497226088206</v>
      </c>
      <c r="K164" s="1">
        <f t="shared" si="36"/>
        <v>84.812610342906339</v>
      </c>
      <c r="L164" s="1">
        <f t="shared" si="37"/>
        <v>0.41066334290633222</v>
      </c>
      <c r="N164" s="1">
        <f t="shared" si="38"/>
        <v>84.471019598755575</v>
      </c>
      <c r="O164" s="1">
        <f t="shared" si="39"/>
        <v>6.9072598755568038E-2</v>
      </c>
      <c r="R164" s="3">
        <v>43994</v>
      </c>
      <c r="S164" s="4">
        <v>149</v>
      </c>
      <c r="T164" s="1">
        <v>143.69747899999999</v>
      </c>
      <c r="V164" s="1">
        <f t="shared" si="40"/>
        <v>150.04779829839819</v>
      </c>
      <c r="W164" s="1">
        <f t="shared" si="41"/>
        <v>6.3503192983982046</v>
      </c>
      <c r="Y164" s="1">
        <f t="shared" si="42"/>
        <v>151.33261549934136</v>
      </c>
      <c r="Z164" s="1">
        <f t="shared" si="43"/>
        <v>7.6351364993413711</v>
      </c>
      <c r="AB164" s="1">
        <f t="shared" si="44"/>
        <v>147.70643261442473</v>
      </c>
      <c r="AC164" s="1">
        <f t="shared" si="45"/>
        <v>4.0089536144247404</v>
      </c>
      <c r="AE164" s="1">
        <f t="shared" si="46"/>
        <v>145.20563859387894</v>
      </c>
      <c r="AF164" s="1">
        <f t="shared" si="47"/>
        <v>1.5081595938789576</v>
      </c>
    </row>
    <row r="165" spans="1:32" x14ac:dyDescent="0.3">
      <c r="A165" s="3">
        <v>43997</v>
      </c>
      <c r="B165" s="4">
        <v>150</v>
      </c>
      <c r="C165" s="1">
        <v>85.445755000000005</v>
      </c>
      <c r="E165" s="1">
        <f t="shared" si="32"/>
        <v>82.842111126400013</v>
      </c>
      <c r="F165" s="1">
        <f t="shared" si="33"/>
        <v>2.6036438735999923</v>
      </c>
      <c r="H165" s="1">
        <f t="shared" si="34"/>
        <v>84.303030818862595</v>
      </c>
      <c r="I165" s="1">
        <f t="shared" si="35"/>
        <v>1.1427241811374103</v>
      </c>
      <c r="K165" s="1">
        <f t="shared" si="36"/>
        <v>84.56621233716254</v>
      </c>
      <c r="L165" s="1">
        <f t="shared" si="37"/>
        <v>0.87954266283746563</v>
      </c>
      <c r="N165" s="1">
        <f t="shared" si="38"/>
        <v>84.417142971726236</v>
      </c>
      <c r="O165" s="1">
        <f t="shared" si="39"/>
        <v>1.0286120282737699</v>
      </c>
      <c r="R165" s="3">
        <v>43997</v>
      </c>
      <c r="S165" s="4">
        <v>150</v>
      </c>
      <c r="T165" s="1">
        <v>145.80557300000001</v>
      </c>
      <c r="V165" s="1">
        <f t="shared" si="40"/>
        <v>149.03174721065449</v>
      </c>
      <c r="W165" s="1">
        <f t="shared" si="41"/>
        <v>3.2261742106544773</v>
      </c>
      <c r="Y165" s="1">
        <f t="shared" si="42"/>
        <v>148.88937181955211</v>
      </c>
      <c r="Z165" s="1">
        <f t="shared" si="43"/>
        <v>3.0837988195521007</v>
      </c>
      <c r="AB165" s="1">
        <f t="shared" si="44"/>
        <v>145.30106044576988</v>
      </c>
      <c r="AC165" s="1">
        <f t="shared" si="45"/>
        <v>0.50451255423013208</v>
      </c>
      <c r="AE165" s="1">
        <f t="shared" si="46"/>
        <v>144.02927411065338</v>
      </c>
      <c r="AF165" s="1">
        <f t="shared" si="47"/>
        <v>1.7762988893466343</v>
      </c>
    </row>
    <row r="166" spans="1:32" x14ac:dyDescent="0.3">
      <c r="A166" s="3">
        <v>43998</v>
      </c>
      <c r="B166" s="4">
        <v>151</v>
      </c>
      <c r="C166" s="1">
        <v>87.710257999999996</v>
      </c>
      <c r="E166" s="1">
        <f t="shared" si="32"/>
        <v>83.258694146176012</v>
      </c>
      <c r="F166" s="1">
        <f t="shared" si="33"/>
        <v>4.4515638538239841</v>
      </c>
      <c r="H166" s="1">
        <f t="shared" si="34"/>
        <v>84.66870255682656</v>
      </c>
      <c r="I166" s="1">
        <f t="shared" si="35"/>
        <v>3.0415554431734364</v>
      </c>
      <c r="K166" s="1">
        <f t="shared" si="36"/>
        <v>85.093937934865011</v>
      </c>
      <c r="L166" s="1">
        <f t="shared" si="37"/>
        <v>2.6163200651349854</v>
      </c>
      <c r="N166" s="1">
        <f t="shared" si="38"/>
        <v>85.21946035377978</v>
      </c>
      <c r="O166" s="1">
        <f t="shared" si="39"/>
        <v>2.4907976462202157</v>
      </c>
      <c r="R166" s="3">
        <v>43998</v>
      </c>
      <c r="S166" s="4">
        <v>151</v>
      </c>
      <c r="T166" s="1">
        <v>148.27162200000001</v>
      </c>
      <c r="V166" s="1">
        <f t="shared" si="40"/>
        <v>148.51555933694976</v>
      </c>
      <c r="W166" s="1">
        <f t="shared" si="41"/>
        <v>0.24393733694975595</v>
      </c>
      <c r="Y166" s="1">
        <f t="shared" si="42"/>
        <v>147.90255619729544</v>
      </c>
      <c r="Z166" s="1">
        <f t="shared" si="43"/>
        <v>0.36906580270456857</v>
      </c>
      <c r="AB166" s="1">
        <f t="shared" si="44"/>
        <v>145.60376797830796</v>
      </c>
      <c r="AC166" s="1">
        <f t="shared" si="45"/>
        <v>2.667854021692051</v>
      </c>
      <c r="AE166" s="1">
        <f t="shared" si="46"/>
        <v>145.41478724434376</v>
      </c>
      <c r="AF166" s="1">
        <f t="shared" si="47"/>
        <v>2.8568347556562514</v>
      </c>
    </row>
    <row r="167" spans="1:32" x14ac:dyDescent="0.3">
      <c r="A167" s="3">
        <v>43999</v>
      </c>
      <c r="B167" s="4">
        <v>152</v>
      </c>
      <c r="C167" s="1">
        <v>87.588195999999996</v>
      </c>
      <c r="E167" s="1">
        <f t="shared" si="32"/>
        <v>83.970944362787847</v>
      </c>
      <c r="F167" s="1">
        <f t="shared" si="33"/>
        <v>3.6172516372121493</v>
      </c>
      <c r="H167" s="1">
        <f t="shared" si="34"/>
        <v>85.64200029864206</v>
      </c>
      <c r="I167" s="1">
        <f t="shared" si="35"/>
        <v>1.9461957013579365</v>
      </c>
      <c r="K167" s="1">
        <f t="shared" si="36"/>
        <v>86.663729973946005</v>
      </c>
      <c r="L167" s="1">
        <f t="shared" si="37"/>
        <v>0.92446602605399164</v>
      </c>
      <c r="N167" s="1">
        <f t="shared" si="38"/>
        <v>87.162282517831557</v>
      </c>
      <c r="O167" s="1">
        <f t="shared" si="39"/>
        <v>0.42591348216843983</v>
      </c>
      <c r="R167" s="3">
        <v>43999</v>
      </c>
      <c r="S167" s="4">
        <v>152</v>
      </c>
      <c r="T167" s="1">
        <v>147.50595100000001</v>
      </c>
      <c r="V167" s="1">
        <f t="shared" si="40"/>
        <v>148.4765293630378</v>
      </c>
      <c r="W167" s="1">
        <f t="shared" si="41"/>
        <v>0.97057836303778799</v>
      </c>
      <c r="Y167" s="1">
        <f t="shared" si="42"/>
        <v>148.02065725416088</v>
      </c>
      <c r="Z167" s="1">
        <f t="shared" si="43"/>
        <v>0.51470625416087046</v>
      </c>
      <c r="AB167" s="1">
        <f t="shared" si="44"/>
        <v>147.20448039132319</v>
      </c>
      <c r="AC167" s="1">
        <f t="shared" si="45"/>
        <v>0.30147060867682285</v>
      </c>
      <c r="AE167" s="1">
        <f t="shared" si="46"/>
        <v>147.64311835375563</v>
      </c>
      <c r="AF167" s="1">
        <f t="shared" si="47"/>
        <v>0.13716735375561484</v>
      </c>
    </row>
    <row r="168" spans="1:32" x14ac:dyDescent="0.3">
      <c r="A168" s="3">
        <v>44000</v>
      </c>
      <c r="B168" s="4">
        <v>153</v>
      </c>
      <c r="C168" s="1">
        <v>87.623076999999995</v>
      </c>
      <c r="E168" s="1">
        <f t="shared" si="32"/>
        <v>84.549704624741793</v>
      </c>
      <c r="F168" s="1">
        <f t="shared" si="33"/>
        <v>3.0733723752582023</v>
      </c>
      <c r="H168" s="1">
        <f t="shared" si="34"/>
        <v>86.264782923076595</v>
      </c>
      <c r="I168" s="1">
        <f t="shared" si="35"/>
        <v>1.3582940769234</v>
      </c>
      <c r="K168" s="1">
        <f t="shared" si="36"/>
        <v>87.2184095895784</v>
      </c>
      <c r="L168" s="1">
        <f t="shared" si="37"/>
        <v>0.40466741042159526</v>
      </c>
      <c r="N168" s="1">
        <f t="shared" si="38"/>
        <v>87.494495033922945</v>
      </c>
      <c r="O168" s="1">
        <f t="shared" si="39"/>
        <v>0.12858196607704997</v>
      </c>
      <c r="R168" s="3">
        <v>44000</v>
      </c>
      <c r="S168" s="4">
        <v>153</v>
      </c>
      <c r="T168" s="1">
        <v>147.39656099999999</v>
      </c>
      <c r="V168" s="1">
        <f t="shared" si="40"/>
        <v>148.32123682495174</v>
      </c>
      <c r="W168" s="1">
        <f t="shared" si="41"/>
        <v>0.92467582495174838</v>
      </c>
      <c r="Y168" s="1">
        <f t="shared" si="42"/>
        <v>147.85595125282939</v>
      </c>
      <c r="Z168" s="1">
        <f t="shared" si="43"/>
        <v>0.45939025282939383</v>
      </c>
      <c r="AB168" s="1">
        <f t="shared" si="44"/>
        <v>147.38536275652928</v>
      </c>
      <c r="AC168" s="1">
        <f t="shared" si="45"/>
        <v>1.1198243470715852E-2</v>
      </c>
      <c r="AE168" s="1">
        <f t="shared" si="46"/>
        <v>147.53612781782624</v>
      </c>
      <c r="AF168" s="1">
        <f t="shared" si="47"/>
        <v>0.13956681782624969</v>
      </c>
    </row>
    <row r="169" spans="1:32" x14ac:dyDescent="0.3">
      <c r="A169" s="3">
        <v>44001</v>
      </c>
      <c r="B169" s="4">
        <v>154</v>
      </c>
      <c r="C169" s="1">
        <v>87.122337000000002</v>
      </c>
      <c r="E169" s="1">
        <f t="shared" si="32"/>
        <v>85.041444204783105</v>
      </c>
      <c r="F169" s="1">
        <f t="shared" si="33"/>
        <v>2.0808927952168972</v>
      </c>
      <c r="H169" s="1">
        <f t="shared" si="34"/>
        <v>86.699437027692071</v>
      </c>
      <c r="I169" s="1">
        <f t="shared" si="35"/>
        <v>0.42289997230793119</v>
      </c>
      <c r="K169" s="1">
        <f t="shared" si="36"/>
        <v>87.461210035831357</v>
      </c>
      <c r="L169" s="1">
        <f t="shared" si="37"/>
        <v>0.3388730358313552</v>
      </c>
      <c r="N169" s="1">
        <f t="shared" si="38"/>
        <v>87.594788967463046</v>
      </c>
      <c r="O169" s="1">
        <f t="shared" si="39"/>
        <v>0.4724519674630443</v>
      </c>
      <c r="R169" s="3">
        <v>44001</v>
      </c>
      <c r="S169" s="4">
        <v>154</v>
      </c>
      <c r="T169" s="1">
        <v>144.55264299999999</v>
      </c>
      <c r="V169" s="1">
        <f t="shared" si="40"/>
        <v>148.17328869295946</v>
      </c>
      <c r="W169" s="1">
        <f t="shared" si="41"/>
        <v>3.6206456929594708</v>
      </c>
      <c r="Y169" s="1">
        <f t="shared" si="42"/>
        <v>147.70894637192396</v>
      </c>
      <c r="Z169" s="1">
        <f t="shared" si="43"/>
        <v>3.1563033719239684</v>
      </c>
      <c r="AB169" s="1">
        <f t="shared" si="44"/>
        <v>147.3920817026117</v>
      </c>
      <c r="AC169" s="1">
        <f t="shared" si="45"/>
        <v>2.8394387026117158</v>
      </c>
      <c r="AE169" s="1">
        <f t="shared" si="46"/>
        <v>147.42726569992175</v>
      </c>
      <c r="AF169" s="1">
        <f t="shared" si="47"/>
        <v>2.8746226999217583</v>
      </c>
    </row>
    <row r="170" spans="1:32" x14ac:dyDescent="0.3">
      <c r="A170" s="3">
        <v>44004</v>
      </c>
      <c r="B170" s="4">
        <v>155</v>
      </c>
      <c r="C170" s="1">
        <v>89.401786999999999</v>
      </c>
      <c r="E170" s="1">
        <f t="shared" si="32"/>
        <v>85.374387052017809</v>
      </c>
      <c r="F170" s="1">
        <f t="shared" si="33"/>
        <v>4.0273999479821896</v>
      </c>
      <c r="H170" s="1">
        <f t="shared" si="34"/>
        <v>86.834765018830609</v>
      </c>
      <c r="I170" s="1">
        <f t="shared" si="35"/>
        <v>2.5670219811693897</v>
      </c>
      <c r="K170" s="1">
        <f t="shared" si="36"/>
        <v>87.257886214332544</v>
      </c>
      <c r="L170" s="1">
        <f t="shared" si="37"/>
        <v>2.143900785667455</v>
      </c>
      <c r="N170" s="1">
        <f t="shared" si="38"/>
        <v>87.226276432841871</v>
      </c>
      <c r="O170" s="1">
        <f t="shared" si="39"/>
        <v>2.1755105671581276</v>
      </c>
      <c r="R170" s="3">
        <v>44004</v>
      </c>
      <c r="S170" s="4">
        <v>155</v>
      </c>
      <c r="T170" s="1">
        <v>144.12506099999999</v>
      </c>
      <c r="V170" s="1">
        <f t="shared" si="40"/>
        <v>147.59398538208595</v>
      </c>
      <c r="W170" s="1">
        <f t="shared" si="41"/>
        <v>3.4689243820859588</v>
      </c>
      <c r="Y170" s="1">
        <f t="shared" si="42"/>
        <v>146.69892929290828</v>
      </c>
      <c r="Z170" s="1">
        <f t="shared" si="43"/>
        <v>2.573868292908287</v>
      </c>
      <c r="AB170" s="1">
        <f t="shared" si="44"/>
        <v>145.68841848104466</v>
      </c>
      <c r="AC170" s="1">
        <f t="shared" si="45"/>
        <v>1.563357481044676</v>
      </c>
      <c r="AE170" s="1">
        <f t="shared" si="46"/>
        <v>145.18505999398278</v>
      </c>
      <c r="AF170" s="1">
        <f t="shared" si="47"/>
        <v>1.0599989939827879</v>
      </c>
    </row>
    <row r="171" spans="1:32" x14ac:dyDescent="0.3">
      <c r="A171" s="3">
        <v>44005</v>
      </c>
      <c r="B171" s="4">
        <v>156</v>
      </c>
      <c r="C171" s="1">
        <v>91.310051000000001</v>
      </c>
      <c r="E171" s="1">
        <f t="shared" si="32"/>
        <v>86.018771043694954</v>
      </c>
      <c r="F171" s="1">
        <f t="shared" si="33"/>
        <v>5.291279956305047</v>
      </c>
      <c r="H171" s="1">
        <f t="shared" si="34"/>
        <v>87.656212052804804</v>
      </c>
      <c r="I171" s="1">
        <f t="shared" si="35"/>
        <v>3.6538389471951973</v>
      </c>
      <c r="K171" s="1">
        <f t="shared" si="36"/>
        <v>88.544226685733008</v>
      </c>
      <c r="L171" s="1">
        <f t="shared" si="37"/>
        <v>2.7658243142669932</v>
      </c>
      <c r="N171" s="1">
        <f t="shared" si="38"/>
        <v>88.923174675225212</v>
      </c>
      <c r="O171" s="1">
        <f t="shared" si="39"/>
        <v>2.3868763247747893</v>
      </c>
      <c r="R171" s="3">
        <v>44005</v>
      </c>
      <c r="S171" s="4">
        <v>156</v>
      </c>
      <c r="T171" s="1">
        <v>144.04551699999999</v>
      </c>
      <c r="V171" s="1">
        <f t="shared" si="40"/>
        <v>147.03895748095221</v>
      </c>
      <c r="W171" s="1">
        <f t="shared" si="41"/>
        <v>2.9934404809522164</v>
      </c>
      <c r="Y171" s="1">
        <f t="shared" si="42"/>
        <v>145.8752914391776</v>
      </c>
      <c r="Z171" s="1">
        <f t="shared" si="43"/>
        <v>1.8297744391776121</v>
      </c>
      <c r="AB171" s="1">
        <f t="shared" si="44"/>
        <v>144.75040399241786</v>
      </c>
      <c r="AC171" s="1">
        <f t="shared" si="45"/>
        <v>0.7048869924178689</v>
      </c>
      <c r="AE171" s="1">
        <f t="shared" si="46"/>
        <v>144.3582607786762</v>
      </c>
      <c r="AF171" s="1">
        <f t="shared" si="47"/>
        <v>0.31274377867620728</v>
      </c>
    </row>
    <row r="172" spans="1:32" x14ac:dyDescent="0.3">
      <c r="A172" s="3">
        <v>44006</v>
      </c>
      <c r="B172" s="4">
        <v>157</v>
      </c>
      <c r="C172" s="1">
        <v>89.698241999999993</v>
      </c>
      <c r="E172" s="1">
        <f t="shared" si="32"/>
        <v>86.865375836703748</v>
      </c>
      <c r="F172" s="1">
        <f t="shared" si="33"/>
        <v>2.8328661632962451</v>
      </c>
      <c r="H172" s="1">
        <f t="shared" si="34"/>
        <v>88.82544051590726</v>
      </c>
      <c r="I172" s="1">
        <f t="shared" si="35"/>
        <v>0.87280148409273295</v>
      </c>
      <c r="K172" s="1">
        <f t="shared" si="36"/>
        <v>90.203721274293201</v>
      </c>
      <c r="L172" s="1">
        <f t="shared" si="37"/>
        <v>0.50547927429320794</v>
      </c>
      <c r="N172" s="1">
        <f t="shared" si="38"/>
        <v>90.784938208549562</v>
      </c>
      <c r="O172" s="1">
        <f t="shared" si="39"/>
        <v>1.0866962085495686</v>
      </c>
      <c r="R172" s="3">
        <v>44006</v>
      </c>
      <c r="S172" s="4">
        <v>157</v>
      </c>
      <c r="T172" s="1">
        <v>137.57212799999999</v>
      </c>
      <c r="V172" s="1">
        <f t="shared" si="40"/>
        <v>146.56000700399983</v>
      </c>
      <c r="W172" s="1">
        <f t="shared" si="41"/>
        <v>8.9878790039998364</v>
      </c>
      <c r="Y172" s="1">
        <f t="shared" si="42"/>
        <v>145.28976361864076</v>
      </c>
      <c r="Z172" s="1">
        <f t="shared" si="43"/>
        <v>7.7176356186407702</v>
      </c>
      <c r="AB172" s="1">
        <f t="shared" si="44"/>
        <v>144.32747179696713</v>
      </c>
      <c r="AC172" s="1">
        <f t="shared" si="45"/>
        <v>6.7553437969671393</v>
      </c>
      <c r="AE172" s="1">
        <f t="shared" si="46"/>
        <v>144.11432063130874</v>
      </c>
      <c r="AF172" s="1">
        <f t="shared" si="47"/>
        <v>6.5421926313087511</v>
      </c>
    </row>
    <row r="173" spans="1:32" x14ac:dyDescent="0.3">
      <c r="A173" s="3">
        <v>44007</v>
      </c>
      <c r="B173" s="4">
        <v>158</v>
      </c>
      <c r="C173" s="1">
        <v>90.889037999999999</v>
      </c>
      <c r="E173" s="1">
        <f t="shared" si="32"/>
        <v>87.318634422831138</v>
      </c>
      <c r="F173" s="1">
        <f t="shared" si="33"/>
        <v>3.5704035771688609</v>
      </c>
      <c r="H173" s="1">
        <f t="shared" si="34"/>
        <v>89.104736990816932</v>
      </c>
      <c r="I173" s="1">
        <f t="shared" si="35"/>
        <v>1.7843010091830678</v>
      </c>
      <c r="K173" s="1">
        <f t="shared" si="36"/>
        <v>89.900433709717277</v>
      </c>
      <c r="L173" s="1">
        <f t="shared" si="37"/>
        <v>0.98860429028272279</v>
      </c>
      <c r="N173" s="1">
        <f t="shared" si="38"/>
        <v>89.937315165880904</v>
      </c>
      <c r="O173" s="1">
        <f t="shared" si="39"/>
        <v>0.95172283411909575</v>
      </c>
      <c r="R173" s="3">
        <v>44007</v>
      </c>
      <c r="S173" s="4">
        <v>158</v>
      </c>
      <c r="T173" s="1">
        <v>141.65901199999999</v>
      </c>
      <c r="V173" s="1">
        <f t="shared" si="40"/>
        <v>145.12194636335985</v>
      </c>
      <c r="W173" s="1">
        <f t="shared" si="41"/>
        <v>3.4629343633598637</v>
      </c>
      <c r="Y173" s="1">
        <f t="shared" si="42"/>
        <v>142.8201202206757</v>
      </c>
      <c r="Z173" s="1">
        <f t="shared" si="43"/>
        <v>1.1611082206757146</v>
      </c>
      <c r="AB173" s="1">
        <f t="shared" si="44"/>
        <v>140.27426551878685</v>
      </c>
      <c r="AC173" s="1">
        <f t="shared" si="45"/>
        <v>1.384746481213142</v>
      </c>
      <c r="AE173" s="1">
        <f t="shared" si="46"/>
        <v>139.01141037888792</v>
      </c>
      <c r="AF173" s="1">
        <f t="shared" si="47"/>
        <v>2.6476016211120736</v>
      </c>
    </row>
    <row r="174" spans="1:32" x14ac:dyDescent="0.3">
      <c r="A174" s="3">
        <v>44008</v>
      </c>
      <c r="B174" s="4">
        <v>159</v>
      </c>
      <c r="C174" s="1">
        <v>88.096405000000004</v>
      </c>
      <c r="E174" s="1">
        <f t="shared" si="32"/>
        <v>87.889898995178157</v>
      </c>
      <c r="F174" s="1">
        <f t="shared" si="33"/>
        <v>0.206506004821847</v>
      </c>
      <c r="H174" s="1">
        <f t="shared" si="34"/>
        <v>89.675713313755509</v>
      </c>
      <c r="I174" s="1">
        <f t="shared" si="35"/>
        <v>1.5793083137555044</v>
      </c>
      <c r="K174" s="1">
        <f t="shared" si="36"/>
        <v>90.493596283886916</v>
      </c>
      <c r="L174" s="1">
        <f t="shared" si="37"/>
        <v>2.3971912838869116</v>
      </c>
      <c r="N174" s="1">
        <f t="shared" si="38"/>
        <v>90.679658976493798</v>
      </c>
      <c r="O174" s="1">
        <f t="shared" si="39"/>
        <v>2.5832539764937934</v>
      </c>
      <c r="R174" s="3">
        <v>44008</v>
      </c>
      <c r="S174" s="4">
        <v>159</v>
      </c>
      <c r="T174" s="1">
        <v>137.432907</v>
      </c>
      <c r="V174" s="1">
        <f t="shared" si="40"/>
        <v>144.56787686522227</v>
      </c>
      <c r="W174" s="1">
        <f t="shared" si="41"/>
        <v>7.1349698652222742</v>
      </c>
      <c r="Y174" s="1">
        <f t="shared" si="42"/>
        <v>142.44856559005947</v>
      </c>
      <c r="Z174" s="1">
        <f t="shared" si="43"/>
        <v>5.0156585900594735</v>
      </c>
      <c r="AB174" s="1">
        <f t="shared" si="44"/>
        <v>141.10511340751472</v>
      </c>
      <c r="AC174" s="1">
        <f t="shared" si="45"/>
        <v>3.6722064075147216</v>
      </c>
      <c r="AE174" s="1">
        <f t="shared" si="46"/>
        <v>141.07653964335535</v>
      </c>
      <c r="AF174" s="1">
        <f t="shared" si="47"/>
        <v>3.6436326433553461</v>
      </c>
    </row>
    <row r="175" spans="1:32" x14ac:dyDescent="0.3">
      <c r="A175" s="3">
        <v>44011</v>
      </c>
      <c r="B175" s="4">
        <v>160</v>
      </c>
      <c r="C175" s="1">
        <v>90.126732000000004</v>
      </c>
      <c r="E175" s="1">
        <f t="shared" si="32"/>
        <v>87.922939955949658</v>
      </c>
      <c r="F175" s="1">
        <f t="shared" si="33"/>
        <v>2.2037920440503456</v>
      </c>
      <c r="H175" s="1">
        <f t="shared" si="34"/>
        <v>89.170334653353748</v>
      </c>
      <c r="I175" s="1">
        <f t="shared" si="35"/>
        <v>0.95639734664625564</v>
      </c>
      <c r="K175" s="1">
        <f t="shared" si="36"/>
        <v>89.055281513554775</v>
      </c>
      <c r="L175" s="1">
        <f t="shared" si="37"/>
        <v>1.0714504864452294</v>
      </c>
      <c r="N175" s="1">
        <f t="shared" si="38"/>
        <v>88.664720874828646</v>
      </c>
      <c r="O175" s="1">
        <f t="shared" si="39"/>
        <v>1.4620111251713581</v>
      </c>
      <c r="R175" s="3">
        <v>44011</v>
      </c>
      <c r="S175" s="4">
        <v>160</v>
      </c>
      <c r="T175" s="1">
        <v>142.434631</v>
      </c>
      <c r="V175" s="1">
        <f t="shared" si="40"/>
        <v>143.42628168678669</v>
      </c>
      <c r="W175" s="1">
        <f t="shared" si="41"/>
        <v>0.99165068678669854</v>
      </c>
      <c r="Y175" s="1">
        <f t="shared" si="42"/>
        <v>140.84355484124043</v>
      </c>
      <c r="Z175" s="1">
        <f t="shared" si="43"/>
        <v>1.591076158759563</v>
      </c>
      <c r="AB175" s="1">
        <f t="shared" si="44"/>
        <v>138.90178956300588</v>
      </c>
      <c r="AC175" s="1">
        <f t="shared" si="45"/>
        <v>3.5328414369941186</v>
      </c>
      <c r="AE175" s="1">
        <f t="shared" si="46"/>
        <v>138.23450618153817</v>
      </c>
      <c r="AF175" s="1">
        <f t="shared" si="47"/>
        <v>4.2001248184618305</v>
      </c>
    </row>
    <row r="176" spans="1:32" x14ac:dyDescent="0.3">
      <c r="A176" s="3">
        <v>44012</v>
      </c>
      <c r="B176" s="4">
        <v>161</v>
      </c>
      <c r="C176" s="1">
        <v>90.879065999999995</v>
      </c>
      <c r="E176" s="1">
        <f t="shared" si="32"/>
        <v>88.275546682997714</v>
      </c>
      <c r="F176" s="1">
        <f t="shared" si="33"/>
        <v>2.6035193170022808</v>
      </c>
      <c r="H176" s="1">
        <f t="shared" si="34"/>
        <v>89.47638180428055</v>
      </c>
      <c r="I176" s="1">
        <f t="shared" si="35"/>
        <v>1.4026841957194449</v>
      </c>
      <c r="K176" s="1">
        <f t="shared" si="36"/>
        <v>89.698151805421915</v>
      </c>
      <c r="L176" s="1">
        <f t="shared" si="37"/>
        <v>1.1809141945780794</v>
      </c>
      <c r="N176" s="1">
        <f t="shared" si="38"/>
        <v>89.805089552462306</v>
      </c>
      <c r="O176" s="1">
        <f t="shared" si="39"/>
        <v>1.0739764475376887</v>
      </c>
      <c r="R176" s="3">
        <v>44012</v>
      </c>
      <c r="S176" s="4">
        <v>161</v>
      </c>
      <c r="T176" s="1">
        <v>143.77702300000001</v>
      </c>
      <c r="V176" s="1">
        <f t="shared" si="40"/>
        <v>143.26761757690082</v>
      </c>
      <c r="W176" s="1">
        <f t="shared" si="41"/>
        <v>0.50940542309919579</v>
      </c>
      <c r="Y176" s="1">
        <f t="shared" si="42"/>
        <v>141.35269921204349</v>
      </c>
      <c r="Z176" s="1">
        <f t="shared" si="43"/>
        <v>2.4243237879565243</v>
      </c>
      <c r="AB176" s="1">
        <f t="shared" si="44"/>
        <v>141.02149442520235</v>
      </c>
      <c r="AC176" s="1">
        <f t="shared" si="45"/>
        <v>2.7555285747976654</v>
      </c>
      <c r="AE176" s="1">
        <f t="shared" si="46"/>
        <v>141.51060353993839</v>
      </c>
      <c r="AF176" s="1">
        <f t="shared" si="47"/>
        <v>2.266419460061627</v>
      </c>
    </row>
    <row r="177" spans="1:32" x14ac:dyDescent="0.3">
      <c r="A177" s="3">
        <v>44013</v>
      </c>
      <c r="B177" s="4">
        <v>162</v>
      </c>
      <c r="C177" s="1">
        <v>90.707176000000004</v>
      </c>
      <c r="E177" s="1">
        <f t="shared" si="32"/>
        <v>88.692109773718073</v>
      </c>
      <c r="F177" s="1">
        <f t="shared" si="33"/>
        <v>2.015066226281931</v>
      </c>
      <c r="H177" s="1">
        <f t="shared" si="34"/>
        <v>89.92524074691076</v>
      </c>
      <c r="I177" s="1">
        <f t="shared" si="35"/>
        <v>0.7819352530892445</v>
      </c>
      <c r="K177" s="1">
        <f t="shared" si="36"/>
        <v>90.40670032216876</v>
      </c>
      <c r="L177" s="1">
        <f t="shared" si="37"/>
        <v>0.30047567783124407</v>
      </c>
      <c r="N177" s="1">
        <f t="shared" si="38"/>
        <v>90.642791181541696</v>
      </c>
      <c r="O177" s="1">
        <f t="shared" si="39"/>
        <v>6.4384818458307791E-2</v>
      </c>
      <c r="R177" s="3">
        <v>44013</v>
      </c>
      <c r="S177" s="4">
        <v>162</v>
      </c>
      <c r="T177" s="1">
        <v>143.29972799999999</v>
      </c>
      <c r="V177" s="1">
        <f t="shared" si="40"/>
        <v>143.3491224445967</v>
      </c>
      <c r="W177" s="1">
        <f t="shared" si="41"/>
        <v>4.9394444596714493E-2</v>
      </c>
      <c r="Y177" s="1">
        <f t="shared" si="42"/>
        <v>142.12848282418958</v>
      </c>
      <c r="Z177" s="1">
        <f t="shared" si="43"/>
        <v>1.1712451758104123</v>
      </c>
      <c r="AB177" s="1">
        <f t="shared" si="44"/>
        <v>142.67481157008095</v>
      </c>
      <c r="AC177" s="1">
        <f t="shared" si="45"/>
        <v>0.62491642991903973</v>
      </c>
      <c r="AE177" s="1">
        <f t="shared" si="46"/>
        <v>143.27841071878646</v>
      </c>
      <c r="AF177" s="1">
        <f t="shared" si="47"/>
        <v>2.131728121352694E-2</v>
      </c>
    </row>
    <row r="178" spans="1:32" x14ac:dyDescent="0.3">
      <c r="A178" s="3">
        <v>44014</v>
      </c>
      <c r="B178" s="4">
        <v>163</v>
      </c>
      <c r="C178" s="1">
        <v>90.707176000000004</v>
      </c>
      <c r="E178" s="1">
        <f t="shared" si="32"/>
        <v>89.014520369923176</v>
      </c>
      <c r="F178" s="1">
        <f t="shared" si="33"/>
        <v>1.6926556300768283</v>
      </c>
      <c r="H178" s="1">
        <f t="shared" si="34"/>
        <v>90.175460027899305</v>
      </c>
      <c r="I178" s="1">
        <f t="shared" si="35"/>
        <v>0.53171597210069876</v>
      </c>
      <c r="K178" s="1">
        <f t="shared" si="36"/>
        <v>90.586985728867518</v>
      </c>
      <c r="L178" s="1">
        <f t="shared" si="37"/>
        <v>0.12019027113248626</v>
      </c>
      <c r="N178" s="1">
        <f t="shared" si="38"/>
        <v>90.693011339939176</v>
      </c>
      <c r="O178" s="1">
        <f t="shared" si="39"/>
        <v>1.4164660060828282E-2</v>
      </c>
      <c r="R178" s="3">
        <v>44014</v>
      </c>
      <c r="S178" s="4">
        <v>163</v>
      </c>
      <c r="T178" s="1">
        <v>144.20462000000001</v>
      </c>
      <c r="V178" s="1">
        <f t="shared" si="40"/>
        <v>143.34121933346123</v>
      </c>
      <c r="W178" s="1">
        <f t="shared" si="41"/>
        <v>0.86340066653878011</v>
      </c>
      <c r="Y178" s="1">
        <f t="shared" si="42"/>
        <v>142.5032812804489</v>
      </c>
      <c r="Z178" s="1">
        <f t="shared" si="43"/>
        <v>1.7013387195511029</v>
      </c>
      <c r="AB178" s="1">
        <f t="shared" si="44"/>
        <v>143.04976142803235</v>
      </c>
      <c r="AC178" s="1">
        <f t="shared" si="45"/>
        <v>1.154858571967651</v>
      </c>
      <c r="AE178" s="1">
        <f t="shared" si="46"/>
        <v>143.295038198133</v>
      </c>
      <c r="AF178" s="1">
        <f t="shared" si="47"/>
        <v>0.90958180186700588</v>
      </c>
    </row>
    <row r="179" spans="1:32" x14ac:dyDescent="0.3">
      <c r="A179" s="3">
        <v>44018</v>
      </c>
      <c r="B179" s="4">
        <v>164</v>
      </c>
      <c r="C179" s="1">
        <v>93.133613999999994</v>
      </c>
      <c r="E179" s="1">
        <f t="shared" si="32"/>
        <v>89.285345270735462</v>
      </c>
      <c r="F179" s="1">
        <f t="shared" si="33"/>
        <v>3.8482687292645323</v>
      </c>
      <c r="H179" s="1">
        <f t="shared" si="34"/>
        <v>90.345609138971525</v>
      </c>
      <c r="I179" s="1">
        <f t="shared" si="35"/>
        <v>2.7880048610284689</v>
      </c>
      <c r="K179" s="1">
        <f t="shared" si="36"/>
        <v>90.659099891547015</v>
      </c>
      <c r="L179" s="1">
        <f t="shared" si="37"/>
        <v>2.4745141084529791</v>
      </c>
      <c r="N179" s="1">
        <f t="shared" si="38"/>
        <v>90.704059774786614</v>
      </c>
      <c r="O179" s="1">
        <f t="shared" si="39"/>
        <v>2.4295542252133799</v>
      </c>
      <c r="R179" s="3">
        <v>44018</v>
      </c>
      <c r="S179" s="4">
        <v>164</v>
      </c>
      <c r="T179" s="1">
        <v>146.39224200000001</v>
      </c>
      <c r="V179" s="1">
        <f t="shared" si="40"/>
        <v>143.47936344010742</v>
      </c>
      <c r="W179" s="1">
        <f t="shared" si="41"/>
        <v>2.9128785598925901</v>
      </c>
      <c r="Y179" s="1">
        <f t="shared" si="42"/>
        <v>143.04770967070525</v>
      </c>
      <c r="Z179" s="1">
        <f t="shared" si="43"/>
        <v>3.3445323292947648</v>
      </c>
      <c r="AB179" s="1">
        <f t="shared" si="44"/>
        <v>143.74267657121294</v>
      </c>
      <c r="AC179" s="1">
        <f t="shared" si="45"/>
        <v>2.6495654287870707</v>
      </c>
      <c r="AE179" s="1">
        <f t="shared" si="46"/>
        <v>144.00451200358927</v>
      </c>
      <c r="AF179" s="1">
        <f t="shared" si="47"/>
        <v>2.3877299964107408</v>
      </c>
    </row>
    <row r="180" spans="1:32" x14ac:dyDescent="0.3">
      <c r="A180" s="3">
        <v>44019</v>
      </c>
      <c r="B180" s="4">
        <v>165</v>
      </c>
      <c r="C180" s="1">
        <v>92.844634999999997</v>
      </c>
      <c r="E180" s="1">
        <f t="shared" si="32"/>
        <v>89.901068267417784</v>
      </c>
      <c r="F180" s="1">
        <f t="shared" si="33"/>
        <v>2.9435667325822124</v>
      </c>
      <c r="H180" s="1">
        <f t="shared" si="34"/>
        <v>91.237770694500625</v>
      </c>
      <c r="I180" s="1">
        <f t="shared" si="35"/>
        <v>1.6068643054993714</v>
      </c>
      <c r="K180" s="1">
        <f t="shared" si="36"/>
        <v>92.143808356618806</v>
      </c>
      <c r="L180" s="1">
        <f t="shared" si="37"/>
        <v>0.70082664338119116</v>
      </c>
      <c r="N180" s="1">
        <f t="shared" si="38"/>
        <v>92.59911207045306</v>
      </c>
      <c r="O180" s="1">
        <f t="shared" si="39"/>
        <v>0.24552292954693655</v>
      </c>
      <c r="R180" s="3">
        <v>44019</v>
      </c>
      <c r="S180" s="4">
        <v>165</v>
      </c>
      <c r="T180" s="1">
        <v>144.15489199999999</v>
      </c>
      <c r="V180" s="1">
        <f t="shared" si="40"/>
        <v>143.94542400969021</v>
      </c>
      <c r="W180" s="1">
        <f t="shared" si="41"/>
        <v>0.20946799030977559</v>
      </c>
      <c r="Y180" s="1">
        <f t="shared" si="42"/>
        <v>144.11796001607956</v>
      </c>
      <c r="Z180" s="1">
        <f t="shared" si="43"/>
        <v>3.6931983920425182E-2</v>
      </c>
      <c r="AB180" s="1">
        <f t="shared" si="44"/>
        <v>145.33241582848518</v>
      </c>
      <c r="AC180" s="1">
        <f t="shared" si="45"/>
        <v>1.1775238284851923</v>
      </c>
      <c r="AE180" s="1">
        <f t="shared" si="46"/>
        <v>145.86694140078964</v>
      </c>
      <c r="AF180" s="1">
        <f t="shared" si="47"/>
        <v>1.7120494007896525</v>
      </c>
    </row>
    <row r="181" spans="1:32" x14ac:dyDescent="0.3">
      <c r="A181" s="3">
        <v>44020</v>
      </c>
      <c r="B181" s="4">
        <v>166</v>
      </c>
      <c r="C181" s="1">
        <v>95.006996000000001</v>
      </c>
      <c r="E181" s="1">
        <f t="shared" si="32"/>
        <v>90.37203894463093</v>
      </c>
      <c r="F181" s="1">
        <f t="shared" si="33"/>
        <v>4.6349570553690711</v>
      </c>
      <c r="H181" s="1">
        <f t="shared" si="34"/>
        <v>91.751967272260416</v>
      </c>
      <c r="I181" s="1">
        <f t="shared" si="35"/>
        <v>3.2550287277395853</v>
      </c>
      <c r="K181" s="1">
        <f t="shared" si="36"/>
        <v>92.564304342647517</v>
      </c>
      <c r="L181" s="1">
        <f t="shared" si="37"/>
        <v>2.4426916573524835</v>
      </c>
      <c r="N181" s="1">
        <f t="shared" si="38"/>
        <v>92.790619955499679</v>
      </c>
      <c r="O181" s="1">
        <f t="shared" si="39"/>
        <v>2.216376044500322</v>
      </c>
      <c r="R181" s="3">
        <v>44020</v>
      </c>
      <c r="S181" s="4">
        <v>166</v>
      </c>
      <c r="T181" s="1">
        <v>144.77140800000001</v>
      </c>
      <c r="V181" s="1">
        <f t="shared" si="40"/>
        <v>143.97893888813977</v>
      </c>
      <c r="W181" s="1">
        <f t="shared" si="41"/>
        <v>0.79246911186024249</v>
      </c>
      <c r="Y181" s="1">
        <f t="shared" si="42"/>
        <v>144.12977825093409</v>
      </c>
      <c r="Z181" s="1">
        <f t="shared" si="43"/>
        <v>0.6416297490659133</v>
      </c>
      <c r="AB181" s="1">
        <f t="shared" si="44"/>
        <v>144.62590153139405</v>
      </c>
      <c r="AC181" s="1">
        <f t="shared" si="45"/>
        <v>0.14550646860595862</v>
      </c>
      <c r="AE181" s="1">
        <f t="shared" si="46"/>
        <v>144.53154286817372</v>
      </c>
      <c r="AF181" s="1">
        <f t="shared" si="47"/>
        <v>0.2398651318262921</v>
      </c>
    </row>
    <row r="182" spans="1:32" x14ac:dyDescent="0.3">
      <c r="A182" s="3">
        <v>44021</v>
      </c>
      <c r="B182" s="4">
        <v>167</v>
      </c>
      <c r="C182" s="1">
        <v>95.415558000000004</v>
      </c>
      <c r="E182" s="1">
        <f t="shared" si="32"/>
        <v>91.113632073489981</v>
      </c>
      <c r="F182" s="1">
        <f t="shared" si="33"/>
        <v>4.3019259265100231</v>
      </c>
      <c r="H182" s="1">
        <f t="shared" si="34"/>
        <v>92.793576465137079</v>
      </c>
      <c r="I182" s="1">
        <f t="shared" si="35"/>
        <v>2.6219815348629254</v>
      </c>
      <c r="K182" s="1">
        <f t="shared" si="36"/>
        <v>94.029919337058999</v>
      </c>
      <c r="L182" s="1">
        <f t="shared" si="37"/>
        <v>1.3856386629410054</v>
      </c>
      <c r="N182" s="1">
        <f t="shared" si="38"/>
        <v>94.519393270209932</v>
      </c>
      <c r="O182" s="1">
        <f t="shared" si="39"/>
        <v>0.89616472979007256</v>
      </c>
      <c r="R182" s="3">
        <v>44021</v>
      </c>
      <c r="S182" s="4">
        <v>167</v>
      </c>
      <c r="T182" s="1">
        <v>140.57513399999999</v>
      </c>
      <c r="V182" s="1">
        <f t="shared" si="40"/>
        <v>144.10573394603742</v>
      </c>
      <c r="W182" s="1">
        <f t="shared" si="41"/>
        <v>3.5305999460374267</v>
      </c>
      <c r="Y182" s="1">
        <f t="shared" si="42"/>
        <v>144.33509977063517</v>
      </c>
      <c r="Z182" s="1">
        <f t="shared" si="43"/>
        <v>3.7599657706351763</v>
      </c>
      <c r="AB182" s="1">
        <f t="shared" si="44"/>
        <v>144.71320541255761</v>
      </c>
      <c r="AC182" s="1">
        <f t="shared" si="45"/>
        <v>4.1380714125576219</v>
      </c>
      <c r="AE182" s="1">
        <f t="shared" si="46"/>
        <v>144.71863767099822</v>
      </c>
      <c r="AF182" s="1">
        <f t="shared" si="47"/>
        <v>4.1435036709982285</v>
      </c>
    </row>
    <row r="183" spans="1:32" x14ac:dyDescent="0.3">
      <c r="A183" s="3">
        <v>44022</v>
      </c>
      <c r="B183" s="4">
        <v>168</v>
      </c>
      <c r="C183" s="1">
        <v>95.582465999999997</v>
      </c>
      <c r="E183" s="1">
        <f t="shared" si="32"/>
        <v>91.801940221731584</v>
      </c>
      <c r="F183" s="1">
        <f t="shared" si="33"/>
        <v>3.7805257782684123</v>
      </c>
      <c r="H183" s="1">
        <f t="shared" si="34"/>
        <v>93.632610556293201</v>
      </c>
      <c r="I183" s="1">
        <f t="shared" si="35"/>
        <v>1.9498554437067952</v>
      </c>
      <c r="K183" s="1">
        <f t="shared" si="36"/>
        <v>94.861302534823608</v>
      </c>
      <c r="L183" s="1">
        <f t="shared" si="37"/>
        <v>0.72116346517638874</v>
      </c>
      <c r="N183" s="1">
        <f t="shared" si="38"/>
        <v>95.218401759446195</v>
      </c>
      <c r="O183" s="1">
        <f t="shared" si="39"/>
        <v>0.36406424055380171</v>
      </c>
      <c r="R183" s="3">
        <v>44022</v>
      </c>
      <c r="S183" s="4">
        <v>168</v>
      </c>
      <c r="T183" s="1">
        <v>141.64906300000001</v>
      </c>
      <c r="V183" s="1">
        <f t="shared" si="40"/>
        <v>143.54083795467142</v>
      </c>
      <c r="W183" s="1">
        <f t="shared" si="41"/>
        <v>1.8917749546714049</v>
      </c>
      <c r="Y183" s="1">
        <f t="shared" si="42"/>
        <v>143.13191072403191</v>
      </c>
      <c r="Z183" s="1">
        <f t="shared" si="43"/>
        <v>1.4828477240318989</v>
      </c>
      <c r="AB183" s="1">
        <f t="shared" si="44"/>
        <v>142.23036256502303</v>
      </c>
      <c r="AC183" s="1">
        <f t="shared" si="45"/>
        <v>0.58129956502301638</v>
      </c>
      <c r="AE183" s="1">
        <f t="shared" si="46"/>
        <v>141.48670480761959</v>
      </c>
      <c r="AF183" s="1">
        <f t="shared" si="47"/>
        <v>0.16235819238042382</v>
      </c>
    </row>
    <row r="184" spans="1:32" x14ac:dyDescent="0.3">
      <c r="A184" s="3">
        <v>44025</v>
      </c>
      <c r="B184" s="4">
        <v>169</v>
      </c>
      <c r="C184" s="1">
        <v>95.141525000000001</v>
      </c>
      <c r="E184" s="1">
        <f t="shared" si="32"/>
        <v>92.406824346254538</v>
      </c>
      <c r="F184" s="1">
        <f t="shared" si="33"/>
        <v>2.7347006537454632</v>
      </c>
      <c r="H184" s="1">
        <f t="shared" si="34"/>
        <v>94.256564298279372</v>
      </c>
      <c r="I184" s="1">
        <f t="shared" si="35"/>
        <v>0.88496070172062957</v>
      </c>
      <c r="K184" s="1">
        <f t="shared" si="36"/>
        <v>95.294000613929441</v>
      </c>
      <c r="L184" s="1">
        <f t="shared" si="37"/>
        <v>0.15247561392943965</v>
      </c>
      <c r="N184" s="1">
        <f t="shared" si="38"/>
        <v>95.502371867078153</v>
      </c>
      <c r="O184" s="1">
        <f t="shared" si="39"/>
        <v>0.36084686707815194</v>
      </c>
      <c r="R184" s="3">
        <v>44025</v>
      </c>
      <c r="S184" s="4">
        <v>169</v>
      </c>
      <c r="T184" s="1">
        <v>142.68322800000001</v>
      </c>
      <c r="V184" s="1">
        <f t="shared" si="40"/>
        <v>143.23815396192398</v>
      </c>
      <c r="W184" s="1">
        <f t="shared" si="41"/>
        <v>0.55492596192397059</v>
      </c>
      <c r="Y184" s="1">
        <f t="shared" si="42"/>
        <v>142.65739945234168</v>
      </c>
      <c r="Z184" s="1">
        <f t="shared" si="43"/>
        <v>2.582854765833531E-2</v>
      </c>
      <c r="AB184" s="1">
        <f t="shared" si="44"/>
        <v>141.88158282600921</v>
      </c>
      <c r="AC184" s="1">
        <f t="shared" si="45"/>
        <v>0.80164517399080637</v>
      </c>
      <c r="AE184" s="1">
        <f t="shared" si="46"/>
        <v>141.61334419767633</v>
      </c>
      <c r="AF184" s="1">
        <f t="shared" si="47"/>
        <v>1.0698838023236874</v>
      </c>
    </row>
    <row r="185" spans="1:32" x14ac:dyDescent="0.3">
      <c r="A185" s="3">
        <v>44026</v>
      </c>
      <c r="B185" s="4">
        <v>170</v>
      </c>
      <c r="C185" s="1">
        <v>96.715964999999997</v>
      </c>
      <c r="E185" s="1">
        <f t="shared" si="32"/>
        <v>92.844376450853815</v>
      </c>
      <c r="F185" s="1">
        <f t="shared" si="33"/>
        <v>3.8715885491461819</v>
      </c>
      <c r="H185" s="1">
        <f t="shared" si="34"/>
        <v>94.539751722829976</v>
      </c>
      <c r="I185" s="1">
        <f t="shared" si="35"/>
        <v>2.1762132771700209</v>
      </c>
      <c r="K185" s="1">
        <f t="shared" si="36"/>
        <v>95.202515245571789</v>
      </c>
      <c r="L185" s="1">
        <f t="shared" si="37"/>
        <v>1.5134497544282084</v>
      </c>
      <c r="N185" s="1">
        <f t="shared" si="38"/>
        <v>95.220911310757202</v>
      </c>
      <c r="O185" s="1">
        <f t="shared" si="39"/>
        <v>1.4950536892427948</v>
      </c>
      <c r="R185" s="3">
        <v>44026</v>
      </c>
      <c r="S185" s="4">
        <v>170</v>
      </c>
      <c r="T185" s="1">
        <v>147.267303</v>
      </c>
      <c r="V185" s="1">
        <f t="shared" si="40"/>
        <v>143.14936580801614</v>
      </c>
      <c r="W185" s="1">
        <f t="shared" si="41"/>
        <v>4.1179371919838559</v>
      </c>
      <c r="Y185" s="1">
        <f t="shared" si="42"/>
        <v>142.66566458759235</v>
      </c>
      <c r="Z185" s="1">
        <f t="shared" si="43"/>
        <v>4.6016384124076524</v>
      </c>
      <c r="AB185" s="1">
        <f t="shared" si="44"/>
        <v>142.36256993040368</v>
      </c>
      <c r="AC185" s="1">
        <f t="shared" si="45"/>
        <v>4.9047330695963183</v>
      </c>
      <c r="AE185" s="1">
        <f t="shared" si="46"/>
        <v>142.44785356348879</v>
      </c>
      <c r="AF185" s="1">
        <f t="shared" si="47"/>
        <v>4.8194494365112064</v>
      </c>
    </row>
    <row r="186" spans="1:32" x14ac:dyDescent="0.3">
      <c r="A186" s="3">
        <v>44027</v>
      </c>
      <c r="B186" s="4">
        <v>171</v>
      </c>
      <c r="C186" s="1">
        <v>97.381111000000004</v>
      </c>
      <c r="E186" s="1">
        <f t="shared" si="32"/>
        <v>93.463830618717211</v>
      </c>
      <c r="F186" s="1">
        <f t="shared" si="33"/>
        <v>3.9172803812827937</v>
      </c>
      <c r="H186" s="1">
        <f t="shared" si="34"/>
        <v>95.236139971524381</v>
      </c>
      <c r="I186" s="1">
        <f t="shared" si="35"/>
        <v>2.1449710284756236</v>
      </c>
      <c r="K186" s="1">
        <f t="shared" si="36"/>
        <v>96.110585098228711</v>
      </c>
      <c r="L186" s="1">
        <f t="shared" si="37"/>
        <v>1.2705259017712933</v>
      </c>
      <c r="N186" s="1">
        <f t="shared" si="38"/>
        <v>96.387053188366579</v>
      </c>
      <c r="O186" s="1">
        <f t="shared" si="39"/>
        <v>0.9940578116334251</v>
      </c>
      <c r="R186" s="3">
        <v>44027</v>
      </c>
      <c r="S186" s="4">
        <v>171</v>
      </c>
      <c r="T186" s="1">
        <v>151.07576</v>
      </c>
      <c r="V186" s="1">
        <f t="shared" si="40"/>
        <v>143.80823575873356</v>
      </c>
      <c r="W186" s="1">
        <f t="shared" si="41"/>
        <v>7.2675242412664431</v>
      </c>
      <c r="Y186" s="1">
        <f t="shared" si="42"/>
        <v>144.13818887956279</v>
      </c>
      <c r="Z186" s="1">
        <f t="shared" si="43"/>
        <v>6.9375711204372124</v>
      </c>
      <c r="AB186" s="1">
        <f t="shared" si="44"/>
        <v>145.30540977216148</v>
      </c>
      <c r="AC186" s="1">
        <f t="shared" si="45"/>
        <v>5.7703502278385201</v>
      </c>
      <c r="AE186" s="1">
        <f t="shared" si="46"/>
        <v>146.20702412396753</v>
      </c>
      <c r="AF186" s="1">
        <f t="shared" si="47"/>
        <v>4.8687358760324742</v>
      </c>
    </row>
    <row r="187" spans="1:32" x14ac:dyDescent="0.3">
      <c r="A187" s="3">
        <v>44028</v>
      </c>
      <c r="B187" s="4">
        <v>172</v>
      </c>
      <c r="C187" s="1">
        <v>96.182845999999998</v>
      </c>
      <c r="E187" s="1">
        <f t="shared" si="32"/>
        <v>94.090595479722452</v>
      </c>
      <c r="F187" s="1">
        <f t="shared" si="33"/>
        <v>2.0922505202775454</v>
      </c>
      <c r="H187" s="1">
        <f t="shared" si="34"/>
        <v>95.922530700636585</v>
      </c>
      <c r="I187" s="1">
        <f t="shared" si="35"/>
        <v>0.26031529936341258</v>
      </c>
      <c r="K187" s="1">
        <f t="shared" si="36"/>
        <v>96.872900639291487</v>
      </c>
      <c r="L187" s="1">
        <f t="shared" si="37"/>
        <v>0.69005463929148902</v>
      </c>
      <c r="N187" s="1">
        <f t="shared" si="38"/>
        <v>97.162418281440651</v>
      </c>
      <c r="O187" s="1">
        <f t="shared" si="39"/>
        <v>0.97957228144065311</v>
      </c>
      <c r="R187" s="3">
        <v>44028</v>
      </c>
      <c r="S187" s="4">
        <v>172</v>
      </c>
      <c r="T187" s="1">
        <v>152.21929900000001</v>
      </c>
      <c r="V187" s="1">
        <f t="shared" si="40"/>
        <v>144.97103963733619</v>
      </c>
      <c r="W187" s="1">
        <f t="shared" si="41"/>
        <v>7.2482593626638163</v>
      </c>
      <c r="Y187" s="1">
        <f t="shared" si="42"/>
        <v>146.35821163810269</v>
      </c>
      <c r="Z187" s="1">
        <f t="shared" si="43"/>
        <v>5.8610873618973187</v>
      </c>
      <c r="AB187" s="1">
        <f t="shared" si="44"/>
        <v>148.76761990886459</v>
      </c>
      <c r="AC187" s="1">
        <f t="shared" si="45"/>
        <v>3.4516790911354178</v>
      </c>
      <c r="AE187" s="1">
        <f t="shared" si="46"/>
        <v>150.00463810727285</v>
      </c>
      <c r="AF187" s="1">
        <f t="shared" si="47"/>
        <v>2.2146608927271529</v>
      </c>
    </row>
    <row r="188" spans="1:32" x14ac:dyDescent="0.3">
      <c r="A188" s="3">
        <v>44029</v>
      </c>
      <c r="B188" s="4">
        <v>173</v>
      </c>
      <c r="C188" s="1">
        <v>95.988533000000004</v>
      </c>
      <c r="E188" s="1">
        <f t="shared" si="32"/>
        <v>94.425355562966871</v>
      </c>
      <c r="F188" s="1">
        <f t="shared" si="33"/>
        <v>1.5631774370331328</v>
      </c>
      <c r="H188" s="1">
        <f t="shared" si="34"/>
        <v>96.00583159643287</v>
      </c>
      <c r="I188" s="1">
        <f t="shared" si="35"/>
        <v>1.729859643286602E-2</v>
      </c>
      <c r="K188" s="1">
        <f t="shared" si="36"/>
        <v>96.458867855716591</v>
      </c>
      <c r="L188" s="1">
        <f t="shared" si="37"/>
        <v>0.47033485571658673</v>
      </c>
      <c r="N188" s="1">
        <f t="shared" si="38"/>
        <v>96.398351901916953</v>
      </c>
      <c r="O188" s="1">
        <f t="shared" si="39"/>
        <v>0.40981890191694959</v>
      </c>
      <c r="R188" s="3">
        <v>44029</v>
      </c>
      <c r="S188" s="4">
        <v>173</v>
      </c>
      <c r="T188" s="1">
        <v>154.12851000000001</v>
      </c>
      <c r="V188" s="1">
        <f t="shared" si="40"/>
        <v>146.13076113536241</v>
      </c>
      <c r="W188" s="1">
        <f t="shared" si="41"/>
        <v>7.9977488646376003</v>
      </c>
      <c r="Y188" s="1">
        <f t="shared" si="42"/>
        <v>148.23375959390984</v>
      </c>
      <c r="Z188" s="1">
        <f t="shared" si="43"/>
        <v>5.8947504060901679</v>
      </c>
      <c r="AB188" s="1">
        <f t="shared" si="44"/>
        <v>150.83862736354584</v>
      </c>
      <c r="AC188" s="1">
        <f t="shared" si="45"/>
        <v>3.2898826364541662</v>
      </c>
      <c r="AE188" s="1">
        <f t="shared" si="46"/>
        <v>151.73207360360004</v>
      </c>
      <c r="AF188" s="1">
        <f t="shared" si="47"/>
        <v>2.3964363963999631</v>
      </c>
    </row>
    <row r="189" spans="1:32" x14ac:dyDescent="0.3">
      <c r="A189" s="3">
        <v>44032</v>
      </c>
      <c r="B189" s="4">
        <v>174</v>
      </c>
      <c r="C189" s="1">
        <v>98.011391000000003</v>
      </c>
      <c r="E189" s="1">
        <f t="shared" si="32"/>
        <v>94.675463952892159</v>
      </c>
      <c r="F189" s="1">
        <f t="shared" si="33"/>
        <v>3.3359270471078446</v>
      </c>
      <c r="H189" s="1">
        <f t="shared" si="34"/>
        <v>96.000296045574345</v>
      </c>
      <c r="I189" s="1">
        <f t="shared" si="35"/>
        <v>2.0110949544256584</v>
      </c>
      <c r="K189" s="1">
        <f t="shared" si="36"/>
        <v>96.17666694228663</v>
      </c>
      <c r="L189" s="1">
        <f t="shared" si="37"/>
        <v>1.8347240577133732</v>
      </c>
      <c r="N189" s="1">
        <f t="shared" si="38"/>
        <v>96.078693158421729</v>
      </c>
      <c r="O189" s="1">
        <f t="shared" si="39"/>
        <v>1.9326978415782747</v>
      </c>
      <c r="R189" s="3">
        <v>44032</v>
      </c>
      <c r="S189" s="4">
        <v>174</v>
      </c>
      <c r="T189" s="1">
        <v>152.527557</v>
      </c>
      <c r="V189" s="1">
        <f t="shared" si="40"/>
        <v>147.41040095370442</v>
      </c>
      <c r="W189" s="1">
        <f t="shared" si="41"/>
        <v>5.1171560462955767</v>
      </c>
      <c r="Y189" s="1">
        <f t="shared" si="42"/>
        <v>150.12007972385868</v>
      </c>
      <c r="Z189" s="1">
        <f t="shared" si="43"/>
        <v>2.4074772761413215</v>
      </c>
      <c r="AB189" s="1">
        <f t="shared" si="44"/>
        <v>152.81255694541835</v>
      </c>
      <c r="AC189" s="1">
        <f t="shared" si="45"/>
        <v>0.28499994541834894</v>
      </c>
      <c r="AE189" s="1">
        <f t="shared" si="46"/>
        <v>153.60129399279202</v>
      </c>
      <c r="AF189" s="1">
        <f t="shared" si="47"/>
        <v>1.0737369927920213</v>
      </c>
    </row>
    <row r="190" spans="1:32" x14ac:dyDescent="0.3">
      <c r="A190" s="3">
        <v>44033</v>
      </c>
      <c r="B190" s="4">
        <v>175</v>
      </c>
      <c r="C190" s="1">
        <v>96.658660999999995</v>
      </c>
      <c r="E190" s="1">
        <f t="shared" si="32"/>
        <v>95.209212280429412</v>
      </c>
      <c r="F190" s="1">
        <f t="shared" si="33"/>
        <v>1.449448719570583</v>
      </c>
      <c r="H190" s="1">
        <f t="shared" si="34"/>
        <v>96.64384643099055</v>
      </c>
      <c r="I190" s="1">
        <f t="shared" si="35"/>
        <v>1.4814569009445222E-2</v>
      </c>
      <c r="K190" s="1">
        <f t="shared" si="36"/>
        <v>97.277501376914657</v>
      </c>
      <c r="L190" s="1">
        <f t="shared" si="37"/>
        <v>0.61884037691466176</v>
      </c>
      <c r="N190" s="1">
        <f t="shared" si="38"/>
        <v>97.586197474852781</v>
      </c>
      <c r="O190" s="1">
        <f t="shared" si="39"/>
        <v>0.92753647485278634</v>
      </c>
      <c r="R190" s="3">
        <v>44033</v>
      </c>
      <c r="S190" s="4">
        <v>175</v>
      </c>
      <c r="T190" s="1">
        <v>153.889847</v>
      </c>
      <c r="V190" s="1">
        <f t="shared" si="40"/>
        <v>148.22914592111172</v>
      </c>
      <c r="W190" s="1">
        <f t="shared" si="41"/>
        <v>5.6607010788882803</v>
      </c>
      <c r="Y190" s="1">
        <f t="shared" si="42"/>
        <v>150.89047245222389</v>
      </c>
      <c r="Z190" s="1">
        <f t="shared" si="43"/>
        <v>2.9993745477761138</v>
      </c>
      <c r="AB190" s="1">
        <f t="shared" si="44"/>
        <v>152.64155697816733</v>
      </c>
      <c r="AC190" s="1">
        <f t="shared" si="45"/>
        <v>1.2482900218326733</v>
      </c>
      <c r="AE190" s="1">
        <f t="shared" si="46"/>
        <v>152.76377913841424</v>
      </c>
      <c r="AF190" s="1">
        <f t="shared" si="47"/>
        <v>1.1260678615857671</v>
      </c>
    </row>
    <row r="191" spans="1:32" x14ac:dyDescent="0.3">
      <c r="A191" s="3">
        <v>44034</v>
      </c>
      <c r="B191" s="4">
        <v>176</v>
      </c>
      <c r="C191" s="1">
        <v>96.930199000000002</v>
      </c>
      <c r="E191" s="1">
        <f t="shared" si="32"/>
        <v>95.441124075560708</v>
      </c>
      <c r="F191" s="1">
        <f t="shared" si="33"/>
        <v>1.4890749244392936</v>
      </c>
      <c r="H191" s="1">
        <f t="shared" si="34"/>
        <v>96.648587093073559</v>
      </c>
      <c r="I191" s="1">
        <f t="shared" si="35"/>
        <v>0.28161190692644311</v>
      </c>
      <c r="K191" s="1">
        <f t="shared" si="36"/>
        <v>96.906197150765848</v>
      </c>
      <c r="L191" s="1">
        <f t="shared" si="37"/>
        <v>2.4001849234153383E-2</v>
      </c>
      <c r="N191" s="1">
        <f t="shared" si="38"/>
        <v>96.862719024467609</v>
      </c>
      <c r="O191" s="1">
        <f t="shared" si="39"/>
        <v>6.7479975532393155E-2</v>
      </c>
      <c r="R191" s="3">
        <v>44034</v>
      </c>
      <c r="S191" s="4">
        <v>176</v>
      </c>
      <c r="T191" s="1">
        <v>153.740692</v>
      </c>
      <c r="V191" s="1">
        <f t="shared" si="40"/>
        <v>149.13485809373384</v>
      </c>
      <c r="W191" s="1">
        <f t="shared" si="41"/>
        <v>4.605833906266156</v>
      </c>
      <c r="Y191" s="1">
        <f t="shared" si="42"/>
        <v>151.85027230751223</v>
      </c>
      <c r="Z191" s="1">
        <f t="shared" si="43"/>
        <v>1.8904196924877681</v>
      </c>
      <c r="AB191" s="1">
        <f t="shared" si="44"/>
        <v>153.39053099126693</v>
      </c>
      <c r="AC191" s="1">
        <f t="shared" si="45"/>
        <v>0.35016100873306755</v>
      </c>
      <c r="AE191" s="1">
        <f t="shared" si="46"/>
        <v>153.64211207045113</v>
      </c>
      <c r="AF191" s="1">
        <f t="shared" si="47"/>
        <v>9.8579929548861855E-2</v>
      </c>
    </row>
    <row r="192" spans="1:32" x14ac:dyDescent="0.3">
      <c r="A192" s="3">
        <v>44035</v>
      </c>
      <c r="B192" s="4">
        <v>177</v>
      </c>
      <c r="C192" s="1">
        <v>92.518287999999998</v>
      </c>
      <c r="E192" s="1">
        <f t="shared" si="32"/>
        <v>95.679376063470997</v>
      </c>
      <c r="F192" s="1">
        <f t="shared" si="33"/>
        <v>3.1610880634709986</v>
      </c>
      <c r="H192" s="1">
        <f t="shared" si="34"/>
        <v>96.738702903290019</v>
      </c>
      <c r="I192" s="1">
        <f t="shared" si="35"/>
        <v>4.2204149032900204</v>
      </c>
      <c r="K192" s="1">
        <f t="shared" si="36"/>
        <v>96.920598260306349</v>
      </c>
      <c r="L192" s="1">
        <f t="shared" si="37"/>
        <v>4.4023102603063506</v>
      </c>
      <c r="N192" s="1">
        <f t="shared" si="38"/>
        <v>96.915353405382874</v>
      </c>
      <c r="O192" s="1">
        <f t="shared" si="39"/>
        <v>4.3970654053828753</v>
      </c>
      <c r="R192" s="3">
        <v>44035</v>
      </c>
      <c r="S192" s="4">
        <v>177</v>
      </c>
      <c r="T192" s="1">
        <v>152.86563100000001</v>
      </c>
      <c r="V192" s="1">
        <f t="shared" si="40"/>
        <v>149.87179151873642</v>
      </c>
      <c r="W192" s="1">
        <f t="shared" si="41"/>
        <v>2.993839481263592</v>
      </c>
      <c r="Y192" s="1">
        <f t="shared" si="42"/>
        <v>152.4552066091083</v>
      </c>
      <c r="Z192" s="1">
        <f t="shared" si="43"/>
        <v>0.41042439089170557</v>
      </c>
      <c r="AB192" s="1">
        <f t="shared" si="44"/>
        <v>153.60062759650677</v>
      </c>
      <c r="AC192" s="1">
        <f t="shared" si="45"/>
        <v>0.73499659650676108</v>
      </c>
      <c r="AE192" s="1">
        <f t="shared" si="46"/>
        <v>153.71900441549926</v>
      </c>
      <c r="AF192" s="1">
        <f t="shared" si="47"/>
        <v>0.85337341549924872</v>
      </c>
    </row>
    <row r="193" spans="1:32" x14ac:dyDescent="0.3">
      <c r="A193" s="3">
        <v>44036</v>
      </c>
      <c r="B193" s="4">
        <v>178</v>
      </c>
      <c r="C193" s="1">
        <v>92.289092999999994</v>
      </c>
      <c r="E193" s="1">
        <f t="shared" si="32"/>
        <v>95.173601973315641</v>
      </c>
      <c r="F193" s="1">
        <f t="shared" si="33"/>
        <v>2.884508973315647</v>
      </c>
      <c r="H193" s="1">
        <f t="shared" si="34"/>
        <v>95.3881701342372</v>
      </c>
      <c r="I193" s="1">
        <f t="shared" si="35"/>
        <v>3.0990771342372057</v>
      </c>
      <c r="K193" s="1">
        <f t="shared" si="36"/>
        <v>94.279212104122536</v>
      </c>
      <c r="L193" s="1">
        <f t="shared" si="37"/>
        <v>1.9901191041225417</v>
      </c>
      <c r="N193" s="1">
        <f t="shared" si="38"/>
        <v>93.485642389184221</v>
      </c>
      <c r="O193" s="1">
        <f t="shared" si="39"/>
        <v>1.1965493891842272</v>
      </c>
      <c r="R193" s="3">
        <v>44036</v>
      </c>
      <c r="S193" s="4">
        <v>178</v>
      </c>
      <c r="T193" s="1">
        <v>148.58981299999999</v>
      </c>
      <c r="V193" s="1">
        <f t="shared" si="40"/>
        <v>150.35080583573858</v>
      </c>
      <c r="W193" s="1">
        <f t="shared" si="41"/>
        <v>1.7609928357385911</v>
      </c>
      <c r="Y193" s="1">
        <f t="shared" si="42"/>
        <v>152.58654241419364</v>
      </c>
      <c r="Z193" s="1">
        <f t="shared" si="43"/>
        <v>3.996729414193652</v>
      </c>
      <c r="AB193" s="1">
        <f t="shared" si="44"/>
        <v>153.15962963860272</v>
      </c>
      <c r="AC193" s="1">
        <f t="shared" si="45"/>
        <v>4.569816638602731</v>
      </c>
      <c r="AE193" s="1">
        <f t="shared" si="46"/>
        <v>153.05337315140986</v>
      </c>
      <c r="AF193" s="1">
        <f t="shared" si="47"/>
        <v>4.4635601514098653</v>
      </c>
    </row>
    <row r="194" spans="1:32" x14ac:dyDescent="0.3">
      <c r="A194" s="3">
        <v>44039</v>
      </c>
      <c r="B194" s="4">
        <v>179</v>
      </c>
      <c r="C194" s="1">
        <v>94.476364000000004</v>
      </c>
      <c r="E194" s="1">
        <f t="shared" si="32"/>
        <v>94.712080537585138</v>
      </c>
      <c r="F194" s="1">
        <f t="shared" si="33"/>
        <v>0.23571653758513378</v>
      </c>
      <c r="H194" s="1">
        <f t="shared" si="34"/>
        <v>94.396465451281287</v>
      </c>
      <c r="I194" s="1">
        <f t="shared" si="35"/>
        <v>7.9898548718716711E-2</v>
      </c>
      <c r="K194" s="1">
        <f t="shared" si="36"/>
        <v>93.085140641649019</v>
      </c>
      <c r="L194" s="1">
        <f t="shared" si="37"/>
        <v>1.3912233583509845</v>
      </c>
      <c r="N194" s="1">
        <f t="shared" si="38"/>
        <v>92.552333865620525</v>
      </c>
      <c r="O194" s="1">
        <f t="shared" si="39"/>
        <v>1.9240301343794783</v>
      </c>
      <c r="R194" s="3">
        <v>44039</v>
      </c>
      <c r="S194" s="4">
        <v>179</v>
      </c>
      <c r="T194" s="1">
        <v>149.91233800000001</v>
      </c>
      <c r="V194" s="1">
        <f t="shared" si="40"/>
        <v>150.06904698202041</v>
      </c>
      <c r="W194" s="1">
        <f t="shared" si="41"/>
        <v>0.15670898202040462</v>
      </c>
      <c r="Y194" s="1">
        <f t="shared" si="42"/>
        <v>151.30758900165168</v>
      </c>
      <c r="Z194" s="1">
        <f t="shared" si="43"/>
        <v>1.3952510016516726</v>
      </c>
      <c r="AB194" s="1">
        <f t="shared" si="44"/>
        <v>150.4177396554411</v>
      </c>
      <c r="AC194" s="1">
        <f t="shared" si="45"/>
        <v>0.50540165544109072</v>
      </c>
      <c r="AE194" s="1">
        <f t="shared" si="46"/>
        <v>149.57179623331015</v>
      </c>
      <c r="AF194" s="1">
        <f t="shared" si="47"/>
        <v>0.34054176668985292</v>
      </c>
    </row>
    <row r="195" spans="1:32" x14ac:dyDescent="0.3">
      <c r="A195" s="3">
        <v>44040</v>
      </c>
      <c r="B195" s="4">
        <v>180</v>
      </c>
      <c r="C195" s="1">
        <v>92.924355000000006</v>
      </c>
      <c r="E195" s="1">
        <f t="shared" si="32"/>
        <v>94.674365891571512</v>
      </c>
      <c r="F195" s="1">
        <f t="shared" si="33"/>
        <v>1.750010891571506</v>
      </c>
      <c r="H195" s="1">
        <f t="shared" si="34"/>
        <v>94.422032986871272</v>
      </c>
      <c r="I195" s="1">
        <f t="shared" si="35"/>
        <v>1.4976779868712669</v>
      </c>
      <c r="K195" s="1">
        <f t="shared" si="36"/>
        <v>93.919874656659601</v>
      </c>
      <c r="L195" s="1">
        <f t="shared" si="37"/>
        <v>0.99551965665959585</v>
      </c>
      <c r="N195" s="1">
        <f t="shared" si="38"/>
        <v>94.053077370436512</v>
      </c>
      <c r="O195" s="1">
        <f t="shared" si="39"/>
        <v>1.1287223704365061</v>
      </c>
      <c r="R195" s="3">
        <v>44040</v>
      </c>
      <c r="S195" s="4">
        <v>180</v>
      </c>
      <c r="T195" s="1">
        <v>151.155304</v>
      </c>
      <c r="V195" s="1">
        <f t="shared" si="40"/>
        <v>150.04397354489714</v>
      </c>
      <c r="W195" s="1">
        <f t="shared" si="41"/>
        <v>1.1113304551028591</v>
      </c>
      <c r="Y195" s="1">
        <f t="shared" si="42"/>
        <v>150.86110868112314</v>
      </c>
      <c r="Z195" s="1">
        <f t="shared" si="43"/>
        <v>0.29419531887685935</v>
      </c>
      <c r="AB195" s="1">
        <f t="shared" si="44"/>
        <v>150.11449866217646</v>
      </c>
      <c r="AC195" s="1">
        <f t="shared" si="45"/>
        <v>1.0408053378235422</v>
      </c>
      <c r="AE195" s="1">
        <f t="shared" si="46"/>
        <v>149.83741881132823</v>
      </c>
      <c r="AF195" s="1">
        <f t="shared" si="47"/>
        <v>1.3178851886717666</v>
      </c>
    </row>
    <row r="196" spans="1:32" x14ac:dyDescent="0.3">
      <c r="A196" s="3">
        <v>44041</v>
      </c>
      <c r="B196" s="4">
        <v>181</v>
      </c>
      <c r="C196" s="1">
        <v>94.705558999999994</v>
      </c>
      <c r="E196" s="1">
        <f t="shared" si="32"/>
        <v>94.394364148920062</v>
      </c>
      <c r="F196" s="1">
        <f t="shared" si="33"/>
        <v>0.31119485107993228</v>
      </c>
      <c r="H196" s="1">
        <f t="shared" si="34"/>
        <v>93.942776031072469</v>
      </c>
      <c r="I196" s="1">
        <f t="shared" si="35"/>
        <v>0.76278296892752451</v>
      </c>
      <c r="K196" s="1">
        <f t="shared" si="36"/>
        <v>93.322562862663844</v>
      </c>
      <c r="L196" s="1">
        <f t="shared" si="37"/>
        <v>1.3829961373361499</v>
      </c>
      <c r="N196" s="1">
        <f t="shared" si="38"/>
        <v>93.172673921496042</v>
      </c>
      <c r="O196" s="1">
        <f t="shared" si="39"/>
        <v>1.5328850785039521</v>
      </c>
      <c r="R196" s="3">
        <v>44041</v>
      </c>
      <c r="S196" s="4">
        <v>181</v>
      </c>
      <c r="T196" s="1">
        <v>153.71086099999999</v>
      </c>
      <c r="V196" s="1">
        <f t="shared" si="40"/>
        <v>150.22178641771359</v>
      </c>
      <c r="W196" s="1">
        <f t="shared" si="41"/>
        <v>3.4890745822864062</v>
      </c>
      <c r="Y196" s="1">
        <f t="shared" si="42"/>
        <v>150.95525118316374</v>
      </c>
      <c r="Z196" s="1">
        <f t="shared" si="43"/>
        <v>2.7556098168362553</v>
      </c>
      <c r="AB196" s="1">
        <f t="shared" si="44"/>
        <v>150.7389818648706</v>
      </c>
      <c r="AC196" s="1">
        <f t="shared" si="45"/>
        <v>2.9718791351293987</v>
      </c>
      <c r="AE196" s="1">
        <f t="shared" si="46"/>
        <v>150.86536925849219</v>
      </c>
      <c r="AF196" s="1">
        <f t="shared" si="47"/>
        <v>2.8454917415078</v>
      </c>
    </row>
    <row r="197" spans="1:32" x14ac:dyDescent="0.3">
      <c r="A197" s="3">
        <v>44042</v>
      </c>
      <c r="B197" s="4">
        <v>182</v>
      </c>
      <c r="C197" s="1">
        <v>95.851517000000001</v>
      </c>
      <c r="E197" s="1">
        <f t="shared" si="32"/>
        <v>94.444155325092851</v>
      </c>
      <c r="F197" s="1">
        <f t="shared" si="33"/>
        <v>1.4073616749071505</v>
      </c>
      <c r="H197" s="1">
        <f t="shared" si="34"/>
        <v>94.186866581129266</v>
      </c>
      <c r="I197" s="1">
        <f t="shared" si="35"/>
        <v>1.6646504188707354</v>
      </c>
      <c r="K197" s="1">
        <f t="shared" si="36"/>
        <v>94.152360545065534</v>
      </c>
      <c r="L197" s="1">
        <f t="shared" si="37"/>
        <v>1.6991564549344673</v>
      </c>
      <c r="N197" s="1">
        <f t="shared" si="38"/>
        <v>94.36832428272912</v>
      </c>
      <c r="O197" s="1">
        <f t="shared" si="39"/>
        <v>1.4831927172708816</v>
      </c>
      <c r="R197" s="3">
        <v>44042</v>
      </c>
      <c r="S197" s="4">
        <v>182</v>
      </c>
      <c r="T197" s="1">
        <v>148.321335</v>
      </c>
      <c r="V197" s="1">
        <f t="shared" si="40"/>
        <v>150.78003835087941</v>
      </c>
      <c r="W197" s="1">
        <f t="shared" si="41"/>
        <v>2.4587033508794036</v>
      </c>
      <c r="Y197" s="1">
        <f t="shared" si="42"/>
        <v>151.83704632455132</v>
      </c>
      <c r="Z197" s="1">
        <f t="shared" si="43"/>
        <v>3.5157113245513187</v>
      </c>
      <c r="AB197" s="1">
        <f t="shared" si="44"/>
        <v>152.52210934594825</v>
      </c>
      <c r="AC197" s="1">
        <f t="shared" si="45"/>
        <v>4.2007743459482469</v>
      </c>
      <c r="AE197" s="1">
        <f t="shared" si="46"/>
        <v>153.08485281686828</v>
      </c>
      <c r="AF197" s="1">
        <f t="shared" si="47"/>
        <v>4.7635178168682728</v>
      </c>
    </row>
    <row r="198" spans="1:32" x14ac:dyDescent="0.3">
      <c r="A198" s="3">
        <v>44043</v>
      </c>
      <c r="B198" s="4">
        <v>183</v>
      </c>
      <c r="C198" s="1">
        <v>105.88608600000001</v>
      </c>
      <c r="E198" s="1">
        <f t="shared" si="32"/>
        <v>94.669333193077989</v>
      </c>
      <c r="F198" s="1">
        <f t="shared" si="33"/>
        <v>11.216752806922017</v>
      </c>
      <c r="H198" s="1">
        <f t="shared" si="34"/>
        <v>94.719554715167902</v>
      </c>
      <c r="I198" s="1">
        <f t="shared" si="35"/>
        <v>11.166531284832104</v>
      </c>
      <c r="K198" s="1">
        <f t="shared" si="36"/>
        <v>95.171854418026214</v>
      </c>
      <c r="L198" s="1">
        <f t="shared" si="37"/>
        <v>10.714231581973792</v>
      </c>
      <c r="N198" s="1">
        <f t="shared" si="38"/>
        <v>95.525214602200407</v>
      </c>
      <c r="O198" s="1">
        <f t="shared" si="39"/>
        <v>10.360871397799599</v>
      </c>
      <c r="R198" s="3">
        <v>44043</v>
      </c>
      <c r="S198" s="4">
        <v>183</v>
      </c>
      <c r="T198" s="1">
        <v>148.53015099999999</v>
      </c>
      <c r="V198" s="1">
        <f t="shared" si="40"/>
        <v>150.3866458147387</v>
      </c>
      <c r="W198" s="1">
        <f t="shared" si="41"/>
        <v>1.8564948147387099</v>
      </c>
      <c r="Y198" s="1">
        <f t="shared" si="42"/>
        <v>150.7120187006949</v>
      </c>
      <c r="Z198" s="1">
        <f t="shared" si="43"/>
        <v>2.1818677006949088</v>
      </c>
      <c r="AB198" s="1">
        <f t="shared" si="44"/>
        <v>150.0016447383793</v>
      </c>
      <c r="AC198" s="1">
        <f t="shared" si="45"/>
        <v>1.4714937383793085</v>
      </c>
      <c r="AE198" s="1">
        <f t="shared" si="46"/>
        <v>149.36930891971102</v>
      </c>
      <c r="AF198" s="1">
        <f t="shared" si="47"/>
        <v>0.83915791971102749</v>
      </c>
    </row>
    <row r="199" spans="1:32" x14ac:dyDescent="0.3">
      <c r="A199" s="3">
        <v>44046</v>
      </c>
      <c r="B199" s="4">
        <v>184</v>
      </c>
      <c r="C199" s="1">
        <v>108.554153</v>
      </c>
      <c r="E199" s="1">
        <f t="shared" si="32"/>
        <v>96.464013642185506</v>
      </c>
      <c r="F199" s="1">
        <f t="shared" si="33"/>
        <v>12.090139357814493</v>
      </c>
      <c r="H199" s="1">
        <f t="shared" si="34"/>
        <v>98.292844726314172</v>
      </c>
      <c r="I199" s="1">
        <f t="shared" si="35"/>
        <v>10.261308273685827</v>
      </c>
      <c r="K199" s="1">
        <f t="shared" si="36"/>
        <v>101.6003933672105</v>
      </c>
      <c r="L199" s="1">
        <f t="shared" si="37"/>
        <v>6.9537596327894988</v>
      </c>
      <c r="N199" s="1">
        <f t="shared" si="38"/>
        <v>103.60669429248409</v>
      </c>
      <c r="O199" s="1">
        <f t="shared" si="39"/>
        <v>4.9474587075159064</v>
      </c>
      <c r="R199" s="3">
        <v>44046</v>
      </c>
      <c r="S199" s="4">
        <v>184</v>
      </c>
      <c r="T199" s="1">
        <v>147.694885</v>
      </c>
      <c r="V199" s="1">
        <f t="shared" si="40"/>
        <v>150.0896066443805</v>
      </c>
      <c r="W199" s="1">
        <f t="shared" si="41"/>
        <v>2.3947216443804962</v>
      </c>
      <c r="Y199" s="1">
        <f t="shared" si="42"/>
        <v>150.01382103647254</v>
      </c>
      <c r="Z199" s="1">
        <f t="shared" si="43"/>
        <v>2.318936036472536</v>
      </c>
      <c r="AB199" s="1">
        <f t="shared" si="44"/>
        <v>149.11874849535172</v>
      </c>
      <c r="AC199" s="1">
        <f t="shared" si="45"/>
        <v>1.4238634953517249</v>
      </c>
      <c r="AE199" s="1">
        <f t="shared" si="46"/>
        <v>148.7147657423364</v>
      </c>
      <c r="AF199" s="1">
        <f t="shared" si="47"/>
        <v>1.0198807423363974</v>
      </c>
    </row>
    <row r="200" spans="1:32" x14ac:dyDescent="0.3">
      <c r="A200" s="3">
        <v>44047</v>
      </c>
      <c r="B200" s="4">
        <v>185</v>
      </c>
      <c r="C200" s="1">
        <v>109.279099</v>
      </c>
      <c r="E200" s="1">
        <f t="shared" si="32"/>
        <v>98.398435939435814</v>
      </c>
      <c r="F200" s="1">
        <f t="shared" si="33"/>
        <v>10.880663060564189</v>
      </c>
      <c r="H200" s="1">
        <f t="shared" si="34"/>
        <v>101.57646337389363</v>
      </c>
      <c r="I200" s="1">
        <f t="shared" si="35"/>
        <v>7.7026356261063711</v>
      </c>
      <c r="K200" s="1">
        <f t="shared" si="36"/>
        <v>105.77264914688419</v>
      </c>
      <c r="L200" s="1">
        <f t="shared" si="37"/>
        <v>3.5064498531158108</v>
      </c>
      <c r="N200" s="1">
        <f t="shared" si="38"/>
        <v>107.46571208434651</v>
      </c>
      <c r="O200" s="1">
        <f t="shared" si="39"/>
        <v>1.8133869156534956</v>
      </c>
      <c r="R200" s="3">
        <v>44047</v>
      </c>
      <c r="S200" s="4">
        <v>185</v>
      </c>
      <c r="T200" s="1">
        <v>146.501633</v>
      </c>
      <c r="V200" s="1">
        <f t="shared" si="40"/>
        <v>149.70645118127962</v>
      </c>
      <c r="W200" s="1">
        <f t="shared" si="41"/>
        <v>3.2048181812796201</v>
      </c>
      <c r="Y200" s="1">
        <f t="shared" si="42"/>
        <v>149.2717615048013</v>
      </c>
      <c r="Z200" s="1">
        <f t="shared" si="43"/>
        <v>2.7701285048013062</v>
      </c>
      <c r="AB200" s="1">
        <f t="shared" si="44"/>
        <v>148.26443039814069</v>
      </c>
      <c r="AC200" s="1">
        <f t="shared" si="45"/>
        <v>1.762797398140691</v>
      </c>
      <c r="AE200" s="1">
        <f t="shared" si="46"/>
        <v>147.91925876331399</v>
      </c>
      <c r="AF200" s="1">
        <f t="shared" si="47"/>
        <v>1.4176257633139926</v>
      </c>
    </row>
    <row r="201" spans="1:32" x14ac:dyDescent="0.3">
      <c r="A201" s="3">
        <v>44048</v>
      </c>
      <c r="B201" s="4">
        <v>186</v>
      </c>
      <c r="C201" s="1">
        <v>109.675194</v>
      </c>
      <c r="E201" s="1">
        <f t="shared" si="32"/>
        <v>100.13934202912608</v>
      </c>
      <c r="F201" s="1">
        <f t="shared" si="33"/>
        <v>9.5358519708739209</v>
      </c>
      <c r="H201" s="1">
        <f t="shared" si="34"/>
        <v>104.04130677424767</v>
      </c>
      <c r="I201" s="1">
        <f t="shared" si="35"/>
        <v>5.633887225752332</v>
      </c>
      <c r="K201" s="1">
        <f t="shared" si="36"/>
        <v>107.87651905875369</v>
      </c>
      <c r="L201" s="1">
        <f t="shared" si="37"/>
        <v>1.7986749412463183</v>
      </c>
      <c r="N201" s="1">
        <f t="shared" si="38"/>
        <v>108.88015387855623</v>
      </c>
      <c r="O201" s="1">
        <f t="shared" si="39"/>
        <v>0.79504012144377612</v>
      </c>
      <c r="R201" s="3">
        <v>44048</v>
      </c>
      <c r="S201" s="4">
        <v>186</v>
      </c>
      <c r="T201" s="1">
        <v>149.972015</v>
      </c>
      <c r="V201" s="1">
        <f t="shared" si="40"/>
        <v>149.19368027227489</v>
      </c>
      <c r="W201" s="1">
        <f t="shared" si="41"/>
        <v>0.77833472772510959</v>
      </c>
      <c r="Y201" s="1">
        <f t="shared" si="42"/>
        <v>148.38532038326488</v>
      </c>
      <c r="Z201" s="1">
        <f t="shared" si="43"/>
        <v>1.5866946167351159</v>
      </c>
      <c r="AB201" s="1">
        <f t="shared" si="44"/>
        <v>147.20675195925628</v>
      </c>
      <c r="AC201" s="1">
        <f t="shared" si="45"/>
        <v>2.7652630407437186</v>
      </c>
      <c r="AE201" s="1">
        <f t="shared" si="46"/>
        <v>146.81351066792908</v>
      </c>
      <c r="AF201" s="1">
        <f t="shared" si="47"/>
        <v>3.158504332070919</v>
      </c>
    </row>
    <row r="202" spans="1:32" x14ac:dyDescent="0.3">
      <c r="A202" s="3">
        <v>44049</v>
      </c>
      <c r="B202" s="4">
        <v>187</v>
      </c>
      <c r="C202" s="1">
        <v>113.501678</v>
      </c>
      <c r="E202" s="1">
        <f t="shared" si="32"/>
        <v>101.66507834446591</v>
      </c>
      <c r="F202" s="1">
        <f t="shared" si="33"/>
        <v>11.836599655534087</v>
      </c>
      <c r="H202" s="1">
        <f t="shared" si="34"/>
        <v>105.8441506864884</v>
      </c>
      <c r="I202" s="1">
        <f t="shared" si="35"/>
        <v>7.6575273135115935</v>
      </c>
      <c r="K202" s="1">
        <f t="shared" si="36"/>
        <v>108.95572402350149</v>
      </c>
      <c r="L202" s="1">
        <f t="shared" si="37"/>
        <v>4.5459539764985095</v>
      </c>
      <c r="N202" s="1">
        <f t="shared" si="38"/>
        <v>109.50028517328238</v>
      </c>
      <c r="O202" s="1">
        <f t="shared" si="39"/>
        <v>4.0013928267176198</v>
      </c>
      <c r="R202" s="3">
        <v>44049</v>
      </c>
      <c r="S202" s="4">
        <v>187</v>
      </c>
      <c r="T202" s="1">
        <v>151.72210699999999</v>
      </c>
      <c r="V202" s="1">
        <f t="shared" si="40"/>
        <v>149.3182138287109</v>
      </c>
      <c r="W202" s="1">
        <f t="shared" si="41"/>
        <v>2.4038931712890985</v>
      </c>
      <c r="Y202" s="1">
        <f t="shared" si="42"/>
        <v>148.8930626606201</v>
      </c>
      <c r="Z202" s="1">
        <f t="shared" si="43"/>
        <v>2.829044339379891</v>
      </c>
      <c r="AB202" s="1">
        <f t="shared" si="44"/>
        <v>148.86590978370253</v>
      </c>
      <c r="AC202" s="1">
        <f t="shared" si="45"/>
        <v>2.8561972162974598</v>
      </c>
      <c r="AE202" s="1">
        <f t="shared" si="46"/>
        <v>149.27714404694439</v>
      </c>
      <c r="AF202" s="1">
        <f t="shared" si="47"/>
        <v>2.4449629530556081</v>
      </c>
    </row>
    <row r="203" spans="1:32" x14ac:dyDescent="0.3">
      <c r="A203" s="3">
        <v>44050</v>
      </c>
      <c r="B203" s="4">
        <v>188</v>
      </c>
      <c r="C203" s="1">
        <v>110.92113500000001</v>
      </c>
      <c r="E203" s="1">
        <f t="shared" si="32"/>
        <v>103.55893428935136</v>
      </c>
      <c r="F203" s="1">
        <f t="shared" si="33"/>
        <v>7.3622007106486507</v>
      </c>
      <c r="H203" s="1">
        <f t="shared" si="34"/>
        <v>108.2945594268121</v>
      </c>
      <c r="I203" s="1">
        <f t="shared" si="35"/>
        <v>2.6265755731879068</v>
      </c>
      <c r="K203" s="1">
        <f t="shared" si="36"/>
        <v>111.68329640940058</v>
      </c>
      <c r="L203" s="1">
        <f t="shared" si="37"/>
        <v>0.76216140940057642</v>
      </c>
      <c r="N203" s="1">
        <f t="shared" si="38"/>
        <v>112.62137157812214</v>
      </c>
      <c r="O203" s="1">
        <f t="shared" si="39"/>
        <v>1.70023657812213</v>
      </c>
      <c r="R203" s="3">
        <v>44050</v>
      </c>
      <c r="S203" s="4">
        <v>188</v>
      </c>
      <c r="T203" s="1">
        <v>154.23788500000001</v>
      </c>
      <c r="V203" s="1">
        <f t="shared" si="40"/>
        <v>149.70283673611715</v>
      </c>
      <c r="W203" s="1">
        <f t="shared" si="41"/>
        <v>4.5350482638828566</v>
      </c>
      <c r="Y203" s="1">
        <f t="shared" si="42"/>
        <v>149.79835684922165</v>
      </c>
      <c r="Z203" s="1">
        <f t="shared" si="43"/>
        <v>4.4395281507783579</v>
      </c>
      <c r="AB203" s="1">
        <f t="shared" si="44"/>
        <v>150.57962811348102</v>
      </c>
      <c r="AC203" s="1">
        <f t="shared" si="45"/>
        <v>3.6582568865189842</v>
      </c>
      <c r="AE203" s="1">
        <f t="shared" si="46"/>
        <v>151.18421515032776</v>
      </c>
      <c r="AF203" s="1">
        <f t="shared" si="47"/>
        <v>3.0536698496722465</v>
      </c>
    </row>
    <row r="204" spans="1:32" x14ac:dyDescent="0.3">
      <c r="A204" s="3">
        <v>44053</v>
      </c>
      <c r="B204" s="4">
        <v>189</v>
      </c>
      <c r="C204" s="1">
        <v>112.533356</v>
      </c>
      <c r="E204" s="1">
        <f t="shared" si="32"/>
        <v>104.73688640305514</v>
      </c>
      <c r="F204" s="1">
        <f t="shared" si="33"/>
        <v>7.7964695969448599</v>
      </c>
      <c r="H204" s="1">
        <f t="shared" si="34"/>
        <v>109.13506361023221</v>
      </c>
      <c r="I204" s="1">
        <f t="shared" si="35"/>
        <v>3.3982923897677892</v>
      </c>
      <c r="K204" s="1">
        <f t="shared" si="36"/>
        <v>111.22599956376024</v>
      </c>
      <c r="L204" s="1">
        <f t="shared" si="37"/>
        <v>1.3073564362397576</v>
      </c>
      <c r="N204" s="1">
        <f t="shared" si="38"/>
        <v>111.29518704718687</v>
      </c>
      <c r="O204" s="1">
        <f t="shared" si="39"/>
        <v>1.2381689528131261</v>
      </c>
      <c r="R204" s="3">
        <v>44053</v>
      </c>
      <c r="S204" s="4">
        <v>189</v>
      </c>
      <c r="T204" s="1">
        <v>158.53358499999999</v>
      </c>
      <c r="V204" s="1">
        <f t="shared" si="40"/>
        <v>150.42844445833839</v>
      </c>
      <c r="W204" s="1">
        <f t="shared" si="41"/>
        <v>8.1051405416615978</v>
      </c>
      <c r="Y204" s="1">
        <f t="shared" si="42"/>
        <v>151.21900585747071</v>
      </c>
      <c r="Z204" s="1">
        <f t="shared" si="43"/>
        <v>7.3145791425292828</v>
      </c>
      <c r="AB204" s="1">
        <f t="shared" si="44"/>
        <v>152.77458224539242</v>
      </c>
      <c r="AC204" s="1">
        <f t="shared" si="45"/>
        <v>5.7590027546075646</v>
      </c>
      <c r="AE204" s="1">
        <f t="shared" si="46"/>
        <v>153.5660776330721</v>
      </c>
      <c r="AF204" s="1">
        <f t="shared" si="47"/>
        <v>4.9675073669278902</v>
      </c>
    </row>
    <row r="205" spans="1:32" x14ac:dyDescent="0.3">
      <c r="A205" s="3">
        <v>44054</v>
      </c>
      <c r="B205" s="4">
        <v>190</v>
      </c>
      <c r="C205" s="1">
        <v>109.186623</v>
      </c>
      <c r="E205" s="1">
        <f t="shared" si="32"/>
        <v>105.98432153856632</v>
      </c>
      <c r="F205" s="1">
        <f t="shared" si="33"/>
        <v>3.2023014614336773</v>
      </c>
      <c r="H205" s="1">
        <f t="shared" si="34"/>
        <v>110.2225171749579</v>
      </c>
      <c r="I205" s="1">
        <f t="shared" si="35"/>
        <v>1.0358941749579031</v>
      </c>
      <c r="K205" s="1">
        <f t="shared" si="36"/>
        <v>112.0104134255041</v>
      </c>
      <c r="L205" s="1">
        <f t="shared" si="37"/>
        <v>2.8237904255041002</v>
      </c>
      <c r="N205" s="1">
        <f t="shared" si="38"/>
        <v>112.2609588303811</v>
      </c>
      <c r="O205" s="1">
        <f t="shared" si="39"/>
        <v>3.0743358303811021</v>
      </c>
      <c r="R205" s="3">
        <v>44054</v>
      </c>
      <c r="S205" s="4">
        <v>190</v>
      </c>
      <c r="T205" s="1">
        <v>159.378815</v>
      </c>
      <c r="V205" s="1">
        <f t="shared" si="40"/>
        <v>151.72526694500425</v>
      </c>
      <c r="W205" s="1">
        <f t="shared" si="41"/>
        <v>7.6535480549957526</v>
      </c>
      <c r="Y205" s="1">
        <f t="shared" si="42"/>
        <v>153.55967118308007</v>
      </c>
      <c r="Z205" s="1">
        <f t="shared" si="43"/>
        <v>5.819143816919933</v>
      </c>
      <c r="AB205" s="1">
        <f t="shared" si="44"/>
        <v>156.22998389815697</v>
      </c>
      <c r="AC205" s="1">
        <f t="shared" si="45"/>
        <v>3.1488311018430295</v>
      </c>
      <c r="AE205" s="1">
        <f t="shared" si="46"/>
        <v>157.44073337927585</v>
      </c>
      <c r="AF205" s="1">
        <f t="shared" si="47"/>
        <v>1.938081620724148</v>
      </c>
    </row>
    <row r="206" spans="1:32" x14ac:dyDescent="0.3">
      <c r="A206" s="3">
        <v>44055</v>
      </c>
      <c r="B206" s="4">
        <v>191</v>
      </c>
      <c r="C206" s="1">
        <v>112.815369</v>
      </c>
      <c r="E206" s="1">
        <f t="shared" si="32"/>
        <v>106.4966897723957</v>
      </c>
      <c r="F206" s="1">
        <f t="shared" si="33"/>
        <v>6.3186792276043064</v>
      </c>
      <c r="H206" s="1">
        <f t="shared" si="34"/>
        <v>109.89103103897136</v>
      </c>
      <c r="I206" s="1">
        <f t="shared" si="35"/>
        <v>2.9243379610286411</v>
      </c>
      <c r="K206" s="1">
        <f t="shared" si="36"/>
        <v>110.31613917020164</v>
      </c>
      <c r="L206" s="1">
        <f t="shared" si="37"/>
        <v>2.4992298297983666</v>
      </c>
      <c r="N206" s="1">
        <f t="shared" si="38"/>
        <v>109.86297688268385</v>
      </c>
      <c r="O206" s="1">
        <f t="shared" si="39"/>
        <v>2.9523921173161511</v>
      </c>
      <c r="R206" s="3">
        <v>44055</v>
      </c>
      <c r="S206" s="4">
        <v>191</v>
      </c>
      <c r="T206" s="1">
        <v>159.16999799999999</v>
      </c>
      <c r="V206" s="1">
        <f t="shared" si="40"/>
        <v>152.94983463380356</v>
      </c>
      <c r="W206" s="1">
        <f t="shared" si="41"/>
        <v>6.2201633661964308</v>
      </c>
      <c r="Y206" s="1">
        <f t="shared" si="42"/>
        <v>155.42179720449445</v>
      </c>
      <c r="Z206" s="1">
        <f t="shared" si="43"/>
        <v>3.7482007955055394</v>
      </c>
      <c r="AB206" s="1">
        <f t="shared" si="44"/>
        <v>158.11928255926279</v>
      </c>
      <c r="AC206" s="1">
        <f t="shared" si="45"/>
        <v>1.050715440737207</v>
      </c>
      <c r="AE206" s="1">
        <f t="shared" si="46"/>
        <v>158.95243704344068</v>
      </c>
      <c r="AF206" s="1">
        <f t="shared" si="47"/>
        <v>0.21756095655931063</v>
      </c>
    </row>
    <row r="207" spans="1:32" x14ac:dyDescent="0.3">
      <c r="A207" s="3">
        <v>44056</v>
      </c>
      <c r="B207" s="4">
        <v>192</v>
      </c>
      <c r="C207" s="1">
        <v>114.81192</v>
      </c>
      <c r="E207" s="1">
        <f t="shared" si="32"/>
        <v>107.50767844881238</v>
      </c>
      <c r="F207" s="1">
        <f t="shared" si="33"/>
        <v>7.3042415511876158</v>
      </c>
      <c r="H207" s="1">
        <f t="shared" si="34"/>
        <v>110.82681918650052</v>
      </c>
      <c r="I207" s="1">
        <f t="shared" si="35"/>
        <v>3.9851008134994856</v>
      </c>
      <c r="K207" s="1">
        <f t="shared" si="36"/>
        <v>111.81567706808065</v>
      </c>
      <c r="L207" s="1">
        <f t="shared" si="37"/>
        <v>2.9962429319193546</v>
      </c>
      <c r="N207" s="1">
        <f t="shared" si="38"/>
        <v>112.16584273419045</v>
      </c>
      <c r="O207" s="1">
        <f t="shared" si="39"/>
        <v>2.6460772658095522</v>
      </c>
      <c r="R207" s="3">
        <v>44056</v>
      </c>
      <c r="S207" s="4">
        <v>192</v>
      </c>
      <c r="T207" s="1">
        <v>158.979996</v>
      </c>
      <c r="V207" s="1">
        <f t="shared" si="40"/>
        <v>153.94506077239498</v>
      </c>
      <c r="W207" s="1">
        <f t="shared" si="41"/>
        <v>5.0349352276050183</v>
      </c>
      <c r="Y207" s="1">
        <f t="shared" si="42"/>
        <v>156.62122145905622</v>
      </c>
      <c r="Z207" s="1">
        <f t="shared" si="43"/>
        <v>2.3587745409437844</v>
      </c>
      <c r="AB207" s="1">
        <f t="shared" si="44"/>
        <v>158.74971182370513</v>
      </c>
      <c r="AC207" s="1">
        <f t="shared" si="45"/>
        <v>0.23028417629487308</v>
      </c>
      <c r="AE207" s="1">
        <f t="shared" si="46"/>
        <v>159.12213458955694</v>
      </c>
      <c r="AF207" s="1">
        <f t="shared" si="47"/>
        <v>0.14213858955693581</v>
      </c>
    </row>
    <row r="208" spans="1:32" x14ac:dyDescent="0.3">
      <c r="A208" s="3">
        <v>44057</v>
      </c>
      <c r="B208" s="4">
        <v>193</v>
      </c>
      <c r="C208" s="1">
        <v>114.709602</v>
      </c>
      <c r="E208" s="1">
        <f t="shared" si="32"/>
        <v>108.67635709700239</v>
      </c>
      <c r="F208" s="1">
        <f t="shared" si="33"/>
        <v>6.033244902997609</v>
      </c>
      <c r="H208" s="1">
        <f t="shared" si="34"/>
        <v>112.10205144682034</v>
      </c>
      <c r="I208" s="1">
        <f t="shared" si="35"/>
        <v>2.6075505531796637</v>
      </c>
      <c r="K208" s="1">
        <f t="shared" si="36"/>
        <v>113.61342282723226</v>
      </c>
      <c r="L208" s="1">
        <f t="shared" si="37"/>
        <v>1.0961791727677479</v>
      </c>
      <c r="N208" s="1">
        <f t="shared" si="38"/>
        <v>114.22978300152189</v>
      </c>
      <c r="O208" s="1">
        <f t="shared" si="39"/>
        <v>0.47981899847810894</v>
      </c>
      <c r="R208" s="3">
        <v>44057</v>
      </c>
      <c r="S208" s="4">
        <v>193</v>
      </c>
      <c r="T208" s="1">
        <v>160.279999</v>
      </c>
      <c r="V208" s="1">
        <f t="shared" si="40"/>
        <v>154.75065040881179</v>
      </c>
      <c r="W208" s="1">
        <f t="shared" si="41"/>
        <v>5.5293485911882101</v>
      </c>
      <c r="Y208" s="1">
        <f t="shared" si="42"/>
        <v>157.37602931215821</v>
      </c>
      <c r="Z208" s="1">
        <f t="shared" si="43"/>
        <v>2.9039696878417942</v>
      </c>
      <c r="AB208" s="1">
        <f t="shared" si="44"/>
        <v>158.88788232948204</v>
      </c>
      <c r="AC208" s="1">
        <f t="shared" si="45"/>
        <v>1.3921166705179644</v>
      </c>
      <c r="AE208" s="1">
        <f t="shared" si="46"/>
        <v>159.01126648970251</v>
      </c>
      <c r="AF208" s="1">
        <f t="shared" si="47"/>
        <v>1.2687325102974967</v>
      </c>
    </row>
    <row r="209" spans="1:32" x14ac:dyDescent="0.3">
      <c r="A209" s="3">
        <v>44060</v>
      </c>
      <c r="B209" s="4">
        <v>194</v>
      </c>
      <c r="C209" s="1">
        <v>114.41011</v>
      </c>
      <c r="E209" s="1">
        <f t="shared" si="32"/>
        <v>109.64167628148201</v>
      </c>
      <c r="F209" s="1">
        <f t="shared" si="33"/>
        <v>4.768433718517997</v>
      </c>
      <c r="H209" s="1">
        <f t="shared" si="34"/>
        <v>112.93646762383781</v>
      </c>
      <c r="I209" s="1">
        <f t="shared" si="35"/>
        <v>1.4736423761621893</v>
      </c>
      <c r="K209" s="1">
        <f t="shared" si="36"/>
        <v>114.2711303308929</v>
      </c>
      <c r="L209" s="1">
        <f t="shared" si="37"/>
        <v>0.13897966910710124</v>
      </c>
      <c r="N209" s="1">
        <f t="shared" si="38"/>
        <v>114.60404182033481</v>
      </c>
      <c r="O209" s="1">
        <f t="shared" si="39"/>
        <v>0.19393182033481082</v>
      </c>
      <c r="R209" s="3">
        <v>44060</v>
      </c>
      <c r="S209" s="4">
        <v>194</v>
      </c>
      <c r="T209" s="1">
        <v>158.759995</v>
      </c>
      <c r="V209" s="1">
        <f t="shared" si="40"/>
        <v>155.63534618340188</v>
      </c>
      <c r="W209" s="1">
        <f t="shared" si="41"/>
        <v>3.1246488165981248</v>
      </c>
      <c r="Y209" s="1">
        <f t="shared" si="42"/>
        <v>158.30529961226756</v>
      </c>
      <c r="Z209" s="1">
        <f t="shared" si="43"/>
        <v>0.45469538773244267</v>
      </c>
      <c r="AB209" s="1">
        <f t="shared" si="44"/>
        <v>159.72315233179282</v>
      </c>
      <c r="AC209" s="1">
        <f t="shared" si="45"/>
        <v>0.96315733179281438</v>
      </c>
      <c r="AE209" s="1">
        <f t="shared" si="46"/>
        <v>160.00087784773456</v>
      </c>
      <c r="AF209" s="1">
        <f t="shared" si="47"/>
        <v>1.2408828477345537</v>
      </c>
    </row>
    <row r="210" spans="1:32" x14ac:dyDescent="0.3">
      <c r="A210" s="3">
        <v>44061</v>
      </c>
      <c r="B210" s="4">
        <v>195</v>
      </c>
      <c r="C210" s="1">
        <v>115.363472</v>
      </c>
      <c r="E210" s="1">
        <f t="shared" ref="E210:E268" si="48">$D$16*C209+(1-$D$16)*E209</f>
        <v>110.40462567644488</v>
      </c>
      <c r="F210" s="1">
        <f t="shared" ref="F210:F267" si="49">ABS(C210-E210)</f>
        <v>4.9588463235551217</v>
      </c>
      <c r="H210" s="1">
        <f t="shared" ref="H210:H268" si="50">C209*$G$16+(1-$G$16)*H209</f>
        <v>113.4080331842097</v>
      </c>
      <c r="I210" s="1">
        <f t="shared" ref="I210:I267" si="51">ABS(C210-H210)</f>
        <v>1.955438815790302</v>
      </c>
      <c r="K210" s="1">
        <f t="shared" ref="K210:K268" si="52">C209*$J$16+(1-$J$16)*K209</f>
        <v>114.35451813235717</v>
      </c>
      <c r="L210" s="1">
        <f t="shared" ref="L210:L267" si="53">ABS(C210-K210)</f>
        <v>1.0089538676428305</v>
      </c>
      <c r="N210" s="1">
        <f t="shared" ref="N210:N268" si="54">C209*$M$16+(1-$M$16)*N209</f>
        <v>114.45277500047366</v>
      </c>
      <c r="O210" s="1">
        <f t="shared" ref="O210:O267" si="55">ABS(C210-N210)</f>
        <v>0.91069699952633698</v>
      </c>
      <c r="R210" s="3">
        <v>44061</v>
      </c>
      <c r="S210" s="4">
        <v>195</v>
      </c>
      <c r="T210" s="1">
        <v>157.38000500000001</v>
      </c>
      <c r="V210" s="1">
        <f t="shared" ref="V210:V268" si="56">T209*$U$16+(1-$U$16)*V209</f>
        <v>156.13528999405756</v>
      </c>
      <c r="W210" s="1">
        <f t="shared" ref="W210:W267" si="57">ABS(T210-V210)</f>
        <v>1.244715005942453</v>
      </c>
      <c r="Y210" s="1">
        <f t="shared" ref="Y210:Y268" si="58">T209*$X$16+(1-$X$16)*Y209</f>
        <v>158.45080213634193</v>
      </c>
      <c r="Z210" s="1">
        <f t="shared" ref="Z210:Z267" si="59">ABS(T210-Y210)</f>
        <v>1.0707971363419233</v>
      </c>
      <c r="AB210" s="1">
        <f t="shared" ref="AB210:AB268" si="60">T209*$AA$16+(1-$AA$16)*AB209</f>
        <v>159.14525793271713</v>
      </c>
      <c r="AC210" s="1">
        <f t="shared" ref="AC210:AC267" si="61">ABS(T210-AB210)</f>
        <v>1.765252932717118</v>
      </c>
      <c r="AE210" s="1">
        <f t="shared" ref="AE210:AE268" si="62">T209*$AD$16+(1-$AD$16)*AE209</f>
        <v>159.0329892265016</v>
      </c>
      <c r="AF210" s="1">
        <f t="shared" ref="AF210:AF267" si="63">ABS(T210-AE210)</f>
        <v>1.6529842265015873</v>
      </c>
    </row>
    <row r="211" spans="1:32" x14ac:dyDescent="0.3">
      <c r="A211" s="3">
        <v>44062</v>
      </c>
      <c r="B211" s="4">
        <v>196</v>
      </c>
      <c r="C211" s="1">
        <v>115.508217</v>
      </c>
      <c r="E211" s="1">
        <f t="shared" si="48"/>
        <v>111.1980410882137</v>
      </c>
      <c r="F211" s="1">
        <f t="shared" si="49"/>
        <v>4.3101759117863025</v>
      </c>
      <c r="H211" s="1">
        <f t="shared" si="50"/>
        <v>114.03377360526258</v>
      </c>
      <c r="I211" s="1">
        <f t="shared" si="51"/>
        <v>1.4744433947374205</v>
      </c>
      <c r="K211" s="1">
        <f t="shared" si="52"/>
        <v>114.95989045294286</v>
      </c>
      <c r="L211" s="1">
        <f t="shared" si="53"/>
        <v>0.5483265470571439</v>
      </c>
      <c r="N211" s="1">
        <f t="shared" si="54"/>
        <v>115.1631186601042</v>
      </c>
      <c r="O211" s="1">
        <f t="shared" si="55"/>
        <v>0.34509833989579874</v>
      </c>
      <c r="R211" s="3">
        <v>44062</v>
      </c>
      <c r="S211" s="4">
        <v>196</v>
      </c>
      <c r="T211" s="1">
        <v>156.85000600000001</v>
      </c>
      <c r="V211" s="1">
        <f t="shared" si="56"/>
        <v>156.33444439500835</v>
      </c>
      <c r="W211" s="1">
        <f t="shared" si="57"/>
        <v>0.51556160499166026</v>
      </c>
      <c r="Y211" s="1">
        <f t="shared" si="58"/>
        <v>158.10814705271252</v>
      </c>
      <c r="Z211" s="1">
        <f t="shared" si="59"/>
        <v>1.2581410527125172</v>
      </c>
      <c r="AB211" s="1">
        <f t="shared" si="60"/>
        <v>158.08610617308688</v>
      </c>
      <c r="AC211" s="1">
        <f t="shared" si="61"/>
        <v>1.2361001730868679</v>
      </c>
      <c r="AE211" s="1">
        <f t="shared" si="62"/>
        <v>157.74366152983035</v>
      </c>
      <c r="AF211" s="1">
        <f t="shared" si="63"/>
        <v>0.89365552983034036</v>
      </c>
    </row>
    <row r="212" spans="1:32" x14ac:dyDescent="0.3">
      <c r="A212" s="3">
        <v>44063</v>
      </c>
      <c r="B212" s="4">
        <v>197</v>
      </c>
      <c r="C212" s="1">
        <v>118.071297</v>
      </c>
      <c r="E212" s="1">
        <f t="shared" si="48"/>
        <v>111.8876692340995</v>
      </c>
      <c r="F212" s="1">
        <f t="shared" si="49"/>
        <v>6.1836277659004963</v>
      </c>
      <c r="H212" s="1">
        <f t="shared" si="50"/>
        <v>114.50559549157855</v>
      </c>
      <c r="I212" s="1">
        <f t="shared" si="51"/>
        <v>3.5657015084214549</v>
      </c>
      <c r="K212" s="1">
        <f t="shared" si="52"/>
        <v>115.28888638117715</v>
      </c>
      <c r="L212" s="1">
        <f t="shared" si="53"/>
        <v>2.7824106188228512</v>
      </c>
      <c r="N212" s="1">
        <f t="shared" si="54"/>
        <v>115.43229536522293</v>
      </c>
      <c r="O212" s="1">
        <f t="shared" si="55"/>
        <v>2.6390016347770739</v>
      </c>
      <c r="R212" s="3">
        <v>44063</v>
      </c>
      <c r="S212" s="4">
        <v>197</v>
      </c>
      <c r="T212" s="1">
        <v>156.16999799999999</v>
      </c>
      <c r="V212" s="1">
        <f t="shared" si="56"/>
        <v>156.41693425180699</v>
      </c>
      <c r="W212" s="1">
        <f t="shared" si="57"/>
        <v>0.24693625180699996</v>
      </c>
      <c r="Y212" s="1">
        <f t="shared" si="58"/>
        <v>157.70554191584452</v>
      </c>
      <c r="Z212" s="1">
        <f t="shared" si="59"/>
        <v>1.5355439158445279</v>
      </c>
      <c r="AB212" s="1">
        <f t="shared" si="60"/>
        <v>157.34444606923475</v>
      </c>
      <c r="AC212" s="1">
        <f t="shared" si="61"/>
        <v>1.1744480692347565</v>
      </c>
      <c r="AE212" s="1">
        <f t="shared" si="62"/>
        <v>157.04661021656267</v>
      </c>
      <c r="AF212" s="1">
        <f t="shared" si="63"/>
        <v>0.87661221656267685</v>
      </c>
    </row>
    <row r="213" spans="1:32" x14ac:dyDescent="0.3">
      <c r="A213" s="3">
        <v>44064</v>
      </c>
      <c r="B213" s="4">
        <v>198</v>
      </c>
      <c r="C213" s="1">
        <v>124.1558</v>
      </c>
      <c r="E213" s="1">
        <f t="shared" si="48"/>
        <v>112.87704967664358</v>
      </c>
      <c r="F213" s="1">
        <f t="shared" si="49"/>
        <v>11.278750323356419</v>
      </c>
      <c r="H213" s="1">
        <f t="shared" si="50"/>
        <v>115.64661997427341</v>
      </c>
      <c r="I213" s="1">
        <f t="shared" si="51"/>
        <v>8.509180025726593</v>
      </c>
      <c r="K213" s="1">
        <f t="shared" si="52"/>
        <v>116.95833275247085</v>
      </c>
      <c r="L213" s="1">
        <f t="shared" si="53"/>
        <v>7.197467247529147</v>
      </c>
      <c r="N213" s="1">
        <f t="shared" si="54"/>
        <v>117.49071664034904</v>
      </c>
      <c r="O213" s="1">
        <f t="shared" si="55"/>
        <v>6.6650833596509642</v>
      </c>
      <c r="R213" s="3">
        <v>44064</v>
      </c>
      <c r="S213" s="4">
        <v>198</v>
      </c>
      <c r="T213" s="1">
        <v>157.5</v>
      </c>
      <c r="V213" s="1">
        <f t="shared" si="56"/>
        <v>156.37742445151787</v>
      </c>
      <c r="W213" s="1">
        <f t="shared" si="57"/>
        <v>1.122575548482132</v>
      </c>
      <c r="Y213" s="1">
        <f t="shared" si="58"/>
        <v>157.21416786277427</v>
      </c>
      <c r="Z213" s="1">
        <f t="shared" si="59"/>
        <v>0.28583213722572509</v>
      </c>
      <c r="AB213" s="1">
        <f t="shared" si="60"/>
        <v>156.63977722769391</v>
      </c>
      <c r="AC213" s="1">
        <f t="shared" si="61"/>
        <v>0.86022277230608779</v>
      </c>
      <c r="AE213" s="1">
        <f t="shared" si="62"/>
        <v>156.36285268764379</v>
      </c>
      <c r="AF213" s="1">
        <f t="shared" si="63"/>
        <v>1.1371473123562055</v>
      </c>
    </row>
    <row r="214" spans="1:32" x14ac:dyDescent="0.3">
      <c r="A214" s="3">
        <v>44067</v>
      </c>
      <c r="B214" s="4">
        <v>199</v>
      </c>
      <c r="C214" s="1">
        <v>125.640739</v>
      </c>
      <c r="E214" s="1">
        <f t="shared" si="48"/>
        <v>114.68164972838059</v>
      </c>
      <c r="F214" s="1">
        <f t="shared" si="49"/>
        <v>10.959089271619405</v>
      </c>
      <c r="H214" s="1">
        <f t="shared" si="50"/>
        <v>118.36955758250591</v>
      </c>
      <c r="I214" s="1">
        <f t="shared" si="51"/>
        <v>7.2711814174940912</v>
      </c>
      <c r="K214" s="1">
        <f t="shared" si="52"/>
        <v>121.27681310098833</v>
      </c>
      <c r="L214" s="1">
        <f t="shared" si="53"/>
        <v>4.3639258990116616</v>
      </c>
      <c r="N214" s="1">
        <f t="shared" si="54"/>
        <v>122.68948166087679</v>
      </c>
      <c r="O214" s="1">
        <f t="shared" si="55"/>
        <v>2.9512573391232024</v>
      </c>
      <c r="R214" s="3">
        <v>44067</v>
      </c>
      <c r="S214" s="4">
        <v>199</v>
      </c>
      <c r="T214" s="1">
        <v>159.36999499999999</v>
      </c>
      <c r="V214" s="1">
        <f t="shared" si="56"/>
        <v>156.557036539275</v>
      </c>
      <c r="W214" s="1">
        <f t="shared" si="57"/>
        <v>2.8129584607249853</v>
      </c>
      <c r="Y214" s="1">
        <f t="shared" si="58"/>
        <v>157.30563414668649</v>
      </c>
      <c r="Z214" s="1">
        <f t="shared" si="59"/>
        <v>2.0643608533135023</v>
      </c>
      <c r="AB214" s="1">
        <f t="shared" si="60"/>
        <v>157.15591089107755</v>
      </c>
      <c r="AC214" s="1">
        <f t="shared" si="61"/>
        <v>2.2140841089224352</v>
      </c>
      <c r="AE214" s="1">
        <f t="shared" si="62"/>
        <v>157.24982759128164</v>
      </c>
      <c r="AF214" s="1">
        <f t="shared" si="63"/>
        <v>2.1201674087183449</v>
      </c>
    </row>
    <row r="215" spans="1:32" x14ac:dyDescent="0.3">
      <c r="A215" s="3">
        <v>44068</v>
      </c>
      <c r="B215" s="4">
        <v>200</v>
      </c>
      <c r="C215" s="1">
        <v>124.610016</v>
      </c>
      <c r="E215" s="1">
        <f t="shared" si="48"/>
        <v>116.43510401183968</v>
      </c>
      <c r="F215" s="1">
        <f t="shared" si="49"/>
        <v>8.1749119881603178</v>
      </c>
      <c r="H215" s="1">
        <f t="shared" si="50"/>
        <v>120.69633563610401</v>
      </c>
      <c r="I215" s="1">
        <f t="shared" si="51"/>
        <v>3.9136803638959918</v>
      </c>
      <c r="K215" s="1">
        <f t="shared" si="52"/>
        <v>123.89516864039533</v>
      </c>
      <c r="L215" s="1">
        <f t="shared" si="53"/>
        <v>0.7148473596046756</v>
      </c>
      <c r="N215" s="1">
        <f t="shared" si="54"/>
        <v>124.99146238539289</v>
      </c>
      <c r="O215" s="1">
        <f t="shared" si="55"/>
        <v>0.38144638539289133</v>
      </c>
      <c r="R215" s="3">
        <v>44068</v>
      </c>
      <c r="S215" s="4">
        <v>200</v>
      </c>
      <c r="T215" s="1">
        <v>164.529999</v>
      </c>
      <c r="V215" s="1">
        <f t="shared" si="56"/>
        <v>157.007109892991</v>
      </c>
      <c r="W215" s="1">
        <f t="shared" si="57"/>
        <v>7.5228891070090071</v>
      </c>
      <c r="Y215" s="1">
        <f t="shared" si="58"/>
        <v>157.9662296197468</v>
      </c>
      <c r="Z215" s="1">
        <f t="shared" si="59"/>
        <v>6.5637693802532056</v>
      </c>
      <c r="AB215" s="1">
        <f t="shared" si="60"/>
        <v>158.48436135643101</v>
      </c>
      <c r="AC215" s="1">
        <f t="shared" si="61"/>
        <v>6.0456376435689947</v>
      </c>
      <c r="AE215" s="1">
        <f t="shared" si="62"/>
        <v>158.90355817008194</v>
      </c>
      <c r="AF215" s="1">
        <f t="shared" si="63"/>
        <v>5.6264408299180673</v>
      </c>
    </row>
    <row r="216" spans="1:32" x14ac:dyDescent="0.3">
      <c r="A216" s="3">
        <v>44069</v>
      </c>
      <c r="B216" s="4">
        <v>201</v>
      </c>
      <c r="C216" s="1">
        <v>126.304596</v>
      </c>
      <c r="E216" s="1">
        <f t="shared" si="48"/>
        <v>117.74308992994533</v>
      </c>
      <c r="F216" s="1">
        <f t="shared" si="49"/>
        <v>8.5615060700546763</v>
      </c>
      <c r="H216" s="1">
        <f t="shared" si="50"/>
        <v>121.94871335255073</v>
      </c>
      <c r="I216" s="1">
        <f t="shared" si="51"/>
        <v>4.3558826474492776</v>
      </c>
      <c r="K216" s="1">
        <f t="shared" si="52"/>
        <v>124.32407705615813</v>
      </c>
      <c r="L216" s="1">
        <f t="shared" si="53"/>
        <v>1.9805189438418722</v>
      </c>
      <c r="N216" s="1">
        <f t="shared" si="54"/>
        <v>124.69393420478643</v>
      </c>
      <c r="O216" s="1">
        <f t="shared" si="55"/>
        <v>1.6106617952135736</v>
      </c>
      <c r="R216" s="3">
        <v>44069</v>
      </c>
      <c r="S216" s="4">
        <v>201</v>
      </c>
      <c r="T216" s="1">
        <v>165.30999800000001</v>
      </c>
      <c r="V216" s="1">
        <f t="shared" si="56"/>
        <v>158.21077215011243</v>
      </c>
      <c r="W216" s="1">
        <f t="shared" si="57"/>
        <v>7.0992258498875742</v>
      </c>
      <c r="Y216" s="1">
        <f t="shared" si="58"/>
        <v>160.06663582142781</v>
      </c>
      <c r="Z216" s="1">
        <f t="shared" si="59"/>
        <v>5.2433621785721982</v>
      </c>
      <c r="AB216" s="1">
        <f t="shared" si="60"/>
        <v>162.11174394257239</v>
      </c>
      <c r="AC216" s="1">
        <f t="shared" si="61"/>
        <v>3.1982540574276186</v>
      </c>
      <c r="AE216" s="1">
        <f t="shared" si="62"/>
        <v>163.29218201741804</v>
      </c>
      <c r="AF216" s="1">
        <f t="shared" si="63"/>
        <v>2.0178159825819648</v>
      </c>
    </row>
    <row r="217" spans="1:32" x14ac:dyDescent="0.3">
      <c r="A217" s="3">
        <v>44070</v>
      </c>
      <c r="B217" s="4">
        <v>202</v>
      </c>
      <c r="C217" s="1">
        <v>124.794701</v>
      </c>
      <c r="E217" s="1">
        <f t="shared" si="48"/>
        <v>119.11293090115407</v>
      </c>
      <c r="F217" s="1">
        <f t="shared" si="49"/>
        <v>5.6817700988459308</v>
      </c>
      <c r="H217" s="1">
        <f t="shared" si="50"/>
        <v>123.34259579973448</v>
      </c>
      <c r="I217" s="1">
        <f t="shared" si="51"/>
        <v>1.452105200265521</v>
      </c>
      <c r="K217" s="1">
        <f t="shared" si="52"/>
        <v>125.51238842246326</v>
      </c>
      <c r="L217" s="1">
        <f t="shared" si="53"/>
        <v>0.71768742246325701</v>
      </c>
      <c r="N217" s="1">
        <f t="shared" si="54"/>
        <v>125.95025040505301</v>
      </c>
      <c r="O217" s="1">
        <f t="shared" si="55"/>
        <v>1.1555494050530086</v>
      </c>
      <c r="R217" s="3">
        <v>44070</v>
      </c>
      <c r="S217" s="4">
        <v>202</v>
      </c>
      <c r="T217" s="1">
        <v>165.990005</v>
      </c>
      <c r="V217" s="1">
        <f t="shared" si="56"/>
        <v>159.34664828609445</v>
      </c>
      <c r="W217" s="1">
        <f t="shared" si="57"/>
        <v>6.6433567139055469</v>
      </c>
      <c r="Y217" s="1">
        <f t="shared" si="58"/>
        <v>161.74451171857089</v>
      </c>
      <c r="Z217" s="1">
        <f t="shared" si="59"/>
        <v>4.2454932814291055</v>
      </c>
      <c r="AB217" s="1">
        <f t="shared" si="60"/>
        <v>164.03069637702896</v>
      </c>
      <c r="AC217" s="1">
        <f t="shared" si="61"/>
        <v>1.9593086229710366</v>
      </c>
      <c r="AE217" s="1">
        <f t="shared" si="62"/>
        <v>164.86607848383198</v>
      </c>
      <c r="AF217" s="1">
        <f t="shared" si="63"/>
        <v>1.1239265161680123</v>
      </c>
    </row>
    <row r="218" spans="1:32" x14ac:dyDescent="0.3">
      <c r="A218" s="3">
        <v>44071</v>
      </c>
      <c r="B218" s="4">
        <v>203</v>
      </c>
      <c r="C218" s="1">
        <v>124.592552</v>
      </c>
      <c r="E218" s="1">
        <f t="shared" si="48"/>
        <v>120.02201411696942</v>
      </c>
      <c r="F218" s="1">
        <f t="shared" si="49"/>
        <v>4.5705378830305818</v>
      </c>
      <c r="H218" s="1">
        <f t="shared" si="50"/>
        <v>123.80726946381944</v>
      </c>
      <c r="I218" s="1">
        <f t="shared" si="51"/>
        <v>0.78528253618055999</v>
      </c>
      <c r="K218" s="1">
        <f t="shared" si="52"/>
        <v>125.08177596898531</v>
      </c>
      <c r="L218" s="1">
        <f t="shared" si="53"/>
        <v>0.48922396898531417</v>
      </c>
      <c r="N218" s="1">
        <f t="shared" si="54"/>
        <v>125.04892186911167</v>
      </c>
      <c r="O218" s="1">
        <f t="shared" si="55"/>
        <v>0.45636986911166844</v>
      </c>
      <c r="R218" s="3">
        <v>44071</v>
      </c>
      <c r="S218" s="4">
        <v>203</v>
      </c>
      <c r="T218" s="1">
        <v>168.38000500000001</v>
      </c>
      <c r="V218" s="1">
        <f t="shared" si="56"/>
        <v>160.40958536031934</v>
      </c>
      <c r="W218" s="1">
        <f t="shared" si="57"/>
        <v>7.9704196396806708</v>
      </c>
      <c r="Y218" s="1">
        <f t="shared" si="58"/>
        <v>163.1030695686282</v>
      </c>
      <c r="Z218" s="1">
        <f t="shared" si="59"/>
        <v>5.2769354313718111</v>
      </c>
      <c r="AB218" s="1">
        <f t="shared" si="60"/>
        <v>165.20628155081158</v>
      </c>
      <c r="AC218" s="1">
        <f t="shared" si="61"/>
        <v>3.1737234491884294</v>
      </c>
      <c r="AE218" s="1">
        <f t="shared" si="62"/>
        <v>165.74274116644304</v>
      </c>
      <c r="AF218" s="1">
        <f t="shared" si="63"/>
        <v>2.6372638335569718</v>
      </c>
    </row>
    <row r="219" spans="1:32" x14ac:dyDescent="0.3">
      <c r="A219" s="3">
        <v>44074</v>
      </c>
      <c r="B219" s="4">
        <v>204</v>
      </c>
      <c r="C219" s="1">
        <v>128.81774899999999</v>
      </c>
      <c r="E219" s="1">
        <f t="shared" si="48"/>
        <v>120.75330017825431</v>
      </c>
      <c r="F219" s="1">
        <f t="shared" si="49"/>
        <v>8.0644488217456853</v>
      </c>
      <c r="H219" s="1">
        <f t="shared" si="50"/>
        <v>124.05855987539721</v>
      </c>
      <c r="I219" s="1">
        <f t="shared" si="51"/>
        <v>4.7591891246027842</v>
      </c>
      <c r="K219" s="1">
        <f t="shared" si="52"/>
        <v>124.78824158759411</v>
      </c>
      <c r="L219" s="1">
        <f t="shared" si="53"/>
        <v>4.0295074124058772</v>
      </c>
      <c r="N219" s="1">
        <f t="shared" si="54"/>
        <v>124.69295337120457</v>
      </c>
      <c r="O219" s="1">
        <f t="shared" si="55"/>
        <v>4.1247956287954253</v>
      </c>
      <c r="R219" s="3">
        <v>44074</v>
      </c>
      <c r="S219" s="4">
        <v>204</v>
      </c>
      <c r="T219" s="1">
        <v>165.550003</v>
      </c>
      <c r="V219" s="1">
        <f t="shared" si="56"/>
        <v>161.68485250266824</v>
      </c>
      <c r="W219" s="1">
        <f t="shared" si="57"/>
        <v>3.8651504973317685</v>
      </c>
      <c r="Y219" s="1">
        <f t="shared" si="58"/>
        <v>164.79168890666716</v>
      </c>
      <c r="Z219" s="1">
        <f t="shared" si="59"/>
        <v>0.75831409333284228</v>
      </c>
      <c r="AB219" s="1">
        <f t="shared" si="60"/>
        <v>167.11051562032463</v>
      </c>
      <c r="AC219" s="1">
        <f t="shared" si="61"/>
        <v>1.56051262032463</v>
      </c>
      <c r="AE219" s="1">
        <f t="shared" si="62"/>
        <v>167.79980695661749</v>
      </c>
      <c r="AF219" s="1">
        <f t="shared" si="63"/>
        <v>2.2498039566174839</v>
      </c>
    </row>
    <row r="220" spans="1:32" x14ac:dyDescent="0.3">
      <c r="A220" s="3">
        <v>44075</v>
      </c>
      <c r="B220" s="4">
        <v>205</v>
      </c>
      <c r="C220" s="1">
        <v>133.94889800000001</v>
      </c>
      <c r="E220" s="1">
        <f t="shared" si="48"/>
        <v>122.04361198973361</v>
      </c>
      <c r="F220" s="1">
        <f t="shared" si="49"/>
        <v>11.905286010266408</v>
      </c>
      <c r="H220" s="1">
        <f t="shared" si="50"/>
        <v>125.5815003952701</v>
      </c>
      <c r="I220" s="1">
        <f t="shared" si="51"/>
        <v>8.3673976047299163</v>
      </c>
      <c r="K220" s="1">
        <f t="shared" si="52"/>
        <v>127.20594603503764</v>
      </c>
      <c r="L220" s="1">
        <f t="shared" si="53"/>
        <v>6.7429519649623728</v>
      </c>
      <c r="N220" s="1">
        <f t="shared" si="54"/>
        <v>127.91029396166499</v>
      </c>
      <c r="O220" s="1">
        <f t="shared" si="55"/>
        <v>6.0386040383350235</v>
      </c>
      <c r="R220" s="3">
        <v>44075</v>
      </c>
      <c r="S220" s="4">
        <v>205</v>
      </c>
      <c r="T220" s="1">
        <v>167.970001</v>
      </c>
      <c r="V220" s="1">
        <f t="shared" si="56"/>
        <v>162.30327658224132</v>
      </c>
      <c r="W220" s="1">
        <f t="shared" si="57"/>
        <v>5.6667244177586724</v>
      </c>
      <c r="Y220" s="1">
        <f t="shared" si="58"/>
        <v>165.03434941653367</v>
      </c>
      <c r="Z220" s="1">
        <f t="shared" si="59"/>
        <v>2.9356515834663242</v>
      </c>
      <c r="AB220" s="1">
        <f t="shared" si="60"/>
        <v>166.17420804812986</v>
      </c>
      <c r="AC220" s="1">
        <f t="shared" si="61"/>
        <v>1.7957929518701405</v>
      </c>
      <c r="AE220" s="1">
        <f t="shared" si="62"/>
        <v>166.04495987045584</v>
      </c>
      <c r="AF220" s="1">
        <f t="shared" si="63"/>
        <v>1.9250411295441552</v>
      </c>
    </row>
    <row r="221" spans="1:32" x14ac:dyDescent="0.3">
      <c r="A221" s="3">
        <v>44076</v>
      </c>
      <c r="B221" s="4">
        <v>206</v>
      </c>
      <c r="C221" s="1">
        <v>131.17369099999999</v>
      </c>
      <c r="E221" s="1">
        <f t="shared" si="48"/>
        <v>123.94845775137624</v>
      </c>
      <c r="F221" s="1">
        <f t="shared" si="49"/>
        <v>7.225233248623752</v>
      </c>
      <c r="H221" s="1">
        <f t="shared" si="50"/>
        <v>128.25906762878367</v>
      </c>
      <c r="I221" s="1">
        <f t="shared" si="51"/>
        <v>2.9146233712163223</v>
      </c>
      <c r="K221" s="1">
        <f t="shared" si="52"/>
        <v>131.25171721401506</v>
      </c>
      <c r="L221" s="1">
        <f t="shared" si="53"/>
        <v>7.8026214015068263E-2</v>
      </c>
      <c r="N221" s="1">
        <f t="shared" si="54"/>
        <v>132.6204051115663</v>
      </c>
      <c r="O221" s="1">
        <f t="shared" si="55"/>
        <v>1.4467141115663082</v>
      </c>
      <c r="R221" s="3">
        <v>44076</v>
      </c>
      <c r="S221" s="4">
        <v>206</v>
      </c>
      <c r="T221" s="1">
        <v>172.470001</v>
      </c>
      <c r="V221" s="1">
        <f t="shared" si="56"/>
        <v>163.2099524890827</v>
      </c>
      <c r="W221" s="1">
        <f t="shared" si="57"/>
        <v>9.2600485109173007</v>
      </c>
      <c r="Y221" s="1">
        <f t="shared" si="58"/>
        <v>165.97375792324289</v>
      </c>
      <c r="Z221" s="1">
        <f t="shared" si="59"/>
        <v>6.4962430767571107</v>
      </c>
      <c r="AB221" s="1">
        <f t="shared" si="60"/>
        <v>167.25168381925192</v>
      </c>
      <c r="AC221" s="1">
        <f t="shared" si="61"/>
        <v>5.2183171807480733</v>
      </c>
      <c r="AE221" s="1">
        <f t="shared" si="62"/>
        <v>167.54649195150029</v>
      </c>
      <c r="AF221" s="1">
        <f t="shared" si="63"/>
        <v>4.9235090484997102</v>
      </c>
    </row>
    <row r="222" spans="1:32" x14ac:dyDescent="0.3">
      <c r="A222" s="3">
        <v>44077</v>
      </c>
      <c r="B222" s="4">
        <v>207</v>
      </c>
      <c r="C222" s="1">
        <v>120.671806</v>
      </c>
      <c r="E222" s="1">
        <f t="shared" si="48"/>
        <v>125.10449507115604</v>
      </c>
      <c r="F222" s="1">
        <f t="shared" si="49"/>
        <v>4.4326890711560338</v>
      </c>
      <c r="H222" s="1">
        <f t="shared" si="50"/>
        <v>129.19174710757289</v>
      </c>
      <c r="I222" s="1">
        <f t="shared" si="51"/>
        <v>8.5199411075728904</v>
      </c>
      <c r="K222" s="1">
        <f t="shared" si="52"/>
        <v>131.204901485606</v>
      </c>
      <c r="L222" s="1">
        <f t="shared" si="53"/>
        <v>10.533095485605998</v>
      </c>
      <c r="N222" s="1">
        <f t="shared" si="54"/>
        <v>131.49196810454458</v>
      </c>
      <c r="O222" s="1">
        <f t="shared" si="55"/>
        <v>10.820162104544579</v>
      </c>
      <c r="R222" s="3">
        <v>44077</v>
      </c>
      <c r="S222" s="4">
        <v>207</v>
      </c>
      <c r="T222" s="1">
        <v>166.300003</v>
      </c>
      <c r="V222" s="1">
        <f t="shared" si="56"/>
        <v>164.69156025082944</v>
      </c>
      <c r="W222" s="1">
        <f t="shared" si="57"/>
        <v>1.608442749170564</v>
      </c>
      <c r="Y222" s="1">
        <f t="shared" si="58"/>
        <v>168.05255570780514</v>
      </c>
      <c r="Z222" s="1">
        <f t="shared" si="59"/>
        <v>1.7525527078051368</v>
      </c>
      <c r="AB222" s="1">
        <f t="shared" si="60"/>
        <v>170.38267412770077</v>
      </c>
      <c r="AC222" s="1">
        <f t="shared" si="61"/>
        <v>4.0826711277007632</v>
      </c>
      <c r="AE222" s="1">
        <f t="shared" si="62"/>
        <v>171.38682900933006</v>
      </c>
      <c r="AF222" s="1">
        <f t="shared" si="63"/>
        <v>5.0868260093300535</v>
      </c>
    </row>
    <row r="223" spans="1:32" x14ac:dyDescent="0.3">
      <c r="A223" s="3">
        <v>44078</v>
      </c>
      <c r="B223" s="4">
        <v>208</v>
      </c>
      <c r="C223" s="1">
        <v>120.751671</v>
      </c>
      <c r="E223" s="1">
        <f t="shared" si="48"/>
        <v>124.39526481977107</v>
      </c>
      <c r="F223" s="1">
        <f t="shared" si="49"/>
        <v>3.6435938197710698</v>
      </c>
      <c r="H223" s="1">
        <f t="shared" si="50"/>
        <v>126.46536595314956</v>
      </c>
      <c r="I223" s="1">
        <f t="shared" si="51"/>
        <v>5.713694953149556</v>
      </c>
      <c r="K223" s="1">
        <f t="shared" si="52"/>
        <v>124.8850441942424</v>
      </c>
      <c r="L223" s="1">
        <f t="shared" si="53"/>
        <v>4.1333731942423952</v>
      </c>
      <c r="N223" s="1">
        <f t="shared" si="54"/>
        <v>123.0522416629998</v>
      </c>
      <c r="O223" s="1">
        <f t="shared" si="55"/>
        <v>2.3005706629998031</v>
      </c>
      <c r="R223" s="3">
        <v>44078</v>
      </c>
      <c r="S223" s="4">
        <v>208</v>
      </c>
      <c r="T223" s="1">
        <v>166.69000199999999</v>
      </c>
      <c r="V223" s="1">
        <f t="shared" si="56"/>
        <v>164.9489110906967</v>
      </c>
      <c r="W223" s="1">
        <f t="shared" si="57"/>
        <v>1.7410909093032956</v>
      </c>
      <c r="Y223" s="1">
        <f t="shared" si="58"/>
        <v>167.49173884130749</v>
      </c>
      <c r="Z223" s="1">
        <f t="shared" si="59"/>
        <v>0.80173684130750189</v>
      </c>
      <c r="AB223" s="1">
        <f t="shared" si="60"/>
        <v>167.93307145108031</v>
      </c>
      <c r="AC223" s="1">
        <f t="shared" si="61"/>
        <v>1.2430694510803164</v>
      </c>
      <c r="AE223" s="1">
        <f t="shared" si="62"/>
        <v>167.41910472205262</v>
      </c>
      <c r="AF223" s="1">
        <f t="shared" si="63"/>
        <v>0.72910272205263027</v>
      </c>
    </row>
    <row r="224" spans="1:32" x14ac:dyDescent="0.3">
      <c r="A224" s="3">
        <v>44082</v>
      </c>
      <c r="B224" s="4">
        <v>209</v>
      </c>
      <c r="C224" s="1">
        <v>112.625694</v>
      </c>
      <c r="E224" s="1">
        <f t="shared" si="48"/>
        <v>123.8122898086077</v>
      </c>
      <c r="F224" s="1">
        <f t="shared" si="49"/>
        <v>11.186595808607706</v>
      </c>
      <c r="H224" s="1">
        <f t="shared" si="50"/>
        <v>124.63698356814169</v>
      </c>
      <c r="I224" s="1">
        <f t="shared" si="51"/>
        <v>12.011289568141692</v>
      </c>
      <c r="K224" s="1">
        <f t="shared" si="52"/>
        <v>122.40502027769696</v>
      </c>
      <c r="L224" s="1">
        <f t="shared" si="53"/>
        <v>9.7793262776969669</v>
      </c>
      <c r="N224" s="1">
        <f t="shared" si="54"/>
        <v>121.25779654585995</v>
      </c>
      <c r="O224" s="1">
        <f t="shared" si="55"/>
        <v>8.6321025458599507</v>
      </c>
      <c r="R224" s="3">
        <v>44082</v>
      </c>
      <c r="S224" s="4">
        <v>209</v>
      </c>
      <c r="T224" s="1">
        <v>164.270004</v>
      </c>
      <c r="V224" s="1">
        <f t="shared" si="56"/>
        <v>165.22748563618521</v>
      </c>
      <c r="W224" s="1">
        <f t="shared" si="57"/>
        <v>0.95748163618520721</v>
      </c>
      <c r="Y224" s="1">
        <f t="shared" si="58"/>
        <v>167.2351830520891</v>
      </c>
      <c r="Z224" s="1">
        <f t="shared" si="59"/>
        <v>2.9651790520890984</v>
      </c>
      <c r="AB224" s="1">
        <f t="shared" si="60"/>
        <v>167.18722978043212</v>
      </c>
      <c r="AC224" s="1">
        <f t="shared" si="61"/>
        <v>2.9172257804321191</v>
      </c>
      <c r="AE224" s="1">
        <f t="shared" si="62"/>
        <v>166.85040459885158</v>
      </c>
      <c r="AF224" s="1">
        <f t="shared" si="63"/>
        <v>2.5804005988515826</v>
      </c>
    </row>
    <row r="225" spans="1:32" x14ac:dyDescent="0.3">
      <c r="A225" s="3">
        <v>44083</v>
      </c>
      <c r="B225" s="4">
        <v>210</v>
      </c>
      <c r="C225" s="1">
        <v>117.117943</v>
      </c>
      <c r="E225" s="1">
        <f t="shared" si="48"/>
        <v>122.02243447923047</v>
      </c>
      <c r="F225" s="1">
        <f t="shared" si="49"/>
        <v>4.9044914792304724</v>
      </c>
      <c r="H225" s="1">
        <f t="shared" si="50"/>
        <v>120.79337090633635</v>
      </c>
      <c r="I225" s="1">
        <f t="shared" si="51"/>
        <v>3.6754279063363526</v>
      </c>
      <c r="K225" s="1">
        <f t="shared" si="52"/>
        <v>116.53742451107878</v>
      </c>
      <c r="L225" s="1">
        <f t="shared" si="53"/>
        <v>0.58051848892121427</v>
      </c>
      <c r="N225" s="1">
        <f t="shared" si="54"/>
        <v>114.52475656008917</v>
      </c>
      <c r="O225" s="1">
        <f t="shared" si="55"/>
        <v>2.5931864399108235</v>
      </c>
      <c r="R225" s="3">
        <v>44083</v>
      </c>
      <c r="S225" s="4">
        <v>210</v>
      </c>
      <c r="T225" s="1">
        <v>165.75</v>
      </c>
      <c r="V225" s="1">
        <f t="shared" si="56"/>
        <v>165.07428857439555</v>
      </c>
      <c r="W225" s="1">
        <f t="shared" si="57"/>
        <v>0.67571142560444741</v>
      </c>
      <c r="Y225" s="1">
        <f t="shared" si="58"/>
        <v>166.28632575542059</v>
      </c>
      <c r="Z225" s="1">
        <f t="shared" si="59"/>
        <v>0.53632575542059158</v>
      </c>
      <c r="AB225" s="1">
        <f t="shared" si="60"/>
        <v>165.43689431217285</v>
      </c>
      <c r="AC225" s="1">
        <f t="shared" si="61"/>
        <v>0.31310568782714654</v>
      </c>
      <c r="AE225" s="1">
        <f t="shared" si="62"/>
        <v>164.83769213174736</v>
      </c>
      <c r="AF225" s="1">
        <f t="shared" si="63"/>
        <v>0.91230786825263976</v>
      </c>
    </row>
    <row r="226" spans="1:32" x14ac:dyDescent="0.3">
      <c r="A226" s="3">
        <v>44084</v>
      </c>
      <c r="B226" s="4">
        <v>211</v>
      </c>
      <c r="C226" s="1">
        <v>113.29454</v>
      </c>
      <c r="E226" s="1">
        <f t="shared" si="48"/>
        <v>121.2377158425536</v>
      </c>
      <c r="F226" s="1">
        <f t="shared" si="49"/>
        <v>7.9431758425536003</v>
      </c>
      <c r="H226" s="1">
        <f t="shared" si="50"/>
        <v>119.61723397630871</v>
      </c>
      <c r="I226" s="1">
        <f t="shared" si="51"/>
        <v>6.3226939763087131</v>
      </c>
      <c r="K226" s="1">
        <f t="shared" si="52"/>
        <v>116.88573560443152</v>
      </c>
      <c r="L226" s="1">
        <f t="shared" si="53"/>
        <v>3.591195604431519</v>
      </c>
      <c r="N226" s="1">
        <f t="shared" si="54"/>
        <v>116.54744198321961</v>
      </c>
      <c r="O226" s="1">
        <f t="shared" si="55"/>
        <v>3.2529019832196155</v>
      </c>
      <c r="R226" s="3">
        <v>44084</v>
      </c>
      <c r="S226" s="4">
        <v>211</v>
      </c>
      <c r="T226" s="1">
        <v>164.270004</v>
      </c>
      <c r="V226" s="1">
        <f t="shared" si="56"/>
        <v>165.18240240249227</v>
      </c>
      <c r="W226" s="1">
        <f t="shared" si="57"/>
        <v>0.912398402492272</v>
      </c>
      <c r="Y226" s="1">
        <f t="shared" si="58"/>
        <v>166.11470151368599</v>
      </c>
      <c r="Z226" s="1">
        <f t="shared" si="59"/>
        <v>1.8446975136859862</v>
      </c>
      <c r="AB226" s="1">
        <f t="shared" si="60"/>
        <v>165.62475772486914</v>
      </c>
      <c r="AC226" s="1">
        <f t="shared" si="61"/>
        <v>1.3547537248691413</v>
      </c>
      <c r="AE226" s="1">
        <f t="shared" si="62"/>
        <v>165.5492922689844</v>
      </c>
      <c r="AF226" s="1">
        <f t="shared" si="63"/>
        <v>1.2792882689844021</v>
      </c>
    </row>
    <row r="227" spans="1:32" x14ac:dyDescent="0.3">
      <c r="A227" s="3">
        <v>44085</v>
      </c>
      <c r="B227" s="4">
        <v>212</v>
      </c>
      <c r="C227" s="1">
        <v>111.807106</v>
      </c>
      <c r="E227" s="1">
        <f t="shared" si="48"/>
        <v>119.96680770774503</v>
      </c>
      <c r="F227" s="1">
        <f t="shared" si="49"/>
        <v>8.1597017077450289</v>
      </c>
      <c r="H227" s="1">
        <f t="shared" si="50"/>
        <v>117.59397190388992</v>
      </c>
      <c r="I227" s="1">
        <f t="shared" si="51"/>
        <v>5.7868659038899182</v>
      </c>
      <c r="K227" s="1">
        <f t="shared" si="52"/>
        <v>114.7310182417726</v>
      </c>
      <c r="L227" s="1">
        <f t="shared" si="53"/>
        <v>2.923912241772598</v>
      </c>
      <c r="N227" s="1">
        <f t="shared" si="54"/>
        <v>114.01017843630832</v>
      </c>
      <c r="O227" s="1">
        <f t="shared" si="55"/>
        <v>2.2030724363083181</v>
      </c>
      <c r="R227" s="3">
        <v>44085</v>
      </c>
      <c r="S227" s="4">
        <v>212</v>
      </c>
      <c r="T227" s="1">
        <v>166.449997</v>
      </c>
      <c r="V227" s="1">
        <f t="shared" si="56"/>
        <v>165.03641865809348</v>
      </c>
      <c r="W227" s="1">
        <f t="shared" si="57"/>
        <v>1.4135783419065149</v>
      </c>
      <c r="Y227" s="1">
        <f t="shared" si="58"/>
        <v>165.52439830930646</v>
      </c>
      <c r="Z227" s="1">
        <f t="shared" si="59"/>
        <v>0.9255986906935334</v>
      </c>
      <c r="AB227" s="1">
        <f t="shared" si="60"/>
        <v>164.81190548994766</v>
      </c>
      <c r="AC227" s="1">
        <f t="shared" si="61"/>
        <v>1.6380915100523339</v>
      </c>
      <c r="AE227" s="1">
        <f t="shared" si="62"/>
        <v>164.55144741917658</v>
      </c>
      <c r="AF227" s="1">
        <f t="shared" si="63"/>
        <v>1.8985495808234134</v>
      </c>
    </row>
    <row r="228" spans="1:32" x14ac:dyDescent="0.3">
      <c r="A228" s="3">
        <v>44088</v>
      </c>
      <c r="B228" s="4">
        <v>213</v>
      </c>
      <c r="C228" s="1">
        <v>115.161316</v>
      </c>
      <c r="E228" s="1">
        <f t="shared" si="48"/>
        <v>118.66125543450583</v>
      </c>
      <c r="F228" s="1">
        <f t="shared" si="49"/>
        <v>3.4999394345058334</v>
      </c>
      <c r="H228" s="1">
        <f t="shared" si="50"/>
        <v>115.74217481464514</v>
      </c>
      <c r="I228" s="1">
        <f t="shared" si="51"/>
        <v>0.58085881464513989</v>
      </c>
      <c r="K228" s="1">
        <f t="shared" si="52"/>
        <v>112.97667089670904</v>
      </c>
      <c r="L228" s="1">
        <f t="shared" si="53"/>
        <v>2.1846451032909613</v>
      </c>
      <c r="N228" s="1">
        <f t="shared" si="54"/>
        <v>112.29178193598784</v>
      </c>
      <c r="O228" s="1">
        <f t="shared" si="55"/>
        <v>2.8695340640121572</v>
      </c>
      <c r="R228" s="3">
        <v>44088</v>
      </c>
      <c r="S228" s="4">
        <v>213</v>
      </c>
      <c r="T228" s="1">
        <v>168.470001</v>
      </c>
      <c r="V228" s="1">
        <f t="shared" si="56"/>
        <v>165.26259119279851</v>
      </c>
      <c r="W228" s="1">
        <f t="shared" si="57"/>
        <v>3.2074098072014863</v>
      </c>
      <c r="Y228" s="1">
        <f t="shared" si="58"/>
        <v>165.82058989032839</v>
      </c>
      <c r="Z228" s="1">
        <f t="shared" si="59"/>
        <v>2.649411109671604</v>
      </c>
      <c r="AB228" s="1">
        <f t="shared" si="60"/>
        <v>165.79476039597907</v>
      </c>
      <c r="AC228" s="1">
        <f t="shared" si="61"/>
        <v>2.675240604020928</v>
      </c>
      <c r="AE228" s="1">
        <f t="shared" si="62"/>
        <v>166.03231609221885</v>
      </c>
      <c r="AF228" s="1">
        <f t="shared" si="63"/>
        <v>2.4376849077811471</v>
      </c>
    </row>
    <row r="229" spans="1:32" x14ac:dyDescent="0.3">
      <c r="A229" s="3">
        <v>44089</v>
      </c>
      <c r="B229" s="4">
        <v>214</v>
      </c>
      <c r="C229" s="1">
        <v>115.34101099999999</v>
      </c>
      <c r="E229" s="1">
        <f t="shared" si="48"/>
        <v>118.10126512498489</v>
      </c>
      <c r="F229" s="1">
        <f t="shared" si="49"/>
        <v>2.7602541249848969</v>
      </c>
      <c r="H229" s="1">
        <f t="shared" si="50"/>
        <v>115.55629999395867</v>
      </c>
      <c r="I229" s="1">
        <f t="shared" si="51"/>
        <v>0.21528899395867995</v>
      </c>
      <c r="K229" s="1">
        <f t="shared" si="52"/>
        <v>114.2874579586836</v>
      </c>
      <c r="L229" s="1">
        <f t="shared" si="53"/>
        <v>1.0535530413163912</v>
      </c>
      <c r="N229" s="1">
        <f t="shared" si="54"/>
        <v>114.53001850591733</v>
      </c>
      <c r="O229" s="1">
        <f t="shared" si="55"/>
        <v>0.81099249408266871</v>
      </c>
      <c r="R229" s="3">
        <v>44089</v>
      </c>
      <c r="S229" s="4">
        <v>214</v>
      </c>
      <c r="T229" s="1">
        <v>168.300003</v>
      </c>
      <c r="V229" s="1">
        <f t="shared" si="56"/>
        <v>165.77577676195074</v>
      </c>
      <c r="W229" s="1">
        <f t="shared" si="57"/>
        <v>2.5242262380492662</v>
      </c>
      <c r="Y229" s="1">
        <f t="shared" si="58"/>
        <v>166.66840144542329</v>
      </c>
      <c r="Z229" s="1">
        <f t="shared" si="59"/>
        <v>1.6316015545767186</v>
      </c>
      <c r="AB229" s="1">
        <f t="shared" si="60"/>
        <v>167.39990475839164</v>
      </c>
      <c r="AC229" s="1">
        <f t="shared" si="61"/>
        <v>0.9000982416083616</v>
      </c>
      <c r="AE229" s="1">
        <f t="shared" si="62"/>
        <v>167.93371032028813</v>
      </c>
      <c r="AF229" s="1">
        <f t="shared" si="63"/>
        <v>0.36629267971187573</v>
      </c>
    </row>
    <row r="230" spans="1:32" x14ac:dyDescent="0.3">
      <c r="A230" s="3">
        <v>44090</v>
      </c>
      <c r="B230" s="4">
        <v>215</v>
      </c>
      <c r="C230" s="1">
        <v>111.936882</v>
      </c>
      <c r="E230" s="1">
        <f t="shared" si="48"/>
        <v>117.6596244649873</v>
      </c>
      <c r="F230" s="1">
        <f t="shared" si="49"/>
        <v>5.7227424649873058</v>
      </c>
      <c r="H230" s="1">
        <f t="shared" si="50"/>
        <v>115.4874075158919</v>
      </c>
      <c r="I230" s="1">
        <f t="shared" si="51"/>
        <v>3.5505255158919056</v>
      </c>
      <c r="K230" s="1">
        <f t="shared" si="52"/>
        <v>114.91958978347344</v>
      </c>
      <c r="L230" s="1">
        <f t="shared" si="53"/>
        <v>2.9827077834734439</v>
      </c>
      <c r="N230" s="1">
        <f t="shared" si="54"/>
        <v>115.16259265130181</v>
      </c>
      <c r="O230" s="1">
        <f t="shared" si="55"/>
        <v>3.2257106513018101</v>
      </c>
      <c r="R230" s="3">
        <v>44090</v>
      </c>
      <c r="S230" s="4">
        <v>215</v>
      </c>
      <c r="T230" s="1">
        <v>170</v>
      </c>
      <c r="V230" s="1">
        <f t="shared" si="56"/>
        <v>166.17965296003862</v>
      </c>
      <c r="W230" s="1">
        <f t="shared" si="57"/>
        <v>3.8203470399613764</v>
      </c>
      <c r="Y230" s="1">
        <f t="shared" si="58"/>
        <v>167.19051394288783</v>
      </c>
      <c r="Z230" s="1">
        <f t="shared" si="59"/>
        <v>2.8094860571121671</v>
      </c>
      <c r="AB230" s="1">
        <f t="shared" si="60"/>
        <v>167.93996370335665</v>
      </c>
      <c r="AC230" s="1">
        <f t="shared" si="61"/>
        <v>2.0600362966433465</v>
      </c>
      <c r="AE230" s="1">
        <f t="shared" si="62"/>
        <v>168.21941861046338</v>
      </c>
      <c r="AF230" s="1">
        <f t="shared" si="63"/>
        <v>1.7805813895366214</v>
      </c>
    </row>
    <row r="231" spans="1:32" x14ac:dyDescent="0.3">
      <c r="A231" s="3">
        <v>44091</v>
      </c>
      <c r="B231" s="4">
        <v>216</v>
      </c>
      <c r="C231" s="1">
        <v>110.149963</v>
      </c>
      <c r="E231" s="1">
        <f t="shared" si="48"/>
        <v>116.74398567058932</v>
      </c>
      <c r="F231" s="1">
        <f t="shared" si="49"/>
        <v>6.5940226705893252</v>
      </c>
      <c r="H231" s="1">
        <f t="shared" si="50"/>
        <v>114.35123935080649</v>
      </c>
      <c r="I231" s="1">
        <f t="shared" si="51"/>
        <v>4.201276350806495</v>
      </c>
      <c r="K231" s="1">
        <f t="shared" si="52"/>
        <v>113.12996511338937</v>
      </c>
      <c r="L231" s="1">
        <f t="shared" si="53"/>
        <v>2.980002113389375</v>
      </c>
      <c r="N231" s="1">
        <f t="shared" si="54"/>
        <v>112.64653834328641</v>
      </c>
      <c r="O231" s="1">
        <f t="shared" si="55"/>
        <v>2.4965753432864091</v>
      </c>
      <c r="R231" s="3">
        <v>44091</v>
      </c>
      <c r="S231" s="4">
        <v>216</v>
      </c>
      <c r="T231" s="1">
        <v>170.33999600000001</v>
      </c>
      <c r="V231" s="1">
        <f t="shared" si="56"/>
        <v>166.79090848643241</v>
      </c>
      <c r="W231" s="1">
        <f t="shared" si="57"/>
        <v>3.5490875135675992</v>
      </c>
      <c r="Y231" s="1">
        <f t="shared" si="58"/>
        <v>168.08954948116371</v>
      </c>
      <c r="Z231" s="1">
        <f t="shared" si="59"/>
        <v>2.2504465188362985</v>
      </c>
      <c r="AB231" s="1">
        <f t="shared" si="60"/>
        <v>169.17598548134265</v>
      </c>
      <c r="AC231" s="1">
        <f t="shared" si="61"/>
        <v>1.1640105186573635</v>
      </c>
      <c r="AE231" s="1">
        <f t="shared" si="62"/>
        <v>169.60827209430192</v>
      </c>
      <c r="AF231" s="1">
        <f t="shared" si="63"/>
        <v>0.73172390569808954</v>
      </c>
    </row>
    <row r="232" spans="1:32" x14ac:dyDescent="0.3">
      <c r="A232" s="3">
        <v>44092</v>
      </c>
      <c r="B232" s="4">
        <v>217</v>
      </c>
      <c r="C232" s="1">
        <v>106.655991</v>
      </c>
      <c r="E232" s="1">
        <f t="shared" si="48"/>
        <v>115.68894204329503</v>
      </c>
      <c r="F232" s="1">
        <f t="shared" si="49"/>
        <v>9.0329510432950286</v>
      </c>
      <c r="H232" s="1">
        <f t="shared" si="50"/>
        <v>113.00683091854842</v>
      </c>
      <c r="I232" s="1">
        <f t="shared" si="51"/>
        <v>6.3508399185484166</v>
      </c>
      <c r="K232" s="1">
        <f t="shared" si="52"/>
        <v>111.34196384535575</v>
      </c>
      <c r="L232" s="1">
        <f t="shared" si="53"/>
        <v>4.6859728453557494</v>
      </c>
      <c r="N232" s="1">
        <f t="shared" si="54"/>
        <v>110.69920957552301</v>
      </c>
      <c r="O232" s="1">
        <f t="shared" si="55"/>
        <v>4.0432185755230137</v>
      </c>
      <c r="R232" s="3">
        <v>44092</v>
      </c>
      <c r="S232" s="4">
        <v>217</v>
      </c>
      <c r="T232" s="1">
        <v>168.699997</v>
      </c>
      <c r="V232" s="1">
        <f t="shared" si="56"/>
        <v>167.35876248860322</v>
      </c>
      <c r="W232" s="1">
        <f t="shared" si="57"/>
        <v>1.3412345113967774</v>
      </c>
      <c r="Y232" s="1">
        <f t="shared" si="58"/>
        <v>168.80969236719133</v>
      </c>
      <c r="Z232" s="1">
        <f t="shared" si="59"/>
        <v>0.10969536719133544</v>
      </c>
      <c r="AB232" s="1">
        <f t="shared" si="60"/>
        <v>169.87439179253707</v>
      </c>
      <c r="AC232" s="1">
        <f t="shared" si="61"/>
        <v>1.1743947925370719</v>
      </c>
      <c r="AE232" s="1">
        <f t="shared" si="62"/>
        <v>170.17901674074642</v>
      </c>
      <c r="AF232" s="1">
        <f t="shared" si="63"/>
        <v>1.4790197407464234</v>
      </c>
    </row>
    <row r="233" spans="1:32" x14ac:dyDescent="0.3">
      <c r="A233" s="3">
        <v>44095</v>
      </c>
      <c r="B233" s="4">
        <v>218</v>
      </c>
      <c r="C233" s="1">
        <v>109.890411</v>
      </c>
      <c r="E233" s="1">
        <f t="shared" si="48"/>
        <v>114.24366987636782</v>
      </c>
      <c r="F233" s="1">
        <f t="shared" si="49"/>
        <v>4.3532588763678177</v>
      </c>
      <c r="H233" s="1">
        <f t="shared" si="50"/>
        <v>110.97456214461292</v>
      </c>
      <c r="I233" s="1">
        <f t="shared" si="51"/>
        <v>1.0841511446129175</v>
      </c>
      <c r="K233" s="1">
        <f t="shared" si="52"/>
        <v>108.53038013814231</v>
      </c>
      <c r="L233" s="1">
        <f t="shared" si="53"/>
        <v>1.3600308618576946</v>
      </c>
      <c r="N233" s="1">
        <f t="shared" si="54"/>
        <v>107.54549908661507</v>
      </c>
      <c r="O233" s="1">
        <f t="shared" si="55"/>
        <v>2.3449119133849337</v>
      </c>
      <c r="R233" s="3">
        <v>44095</v>
      </c>
      <c r="S233" s="4">
        <v>218</v>
      </c>
      <c r="T233" s="1">
        <v>161.36999499999999</v>
      </c>
      <c r="V233" s="1">
        <f t="shared" si="56"/>
        <v>167.57336001042671</v>
      </c>
      <c r="W233" s="1">
        <f t="shared" si="57"/>
        <v>6.2033650104267224</v>
      </c>
      <c r="Y233" s="1">
        <f t="shared" si="58"/>
        <v>168.7745898496901</v>
      </c>
      <c r="Z233" s="1">
        <f t="shared" si="59"/>
        <v>7.4045948496901133</v>
      </c>
      <c r="AB233" s="1">
        <f t="shared" si="60"/>
        <v>169.16975491701481</v>
      </c>
      <c r="AC233" s="1">
        <f t="shared" si="61"/>
        <v>7.7997599170148249</v>
      </c>
      <c r="AE233" s="1">
        <f t="shared" si="62"/>
        <v>169.02538134296421</v>
      </c>
      <c r="AF233" s="1">
        <f t="shared" si="63"/>
        <v>7.6553863429642206</v>
      </c>
    </row>
    <row r="234" spans="1:32" x14ac:dyDescent="0.3">
      <c r="A234" s="3">
        <v>44096</v>
      </c>
      <c r="B234" s="4">
        <v>219</v>
      </c>
      <c r="C234" s="1">
        <v>111.61743199999999</v>
      </c>
      <c r="E234" s="1">
        <f t="shared" si="48"/>
        <v>113.54714845614897</v>
      </c>
      <c r="F234" s="1">
        <f t="shared" si="49"/>
        <v>1.9297164561489808</v>
      </c>
      <c r="H234" s="1">
        <f t="shared" si="50"/>
        <v>110.62763377833679</v>
      </c>
      <c r="I234" s="1">
        <f t="shared" si="51"/>
        <v>0.9897982216632073</v>
      </c>
      <c r="K234" s="1">
        <f t="shared" si="52"/>
        <v>109.34639865525692</v>
      </c>
      <c r="L234" s="1">
        <f t="shared" si="53"/>
        <v>2.2710333447430742</v>
      </c>
      <c r="N234" s="1">
        <f t="shared" si="54"/>
        <v>109.37453037905532</v>
      </c>
      <c r="O234" s="1">
        <f t="shared" si="55"/>
        <v>2.2429016209446786</v>
      </c>
      <c r="R234" s="3">
        <v>44096</v>
      </c>
      <c r="S234" s="4">
        <v>219</v>
      </c>
      <c r="T234" s="1">
        <v>162.679993</v>
      </c>
      <c r="V234" s="1">
        <f t="shared" si="56"/>
        <v>166.58082160875841</v>
      </c>
      <c r="W234" s="1">
        <f t="shared" si="57"/>
        <v>3.9008286087584167</v>
      </c>
      <c r="Y234" s="1">
        <f t="shared" si="58"/>
        <v>166.40511949778926</v>
      </c>
      <c r="Z234" s="1">
        <f t="shared" si="59"/>
        <v>3.7251264977892617</v>
      </c>
      <c r="AB234" s="1">
        <f t="shared" si="60"/>
        <v>164.48989896680592</v>
      </c>
      <c r="AC234" s="1">
        <f t="shared" si="61"/>
        <v>1.8099059668059283</v>
      </c>
      <c r="AE234" s="1">
        <f t="shared" si="62"/>
        <v>163.0541799954521</v>
      </c>
      <c r="AF234" s="1">
        <f t="shared" si="63"/>
        <v>0.37418699545210643</v>
      </c>
    </row>
    <row r="235" spans="1:32" x14ac:dyDescent="0.3">
      <c r="A235" s="3">
        <v>44097</v>
      </c>
      <c r="B235" s="4">
        <v>220</v>
      </c>
      <c r="C235" s="1">
        <v>106.935509</v>
      </c>
      <c r="E235" s="1">
        <f t="shared" si="48"/>
        <v>113.23839382316513</v>
      </c>
      <c r="F235" s="1">
        <f t="shared" si="49"/>
        <v>6.3028848231651295</v>
      </c>
      <c r="H235" s="1">
        <f t="shared" si="50"/>
        <v>110.94436920926901</v>
      </c>
      <c r="I235" s="1">
        <f t="shared" si="51"/>
        <v>4.0088602092690167</v>
      </c>
      <c r="K235" s="1">
        <f t="shared" si="52"/>
        <v>110.70901866210276</v>
      </c>
      <c r="L235" s="1">
        <f t="shared" si="53"/>
        <v>3.7735096621027679</v>
      </c>
      <c r="N235" s="1">
        <f t="shared" si="54"/>
        <v>111.12399364339217</v>
      </c>
      <c r="O235" s="1">
        <f t="shared" si="55"/>
        <v>4.1884846433921723</v>
      </c>
      <c r="R235" s="3">
        <v>44097</v>
      </c>
      <c r="S235" s="4">
        <v>220</v>
      </c>
      <c r="T235" s="1">
        <v>158.78999300000001</v>
      </c>
      <c r="V235" s="1">
        <f t="shared" si="56"/>
        <v>165.95668903135706</v>
      </c>
      <c r="W235" s="1">
        <f t="shared" si="57"/>
        <v>7.1666960313570485</v>
      </c>
      <c r="Y235" s="1">
        <f t="shared" si="58"/>
        <v>165.21307901849667</v>
      </c>
      <c r="Z235" s="1">
        <f t="shared" si="59"/>
        <v>6.4230860184966616</v>
      </c>
      <c r="AB235" s="1">
        <f t="shared" si="60"/>
        <v>163.40395538672237</v>
      </c>
      <c r="AC235" s="1">
        <f t="shared" si="61"/>
        <v>4.6139623867223634</v>
      </c>
      <c r="AE235" s="1">
        <f t="shared" si="62"/>
        <v>162.76231413899947</v>
      </c>
      <c r="AF235" s="1">
        <f t="shared" si="63"/>
        <v>3.9723211389994617</v>
      </c>
    </row>
    <row r="236" spans="1:32" x14ac:dyDescent="0.3">
      <c r="A236" s="3">
        <v>44098</v>
      </c>
      <c r="B236" s="4">
        <v>221</v>
      </c>
      <c r="C236" s="1">
        <v>108.033615</v>
      </c>
      <c r="E236" s="1">
        <f t="shared" si="48"/>
        <v>112.22993225145871</v>
      </c>
      <c r="F236" s="1">
        <f t="shared" si="49"/>
        <v>4.1963172514587086</v>
      </c>
      <c r="H236" s="1">
        <f t="shared" si="50"/>
        <v>109.66153394230292</v>
      </c>
      <c r="I236" s="1">
        <f t="shared" si="51"/>
        <v>1.6279189423029266</v>
      </c>
      <c r="K236" s="1">
        <f t="shared" si="52"/>
        <v>108.4449128648411</v>
      </c>
      <c r="L236" s="1">
        <f t="shared" si="53"/>
        <v>0.41129786484110298</v>
      </c>
      <c r="N236" s="1">
        <f t="shared" si="54"/>
        <v>107.85697562154627</v>
      </c>
      <c r="O236" s="1">
        <f t="shared" si="55"/>
        <v>0.17663937845372857</v>
      </c>
      <c r="R236" s="3">
        <v>44098</v>
      </c>
      <c r="S236" s="4">
        <v>221</v>
      </c>
      <c r="T236" s="1">
        <v>158.759995</v>
      </c>
      <c r="V236" s="1">
        <f t="shared" si="56"/>
        <v>164.81001766633995</v>
      </c>
      <c r="W236" s="1">
        <f t="shared" si="57"/>
        <v>6.0500226663399417</v>
      </c>
      <c r="Y236" s="1">
        <f t="shared" si="58"/>
        <v>163.15769149257773</v>
      </c>
      <c r="Z236" s="1">
        <f t="shared" si="59"/>
        <v>4.3976964925777224</v>
      </c>
      <c r="AB236" s="1">
        <f t="shared" si="60"/>
        <v>160.63557795468896</v>
      </c>
      <c r="AC236" s="1">
        <f t="shared" si="61"/>
        <v>1.8755829546889515</v>
      </c>
      <c r="AE236" s="1">
        <f t="shared" si="62"/>
        <v>159.6639036505799</v>
      </c>
      <c r="AF236" s="1">
        <f t="shared" si="63"/>
        <v>0.90390865057989345</v>
      </c>
    </row>
    <row r="237" spans="1:32" x14ac:dyDescent="0.3">
      <c r="A237" s="3">
        <v>44099</v>
      </c>
      <c r="B237" s="4">
        <v>222</v>
      </c>
      <c r="C237" s="1">
        <v>112.086624</v>
      </c>
      <c r="E237" s="1">
        <f t="shared" si="48"/>
        <v>111.55852149122531</v>
      </c>
      <c r="F237" s="1">
        <f t="shared" si="49"/>
        <v>0.528102508774694</v>
      </c>
      <c r="H237" s="1">
        <f t="shared" si="50"/>
        <v>109.14059988076598</v>
      </c>
      <c r="I237" s="1">
        <f t="shared" si="51"/>
        <v>2.9460241192340249</v>
      </c>
      <c r="K237" s="1">
        <f t="shared" si="52"/>
        <v>108.19813414593644</v>
      </c>
      <c r="L237" s="1">
        <f t="shared" si="53"/>
        <v>3.8884898540635646</v>
      </c>
      <c r="N237" s="1">
        <f t="shared" si="54"/>
        <v>107.99475433674019</v>
      </c>
      <c r="O237" s="1">
        <f t="shared" si="55"/>
        <v>4.0918696632598142</v>
      </c>
      <c r="R237" s="3">
        <v>44099</v>
      </c>
      <c r="S237" s="4">
        <v>222</v>
      </c>
      <c r="T237" s="1">
        <v>161.490005</v>
      </c>
      <c r="V237" s="1">
        <f t="shared" si="56"/>
        <v>163.84201403972554</v>
      </c>
      <c r="W237" s="1">
        <f t="shared" si="57"/>
        <v>2.3520090397255444</v>
      </c>
      <c r="Y237" s="1">
        <f t="shared" si="58"/>
        <v>161.75042861495285</v>
      </c>
      <c r="Z237" s="1">
        <f t="shared" si="59"/>
        <v>0.26042361495285604</v>
      </c>
      <c r="AB237" s="1">
        <f t="shared" si="60"/>
        <v>159.51022818187556</v>
      </c>
      <c r="AC237" s="1">
        <f t="shared" si="61"/>
        <v>1.9797768181244351</v>
      </c>
      <c r="AE237" s="1">
        <f t="shared" si="62"/>
        <v>158.95885490312759</v>
      </c>
      <c r="AF237" s="1">
        <f t="shared" si="63"/>
        <v>2.531150096872409</v>
      </c>
    </row>
    <row r="238" spans="1:32" x14ac:dyDescent="0.3">
      <c r="A238" s="3">
        <v>44102</v>
      </c>
      <c r="B238" s="4">
        <v>223</v>
      </c>
      <c r="C238" s="1">
        <v>114.76200900000001</v>
      </c>
      <c r="E238" s="1">
        <f t="shared" si="48"/>
        <v>111.64301789262925</v>
      </c>
      <c r="F238" s="1">
        <f t="shared" si="49"/>
        <v>3.1189911073707606</v>
      </c>
      <c r="H238" s="1">
        <f t="shared" si="50"/>
        <v>110.08332759892085</v>
      </c>
      <c r="I238" s="1">
        <f t="shared" si="51"/>
        <v>4.6786814010791602</v>
      </c>
      <c r="K238" s="1">
        <f t="shared" si="52"/>
        <v>110.53122805837458</v>
      </c>
      <c r="L238" s="1">
        <f t="shared" si="53"/>
        <v>4.2307809416254258</v>
      </c>
      <c r="N238" s="1">
        <f t="shared" si="54"/>
        <v>111.18641267408285</v>
      </c>
      <c r="O238" s="1">
        <f t="shared" si="55"/>
        <v>3.5755963259171608</v>
      </c>
      <c r="R238" s="3">
        <v>44102</v>
      </c>
      <c r="S238" s="4">
        <v>223</v>
      </c>
      <c r="T238" s="1">
        <v>164.63999899999999</v>
      </c>
      <c r="V238" s="1">
        <f t="shared" si="56"/>
        <v>163.46569259336943</v>
      </c>
      <c r="W238" s="1">
        <f t="shared" si="57"/>
        <v>1.1743064066305635</v>
      </c>
      <c r="Y238" s="1">
        <f t="shared" si="58"/>
        <v>161.66709305816792</v>
      </c>
      <c r="Z238" s="1">
        <f t="shared" si="59"/>
        <v>2.9729059418320674</v>
      </c>
      <c r="AB238" s="1">
        <f t="shared" si="60"/>
        <v>160.69809427275021</v>
      </c>
      <c r="AC238" s="1">
        <f t="shared" si="61"/>
        <v>3.9419047272497778</v>
      </c>
      <c r="AE238" s="1">
        <f t="shared" si="62"/>
        <v>160.93315197868807</v>
      </c>
      <c r="AF238" s="1">
        <f t="shared" si="63"/>
        <v>3.7068470213119156</v>
      </c>
    </row>
    <row r="239" spans="1:32" x14ac:dyDescent="0.3">
      <c r="A239" s="3">
        <v>44103</v>
      </c>
      <c r="B239" s="4">
        <v>224</v>
      </c>
      <c r="C239" s="1">
        <v>113.893501</v>
      </c>
      <c r="E239" s="1">
        <f t="shared" si="48"/>
        <v>112.14205646980857</v>
      </c>
      <c r="F239" s="1">
        <f t="shared" si="49"/>
        <v>1.751444530191435</v>
      </c>
      <c r="H239" s="1">
        <f t="shared" si="50"/>
        <v>111.58050564726616</v>
      </c>
      <c r="I239" s="1">
        <f t="shared" si="51"/>
        <v>2.3129953527338358</v>
      </c>
      <c r="K239" s="1">
        <f t="shared" si="52"/>
        <v>113.06969662334984</v>
      </c>
      <c r="L239" s="1">
        <f t="shared" si="53"/>
        <v>0.82380437665015904</v>
      </c>
      <c r="N239" s="1">
        <f t="shared" si="54"/>
        <v>113.97537780829823</v>
      </c>
      <c r="O239" s="1">
        <f t="shared" si="55"/>
        <v>8.1876808298233072E-2</v>
      </c>
      <c r="R239" s="3">
        <v>44103</v>
      </c>
      <c r="S239" s="4">
        <v>224</v>
      </c>
      <c r="T239" s="1">
        <v>164.509995</v>
      </c>
      <c r="V239" s="1">
        <f t="shared" si="56"/>
        <v>163.65358161843034</v>
      </c>
      <c r="W239" s="1">
        <f t="shared" si="57"/>
        <v>0.8564133815696664</v>
      </c>
      <c r="Y239" s="1">
        <f t="shared" si="58"/>
        <v>162.61842295955418</v>
      </c>
      <c r="Z239" s="1">
        <f t="shared" si="59"/>
        <v>1.8915720404458227</v>
      </c>
      <c r="AB239" s="1">
        <f t="shared" si="60"/>
        <v>163.06323710910007</v>
      </c>
      <c r="AC239" s="1">
        <f t="shared" si="61"/>
        <v>1.4467578908999315</v>
      </c>
      <c r="AE239" s="1">
        <f t="shared" si="62"/>
        <v>163.82449265531136</v>
      </c>
      <c r="AF239" s="1">
        <f t="shared" si="63"/>
        <v>0.68550234468864346</v>
      </c>
    </row>
    <row r="240" spans="1:32" x14ac:dyDescent="0.3">
      <c r="A240" s="3">
        <v>44104</v>
      </c>
      <c r="B240" s="4">
        <v>225</v>
      </c>
      <c r="C240" s="1">
        <v>115.610542</v>
      </c>
      <c r="E240" s="1">
        <f t="shared" si="48"/>
        <v>112.42228759463919</v>
      </c>
      <c r="F240" s="1">
        <f t="shared" si="49"/>
        <v>3.1882544053608086</v>
      </c>
      <c r="H240" s="1">
        <f t="shared" si="50"/>
        <v>112.32066416014098</v>
      </c>
      <c r="I240" s="1">
        <f t="shared" si="51"/>
        <v>3.2898778398590167</v>
      </c>
      <c r="K240" s="1">
        <f t="shared" si="52"/>
        <v>113.56397924933994</v>
      </c>
      <c r="L240" s="1">
        <f t="shared" si="53"/>
        <v>2.0465627506600583</v>
      </c>
      <c r="N240" s="1">
        <f t="shared" si="54"/>
        <v>113.91151389782561</v>
      </c>
      <c r="O240" s="1">
        <f t="shared" si="55"/>
        <v>1.6990281021743812</v>
      </c>
      <c r="R240" s="3">
        <v>44104</v>
      </c>
      <c r="S240" s="4">
        <v>225</v>
      </c>
      <c r="T240" s="1">
        <v>164.61000100000001</v>
      </c>
      <c r="V240" s="1">
        <f t="shared" si="56"/>
        <v>163.79060775948147</v>
      </c>
      <c r="W240" s="1">
        <f t="shared" si="57"/>
        <v>0.81939324051853646</v>
      </c>
      <c r="Y240" s="1">
        <f t="shared" si="58"/>
        <v>163.22372601249685</v>
      </c>
      <c r="Z240" s="1">
        <f t="shared" si="59"/>
        <v>1.3862749875031568</v>
      </c>
      <c r="AB240" s="1">
        <f t="shared" si="60"/>
        <v>163.93129184364003</v>
      </c>
      <c r="AC240" s="1">
        <f t="shared" si="61"/>
        <v>0.67870915635998585</v>
      </c>
      <c r="AE240" s="1">
        <f t="shared" si="62"/>
        <v>164.35918448416851</v>
      </c>
      <c r="AF240" s="1">
        <f t="shared" si="63"/>
        <v>0.25081651583150233</v>
      </c>
    </row>
    <row r="241" spans="1:32" x14ac:dyDescent="0.3">
      <c r="A241" s="3">
        <v>44105</v>
      </c>
      <c r="B241" s="4">
        <v>226</v>
      </c>
      <c r="C241" s="1">
        <v>116.58886</v>
      </c>
      <c r="E241" s="1">
        <f t="shared" si="48"/>
        <v>112.93240829949691</v>
      </c>
      <c r="F241" s="1">
        <f t="shared" si="49"/>
        <v>3.6564517005030837</v>
      </c>
      <c r="H241" s="1">
        <f t="shared" si="50"/>
        <v>113.37342506889587</v>
      </c>
      <c r="I241" s="1">
        <f t="shared" si="51"/>
        <v>3.2154349311041273</v>
      </c>
      <c r="K241" s="1">
        <f t="shared" si="52"/>
        <v>114.79191689973597</v>
      </c>
      <c r="L241" s="1">
        <f t="shared" si="53"/>
        <v>1.7969431002640306</v>
      </c>
      <c r="N241" s="1">
        <f t="shared" si="54"/>
        <v>115.23675581752164</v>
      </c>
      <c r="O241" s="1">
        <f t="shared" si="55"/>
        <v>1.3521041824783566</v>
      </c>
      <c r="R241" s="3">
        <v>44105</v>
      </c>
      <c r="S241" s="4">
        <v>226</v>
      </c>
      <c r="T241" s="1">
        <v>163.679993</v>
      </c>
      <c r="V241" s="1">
        <f t="shared" si="56"/>
        <v>163.92171067796443</v>
      </c>
      <c r="W241" s="1">
        <f t="shared" si="57"/>
        <v>0.24171767796443078</v>
      </c>
      <c r="Y241" s="1">
        <f t="shared" si="58"/>
        <v>163.66733400849785</v>
      </c>
      <c r="Z241" s="1">
        <f t="shared" si="59"/>
        <v>1.2658991502149775E-2</v>
      </c>
      <c r="AB241" s="1">
        <f t="shared" si="60"/>
        <v>164.33851733745601</v>
      </c>
      <c r="AC241" s="1">
        <f t="shared" si="61"/>
        <v>0.65852433745601502</v>
      </c>
      <c r="AE241" s="1">
        <f t="shared" si="62"/>
        <v>164.55482136651707</v>
      </c>
      <c r="AF241" s="1">
        <f t="shared" si="63"/>
        <v>0.87482836651707885</v>
      </c>
    </row>
    <row r="242" spans="1:32" x14ac:dyDescent="0.3">
      <c r="A242" s="3">
        <v>44106</v>
      </c>
      <c r="B242" s="4">
        <v>227</v>
      </c>
      <c r="C242" s="1">
        <v>112.82534800000001</v>
      </c>
      <c r="E242" s="1">
        <f t="shared" si="48"/>
        <v>113.5174405715774</v>
      </c>
      <c r="F242" s="1">
        <f t="shared" si="49"/>
        <v>0.69209257157739046</v>
      </c>
      <c r="H242" s="1">
        <f t="shared" si="50"/>
        <v>114.40236424684917</v>
      </c>
      <c r="I242" s="1">
        <f t="shared" si="51"/>
        <v>1.5770162468491691</v>
      </c>
      <c r="K242" s="1">
        <f t="shared" si="52"/>
        <v>115.87008275989439</v>
      </c>
      <c r="L242" s="1">
        <f t="shared" si="53"/>
        <v>3.0447347598943821</v>
      </c>
      <c r="N242" s="1">
        <f t="shared" si="54"/>
        <v>116.29139707985476</v>
      </c>
      <c r="O242" s="1">
        <f t="shared" si="55"/>
        <v>3.4660490798547556</v>
      </c>
      <c r="R242" s="3">
        <v>44106</v>
      </c>
      <c r="S242" s="4">
        <v>227</v>
      </c>
      <c r="T242" s="1">
        <v>165.61000100000001</v>
      </c>
      <c r="V242" s="1">
        <f t="shared" si="56"/>
        <v>163.88303584949011</v>
      </c>
      <c r="W242" s="1">
        <f t="shared" si="57"/>
        <v>1.7269651505098977</v>
      </c>
      <c r="Y242" s="1">
        <f t="shared" si="58"/>
        <v>163.67138488577854</v>
      </c>
      <c r="Z242" s="1">
        <f t="shared" si="59"/>
        <v>1.9386161142214746</v>
      </c>
      <c r="AB242" s="1">
        <f t="shared" si="60"/>
        <v>163.94340273498239</v>
      </c>
      <c r="AC242" s="1">
        <f t="shared" si="61"/>
        <v>1.6665982650176261</v>
      </c>
      <c r="AE242" s="1">
        <f t="shared" si="62"/>
        <v>163.87245524063377</v>
      </c>
      <c r="AF242" s="1">
        <f t="shared" si="63"/>
        <v>1.7375457593662418</v>
      </c>
    </row>
    <row r="243" spans="1:32" x14ac:dyDescent="0.3">
      <c r="A243" s="3">
        <v>44109</v>
      </c>
      <c r="B243" s="4">
        <v>228</v>
      </c>
      <c r="C243" s="1">
        <v>116.29935500000001</v>
      </c>
      <c r="E243" s="1">
        <f t="shared" si="48"/>
        <v>113.40670576012502</v>
      </c>
      <c r="F243" s="1">
        <f t="shared" si="49"/>
        <v>2.8926492398749843</v>
      </c>
      <c r="H243" s="1">
        <f t="shared" si="50"/>
        <v>113.89771904785744</v>
      </c>
      <c r="I243" s="1">
        <f t="shared" si="51"/>
        <v>2.4016359521425699</v>
      </c>
      <c r="K243" s="1">
        <f t="shared" si="52"/>
        <v>114.04324190395776</v>
      </c>
      <c r="L243" s="1">
        <f t="shared" si="53"/>
        <v>2.2561130960422418</v>
      </c>
      <c r="N243" s="1">
        <f t="shared" si="54"/>
        <v>113.58787879756805</v>
      </c>
      <c r="O243" s="1">
        <f t="shared" si="55"/>
        <v>2.7114762024319532</v>
      </c>
      <c r="R243" s="3">
        <v>44109</v>
      </c>
      <c r="S243" s="4">
        <v>228</v>
      </c>
      <c r="T243" s="1">
        <v>168.720001</v>
      </c>
      <c r="V243" s="1">
        <f t="shared" si="56"/>
        <v>164.15935027357168</v>
      </c>
      <c r="W243" s="1">
        <f t="shared" si="57"/>
        <v>4.5606507264283209</v>
      </c>
      <c r="Y243" s="1">
        <f t="shared" si="58"/>
        <v>164.29174204232939</v>
      </c>
      <c r="Z243" s="1">
        <f t="shared" si="59"/>
        <v>4.4282589576706073</v>
      </c>
      <c r="AB243" s="1">
        <f t="shared" si="60"/>
        <v>164.94336169399298</v>
      </c>
      <c r="AC243" s="1">
        <f t="shared" si="61"/>
        <v>3.7766393060070129</v>
      </c>
      <c r="AE243" s="1">
        <f t="shared" si="62"/>
        <v>165.22774093293941</v>
      </c>
      <c r="AF243" s="1">
        <f t="shared" si="63"/>
        <v>3.4922600670605846</v>
      </c>
    </row>
    <row r="244" spans="1:32" x14ac:dyDescent="0.3">
      <c r="A244" s="3">
        <v>44110</v>
      </c>
      <c r="B244" s="4">
        <v>229</v>
      </c>
      <c r="C244" s="1">
        <v>112.96511099999999</v>
      </c>
      <c r="E244" s="1">
        <f t="shared" si="48"/>
        <v>113.86952963850501</v>
      </c>
      <c r="F244" s="1">
        <f t="shared" si="49"/>
        <v>0.90441863850502102</v>
      </c>
      <c r="H244" s="1">
        <f t="shared" si="50"/>
        <v>114.66624255254305</v>
      </c>
      <c r="I244" s="1">
        <f t="shared" si="51"/>
        <v>1.7011315525430604</v>
      </c>
      <c r="K244" s="1">
        <f t="shared" si="52"/>
        <v>115.3969097615831</v>
      </c>
      <c r="L244" s="1">
        <f t="shared" si="53"/>
        <v>2.43179876158311</v>
      </c>
      <c r="N244" s="1">
        <f t="shared" si="54"/>
        <v>115.70283023546497</v>
      </c>
      <c r="O244" s="1">
        <f t="shared" si="55"/>
        <v>2.7377192354649793</v>
      </c>
      <c r="R244" s="3">
        <v>44110</v>
      </c>
      <c r="S244" s="4">
        <v>229</v>
      </c>
      <c r="T244" s="1">
        <v>166.88999899999999</v>
      </c>
      <c r="V244" s="1">
        <f t="shared" si="56"/>
        <v>164.88905438980021</v>
      </c>
      <c r="W244" s="1">
        <f t="shared" si="57"/>
        <v>2.000944610199781</v>
      </c>
      <c r="Y244" s="1">
        <f t="shared" si="58"/>
        <v>165.70878490878397</v>
      </c>
      <c r="Z244" s="1">
        <f t="shared" si="59"/>
        <v>1.1812140912160203</v>
      </c>
      <c r="AB244" s="1">
        <f t="shared" si="60"/>
        <v>167.20934527759721</v>
      </c>
      <c r="AC244" s="1">
        <f t="shared" si="61"/>
        <v>0.31934627759721934</v>
      </c>
      <c r="AE244" s="1">
        <f t="shared" si="62"/>
        <v>167.95170378524668</v>
      </c>
      <c r="AF244" s="1">
        <f t="shared" si="63"/>
        <v>1.0617047852466897</v>
      </c>
    </row>
    <row r="245" spans="1:32" x14ac:dyDescent="0.3">
      <c r="A245" s="3">
        <v>44111</v>
      </c>
      <c r="B245" s="4">
        <v>230</v>
      </c>
      <c r="C245" s="1">
        <v>114.881805</v>
      </c>
      <c r="E245" s="1">
        <f t="shared" si="48"/>
        <v>113.72482265634422</v>
      </c>
      <c r="F245" s="1">
        <f t="shared" si="49"/>
        <v>1.156982343655784</v>
      </c>
      <c r="H245" s="1">
        <f t="shared" si="50"/>
        <v>114.12188045572927</v>
      </c>
      <c r="I245" s="1">
        <f t="shared" si="51"/>
        <v>0.75992454427073142</v>
      </c>
      <c r="K245" s="1">
        <f t="shared" si="52"/>
        <v>113.93783050463324</v>
      </c>
      <c r="L245" s="1">
        <f t="shared" si="53"/>
        <v>0.94397449536675992</v>
      </c>
      <c r="N245" s="1">
        <f t="shared" si="54"/>
        <v>113.56740923180229</v>
      </c>
      <c r="O245" s="1">
        <f t="shared" si="55"/>
        <v>1.3143957681977128</v>
      </c>
      <c r="R245" s="3">
        <v>44111</v>
      </c>
      <c r="S245" s="4">
        <v>230</v>
      </c>
      <c r="T245" s="1">
        <v>171.550003</v>
      </c>
      <c r="V245" s="1">
        <f t="shared" si="56"/>
        <v>165.20920552743218</v>
      </c>
      <c r="W245" s="1">
        <f t="shared" si="57"/>
        <v>6.3407974725678287</v>
      </c>
      <c r="Y245" s="1">
        <f t="shared" si="58"/>
        <v>166.08677341797309</v>
      </c>
      <c r="Z245" s="1">
        <f t="shared" si="59"/>
        <v>5.4632295820269121</v>
      </c>
      <c r="AB245" s="1">
        <f t="shared" si="60"/>
        <v>167.01773751103889</v>
      </c>
      <c r="AC245" s="1">
        <f t="shared" si="61"/>
        <v>4.5322654889611158</v>
      </c>
      <c r="AE245" s="1">
        <f t="shared" si="62"/>
        <v>167.12357405275426</v>
      </c>
      <c r="AF245" s="1">
        <f t="shared" si="63"/>
        <v>4.4264289472457392</v>
      </c>
    </row>
    <row r="246" spans="1:32" x14ac:dyDescent="0.3">
      <c r="A246" s="3">
        <v>44112</v>
      </c>
      <c r="B246" s="4">
        <v>231</v>
      </c>
      <c r="C246" s="1">
        <v>114.77198799999999</v>
      </c>
      <c r="E246" s="1">
        <f t="shared" si="48"/>
        <v>113.90993983132914</v>
      </c>
      <c r="F246" s="1">
        <f t="shared" si="49"/>
        <v>0.86204816867085299</v>
      </c>
      <c r="H246" s="1">
        <f t="shared" si="50"/>
        <v>114.36505630989589</v>
      </c>
      <c r="I246" s="1">
        <f t="shared" si="51"/>
        <v>0.40693169010410202</v>
      </c>
      <c r="K246" s="1">
        <f t="shared" si="52"/>
        <v>114.5042152018533</v>
      </c>
      <c r="L246" s="1">
        <f t="shared" si="53"/>
        <v>0.26777279814669441</v>
      </c>
      <c r="N246" s="1">
        <f t="shared" si="54"/>
        <v>114.5926379309965</v>
      </c>
      <c r="O246" s="1">
        <f t="shared" si="55"/>
        <v>0.17935006900349038</v>
      </c>
      <c r="R246" s="3">
        <v>44112</v>
      </c>
      <c r="S246" s="4">
        <v>231</v>
      </c>
      <c r="T246" s="1">
        <v>173.779999</v>
      </c>
      <c r="V246" s="1">
        <f t="shared" si="56"/>
        <v>166.22373312304302</v>
      </c>
      <c r="W246" s="1">
        <f t="shared" si="57"/>
        <v>7.556265876956985</v>
      </c>
      <c r="Y246" s="1">
        <f t="shared" si="58"/>
        <v>167.83500688422168</v>
      </c>
      <c r="Z246" s="1">
        <f t="shared" si="59"/>
        <v>5.9449921157783194</v>
      </c>
      <c r="AB246" s="1">
        <f t="shared" si="60"/>
        <v>169.73709680441556</v>
      </c>
      <c r="AC246" s="1">
        <f t="shared" si="61"/>
        <v>4.0429021955844462</v>
      </c>
      <c r="AE246" s="1">
        <f t="shared" si="62"/>
        <v>170.57618863160593</v>
      </c>
      <c r="AF246" s="1">
        <f t="shared" si="63"/>
        <v>3.2038103683940733</v>
      </c>
    </row>
    <row r="247" spans="1:32" x14ac:dyDescent="0.3">
      <c r="A247" s="3">
        <v>44113</v>
      </c>
      <c r="B247" s="4">
        <v>232</v>
      </c>
      <c r="C247" s="1">
        <v>116.768547</v>
      </c>
      <c r="E247" s="1">
        <f t="shared" si="48"/>
        <v>114.04786753831647</v>
      </c>
      <c r="F247" s="1">
        <f t="shared" si="49"/>
        <v>2.720679461683531</v>
      </c>
      <c r="H247" s="1">
        <f t="shared" si="50"/>
        <v>114.4952744507292</v>
      </c>
      <c r="I247" s="1">
        <f t="shared" si="51"/>
        <v>2.2732725492707999</v>
      </c>
      <c r="K247" s="1">
        <f t="shared" si="52"/>
        <v>114.66487888074131</v>
      </c>
      <c r="L247" s="1">
        <f t="shared" si="53"/>
        <v>2.1036681192586855</v>
      </c>
      <c r="N247" s="1">
        <f t="shared" si="54"/>
        <v>114.73253098481922</v>
      </c>
      <c r="O247" s="1">
        <f t="shared" si="55"/>
        <v>2.0360160151807776</v>
      </c>
      <c r="R247" s="3">
        <v>44113</v>
      </c>
      <c r="S247" s="4">
        <v>232</v>
      </c>
      <c r="T247" s="1">
        <v>174.38000500000001</v>
      </c>
      <c r="V247" s="1">
        <f t="shared" si="56"/>
        <v>167.43273566335614</v>
      </c>
      <c r="W247" s="1">
        <f t="shared" si="57"/>
        <v>6.9472693366438705</v>
      </c>
      <c r="Y247" s="1">
        <f t="shared" si="58"/>
        <v>169.73740436127073</v>
      </c>
      <c r="Z247" s="1">
        <f t="shared" si="59"/>
        <v>4.6426006387292773</v>
      </c>
      <c r="AB247" s="1">
        <f t="shared" si="60"/>
        <v>172.16283812176621</v>
      </c>
      <c r="AC247" s="1">
        <f t="shared" si="61"/>
        <v>2.2171668782337974</v>
      </c>
      <c r="AE247" s="1">
        <f t="shared" si="62"/>
        <v>173.07516071895333</v>
      </c>
      <c r="AF247" s="1">
        <f t="shared" si="63"/>
        <v>1.3048442810466838</v>
      </c>
    </row>
    <row r="248" spans="1:32" x14ac:dyDescent="0.3">
      <c r="A248" s="3">
        <v>44116</v>
      </c>
      <c r="B248" s="4">
        <v>233</v>
      </c>
      <c r="C248" s="1">
        <v>124.18575300000001</v>
      </c>
      <c r="E248" s="1">
        <f t="shared" si="48"/>
        <v>114.48317625218583</v>
      </c>
      <c r="F248" s="1">
        <f t="shared" si="49"/>
        <v>9.7025767478141773</v>
      </c>
      <c r="H248" s="1">
        <f t="shared" si="50"/>
        <v>115.22272166649586</v>
      </c>
      <c r="I248" s="1">
        <f t="shared" si="51"/>
        <v>8.9630313335041478</v>
      </c>
      <c r="K248" s="1">
        <f t="shared" si="52"/>
        <v>115.92707975229652</v>
      </c>
      <c r="L248" s="1">
        <f t="shared" si="53"/>
        <v>8.2586732477034843</v>
      </c>
      <c r="N248" s="1">
        <f t="shared" si="54"/>
        <v>116.32062347666023</v>
      </c>
      <c r="O248" s="1">
        <f t="shared" si="55"/>
        <v>7.8651295233397747</v>
      </c>
      <c r="R248" s="3">
        <v>44116</v>
      </c>
      <c r="S248" s="4">
        <v>233</v>
      </c>
      <c r="T248" s="1">
        <v>175.36000100000001</v>
      </c>
      <c r="V248" s="1">
        <f t="shared" si="56"/>
        <v>168.54429875721917</v>
      </c>
      <c r="W248" s="1">
        <f t="shared" si="57"/>
        <v>6.8157022427808442</v>
      </c>
      <c r="Y248" s="1">
        <f t="shared" si="58"/>
        <v>171.2230365656641</v>
      </c>
      <c r="Z248" s="1">
        <f t="shared" si="59"/>
        <v>4.1369644343359084</v>
      </c>
      <c r="AB248" s="1">
        <f t="shared" si="60"/>
        <v>173.49313824870649</v>
      </c>
      <c r="AC248" s="1">
        <f t="shared" si="61"/>
        <v>1.8668627512935245</v>
      </c>
      <c r="AE248" s="1">
        <f t="shared" si="62"/>
        <v>174.09293925816974</v>
      </c>
      <c r="AF248" s="1">
        <f t="shared" si="63"/>
        <v>1.2670617418302754</v>
      </c>
    </row>
    <row r="249" spans="1:32" x14ac:dyDescent="0.3">
      <c r="A249" s="3">
        <v>44117</v>
      </c>
      <c r="B249" s="4">
        <v>234</v>
      </c>
      <c r="C249" s="1">
        <v>120.891434</v>
      </c>
      <c r="E249" s="1">
        <f t="shared" si="48"/>
        <v>116.03558853183608</v>
      </c>
      <c r="F249" s="1">
        <f t="shared" si="49"/>
        <v>4.8558454681639205</v>
      </c>
      <c r="H249" s="1">
        <f t="shared" si="50"/>
        <v>118.09089169321717</v>
      </c>
      <c r="I249" s="1">
        <f t="shared" si="51"/>
        <v>2.8005423067828303</v>
      </c>
      <c r="K249" s="1">
        <f t="shared" si="52"/>
        <v>120.88228370091861</v>
      </c>
      <c r="L249" s="1">
        <f t="shared" si="53"/>
        <v>9.1502990813978613E-3</v>
      </c>
      <c r="N249" s="1">
        <f t="shared" si="54"/>
        <v>122.45542450486525</v>
      </c>
      <c r="O249" s="1">
        <f t="shared" si="55"/>
        <v>1.5639905048652452</v>
      </c>
      <c r="R249" s="3">
        <v>44117</v>
      </c>
      <c r="S249" s="4">
        <v>234</v>
      </c>
      <c r="T249" s="1">
        <v>171.550003</v>
      </c>
      <c r="V249" s="1">
        <f t="shared" si="56"/>
        <v>169.6348111160641</v>
      </c>
      <c r="W249" s="1">
        <f t="shared" si="57"/>
        <v>1.9151918839359041</v>
      </c>
      <c r="Y249" s="1">
        <f t="shared" si="58"/>
        <v>172.54686518465158</v>
      </c>
      <c r="Z249" s="1">
        <f t="shared" si="59"/>
        <v>0.99686218465157594</v>
      </c>
      <c r="AB249" s="1">
        <f t="shared" si="60"/>
        <v>174.6132558994826</v>
      </c>
      <c r="AC249" s="1">
        <f t="shared" si="61"/>
        <v>3.0632528994825918</v>
      </c>
      <c r="AE249" s="1">
        <f t="shared" si="62"/>
        <v>175.08124741679737</v>
      </c>
      <c r="AF249" s="1">
        <f t="shared" si="63"/>
        <v>3.5312444167973638</v>
      </c>
    </row>
    <row r="250" spans="1:32" x14ac:dyDescent="0.3">
      <c r="A250" s="3">
        <v>44118</v>
      </c>
      <c r="B250" s="4">
        <v>235</v>
      </c>
      <c r="C250" s="1">
        <v>120.98127700000001</v>
      </c>
      <c r="E250" s="1">
        <f t="shared" si="48"/>
        <v>116.81252380674231</v>
      </c>
      <c r="F250" s="1">
        <f t="shared" si="49"/>
        <v>4.1687531932577002</v>
      </c>
      <c r="H250" s="1">
        <f t="shared" si="50"/>
        <v>118.98706523138767</v>
      </c>
      <c r="I250" s="1">
        <f t="shared" si="51"/>
        <v>1.9942117686123311</v>
      </c>
      <c r="K250" s="1">
        <f t="shared" si="52"/>
        <v>120.88777388036745</v>
      </c>
      <c r="L250" s="1">
        <f t="shared" si="53"/>
        <v>9.3503119632558196E-2</v>
      </c>
      <c r="N250" s="1">
        <f t="shared" si="54"/>
        <v>121.23551191107036</v>
      </c>
      <c r="O250" s="1">
        <f t="shared" si="55"/>
        <v>0.25423491107035545</v>
      </c>
      <c r="R250" s="3">
        <v>44118</v>
      </c>
      <c r="S250" s="4">
        <v>235</v>
      </c>
      <c r="T250" s="1">
        <v>173.470001</v>
      </c>
      <c r="V250" s="1">
        <f t="shared" si="56"/>
        <v>169.94124181749382</v>
      </c>
      <c r="W250" s="1">
        <f t="shared" si="57"/>
        <v>3.5287591825061781</v>
      </c>
      <c r="Y250" s="1">
        <f t="shared" si="58"/>
        <v>172.22786928556306</v>
      </c>
      <c r="Z250" s="1">
        <f t="shared" si="59"/>
        <v>1.2421317144369368</v>
      </c>
      <c r="AB250" s="1">
        <f t="shared" si="60"/>
        <v>172.77530415979305</v>
      </c>
      <c r="AC250" s="1">
        <f t="shared" si="61"/>
        <v>0.69469684020694444</v>
      </c>
      <c r="AE250" s="1">
        <f t="shared" si="62"/>
        <v>172.32687677169542</v>
      </c>
      <c r="AF250" s="1">
        <f t="shared" si="63"/>
        <v>1.1431242283045719</v>
      </c>
    </row>
    <row r="251" spans="1:32" x14ac:dyDescent="0.3">
      <c r="A251" s="3">
        <v>44119</v>
      </c>
      <c r="B251" s="4">
        <v>236</v>
      </c>
      <c r="C251" s="1">
        <v>120.502106</v>
      </c>
      <c r="E251" s="1">
        <f t="shared" si="48"/>
        <v>117.47952431766353</v>
      </c>
      <c r="F251" s="1">
        <f t="shared" si="49"/>
        <v>3.0225816823364653</v>
      </c>
      <c r="H251" s="1">
        <f t="shared" si="50"/>
        <v>119.62521299734361</v>
      </c>
      <c r="I251" s="1">
        <f t="shared" si="51"/>
        <v>0.87689300265638792</v>
      </c>
      <c r="K251" s="1">
        <f t="shared" si="52"/>
        <v>120.94387575214698</v>
      </c>
      <c r="L251" s="1">
        <f t="shared" si="53"/>
        <v>0.44176975214698189</v>
      </c>
      <c r="N251" s="1">
        <f t="shared" si="54"/>
        <v>121.03720868043548</v>
      </c>
      <c r="O251" s="1">
        <f t="shared" si="55"/>
        <v>0.53510268043548592</v>
      </c>
      <c r="R251" s="3">
        <v>44119</v>
      </c>
      <c r="S251" s="4">
        <v>236</v>
      </c>
      <c r="T251" s="1">
        <v>172.61000100000001</v>
      </c>
      <c r="V251" s="1">
        <f t="shared" si="56"/>
        <v>170.50584328669481</v>
      </c>
      <c r="W251" s="1">
        <f t="shared" si="57"/>
        <v>2.1041577133051987</v>
      </c>
      <c r="Y251" s="1">
        <f t="shared" si="58"/>
        <v>172.62535143418287</v>
      </c>
      <c r="Z251" s="1">
        <f t="shared" si="59"/>
        <v>1.5350434182863637E-2</v>
      </c>
      <c r="AB251" s="1">
        <f t="shared" si="60"/>
        <v>173.19212226391721</v>
      </c>
      <c r="AC251" s="1">
        <f t="shared" si="61"/>
        <v>0.58212126391720176</v>
      </c>
      <c r="AE251" s="1">
        <f t="shared" si="62"/>
        <v>173.21851366977299</v>
      </c>
      <c r="AF251" s="1">
        <f t="shared" si="63"/>
        <v>0.60851266977297769</v>
      </c>
    </row>
    <row r="252" spans="1:32" x14ac:dyDescent="0.3">
      <c r="A252" s="3">
        <v>44120</v>
      </c>
      <c r="B252" s="4">
        <v>237</v>
      </c>
      <c r="C252" s="1">
        <v>118.81501</v>
      </c>
      <c r="E252" s="1">
        <f t="shared" si="48"/>
        <v>117.96313738683736</v>
      </c>
      <c r="F252" s="1">
        <f t="shared" si="49"/>
        <v>0.85187261316264085</v>
      </c>
      <c r="H252" s="1">
        <f t="shared" si="50"/>
        <v>119.90581875819365</v>
      </c>
      <c r="I252" s="1">
        <f t="shared" si="51"/>
        <v>1.0908087581936456</v>
      </c>
      <c r="K252" s="1">
        <f t="shared" si="52"/>
        <v>120.67881390085878</v>
      </c>
      <c r="L252" s="1">
        <f t="shared" si="53"/>
        <v>1.8638039008587839</v>
      </c>
      <c r="N252" s="1">
        <f t="shared" si="54"/>
        <v>120.6198285896958</v>
      </c>
      <c r="O252" s="1">
        <f t="shared" si="55"/>
        <v>1.8048185896957989</v>
      </c>
      <c r="R252" s="3">
        <v>44120</v>
      </c>
      <c r="S252" s="4">
        <v>237</v>
      </c>
      <c r="T252" s="1">
        <v>174.86000100000001</v>
      </c>
      <c r="V252" s="1">
        <f t="shared" si="56"/>
        <v>170.84250852082363</v>
      </c>
      <c r="W252" s="1">
        <f t="shared" si="57"/>
        <v>4.0174924791763829</v>
      </c>
      <c r="Y252" s="1">
        <f t="shared" si="58"/>
        <v>172.62043929524435</v>
      </c>
      <c r="Z252" s="1">
        <f t="shared" si="59"/>
        <v>2.2395617047556584</v>
      </c>
      <c r="AB252" s="1">
        <f t="shared" si="60"/>
        <v>172.8428495055669</v>
      </c>
      <c r="AC252" s="1">
        <f t="shared" si="61"/>
        <v>2.0171514944331079</v>
      </c>
      <c r="AE252" s="1">
        <f t="shared" si="62"/>
        <v>172.74387378735005</v>
      </c>
      <c r="AF252" s="1">
        <f t="shared" si="63"/>
        <v>2.1161272126499568</v>
      </c>
    </row>
    <row r="253" spans="1:32" x14ac:dyDescent="0.3">
      <c r="A253" s="3">
        <v>44123</v>
      </c>
      <c r="B253" s="4">
        <v>238</v>
      </c>
      <c r="C253" s="1">
        <v>115.78025100000001</v>
      </c>
      <c r="E253" s="1">
        <f t="shared" si="48"/>
        <v>118.09943700494338</v>
      </c>
      <c r="F253" s="1">
        <f t="shared" si="49"/>
        <v>2.3191860049433757</v>
      </c>
      <c r="H253" s="1">
        <f t="shared" si="50"/>
        <v>119.55675995557168</v>
      </c>
      <c r="I253" s="1">
        <f t="shared" si="51"/>
        <v>3.7765089555716713</v>
      </c>
      <c r="K253" s="1">
        <f t="shared" si="52"/>
        <v>119.56053156034352</v>
      </c>
      <c r="L253" s="1">
        <f t="shared" si="53"/>
        <v>3.7802805603435132</v>
      </c>
      <c r="N253" s="1">
        <f t="shared" si="54"/>
        <v>119.21207008973307</v>
      </c>
      <c r="O253" s="1">
        <f t="shared" si="55"/>
        <v>3.431819089733068</v>
      </c>
      <c r="R253" s="3">
        <v>44123</v>
      </c>
      <c r="S253" s="4">
        <v>238</v>
      </c>
      <c r="T253" s="1">
        <v>171.58999600000001</v>
      </c>
      <c r="V253" s="1">
        <f t="shared" si="56"/>
        <v>171.48530731749184</v>
      </c>
      <c r="W253" s="1">
        <f t="shared" si="57"/>
        <v>0.10468868250816854</v>
      </c>
      <c r="Y253" s="1">
        <f t="shared" si="58"/>
        <v>173.33709904076613</v>
      </c>
      <c r="Z253" s="1">
        <f t="shared" si="59"/>
        <v>1.7471030407661203</v>
      </c>
      <c r="AB253" s="1">
        <f t="shared" si="60"/>
        <v>174.05314040222677</v>
      </c>
      <c r="AC253" s="1">
        <f t="shared" si="61"/>
        <v>2.4631444022267601</v>
      </c>
      <c r="AE253" s="1">
        <f t="shared" si="62"/>
        <v>174.394453013217</v>
      </c>
      <c r="AF253" s="1">
        <f t="shared" si="63"/>
        <v>2.8044570132169895</v>
      </c>
    </row>
    <row r="254" spans="1:32" x14ac:dyDescent="0.3">
      <c r="A254" s="3">
        <v>44124</v>
      </c>
      <c r="B254" s="4">
        <v>239</v>
      </c>
      <c r="C254" s="1">
        <v>117.30761699999999</v>
      </c>
      <c r="E254" s="1">
        <f t="shared" si="48"/>
        <v>117.72836724415244</v>
      </c>
      <c r="F254" s="1">
        <f t="shared" si="49"/>
        <v>0.420750244152444</v>
      </c>
      <c r="H254" s="1">
        <f t="shared" si="50"/>
        <v>118.34827708978872</v>
      </c>
      <c r="I254" s="1">
        <f t="shared" si="51"/>
        <v>1.0406600897887301</v>
      </c>
      <c r="K254" s="1">
        <f t="shared" si="52"/>
        <v>117.2923632241374</v>
      </c>
      <c r="L254" s="1">
        <f t="shared" si="53"/>
        <v>1.5253775862589691E-2</v>
      </c>
      <c r="N254" s="1">
        <f t="shared" si="54"/>
        <v>116.53525119974128</v>
      </c>
      <c r="O254" s="1">
        <f t="shared" si="55"/>
        <v>0.77236580025871149</v>
      </c>
      <c r="R254" s="3">
        <v>44124</v>
      </c>
      <c r="S254" s="4">
        <v>239</v>
      </c>
      <c r="T254" s="1">
        <v>173.259995</v>
      </c>
      <c r="V254" s="1">
        <f t="shared" si="56"/>
        <v>171.50205750669315</v>
      </c>
      <c r="W254" s="1">
        <f t="shared" si="57"/>
        <v>1.757937493306855</v>
      </c>
      <c r="Y254" s="1">
        <f t="shared" si="58"/>
        <v>172.77802606772099</v>
      </c>
      <c r="Z254" s="1">
        <f t="shared" si="59"/>
        <v>0.48196893227901683</v>
      </c>
      <c r="AB254" s="1">
        <f t="shared" si="60"/>
        <v>172.57525376089072</v>
      </c>
      <c r="AC254" s="1">
        <f t="shared" si="61"/>
        <v>0.68474123910928597</v>
      </c>
      <c r="AE254" s="1">
        <f t="shared" si="62"/>
        <v>172.20697654290774</v>
      </c>
      <c r="AF254" s="1">
        <f t="shared" si="63"/>
        <v>1.0530184570922643</v>
      </c>
    </row>
    <row r="255" spans="1:32" x14ac:dyDescent="0.3">
      <c r="A255" s="3">
        <v>44125</v>
      </c>
      <c r="B255" s="4">
        <v>240</v>
      </c>
      <c r="C255" s="1">
        <v>116.668724</v>
      </c>
      <c r="E255" s="1">
        <f t="shared" si="48"/>
        <v>117.66104720508804</v>
      </c>
      <c r="F255" s="1">
        <f t="shared" si="49"/>
        <v>0.9923232050880415</v>
      </c>
      <c r="H255" s="1">
        <f t="shared" si="50"/>
        <v>118.01526586105632</v>
      </c>
      <c r="I255" s="1">
        <f t="shared" si="51"/>
        <v>1.3465418610563233</v>
      </c>
      <c r="K255" s="1">
        <f t="shared" si="52"/>
        <v>117.30151548965496</v>
      </c>
      <c r="L255" s="1">
        <f t="shared" si="53"/>
        <v>0.6327914896549629</v>
      </c>
      <c r="N255" s="1">
        <f t="shared" si="54"/>
        <v>117.13769652394308</v>
      </c>
      <c r="O255" s="1">
        <f t="shared" si="55"/>
        <v>0.46897252394307998</v>
      </c>
      <c r="R255" s="3">
        <v>44125</v>
      </c>
      <c r="S255" s="4">
        <v>240</v>
      </c>
      <c r="T255" s="1">
        <v>172.86999499999999</v>
      </c>
      <c r="V255" s="1">
        <f t="shared" si="56"/>
        <v>171.78332750562225</v>
      </c>
      <c r="W255" s="1">
        <f t="shared" si="57"/>
        <v>1.0866674943777355</v>
      </c>
      <c r="Y255" s="1">
        <f t="shared" si="58"/>
        <v>172.93225612605028</v>
      </c>
      <c r="Z255" s="1">
        <f t="shared" si="59"/>
        <v>6.2261126050287885E-2</v>
      </c>
      <c r="AB255" s="1">
        <f t="shared" si="60"/>
        <v>172.98609850435628</v>
      </c>
      <c r="AC255" s="1">
        <f t="shared" si="61"/>
        <v>0.11610350435628902</v>
      </c>
      <c r="AE255" s="1">
        <f t="shared" si="62"/>
        <v>173.02833093943968</v>
      </c>
      <c r="AF255" s="1">
        <f t="shared" si="63"/>
        <v>0.15833593943969504</v>
      </c>
    </row>
    <row r="256" spans="1:32" x14ac:dyDescent="0.3">
      <c r="A256" s="3">
        <v>44126</v>
      </c>
      <c r="B256" s="4">
        <v>241</v>
      </c>
      <c r="C256" s="1">
        <v>115.55064400000001</v>
      </c>
      <c r="E256" s="1">
        <f t="shared" si="48"/>
        <v>117.50227549227395</v>
      </c>
      <c r="F256" s="1">
        <f t="shared" si="49"/>
        <v>1.9516314922739468</v>
      </c>
      <c r="H256" s="1">
        <f t="shared" si="50"/>
        <v>117.58437246551829</v>
      </c>
      <c r="I256" s="1">
        <f t="shared" si="51"/>
        <v>2.0337284655182799</v>
      </c>
      <c r="K256" s="1">
        <f t="shared" si="52"/>
        <v>116.92184059586199</v>
      </c>
      <c r="L256" s="1">
        <f t="shared" si="53"/>
        <v>1.3711965958619885</v>
      </c>
      <c r="N256" s="1">
        <f t="shared" si="54"/>
        <v>116.77189795526748</v>
      </c>
      <c r="O256" s="1">
        <f t="shared" si="55"/>
        <v>1.2212539552674713</v>
      </c>
      <c r="R256" s="3">
        <v>44126</v>
      </c>
      <c r="S256" s="4">
        <v>241</v>
      </c>
      <c r="T256" s="1">
        <v>176.85000600000001</v>
      </c>
      <c r="V256" s="1">
        <f t="shared" si="56"/>
        <v>171.95719430472266</v>
      </c>
      <c r="W256" s="1">
        <f t="shared" si="57"/>
        <v>4.8928116952773451</v>
      </c>
      <c r="Y256" s="1">
        <f t="shared" si="58"/>
        <v>172.91233256571417</v>
      </c>
      <c r="Z256" s="1">
        <f t="shared" si="59"/>
        <v>3.9376734342858413</v>
      </c>
      <c r="AB256" s="1">
        <f t="shared" si="60"/>
        <v>172.91643640174249</v>
      </c>
      <c r="AC256" s="1">
        <f t="shared" si="61"/>
        <v>3.9335695982575203</v>
      </c>
      <c r="AE256" s="1">
        <f t="shared" si="62"/>
        <v>172.9048289066767</v>
      </c>
      <c r="AF256" s="1">
        <f t="shared" si="63"/>
        <v>3.9451770933233092</v>
      </c>
    </row>
    <row r="257" spans="1:45" x14ac:dyDescent="0.3">
      <c r="A257" s="3">
        <v>44127</v>
      </c>
      <c r="B257" s="4">
        <v>242</v>
      </c>
      <c r="C257" s="1">
        <v>114.84187300000001</v>
      </c>
      <c r="E257" s="1">
        <f t="shared" si="48"/>
        <v>117.19001445351012</v>
      </c>
      <c r="F257" s="1">
        <f t="shared" si="49"/>
        <v>2.3481414535101095</v>
      </c>
      <c r="H257" s="1">
        <f t="shared" si="50"/>
        <v>116.93357935655243</v>
      </c>
      <c r="I257" s="1">
        <f t="shared" si="51"/>
        <v>2.0917063565524217</v>
      </c>
      <c r="K257" s="1">
        <f t="shared" si="52"/>
        <v>116.0991226383448</v>
      </c>
      <c r="L257" s="1">
        <f t="shared" si="53"/>
        <v>1.2572496383447884</v>
      </c>
      <c r="N257" s="1">
        <f t="shared" si="54"/>
        <v>115.81931987015884</v>
      </c>
      <c r="O257" s="1">
        <f t="shared" si="55"/>
        <v>0.97744687015882903</v>
      </c>
      <c r="R257" s="3">
        <v>44127</v>
      </c>
      <c r="S257" s="4">
        <v>242</v>
      </c>
      <c r="T257" s="1">
        <v>175.53999300000001</v>
      </c>
      <c r="V257" s="1">
        <f t="shared" si="56"/>
        <v>172.74004417596706</v>
      </c>
      <c r="W257" s="1">
        <f t="shared" si="57"/>
        <v>2.7999488240329526</v>
      </c>
      <c r="Y257" s="1">
        <f t="shared" si="58"/>
        <v>174.17238806468561</v>
      </c>
      <c r="Z257" s="1">
        <f t="shared" si="59"/>
        <v>1.3676049353144037</v>
      </c>
      <c r="AB257" s="1">
        <f t="shared" si="60"/>
        <v>175.276578160697</v>
      </c>
      <c r="AC257" s="1">
        <f t="shared" si="61"/>
        <v>0.26341483930301024</v>
      </c>
      <c r="AE257" s="1">
        <f t="shared" si="62"/>
        <v>175.98206703946886</v>
      </c>
      <c r="AF257" s="1">
        <f t="shared" si="63"/>
        <v>0.44207403946884938</v>
      </c>
    </row>
    <row r="258" spans="1:45" x14ac:dyDescent="0.3">
      <c r="A258" s="3">
        <v>44130</v>
      </c>
      <c r="B258" s="4">
        <v>243</v>
      </c>
      <c r="C258" s="1">
        <v>114.85185199999999</v>
      </c>
      <c r="E258" s="1">
        <f t="shared" si="48"/>
        <v>116.8143118209485</v>
      </c>
      <c r="F258" s="1">
        <f t="shared" si="49"/>
        <v>1.96245982094851</v>
      </c>
      <c r="H258" s="1">
        <f t="shared" si="50"/>
        <v>116.26423332245565</v>
      </c>
      <c r="I258" s="1">
        <f t="shared" si="51"/>
        <v>1.4123813224556585</v>
      </c>
      <c r="K258" s="1">
        <f t="shared" si="52"/>
        <v>115.34477285533792</v>
      </c>
      <c r="L258" s="1">
        <f t="shared" si="53"/>
        <v>0.49292085533792829</v>
      </c>
      <c r="N258" s="1">
        <f t="shared" si="54"/>
        <v>115.05691131143496</v>
      </c>
      <c r="O258" s="1">
        <f t="shared" si="55"/>
        <v>0.20505931143496525</v>
      </c>
      <c r="R258" s="3">
        <v>44130</v>
      </c>
      <c r="S258" s="4">
        <v>243</v>
      </c>
      <c r="T258" s="1">
        <v>170.16999799999999</v>
      </c>
      <c r="V258" s="1">
        <f t="shared" si="56"/>
        <v>173.1880359878123</v>
      </c>
      <c r="W258" s="1">
        <f t="shared" si="57"/>
        <v>3.0180379878123063</v>
      </c>
      <c r="Y258" s="1">
        <f t="shared" si="58"/>
        <v>174.61002164398622</v>
      </c>
      <c r="Z258" s="1">
        <f t="shared" si="59"/>
        <v>4.4400236439862226</v>
      </c>
      <c r="AB258" s="1">
        <f t="shared" si="60"/>
        <v>175.4346270642788</v>
      </c>
      <c r="AC258" s="1">
        <f t="shared" si="61"/>
        <v>5.2646290642788074</v>
      </c>
      <c r="AE258" s="1">
        <f t="shared" si="62"/>
        <v>175.63724928868317</v>
      </c>
      <c r="AF258" s="1">
        <f t="shared" si="63"/>
        <v>5.4672512886831726</v>
      </c>
    </row>
    <row r="259" spans="1:45" x14ac:dyDescent="0.3">
      <c r="A259" s="3">
        <v>44131</v>
      </c>
      <c r="B259" s="4">
        <v>244</v>
      </c>
      <c r="C259" s="1">
        <v>116.39917800000001</v>
      </c>
      <c r="E259" s="1">
        <f t="shared" si="48"/>
        <v>116.50031824959673</v>
      </c>
      <c r="F259" s="1">
        <f t="shared" si="49"/>
        <v>0.10114024959672463</v>
      </c>
      <c r="H259" s="1">
        <f t="shared" si="50"/>
        <v>115.81227129926984</v>
      </c>
      <c r="I259" s="1">
        <f t="shared" si="51"/>
        <v>0.58690670073016804</v>
      </c>
      <c r="K259" s="1">
        <f t="shared" si="52"/>
        <v>115.04902034213517</v>
      </c>
      <c r="L259" s="1">
        <f t="shared" si="53"/>
        <v>1.3501576578648411</v>
      </c>
      <c r="N259" s="1">
        <f t="shared" si="54"/>
        <v>114.89696504851568</v>
      </c>
      <c r="O259" s="1">
        <f t="shared" si="55"/>
        <v>1.5022129514843243</v>
      </c>
      <c r="R259" s="3">
        <v>44131</v>
      </c>
      <c r="S259" s="4">
        <v>244</v>
      </c>
      <c r="T259" s="1">
        <v>166.75</v>
      </c>
      <c r="V259" s="1">
        <f t="shared" si="56"/>
        <v>172.70514990976233</v>
      </c>
      <c r="W259" s="1">
        <f t="shared" si="57"/>
        <v>5.9551499097623264</v>
      </c>
      <c r="Y259" s="1">
        <f t="shared" si="58"/>
        <v>173.18921407791061</v>
      </c>
      <c r="Z259" s="1">
        <f t="shared" si="59"/>
        <v>6.4392140779106057</v>
      </c>
      <c r="AB259" s="1">
        <f t="shared" si="60"/>
        <v>172.27584962571152</v>
      </c>
      <c r="AC259" s="1">
        <f t="shared" si="61"/>
        <v>5.5258496257115155</v>
      </c>
      <c r="AE259" s="1">
        <f t="shared" si="62"/>
        <v>171.3727932835103</v>
      </c>
      <c r="AF259" s="1">
        <f t="shared" si="63"/>
        <v>4.6227932835103047</v>
      </c>
    </row>
    <row r="260" spans="1:45" x14ac:dyDescent="0.3">
      <c r="A260" s="3">
        <v>44132</v>
      </c>
      <c r="B260" s="4">
        <v>245</v>
      </c>
      <c r="C260" s="1">
        <v>111.008476</v>
      </c>
      <c r="E260" s="1">
        <f t="shared" si="48"/>
        <v>116.48413580966125</v>
      </c>
      <c r="F260" s="1">
        <f t="shared" si="49"/>
        <v>5.4756598096612521</v>
      </c>
      <c r="H260" s="1">
        <f t="shared" si="50"/>
        <v>116.00008144350349</v>
      </c>
      <c r="I260" s="1">
        <f t="shared" si="51"/>
        <v>4.991605443503488</v>
      </c>
      <c r="K260" s="1">
        <f t="shared" si="52"/>
        <v>115.85911493685407</v>
      </c>
      <c r="L260" s="1">
        <f t="shared" si="53"/>
        <v>4.8506389368540681</v>
      </c>
      <c r="N260" s="1">
        <f t="shared" si="54"/>
        <v>116.06869115067344</v>
      </c>
      <c r="O260" s="1">
        <f t="shared" si="55"/>
        <v>5.060215150673443</v>
      </c>
      <c r="R260" s="3">
        <v>44132</v>
      </c>
      <c r="S260" s="4">
        <v>245</v>
      </c>
      <c r="T260" s="1">
        <v>161.16000399999999</v>
      </c>
      <c r="V260" s="1">
        <f t="shared" si="56"/>
        <v>171.75232592420036</v>
      </c>
      <c r="W260" s="1">
        <f t="shared" si="57"/>
        <v>10.592321924200377</v>
      </c>
      <c r="Y260" s="1">
        <f t="shared" si="58"/>
        <v>171.1286655729792</v>
      </c>
      <c r="Z260" s="1">
        <f t="shared" si="59"/>
        <v>9.9686615729792152</v>
      </c>
      <c r="AB260" s="1">
        <f t="shared" si="60"/>
        <v>168.96033985028461</v>
      </c>
      <c r="AC260" s="1">
        <f t="shared" si="61"/>
        <v>7.8003358502846254</v>
      </c>
      <c r="AE260" s="1">
        <f t="shared" si="62"/>
        <v>167.76701452237225</v>
      </c>
      <c r="AF260" s="1">
        <f t="shared" si="63"/>
        <v>6.6070105223722635</v>
      </c>
    </row>
    <row r="261" spans="1:45" x14ac:dyDescent="0.3">
      <c r="A261" s="3">
        <v>44133</v>
      </c>
      <c r="B261" s="4">
        <v>246</v>
      </c>
      <c r="C261" s="1">
        <v>115.12138400000001</v>
      </c>
      <c r="E261" s="1">
        <f t="shared" si="48"/>
        <v>115.60803024011545</v>
      </c>
      <c r="F261" s="1">
        <f t="shared" si="49"/>
        <v>0.48664624011544788</v>
      </c>
      <c r="H261" s="1">
        <f t="shared" si="50"/>
        <v>114.40276770158238</v>
      </c>
      <c r="I261" s="1">
        <f t="shared" si="51"/>
        <v>0.7186162984176292</v>
      </c>
      <c r="K261" s="1">
        <f t="shared" si="52"/>
        <v>112.94873157474163</v>
      </c>
      <c r="L261" s="1">
        <f t="shared" si="53"/>
        <v>2.1726524252583772</v>
      </c>
      <c r="N261" s="1">
        <f t="shared" si="54"/>
        <v>112.12172333314815</v>
      </c>
      <c r="O261" s="1">
        <f t="shared" si="55"/>
        <v>2.9996606668518524</v>
      </c>
      <c r="R261" s="3">
        <v>44133</v>
      </c>
      <c r="S261" s="4">
        <v>246</v>
      </c>
      <c r="T261" s="1">
        <v>164.60000600000001</v>
      </c>
      <c r="V261" s="1">
        <f t="shared" si="56"/>
        <v>170.05755441632829</v>
      </c>
      <c r="W261" s="1">
        <f t="shared" si="57"/>
        <v>5.4575484163282795</v>
      </c>
      <c r="Y261" s="1">
        <f t="shared" si="58"/>
        <v>167.93869386962584</v>
      </c>
      <c r="Z261" s="1">
        <f t="shared" si="59"/>
        <v>3.3386878696258293</v>
      </c>
      <c r="AB261" s="1">
        <f t="shared" si="60"/>
        <v>164.28013834011384</v>
      </c>
      <c r="AC261" s="1">
        <f t="shared" si="61"/>
        <v>0.31986765988617094</v>
      </c>
      <c r="AE261" s="1">
        <f t="shared" si="62"/>
        <v>162.61354631492188</v>
      </c>
      <c r="AF261" s="1">
        <f t="shared" si="63"/>
        <v>1.9864596850781311</v>
      </c>
    </row>
    <row r="262" spans="1:45" x14ac:dyDescent="0.3">
      <c r="A262" s="3">
        <v>44134</v>
      </c>
      <c r="B262" s="4">
        <v>247</v>
      </c>
      <c r="C262" s="1">
        <v>108.672516</v>
      </c>
      <c r="E262" s="1">
        <f t="shared" si="48"/>
        <v>115.53016684169697</v>
      </c>
      <c r="F262" s="1">
        <f t="shared" si="49"/>
        <v>6.8576508416969659</v>
      </c>
      <c r="H262" s="1">
        <f t="shared" si="50"/>
        <v>114.632724917076</v>
      </c>
      <c r="I262" s="1">
        <f t="shared" si="51"/>
        <v>5.9602089170760024</v>
      </c>
      <c r="K262" s="1">
        <f t="shared" si="52"/>
        <v>114.25232302989666</v>
      </c>
      <c r="L262" s="1">
        <f t="shared" si="53"/>
        <v>5.5798070298966564</v>
      </c>
      <c r="N262" s="1">
        <f t="shared" si="54"/>
        <v>114.4614586532926</v>
      </c>
      <c r="O262" s="1">
        <f t="shared" si="55"/>
        <v>5.7889426532925938</v>
      </c>
      <c r="R262" s="3">
        <v>44134</v>
      </c>
      <c r="S262" s="4">
        <v>247</v>
      </c>
      <c r="T262" s="1">
        <v>164.949997</v>
      </c>
      <c r="V262" s="1">
        <f t="shared" si="56"/>
        <v>169.18434666971575</v>
      </c>
      <c r="W262" s="1">
        <f t="shared" si="57"/>
        <v>4.2343496697157548</v>
      </c>
      <c r="Y262" s="1">
        <f t="shared" si="58"/>
        <v>166.87031375134558</v>
      </c>
      <c r="Z262" s="1">
        <f t="shared" si="59"/>
        <v>1.920316751345581</v>
      </c>
      <c r="AB262" s="1">
        <f t="shared" si="60"/>
        <v>164.47205893604553</v>
      </c>
      <c r="AC262" s="1">
        <f t="shared" si="61"/>
        <v>0.47793806395446836</v>
      </c>
      <c r="AE262" s="1">
        <f t="shared" si="62"/>
        <v>164.16298486928284</v>
      </c>
      <c r="AF262" s="1">
        <f t="shared" si="63"/>
        <v>0.7870121307171587</v>
      </c>
    </row>
    <row r="263" spans="1:45" x14ac:dyDescent="0.3">
      <c r="A263" s="3">
        <v>44137</v>
      </c>
      <c r="B263" s="4">
        <v>248</v>
      </c>
      <c r="C263" s="1">
        <v>108.58266399999999</v>
      </c>
      <c r="E263" s="1">
        <f t="shared" si="48"/>
        <v>114.43294270702546</v>
      </c>
      <c r="F263" s="1">
        <f t="shared" si="49"/>
        <v>5.8502787070254669</v>
      </c>
      <c r="H263" s="1">
        <f t="shared" si="50"/>
        <v>112.72545806361168</v>
      </c>
      <c r="I263" s="1">
        <f t="shared" si="51"/>
        <v>4.1427940636116887</v>
      </c>
      <c r="K263" s="1">
        <f t="shared" si="52"/>
        <v>110.90443881195867</v>
      </c>
      <c r="L263" s="1">
        <f t="shared" si="53"/>
        <v>2.3217748119586759</v>
      </c>
      <c r="N263" s="1">
        <f t="shared" si="54"/>
        <v>109.94608338372439</v>
      </c>
      <c r="O263" s="1">
        <f t="shared" si="55"/>
        <v>1.3634193837243913</v>
      </c>
      <c r="R263" s="3">
        <v>44137</v>
      </c>
      <c r="S263" s="4">
        <v>248</v>
      </c>
      <c r="T263" s="1">
        <v>173.61000100000001</v>
      </c>
      <c r="V263" s="1">
        <f t="shared" si="56"/>
        <v>168.50685072256124</v>
      </c>
      <c r="W263" s="1">
        <f t="shared" si="57"/>
        <v>5.1031502774387718</v>
      </c>
      <c r="Y263" s="1">
        <f t="shared" si="58"/>
        <v>166.25581239091497</v>
      </c>
      <c r="Z263" s="1">
        <f t="shared" si="59"/>
        <v>7.3541886090850426</v>
      </c>
      <c r="AB263" s="1">
        <f t="shared" si="60"/>
        <v>164.75882177441821</v>
      </c>
      <c r="AC263" s="1">
        <f t="shared" si="61"/>
        <v>8.8511792255818023</v>
      </c>
      <c r="AE263" s="1">
        <f t="shared" si="62"/>
        <v>164.77685433124222</v>
      </c>
      <c r="AF263" s="1">
        <f t="shared" si="63"/>
        <v>8.8331466687577915</v>
      </c>
    </row>
    <row r="264" spans="1:45" x14ac:dyDescent="0.3">
      <c r="A264" s="3">
        <v>44138</v>
      </c>
      <c r="B264" s="4">
        <v>249</v>
      </c>
      <c r="C264" s="1">
        <v>110.24979399999999</v>
      </c>
      <c r="E264" s="1">
        <f t="shared" si="48"/>
        <v>113.49689811390138</v>
      </c>
      <c r="F264" s="1">
        <f t="shared" si="49"/>
        <v>3.2471041139013863</v>
      </c>
      <c r="H264" s="1">
        <f t="shared" si="50"/>
        <v>111.39976396325594</v>
      </c>
      <c r="I264" s="1">
        <f t="shared" si="51"/>
        <v>1.1499699632559413</v>
      </c>
      <c r="K264" s="1">
        <f t="shared" si="52"/>
        <v>109.51137392478346</v>
      </c>
      <c r="L264" s="1">
        <f t="shared" si="53"/>
        <v>0.73842007521653841</v>
      </c>
      <c r="N264" s="1">
        <f t="shared" si="54"/>
        <v>108.88261626441935</v>
      </c>
      <c r="O264" s="1">
        <f t="shared" si="55"/>
        <v>1.3671777355806398</v>
      </c>
      <c r="R264" s="3">
        <v>44138</v>
      </c>
      <c r="S264" s="4">
        <v>249</v>
      </c>
      <c r="T264" s="1">
        <v>179.21000699999999</v>
      </c>
      <c r="V264" s="1">
        <f t="shared" si="56"/>
        <v>169.32335476695144</v>
      </c>
      <c r="W264" s="1">
        <f t="shared" si="57"/>
        <v>9.8866522330485509</v>
      </c>
      <c r="Y264" s="1">
        <f t="shared" si="58"/>
        <v>168.60915274582217</v>
      </c>
      <c r="Z264" s="1">
        <f t="shared" si="59"/>
        <v>10.600854254177818</v>
      </c>
      <c r="AB264" s="1">
        <f t="shared" si="60"/>
        <v>170.06952930976729</v>
      </c>
      <c r="AC264" s="1">
        <f t="shared" si="61"/>
        <v>9.1404776902327001</v>
      </c>
      <c r="AE264" s="1">
        <f t="shared" si="62"/>
        <v>171.6667087328733</v>
      </c>
      <c r="AF264" s="1">
        <f t="shared" si="63"/>
        <v>7.5432982671266871</v>
      </c>
    </row>
    <row r="265" spans="1:45" x14ac:dyDescent="0.3">
      <c r="A265" s="3">
        <v>44139</v>
      </c>
      <c r="B265" s="4">
        <v>250</v>
      </c>
      <c r="C265" s="1">
        <v>114.752022</v>
      </c>
      <c r="E265" s="1">
        <f t="shared" si="48"/>
        <v>112.97736145567715</v>
      </c>
      <c r="F265" s="1">
        <f t="shared" si="49"/>
        <v>1.7746605443228418</v>
      </c>
      <c r="H265" s="1">
        <f t="shared" si="50"/>
        <v>111.03177357501403</v>
      </c>
      <c r="I265" s="1">
        <f t="shared" si="51"/>
        <v>3.720248424985968</v>
      </c>
      <c r="K265" s="1">
        <f t="shared" si="52"/>
        <v>109.95442596991339</v>
      </c>
      <c r="L265" s="1">
        <f t="shared" si="53"/>
        <v>4.7975960300866092</v>
      </c>
      <c r="N265" s="1">
        <f t="shared" si="54"/>
        <v>109.94901489817225</v>
      </c>
      <c r="O265" s="1">
        <f t="shared" si="55"/>
        <v>4.8030071018277454</v>
      </c>
      <c r="R265" s="3">
        <v>44139</v>
      </c>
      <c r="S265" s="4">
        <v>250</v>
      </c>
      <c r="T265" s="1">
        <v>178.91000399999999</v>
      </c>
      <c r="V265" s="1">
        <f t="shared" si="56"/>
        <v>170.90521912423921</v>
      </c>
      <c r="W265" s="1">
        <f t="shared" si="57"/>
        <v>8.0047848757607767</v>
      </c>
      <c r="Y265" s="1">
        <f t="shared" si="58"/>
        <v>172.00142610715906</v>
      </c>
      <c r="Z265" s="1">
        <f t="shared" si="59"/>
        <v>6.9085778928409241</v>
      </c>
      <c r="AB265" s="1">
        <f t="shared" si="60"/>
        <v>175.55381592390691</v>
      </c>
      <c r="AC265" s="1">
        <f t="shared" si="61"/>
        <v>3.3561880760930762</v>
      </c>
      <c r="AE265" s="1">
        <f t="shared" si="62"/>
        <v>177.55048138123212</v>
      </c>
      <c r="AF265" s="1">
        <f t="shared" si="63"/>
        <v>1.3595226187678691</v>
      </c>
    </row>
    <row r="266" spans="1:45" x14ac:dyDescent="0.3">
      <c r="A266" s="3">
        <v>44140</v>
      </c>
      <c r="B266" s="4">
        <v>251</v>
      </c>
      <c r="C266" s="1">
        <v>118.824997</v>
      </c>
      <c r="E266" s="1">
        <f t="shared" si="48"/>
        <v>113.2613071427688</v>
      </c>
      <c r="F266" s="1">
        <f t="shared" si="49"/>
        <v>5.5636898572311964</v>
      </c>
      <c r="H266" s="1">
        <f t="shared" si="50"/>
        <v>112.22225307100953</v>
      </c>
      <c r="I266" s="1">
        <f t="shared" si="51"/>
        <v>6.6027439289904635</v>
      </c>
      <c r="K266" s="1">
        <f t="shared" si="52"/>
        <v>112.83298358796534</v>
      </c>
      <c r="L266" s="1">
        <f t="shared" si="53"/>
        <v>5.9920134120346518</v>
      </c>
      <c r="N266" s="1">
        <f t="shared" si="54"/>
        <v>113.6953604375979</v>
      </c>
      <c r="O266" s="1">
        <f t="shared" si="55"/>
        <v>5.1296365624020979</v>
      </c>
      <c r="R266" s="3">
        <v>44140</v>
      </c>
      <c r="S266" s="4">
        <v>251</v>
      </c>
      <c r="T266" s="1">
        <v>183.279999</v>
      </c>
      <c r="V266" s="1">
        <f t="shared" si="56"/>
        <v>172.18598470436092</v>
      </c>
      <c r="W266" s="1">
        <f t="shared" si="57"/>
        <v>11.094014295639084</v>
      </c>
      <c r="Y266" s="1">
        <f t="shared" si="58"/>
        <v>174.21217103286816</v>
      </c>
      <c r="Z266" s="1">
        <f t="shared" si="59"/>
        <v>9.0678279671318478</v>
      </c>
      <c r="AB266" s="1">
        <f t="shared" si="60"/>
        <v>177.56752876956276</v>
      </c>
      <c r="AC266" s="1">
        <f t="shared" si="61"/>
        <v>5.7124702304372477</v>
      </c>
      <c r="AE266" s="1">
        <f t="shared" si="62"/>
        <v>178.61090902387107</v>
      </c>
      <c r="AF266" s="1">
        <f t="shared" si="63"/>
        <v>4.6690899761289302</v>
      </c>
    </row>
    <row r="267" spans="1:45" x14ac:dyDescent="0.3">
      <c r="A267" s="3">
        <v>44141</v>
      </c>
      <c r="B267" s="4">
        <v>252</v>
      </c>
      <c r="C267" s="1">
        <v>118.69000200000001</v>
      </c>
      <c r="E267" s="1">
        <f t="shared" si="48"/>
        <v>114.1514975199258</v>
      </c>
      <c r="F267" s="1">
        <f t="shared" si="49"/>
        <v>4.5385044800742094</v>
      </c>
      <c r="H267" s="1">
        <f t="shared" si="50"/>
        <v>114.33513112828646</v>
      </c>
      <c r="I267" s="1">
        <f t="shared" si="51"/>
        <v>4.354870871713544</v>
      </c>
      <c r="K267" s="1">
        <f t="shared" si="52"/>
        <v>116.42819163518614</v>
      </c>
      <c r="L267" s="1">
        <f t="shared" si="53"/>
        <v>2.2618103648138685</v>
      </c>
      <c r="N267" s="1">
        <f t="shared" si="54"/>
        <v>117.69647695627154</v>
      </c>
      <c r="O267" s="1">
        <f t="shared" si="55"/>
        <v>0.99352504372846795</v>
      </c>
      <c r="R267" s="3">
        <v>44141</v>
      </c>
      <c r="S267" s="4">
        <v>252</v>
      </c>
      <c r="T267" s="1">
        <v>184.270004</v>
      </c>
      <c r="V267" s="1">
        <f t="shared" si="56"/>
        <v>173.96102699166318</v>
      </c>
      <c r="W267" s="1">
        <f t="shared" si="57"/>
        <v>10.308977008336825</v>
      </c>
      <c r="Y267" s="1">
        <f t="shared" si="58"/>
        <v>177.11387598235035</v>
      </c>
      <c r="Z267" s="1">
        <f t="shared" si="59"/>
        <v>7.1561280176496496</v>
      </c>
      <c r="AB267" s="1">
        <f t="shared" si="60"/>
        <v>180.9950109078251</v>
      </c>
      <c r="AC267" s="1">
        <f t="shared" si="61"/>
        <v>3.2749930921748955</v>
      </c>
      <c r="AE267" s="1">
        <f t="shared" si="62"/>
        <v>182.25279920525165</v>
      </c>
      <c r="AF267" s="1">
        <f t="shared" si="63"/>
        <v>2.017204794748352</v>
      </c>
    </row>
    <row r="268" spans="1:45" x14ac:dyDescent="0.3">
      <c r="A268" s="3">
        <v>44144</v>
      </c>
      <c r="B268" s="4">
        <v>253</v>
      </c>
      <c r="E268" s="8">
        <f t="shared" si="48"/>
        <v>114.87765823673767</v>
      </c>
      <c r="F268" s="8" t="s">
        <v>15</v>
      </c>
      <c r="H268" s="8">
        <f t="shared" si="50"/>
        <v>115.72868980723479</v>
      </c>
      <c r="I268" s="9" t="s">
        <v>15</v>
      </c>
      <c r="K268" s="8">
        <f t="shared" si="52"/>
        <v>117.78527785407445</v>
      </c>
      <c r="L268" s="9" t="s">
        <v>15</v>
      </c>
      <c r="N268" s="8">
        <f t="shared" si="54"/>
        <v>118.47142649037974</v>
      </c>
      <c r="O268" s="9" t="s">
        <v>15</v>
      </c>
      <c r="R268" s="3">
        <v>44144</v>
      </c>
      <c r="S268" s="4">
        <v>253</v>
      </c>
      <c r="V268" s="8">
        <f t="shared" si="56"/>
        <v>175.61046331299707</v>
      </c>
      <c r="W268" s="9" t="s">
        <v>15</v>
      </c>
      <c r="Y268" s="8">
        <f t="shared" si="58"/>
        <v>179.40383694799823</v>
      </c>
      <c r="Z268" s="9" t="s">
        <v>15</v>
      </c>
      <c r="AB268" s="8">
        <f t="shared" si="60"/>
        <v>182.96000676313002</v>
      </c>
      <c r="AC268" s="9" t="s">
        <v>15</v>
      </c>
      <c r="AE268" s="8">
        <f t="shared" si="62"/>
        <v>183.82621894515538</v>
      </c>
      <c r="AF268" s="9" t="s">
        <v>15</v>
      </c>
    </row>
    <row r="269" spans="1:45" x14ac:dyDescent="0.3">
      <c r="A269" s="3"/>
      <c r="B269" s="4"/>
      <c r="F269" s="8">
        <f>SUM(F17:F267)/COUNT(F17:F267)</f>
        <v>3.2796092037731901</v>
      </c>
      <c r="I269" s="8">
        <f>SUM(I17:I267)/COUNT(I17:I267)</f>
        <v>2.2565973226842542</v>
      </c>
      <c r="L269" s="8">
        <f>SUM(L17:L267)/COUNT(L17:L267)</f>
        <v>1.7654207506897974</v>
      </c>
      <c r="O269" s="8">
        <f>SUM(O17:O267)/COUNT(O17:O267)</f>
        <v>1.7027641335958532</v>
      </c>
      <c r="Q269" t="s">
        <v>16</v>
      </c>
      <c r="W269" s="8">
        <f>SUM(W17:W267)/COUNT(W17:W267)</f>
        <v>4.4215808345212615</v>
      </c>
      <c r="Z269" s="8">
        <f>SUM(Z17:Z267)/COUNT(Z17:Z267)</f>
        <v>3.5747647913504732</v>
      </c>
      <c r="AC269" s="8">
        <f>SUM(AC17:AC267)/COUNT(AC17:AC267)</f>
        <v>2.9367617561673516</v>
      </c>
      <c r="AF269" s="8">
        <f>SUM(AF17:AF267)/COUNT(AF17:AF267)</f>
        <v>2.7854893517897632</v>
      </c>
    </row>
    <row r="270" spans="1:45" x14ac:dyDescent="0.3">
      <c r="A270" s="3"/>
      <c r="B270" s="4"/>
      <c r="W270" s="7"/>
    </row>
    <row r="271" spans="1:45" x14ac:dyDescent="0.3">
      <c r="A271" s="12" t="s">
        <v>17</v>
      </c>
      <c r="B271" s="11"/>
      <c r="D271" s="57" t="s">
        <v>10</v>
      </c>
      <c r="E271" s="57"/>
      <c r="F271" s="57"/>
      <c r="G271" s="57"/>
      <c r="H271" s="57"/>
      <c r="I271" s="57"/>
      <c r="J271" s="57"/>
      <c r="K271" s="57"/>
      <c r="L271" s="57"/>
      <c r="M271" s="57"/>
      <c r="N271" s="57"/>
      <c r="O271" s="57"/>
      <c r="P271" s="57"/>
      <c r="Q271" s="57"/>
      <c r="R271" s="57"/>
      <c r="S271" s="57"/>
      <c r="T271" s="57"/>
      <c r="U271" s="57"/>
      <c r="V271" s="57"/>
      <c r="AA271" s="61" t="s">
        <v>14</v>
      </c>
      <c r="AB271" s="61"/>
      <c r="AC271" s="61"/>
      <c r="AD271" s="61"/>
      <c r="AE271" s="61"/>
      <c r="AF271" s="61"/>
      <c r="AG271" s="61"/>
      <c r="AH271" s="61"/>
      <c r="AI271" s="61"/>
      <c r="AJ271" s="61"/>
      <c r="AK271" s="61"/>
      <c r="AL271" s="61"/>
      <c r="AM271" s="61"/>
      <c r="AN271" s="61"/>
      <c r="AO271" s="61"/>
      <c r="AP271" s="61"/>
      <c r="AQ271" s="61"/>
      <c r="AR271" s="61"/>
      <c r="AS271" s="61"/>
    </row>
    <row r="272" spans="1:45" x14ac:dyDescent="0.3">
      <c r="A272" s="2" t="s">
        <v>0</v>
      </c>
      <c r="B272" s="2" t="s">
        <v>5</v>
      </c>
      <c r="C272" s="2" t="s">
        <v>1</v>
      </c>
      <c r="D272" s="10" t="s">
        <v>7</v>
      </c>
      <c r="E272" s="2" t="s">
        <v>12</v>
      </c>
      <c r="F272" s="2" t="s">
        <v>9</v>
      </c>
      <c r="G272" s="10" t="s">
        <v>18</v>
      </c>
      <c r="H272" s="2" t="s">
        <v>19</v>
      </c>
      <c r="I272" s="2" t="s">
        <v>20</v>
      </c>
      <c r="J272" s="2" t="s">
        <v>21</v>
      </c>
      <c r="K272" s="10" t="s">
        <v>18</v>
      </c>
      <c r="L272" s="2" t="s">
        <v>19</v>
      </c>
      <c r="M272" s="2" t="s">
        <v>20</v>
      </c>
      <c r="N272" s="2" t="s">
        <v>21</v>
      </c>
      <c r="O272" s="10" t="s">
        <v>18</v>
      </c>
      <c r="P272" s="2" t="s">
        <v>19</v>
      </c>
      <c r="Q272" s="2" t="s">
        <v>20</v>
      </c>
      <c r="R272" s="2" t="s">
        <v>21</v>
      </c>
      <c r="S272" s="10" t="s">
        <v>18</v>
      </c>
      <c r="T272" s="2" t="s">
        <v>19</v>
      </c>
      <c r="U272" s="2" t="s">
        <v>20</v>
      </c>
      <c r="V272" s="2" t="s">
        <v>21</v>
      </c>
      <c r="X272" s="2" t="s">
        <v>0</v>
      </c>
      <c r="Y272" s="2" t="s">
        <v>5</v>
      </c>
      <c r="Z272" s="2" t="s">
        <v>4</v>
      </c>
      <c r="AA272" s="10" t="s">
        <v>7</v>
      </c>
      <c r="AB272" s="2" t="s">
        <v>12</v>
      </c>
      <c r="AC272" s="2" t="s">
        <v>9</v>
      </c>
      <c r="AD272" s="10" t="s">
        <v>18</v>
      </c>
      <c r="AE272" s="2" t="s">
        <v>19</v>
      </c>
      <c r="AF272" s="2" t="s">
        <v>20</v>
      </c>
      <c r="AG272" s="2" t="s">
        <v>21</v>
      </c>
      <c r="AH272" s="10" t="s">
        <v>18</v>
      </c>
      <c r="AI272" s="2" t="s">
        <v>19</v>
      </c>
      <c r="AJ272" s="2" t="s">
        <v>20</v>
      </c>
      <c r="AK272" s="2" t="s">
        <v>21</v>
      </c>
      <c r="AL272" s="10" t="s">
        <v>18</v>
      </c>
      <c r="AM272" s="2" t="s">
        <v>19</v>
      </c>
      <c r="AN272" s="2" t="s">
        <v>20</v>
      </c>
      <c r="AO272" s="2" t="s">
        <v>21</v>
      </c>
      <c r="AP272" s="10" t="s">
        <v>18</v>
      </c>
      <c r="AQ272" s="2" t="s">
        <v>19</v>
      </c>
      <c r="AR272" s="2" t="s">
        <v>20</v>
      </c>
      <c r="AS272" s="2" t="s">
        <v>21</v>
      </c>
    </row>
    <row r="273" spans="1:45" x14ac:dyDescent="0.3">
      <c r="A273" s="3">
        <v>43777</v>
      </c>
      <c r="B273" s="4">
        <v>1</v>
      </c>
      <c r="C273" s="1">
        <v>63.954543999999999</v>
      </c>
      <c r="D273" s="10">
        <v>0.6</v>
      </c>
      <c r="E273" s="1">
        <f>C273</f>
        <v>63.954543999999999</v>
      </c>
      <c r="G273" s="10">
        <v>0.16</v>
      </c>
      <c r="H273" s="2">
        <v>0</v>
      </c>
      <c r="I273" s="1">
        <f>E273+H273</f>
        <v>63.954543999999999</v>
      </c>
      <c r="K273" s="10">
        <v>0.36</v>
      </c>
      <c r="L273" s="2">
        <v>0</v>
      </c>
      <c r="M273" s="1">
        <f>E273+L273</f>
        <v>63.954543999999999</v>
      </c>
      <c r="O273" s="10">
        <v>0.66</v>
      </c>
      <c r="P273" s="2">
        <v>0</v>
      </c>
      <c r="Q273" s="1">
        <f>E273+P273</f>
        <v>63.954543999999999</v>
      </c>
      <c r="S273" s="10">
        <v>0.86</v>
      </c>
      <c r="T273" s="2">
        <v>0</v>
      </c>
      <c r="U273" s="1">
        <f>E273+T273</f>
        <v>63.954543999999999</v>
      </c>
      <c r="X273" s="3">
        <v>43777</v>
      </c>
      <c r="Y273" s="4">
        <v>1</v>
      </c>
      <c r="Z273" s="1">
        <v>177.02937299999999</v>
      </c>
      <c r="AA273" s="10">
        <v>0.6</v>
      </c>
      <c r="AB273" s="1">
        <f>Z273</f>
        <v>177.02937299999999</v>
      </c>
      <c r="AD273" s="10">
        <v>0.16</v>
      </c>
      <c r="AE273" s="2">
        <v>0</v>
      </c>
      <c r="AF273" s="1">
        <f>AB273+AE273</f>
        <v>177.02937299999999</v>
      </c>
      <c r="AH273" s="10">
        <v>0.32</v>
      </c>
      <c r="AI273" s="2">
        <v>0</v>
      </c>
      <c r="AJ273" s="1">
        <f>AB273+AI273</f>
        <v>177.02937299999999</v>
      </c>
      <c r="AL273" s="10">
        <v>0.66</v>
      </c>
      <c r="AM273" s="2">
        <v>0</v>
      </c>
      <c r="AN273" s="1">
        <f>AB273+AM273</f>
        <v>177.02937299999999</v>
      </c>
      <c r="AP273" s="10">
        <v>0.86</v>
      </c>
      <c r="AQ273" s="2">
        <v>0</v>
      </c>
      <c r="AR273" s="1">
        <f>AB273+AQ273</f>
        <v>177.02937299999999</v>
      </c>
    </row>
    <row r="274" spans="1:45" x14ac:dyDescent="0.3">
      <c r="A274" s="3">
        <v>43780</v>
      </c>
      <c r="B274" s="4">
        <v>2</v>
      </c>
      <c r="C274" s="1">
        <v>64.460991000000007</v>
      </c>
      <c r="E274" s="1">
        <f>C273*$D$273+(1-$D$273)*E273</f>
        <v>63.954543999999999</v>
      </c>
      <c r="F274" s="1">
        <f>ABS(C274-E274)</f>
        <v>0.50644700000000853</v>
      </c>
      <c r="H274" s="1">
        <f>$G$273*(E274-E273)+(1-$G$273)*H273</f>
        <v>0</v>
      </c>
      <c r="I274" s="1">
        <f t="shared" ref="I274:I337" si="64">E274+H274</f>
        <v>63.954543999999999</v>
      </c>
      <c r="J274" s="2">
        <f>ABS((C274-I274)/C274)</f>
        <v>7.8566430975286813E-3</v>
      </c>
      <c r="L274" s="1">
        <f>$K$273*(E274-E273)+(1-$K$273)*L273</f>
        <v>0</v>
      </c>
      <c r="M274" s="1">
        <f t="shared" ref="M274:M337" si="65">E274+L274</f>
        <v>63.954543999999999</v>
      </c>
      <c r="N274" s="2">
        <f>ABS((C274-M274)/C274)</f>
        <v>7.8566430975286813E-3</v>
      </c>
      <c r="P274" s="1">
        <f>$O$273*(E274-E273)+(1-$O$273)*P273</f>
        <v>0</v>
      </c>
      <c r="Q274" s="1">
        <f t="shared" ref="Q274:Q337" si="66">E274+P274</f>
        <v>63.954543999999999</v>
      </c>
      <c r="R274" s="2">
        <f>ABS((C274-Q274)/C274)</f>
        <v>7.8566430975286813E-3</v>
      </c>
      <c r="T274" s="1">
        <f>$S$273*(E274-E273)+(1-$S$273)*T273</f>
        <v>0</v>
      </c>
      <c r="U274" s="1">
        <f t="shared" ref="U274:U337" si="67">E274+T274</f>
        <v>63.954543999999999</v>
      </c>
      <c r="V274" s="2">
        <f>ABS((C274-U274)/C274)</f>
        <v>7.8566430975286813E-3</v>
      </c>
      <c r="X274" s="3">
        <v>43780</v>
      </c>
      <c r="Y274" s="4">
        <v>2</v>
      </c>
      <c r="Z274" s="1">
        <v>176.658142</v>
      </c>
      <c r="AB274" s="1">
        <f>Z273*$AA$273+(1-$AA$273)*AB273</f>
        <v>177.02937299999999</v>
      </c>
      <c r="AC274" s="1">
        <f>ABS(Z274-AB274)</f>
        <v>0.37123099999999454</v>
      </c>
      <c r="AE274" s="1">
        <f>$AD$273*(AB274-AB273)+(1-$AD$273)*AE273</f>
        <v>0</v>
      </c>
      <c r="AF274" s="1">
        <f t="shared" ref="AF274:AF337" si="68">AB274+AE274</f>
        <v>177.02937299999999</v>
      </c>
      <c r="AG274" s="2">
        <f>ABS((Z274-AF274)/Z274)</f>
        <v>2.1014089460988134E-3</v>
      </c>
      <c r="AI274" s="1">
        <f>$AH$273*(AB274-AB273)+(1-$AH$273)*AI273</f>
        <v>0</v>
      </c>
      <c r="AJ274" s="1">
        <f t="shared" ref="AJ274:AJ337" si="69">AB274+AI274</f>
        <v>177.02937299999999</v>
      </c>
      <c r="AK274" s="2">
        <f>ABS((Z274-AJ274)/Z274)</f>
        <v>2.1014089460988134E-3</v>
      </c>
      <c r="AM274" s="1">
        <f>$AL$273*(AB274-AB273)+(1-$AL$273)*AM273</f>
        <v>0</v>
      </c>
      <c r="AN274" s="1">
        <f t="shared" ref="AN274:AN337" si="70">AB274+AM274</f>
        <v>177.02937299999999</v>
      </c>
      <c r="AO274" s="2">
        <f>ABS((Z274-AN274)/Z274)</f>
        <v>2.1014089460988134E-3</v>
      </c>
      <c r="AQ274" s="1">
        <f>$AP$273*(AB274-AB273)+(1-$AP$273)*AQ273</f>
        <v>0</v>
      </c>
      <c r="AR274" s="1">
        <f t="shared" ref="AR274:AR337" si="71">AB274+AQ274</f>
        <v>177.02937299999999</v>
      </c>
      <c r="AS274" s="2">
        <f>ABS((Z274-AR274)/Z274)</f>
        <v>2.1014089460988134E-3</v>
      </c>
    </row>
    <row r="275" spans="1:45" x14ac:dyDescent="0.3">
      <c r="A275" s="3">
        <v>43781</v>
      </c>
      <c r="B275" s="4">
        <v>3</v>
      </c>
      <c r="C275" s="1">
        <v>64.401978</v>
      </c>
      <c r="E275" s="1">
        <f t="shared" ref="E275:E338" si="72">C274*$D$273+(1-$D$273)*E274</f>
        <v>64.258412200000009</v>
      </c>
      <c r="F275" s="1">
        <f t="shared" ref="F275:F338" si="73">ABS(C275-E275)</f>
        <v>0.14356579999999042</v>
      </c>
      <c r="H275" s="1">
        <f t="shared" ref="H275:H338" si="74">$G$273*(E275-E274)+(1-$G$273)*H274</f>
        <v>4.8618912000001728E-2</v>
      </c>
      <c r="I275" s="1">
        <f t="shared" si="64"/>
        <v>64.307031112000004</v>
      </c>
      <c r="J275" s="2">
        <f t="shared" ref="J275:J338" si="75">ABS((C275-I275)/C275)</f>
        <v>1.4742852773869074E-3</v>
      </c>
      <c r="L275" s="1">
        <f t="shared" ref="L275:L338" si="76">$K$273*(E275-E274)+(1-$K$273)*L274</f>
        <v>0.10939255200000389</v>
      </c>
      <c r="M275" s="1">
        <f t="shared" si="65"/>
        <v>64.367804752000012</v>
      </c>
      <c r="N275" s="2">
        <f t="shared" ref="N275:N338" si="77">ABS((C275-M275)/C275)</f>
        <v>5.3062419915095879E-4</v>
      </c>
      <c r="P275" s="1">
        <f t="shared" ref="P275:P338" si="78">$O$273*(E275-E274)+(1-$O$273)*P274</f>
        <v>0.20055301200000714</v>
      </c>
      <c r="Q275" s="1">
        <f t="shared" si="66"/>
        <v>64.45896521200001</v>
      </c>
      <c r="R275" s="2">
        <f t="shared" ref="R275:R338" si="79">ABS((C275-Q275)/C275)</f>
        <v>8.848674182027436E-4</v>
      </c>
      <c r="T275" s="1">
        <f t="shared" ref="T275:T338" si="80">$S$273*(E275-E274)+(1-$S$273)*T274</f>
        <v>0.26132665200000926</v>
      </c>
      <c r="U275" s="1">
        <f t="shared" si="67"/>
        <v>64.519738852000017</v>
      </c>
      <c r="V275" s="2">
        <f t="shared" ref="V275:V338" si="81">ABS((C275-U275)/C275)</f>
        <v>1.8285284964386923E-3</v>
      </c>
      <c r="X275" s="3">
        <v>43781</v>
      </c>
      <c r="Y275" s="4">
        <v>3</v>
      </c>
      <c r="Z275" s="1">
        <v>177.810913</v>
      </c>
      <c r="AB275" s="1">
        <f t="shared" ref="AB275:AB338" si="82">Z274*$AA$273+(1-$AA$273)*AB274</f>
        <v>176.80663440000001</v>
      </c>
      <c r="AC275" s="1">
        <f t="shared" ref="AC275:AC338" si="83">ABS(Z275-AB275)</f>
        <v>1.0042785999999921</v>
      </c>
      <c r="AE275" s="1">
        <f t="shared" ref="AE275:AE338" si="84">$AD$273*(AB275-AB274)+(1-$AD$273)*AE274</f>
        <v>-3.5638175999997655E-2</v>
      </c>
      <c r="AF275" s="1">
        <f t="shared" si="68"/>
        <v>176.77099622400002</v>
      </c>
      <c r="AG275" s="2">
        <f t="shared" ref="AG275:AG338" si="85">ABS((Z275-AF275)/Z275)</f>
        <v>5.8484417995198308E-3</v>
      </c>
      <c r="AI275" s="1">
        <f t="shared" ref="AI275:AI338" si="86">$AH$273*(AB275-AB274)+(1-$AH$273)*AI274</f>
        <v>-7.127635199999531E-2</v>
      </c>
      <c r="AJ275" s="1">
        <f t="shared" si="69"/>
        <v>176.73535804800002</v>
      </c>
      <c r="AK275" s="2">
        <f t="shared" ref="AK275:AK338" si="87">ABS((Z275-AJ275)/Z275)</f>
        <v>6.0488691827366983E-3</v>
      </c>
      <c r="AM275" s="1">
        <f t="shared" ref="AM275:AM338" si="88">$AL$273*(AB275-AB274)+(1-$AL$273)*AM274</f>
        <v>-0.14700747599999034</v>
      </c>
      <c r="AN275" s="1">
        <f t="shared" si="70"/>
        <v>176.65962692400001</v>
      </c>
      <c r="AO275" s="2">
        <f t="shared" ref="AO275:AO338" si="89">ABS((Z275-AN275)/Z275)</f>
        <v>6.47477737207272E-3</v>
      </c>
      <c r="AQ275" s="1">
        <f t="shared" ref="AQ275:AQ338" si="90">$AP$273*(AB275-AB274)+(1-$AP$273)*AQ274</f>
        <v>-0.19155519599998741</v>
      </c>
      <c r="AR275" s="1">
        <f t="shared" si="71"/>
        <v>176.61507920400001</v>
      </c>
      <c r="AS275" s="2">
        <f t="shared" ref="AS275:AS338" si="91">ABS((Z275-AR275)/Z275)</f>
        <v>6.7253116010938434E-3</v>
      </c>
    </row>
    <row r="276" spans="1:45" x14ac:dyDescent="0.3">
      <c r="A276" s="3">
        <v>43782</v>
      </c>
      <c r="B276" s="4">
        <v>4</v>
      </c>
      <c r="C276" s="1">
        <v>65.019051000000005</v>
      </c>
      <c r="E276" s="1">
        <f t="shared" si="72"/>
        <v>64.344551680000009</v>
      </c>
      <c r="F276" s="1">
        <f t="shared" si="73"/>
        <v>0.67449931999999535</v>
      </c>
      <c r="H276" s="1">
        <f t="shared" si="74"/>
        <v>5.4622202880001441E-2</v>
      </c>
      <c r="I276" s="1">
        <f t="shared" si="64"/>
        <v>64.399173882880007</v>
      </c>
      <c r="J276" s="2">
        <f t="shared" si="75"/>
        <v>9.5337767559849178E-3</v>
      </c>
      <c r="L276" s="1">
        <f t="shared" si="76"/>
        <v>0.10102144608000246</v>
      </c>
      <c r="M276" s="1">
        <f t="shared" si="65"/>
        <v>64.445573126080006</v>
      </c>
      <c r="N276" s="2">
        <f t="shared" si="77"/>
        <v>8.8201514033171315E-3</v>
      </c>
      <c r="P276" s="1">
        <f t="shared" si="78"/>
        <v>0.12504008088000237</v>
      </c>
      <c r="Q276" s="1">
        <f t="shared" si="66"/>
        <v>64.469591760880007</v>
      </c>
      <c r="R276" s="2">
        <f t="shared" si="79"/>
        <v>8.4507422158468168E-3</v>
      </c>
      <c r="T276" s="1">
        <f t="shared" si="80"/>
        <v>0.11066568408000124</v>
      </c>
      <c r="U276" s="1">
        <f t="shared" si="67"/>
        <v>64.455217364080013</v>
      </c>
      <c r="V276" s="2">
        <f t="shared" si="81"/>
        <v>8.6718219852207797E-3</v>
      </c>
      <c r="X276" s="3">
        <v>43782</v>
      </c>
      <c r="Y276" s="4">
        <v>4</v>
      </c>
      <c r="Z276" s="1">
        <v>177.752319</v>
      </c>
      <c r="AB276" s="1">
        <f t="shared" si="82"/>
        <v>177.40920155999999</v>
      </c>
      <c r="AC276" s="1">
        <f t="shared" si="83"/>
        <v>0.34311744000001454</v>
      </c>
      <c r="AE276" s="1">
        <f t="shared" si="84"/>
        <v>6.6474677759998491E-2</v>
      </c>
      <c r="AF276" s="1">
        <f t="shared" si="68"/>
        <v>177.47567623775998</v>
      </c>
      <c r="AG276" s="2">
        <f t="shared" si="85"/>
        <v>1.5563384140153797E-3</v>
      </c>
      <c r="AI276" s="1">
        <f t="shared" si="86"/>
        <v>0.14435357183999623</v>
      </c>
      <c r="AJ276" s="1">
        <f t="shared" si="69"/>
        <v>177.55355513183997</v>
      </c>
      <c r="AK276" s="2">
        <f t="shared" si="87"/>
        <v>1.1182068919169982E-3</v>
      </c>
      <c r="AM276" s="1">
        <f t="shared" si="88"/>
        <v>0.3477117837599889</v>
      </c>
      <c r="AN276" s="1">
        <f t="shared" si="70"/>
        <v>177.75691334375998</v>
      </c>
      <c r="AO276" s="2">
        <f t="shared" si="89"/>
        <v>2.5846885069195792E-5</v>
      </c>
      <c r="AQ276" s="1">
        <f t="shared" si="90"/>
        <v>0.49139003015998306</v>
      </c>
      <c r="AR276" s="1">
        <f t="shared" si="71"/>
        <v>177.90059159015996</v>
      </c>
      <c r="AS276" s="2">
        <f t="shared" si="91"/>
        <v>8.3415277501927944E-4</v>
      </c>
    </row>
    <row r="277" spans="1:45" x14ac:dyDescent="0.3">
      <c r="A277" s="3">
        <v>43783</v>
      </c>
      <c r="B277" s="4">
        <v>5</v>
      </c>
      <c r="C277" s="1">
        <v>64.569159999999997</v>
      </c>
      <c r="E277" s="1">
        <f t="shared" si="72"/>
        <v>64.749251272000009</v>
      </c>
      <c r="F277" s="1">
        <f t="shared" si="73"/>
        <v>0.18009127200001274</v>
      </c>
      <c r="H277" s="1">
        <f t="shared" si="74"/>
        <v>0.11063458513920123</v>
      </c>
      <c r="I277" s="1">
        <f t="shared" si="64"/>
        <v>64.859885857139204</v>
      </c>
      <c r="J277" s="2">
        <f t="shared" si="75"/>
        <v>4.5025497797897282E-3</v>
      </c>
      <c r="L277" s="1">
        <f t="shared" si="76"/>
        <v>0.21034557861120159</v>
      </c>
      <c r="M277" s="1">
        <f t="shared" si="65"/>
        <v>64.959596850611206</v>
      </c>
      <c r="N277" s="2">
        <f t="shared" si="77"/>
        <v>6.0468008351232888E-3</v>
      </c>
      <c r="P277" s="1">
        <f t="shared" si="78"/>
        <v>0.30961535821920083</v>
      </c>
      <c r="Q277" s="1">
        <f t="shared" si="66"/>
        <v>65.058866630219214</v>
      </c>
      <c r="R277" s="2">
        <f t="shared" si="79"/>
        <v>7.5842186923171569E-3</v>
      </c>
      <c r="T277" s="1">
        <f t="shared" si="80"/>
        <v>0.36353484489120019</v>
      </c>
      <c r="U277" s="1">
        <f t="shared" si="67"/>
        <v>65.112786116891215</v>
      </c>
      <c r="V277" s="2">
        <f t="shared" si="81"/>
        <v>8.419284328481557E-3</v>
      </c>
      <c r="X277" s="3">
        <v>43783</v>
      </c>
      <c r="Y277" s="4">
        <v>5</v>
      </c>
      <c r="Z277" s="1">
        <v>176.37780799999999</v>
      </c>
      <c r="AB277" s="1">
        <f t="shared" si="82"/>
        <v>177.61507202399997</v>
      </c>
      <c r="AC277" s="1">
        <f t="shared" si="83"/>
        <v>1.2372640239999839</v>
      </c>
      <c r="AE277" s="1">
        <f t="shared" si="84"/>
        <v>8.877800355839649E-2</v>
      </c>
      <c r="AF277" s="1">
        <f t="shared" si="68"/>
        <v>177.70385002755836</v>
      </c>
      <c r="AG277" s="2">
        <f t="shared" si="85"/>
        <v>7.5181908801042179E-3</v>
      </c>
      <c r="AI277" s="1">
        <f t="shared" si="86"/>
        <v>0.16403897733119294</v>
      </c>
      <c r="AJ277" s="1">
        <f t="shared" si="69"/>
        <v>177.77911100133116</v>
      </c>
      <c r="AK277" s="2">
        <f t="shared" si="87"/>
        <v>7.9448940726781908E-3</v>
      </c>
      <c r="AM277" s="1">
        <f t="shared" si="88"/>
        <v>0.25409651271838696</v>
      </c>
      <c r="AN277" s="1">
        <f t="shared" si="70"/>
        <v>177.86916853671835</v>
      </c>
      <c r="AO277" s="2">
        <f t="shared" si="89"/>
        <v>8.4554885539702401E-3</v>
      </c>
      <c r="AQ277" s="1">
        <f t="shared" si="90"/>
        <v>0.2458432032623856</v>
      </c>
      <c r="AR277" s="1">
        <f t="shared" si="71"/>
        <v>177.86091522726235</v>
      </c>
      <c r="AS277" s="2">
        <f t="shared" si="91"/>
        <v>8.4086951985612949E-3</v>
      </c>
    </row>
    <row r="278" spans="1:45" x14ac:dyDescent="0.3">
      <c r="A278" s="3">
        <v>43784</v>
      </c>
      <c r="B278" s="4">
        <v>6</v>
      </c>
      <c r="C278" s="1">
        <v>65.336212000000003</v>
      </c>
      <c r="E278" s="1">
        <f t="shared" si="72"/>
        <v>64.641196508800007</v>
      </c>
      <c r="F278" s="1">
        <f t="shared" si="73"/>
        <v>0.69501549119999595</v>
      </c>
      <c r="H278" s="1">
        <f t="shared" si="74"/>
        <v>7.5644289404928719E-2</v>
      </c>
      <c r="I278" s="1">
        <f t="shared" si="64"/>
        <v>64.716840798204942</v>
      </c>
      <c r="J278" s="2">
        <f t="shared" si="75"/>
        <v>9.4797537664880489E-3</v>
      </c>
      <c r="L278" s="1">
        <f t="shared" si="76"/>
        <v>9.5721455559168306E-2</v>
      </c>
      <c r="M278" s="1">
        <f t="shared" si="65"/>
        <v>64.736917964359179</v>
      </c>
      <c r="N278" s="2">
        <f t="shared" si="77"/>
        <v>9.1724637424775105E-3</v>
      </c>
      <c r="P278" s="1">
        <f t="shared" si="78"/>
        <v>3.3953078082526983E-2</v>
      </c>
      <c r="Q278" s="1">
        <f t="shared" si="66"/>
        <v>64.67514958688254</v>
      </c>
      <c r="R278" s="2">
        <f t="shared" si="79"/>
        <v>1.0117856436450022E-2</v>
      </c>
      <c r="T278" s="1">
        <f t="shared" si="80"/>
        <v>-4.2032218067233645E-2</v>
      </c>
      <c r="U278" s="1">
        <f t="shared" si="67"/>
        <v>64.599164290732773</v>
      </c>
      <c r="V278" s="2">
        <f t="shared" si="81"/>
        <v>1.128084544092073E-2</v>
      </c>
      <c r="X278" s="3">
        <v>43784</v>
      </c>
      <c r="Y278" s="4">
        <v>6</v>
      </c>
      <c r="Z278" s="1">
        <v>178.43956</v>
      </c>
      <c r="AB278" s="1">
        <f t="shared" si="82"/>
        <v>176.8727136096</v>
      </c>
      <c r="AC278" s="1">
        <f t="shared" si="83"/>
        <v>1.5668463904000021</v>
      </c>
      <c r="AE278" s="1">
        <f t="shared" si="84"/>
        <v>-4.4203823314942672E-2</v>
      </c>
      <c r="AF278" s="1">
        <f t="shared" si="68"/>
        <v>176.82850978628505</v>
      </c>
      <c r="AG278" s="2">
        <f t="shared" si="85"/>
        <v>9.0285484548098347E-3</v>
      </c>
      <c r="AI278" s="1">
        <f t="shared" si="86"/>
        <v>-0.12600818802278024</v>
      </c>
      <c r="AJ278" s="1">
        <f t="shared" si="69"/>
        <v>176.74670542157722</v>
      </c>
      <c r="AK278" s="2">
        <f t="shared" si="87"/>
        <v>9.4869914408149299E-3</v>
      </c>
      <c r="AM278" s="1">
        <f t="shared" si="88"/>
        <v>-0.40356373917973082</v>
      </c>
      <c r="AN278" s="1">
        <f t="shared" si="70"/>
        <v>176.46914987042027</v>
      </c>
      <c r="AO278" s="2">
        <f t="shared" si="89"/>
        <v>1.1042451178313447E-2</v>
      </c>
      <c r="AQ278" s="1">
        <f t="shared" si="90"/>
        <v>-0.60401018792724304</v>
      </c>
      <c r="AR278" s="1">
        <f t="shared" si="71"/>
        <v>176.26870342167277</v>
      </c>
      <c r="AS278" s="2">
        <f t="shared" si="91"/>
        <v>1.2165780829807201E-2</v>
      </c>
    </row>
    <row r="279" spans="1:45" x14ac:dyDescent="0.3">
      <c r="A279" s="3">
        <v>43787</v>
      </c>
      <c r="B279" s="4">
        <v>7</v>
      </c>
      <c r="C279" s="1">
        <v>65.665633999999997</v>
      </c>
      <c r="E279" s="1">
        <f t="shared" si="72"/>
        <v>65.058205803519996</v>
      </c>
      <c r="F279" s="1">
        <f t="shared" si="73"/>
        <v>0.60742819648000079</v>
      </c>
      <c r="H279" s="1">
        <f t="shared" si="74"/>
        <v>0.13026269025533838</v>
      </c>
      <c r="I279" s="1">
        <f t="shared" si="64"/>
        <v>65.188468493775332</v>
      </c>
      <c r="J279" s="2">
        <f t="shared" si="75"/>
        <v>7.266594063870078E-3</v>
      </c>
      <c r="L279" s="1">
        <f t="shared" si="76"/>
        <v>0.21138507765706377</v>
      </c>
      <c r="M279" s="1">
        <f t="shared" si="65"/>
        <v>65.269590881177066</v>
      </c>
      <c r="N279" s="2">
        <f t="shared" si="77"/>
        <v>6.0312083307218316E-3</v>
      </c>
      <c r="P279" s="1">
        <f t="shared" si="78"/>
        <v>0.28677018106325197</v>
      </c>
      <c r="Q279" s="1">
        <f t="shared" si="66"/>
        <v>65.344975984583243</v>
      </c>
      <c r="R279" s="2">
        <f t="shared" si="79"/>
        <v>4.8831937786019703E-3</v>
      </c>
      <c r="T279" s="1">
        <f t="shared" si="80"/>
        <v>0.35274348292977786</v>
      </c>
      <c r="U279" s="1">
        <f t="shared" si="67"/>
        <v>65.410949286449778</v>
      </c>
      <c r="V279" s="2">
        <f t="shared" si="81"/>
        <v>3.8785084074604236E-3</v>
      </c>
      <c r="X279" s="3">
        <v>43787</v>
      </c>
      <c r="Y279" s="4">
        <v>7</v>
      </c>
      <c r="Z279" s="1">
        <v>176.52507</v>
      </c>
      <c r="AB279" s="1">
        <f t="shared" si="82"/>
        <v>177.81282144383999</v>
      </c>
      <c r="AC279" s="1">
        <f t="shared" si="83"/>
        <v>1.2877514438399942</v>
      </c>
      <c r="AE279" s="1">
        <f t="shared" si="84"/>
        <v>0.11328604189384744</v>
      </c>
      <c r="AF279" s="1">
        <f t="shared" si="68"/>
        <v>177.92610748573384</v>
      </c>
      <c r="AG279" s="2">
        <f t="shared" si="85"/>
        <v>7.9367621025944798E-3</v>
      </c>
      <c r="AI279" s="1">
        <f t="shared" si="86"/>
        <v>0.21514893910130803</v>
      </c>
      <c r="AJ279" s="1">
        <f t="shared" si="69"/>
        <v>178.02797038294131</v>
      </c>
      <c r="AK279" s="2">
        <f t="shared" si="87"/>
        <v>8.513807035687937E-3</v>
      </c>
      <c r="AM279" s="1">
        <f t="shared" si="88"/>
        <v>0.48325949927728862</v>
      </c>
      <c r="AN279" s="1">
        <f t="shared" si="70"/>
        <v>178.29608094311729</v>
      </c>
      <c r="AO279" s="2">
        <f t="shared" si="89"/>
        <v>1.0032631303402342E-2</v>
      </c>
      <c r="AQ279" s="1">
        <f t="shared" si="90"/>
        <v>0.72393131113658216</v>
      </c>
      <c r="AR279" s="1">
        <f t="shared" si="71"/>
        <v>178.53675275497659</v>
      </c>
      <c r="AS279" s="2">
        <f t="shared" si="91"/>
        <v>1.1396017319107082E-2</v>
      </c>
    </row>
    <row r="280" spans="1:45" x14ac:dyDescent="0.3">
      <c r="A280" s="3">
        <v>43788</v>
      </c>
      <c r="B280" s="4">
        <v>8</v>
      </c>
      <c r="C280" s="1">
        <v>65.466507000000007</v>
      </c>
      <c r="E280" s="1">
        <f t="shared" si="72"/>
        <v>65.422662721408003</v>
      </c>
      <c r="F280" s="1">
        <f t="shared" si="73"/>
        <v>4.3844278592004571E-2</v>
      </c>
      <c r="H280" s="1">
        <f t="shared" si="74"/>
        <v>0.16773376667656523</v>
      </c>
      <c r="I280" s="1">
        <f t="shared" si="64"/>
        <v>65.590396488084565</v>
      </c>
      <c r="J280" s="2">
        <f t="shared" si="75"/>
        <v>1.8924102378725931E-3</v>
      </c>
      <c r="L280" s="1">
        <f t="shared" si="76"/>
        <v>0.26649094014020303</v>
      </c>
      <c r="M280" s="1">
        <f t="shared" si="65"/>
        <v>65.689153661548204</v>
      </c>
      <c r="N280" s="2">
        <f t="shared" si="77"/>
        <v>3.4009247132766188E-3</v>
      </c>
      <c r="P280" s="1">
        <f t="shared" si="78"/>
        <v>0.33804342736758974</v>
      </c>
      <c r="Q280" s="1">
        <f t="shared" si="66"/>
        <v>65.760706148775597</v>
      </c>
      <c r="R280" s="2">
        <f t="shared" si="79"/>
        <v>4.4938879781013814E-3</v>
      </c>
      <c r="T280" s="1">
        <f t="shared" si="80"/>
        <v>0.36281703699385415</v>
      </c>
      <c r="U280" s="1">
        <f t="shared" si="67"/>
        <v>65.785479758401863</v>
      </c>
      <c r="V280" s="2">
        <f t="shared" si="81"/>
        <v>4.8723045266773667E-3</v>
      </c>
      <c r="X280" s="3">
        <v>43788</v>
      </c>
      <c r="Y280" s="4">
        <v>8</v>
      </c>
      <c r="Z280" s="1">
        <v>176.839249</v>
      </c>
      <c r="AB280" s="1">
        <f t="shared" si="82"/>
        <v>177.040170577536</v>
      </c>
      <c r="AC280" s="1">
        <f t="shared" si="83"/>
        <v>0.20092157753600759</v>
      </c>
      <c r="AE280" s="1">
        <f t="shared" si="84"/>
        <v>-2.8463863417806684E-2</v>
      </c>
      <c r="AF280" s="1">
        <f t="shared" si="68"/>
        <v>177.01170671411819</v>
      </c>
      <c r="AG280" s="2">
        <f t="shared" si="85"/>
        <v>9.7522306328158711E-4</v>
      </c>
      <c r="AI280" s="1">
        <f t="shared" si="86"/>
        <v>-0.10094699862838763</v>
      </c>
      <c r="AJ280" s="1">
        <f t="shared" si="69"/>
        <v>176.93922357890762</v>
      </c>
      <c r="AK280" s="2">
        <f t="shared" si="87"/>
        <v>5.6534157135908257E-4</v>
      </c>
      <c r="AM280" s="1">
        <f t="shared" si="88"/>
        <v>-0.34564134200635582</v>
      </c>
      <c r="AN280" s="1">
        <f t="shared" si="70"/>
        <v>176.69452923552964</v>
      </c>
      <c r="AO280" s="2">
        <f t="shared" si="89"/>
        <v>8.1836902887069023E-4</v>
      </c>
      <c r="AQ280" s="1">
        <f t="shared" si="90"/>
        <v>-0.56312936146231063</v>
      </c>
      <c r="AR280" s="1">
        <f t="shared" si="71"/>
        <v>176.4770412160737</v>
      </c>
      <c r="AS280" s="2">
        <f t="shared" si="91"/>
        <v>2.0482318601471455E-3</v>
      </c>
    </row>
    <row r="281" spans="1:45" x14ac:dyDescent="0.3">
      <c r="A281" s="3">
        <v>43789</v>
      </c>
      <c r="B281" s="4">
        <v>9</v>
      </c>
      <c r="C281" s="1">
        <v>64.704375999999996</v>
      </c>
      <c r="E281" s="1">
        <f t="shared" si="72"/>
        <v>65.448969288563205</v>
      </c>
      <c r="F281" s="1">
        <f t="shared" si="73"/>
        <v>0.74459328856320894</v>
      </c>
      <c r="H281" s="1">
        <f t="shared" si="74"/>
        <v>0.14510541475314723</v>
      </c>
      <c r="I281" s="1">
        <f t="shared" si="64"/>
        <v>65.594074703316352</v>
      </c>
      <c r="J281" s="2">
        <f t="shared" si="75"/>
        <v>1.3750209156121922E-2</v>
      </c>
      <c r="L281" s="1">
        <f t="shared" si="76"/>
        <v>0.18002456586560292</v>
      </c>
      <c r="M281" s="1">
        <f t="shared" si="65"/>
        <v>65.628993854428813</v>
      </c>
      <c r="N281" s="2">
        <f t="shared" si="77"/>
        <v>1.4289881327791756E-2</v>
      </c>
      <c r="P281" s="1">
        <f t="shared" si="78"/>
        <v>0.13229709962741432</v>
      </c>
      <c r="Q281" s="1">
        <f t="shared" si="66"/>
        <v>65.581266388190613</v>
      </c>
      <c r="R281" s="2">
        <f t="shared" si="79"/>
        <v>1.3552257859508868E-2</v>
      </c>
      <c r="T281" s="1">
        <f t="shared" si="80"/>
        <v>7.3418032932613939E-2</v>
      </c>
      <c r="U281" s="1">
        <f t="shared" si="67"/>
        <v>65.522387321495813</v>
      </c>
      <c r="V281" s="2">
        <f t="shared" si="81"/>
        <v>1.2642287462842032E-2</v>
      </c>
      <c r="X281" s="3">
        <v>43789</v>
      </c>
      <c r="Y281" s="4">
        <v>9</v>
      </c>
      <c r="Z281" s="1">
        <v>173.99208100000001</v>
      </c>
      <c r="AB281" s="1">
        <f t="shared" si="82"/>
        <v>176.91961763101438</v>
      </c>
      <c r="AC281" s="1">
        <f t="shared" si="83"/>
        <v>2.9275366310143625</v>
      </c>
      <c r="AE281" s="1">
        <f t="shared" si="84"/>
        <v>-4.3198116714417978E-2</v>
      </c>
      <c r="AF281" s="1">
        <f t="shared" si="68"/>
        <v>176.87641951429995</v>
      </c>
      <c r="AG281" s="2">
        <f t="shared" si="85"/>
        <v>1.6577412590978439E-2</v>
      </c>
      <c r="AI281" s="1">
        <f t="shared" si="86"/>
        <v>-0.10722090195422432</v>
      </c>
      <c r="AJ281" s="1">
        <f t="shared" si="69"/>
        <v>176.81239672906014</v>
      </c>
      <c r="AK281" s="2">
        <f t="shared" si="87"/>
        <v>1.6209448802788483E-2</v>
      </c>
      <c r="AM281" s="1">
        <f t="shared" si="88"/>
        <v>-0.197083000986435</v>
      </c>
      <c r="AN281" s="1">
        <f t="shared" si="70"/>
        <v>176.72253463002795</v>
      </c>
      <c r="AO281" s="2">
        <f t="shared" si="89"/>
        <v>1.5692976452347494E-2</v>
      </c>
      <c r="AQ281" s="1">
        <f t="shared" si="90"/>
        <v>-0.18251364461332298</v>
      </c>
      <c r="AR281" s="1">
        <f t="shared" si="71"/>
        <v>176.73710398640105</v>
      </c>
      <c r="AS281" s="2">
        <f t="shared" si="91"/>
        <v>1.5776712196465075E-2</v>
      </c>
    </row>
    <row r="282" spans="1:45" x14ac:dyDescent="0.3">
      <c r="A282" s="3">
        <v>43790</v>
      </c>
      <c r="B282" s="4">
        <v>10</v>
      </c>
      <c r="C282" s="1">
        <v>64.414268000000007</v>
      </c>
      <c r="E282" s="1">
        <f t="shared" si="72"/>
        <v>65.00221331542528</v>
      </c>
      <c r="F282" s="1">
        <f t="shared" si="73"/>
        <v>0.58794531542527295</v>
      </c>
      <c r="H282" s="1">
        <f t="shared" si="74"/>
        <v>5.0407592690575612E-2</v>
      </c>
      <c r="I282" s="1">
        <f t="shared" si="64"/>
        <v>65.052620908115856</v>
      </c>
      <c r="J282" s="2">
        <f t="shared" si="75"/>
        <v>9.9101166237866509E-3</v>
      </c>
      <c r="L282" s="1">
        <f t="shared" si="76"/>
        <v>-4.5616428175667245E-2</v>
      </c>
      <c r="M282" s="1">
        <f t="shared" si="65"/>
        <v>64.956596887249617</v>
      </c>
      <c r="N282" s="2">
        <f t="shared" si="77"/>
        <v>8.4193906736564957E-3</v>
      </c>
      <c r="P282" s="1">
        <f t="shared" si="78"/>
        <v>-0.24987792839770989</v>
      </c>
      <c r="Q282" s="1">
        <f t="shared" si="66"/>
        <v>64.752335387027571</v>
      </c>
      <c r="R282" s="2">
        <f t="shared" si="79"/>
        <v>5.2483308050254376E-3</v>
      </c>
      <c r="T282" s="1">
        <f t="shared" si="80"/>
        <v>-0.37393161228804989</v>
      </c>
      <c r="U282" s="1">
        <f t="shared" si="67"/>
        <v>64.628281703137233</v>
      </c>
      <c r="V282" s="2">
        <f t="shared" si="81"/>
        <v>3.3224580482266166E-3</v>
      </c>
      <c r="X282" s="3">
        <v>43790</v>
      </c>
      <c r="Y282" s="4">
        <v>10</v>
      </c>
      <c r="Z282" s="1">
        <v>173.31463600000001</v>
      </c>
      <c r="AB282" s="1">
        <f t="shared" si="82"/>
        <v>175.16309565240576</v>
      </c>
      <c r="AC282" s="1">
        <f t="shared" si="83"/>
        <v>1.8484596524057508</v>
      </c>
      <c r="AE282" s="1">
        <f t="shared" si="84"/>
        <v>-0.31732993461748993</v>
      </c>
      <c r="AF282" s="1">
        <f t="shared" si="68"/>
        <v>174.84576571778828</v>
      </c>
      <c r="AG282" s="2">
        <f t="shared" si="85"/>
        <v>8.8343936387938696E-3</v>
      </c>
      <c r="AI282" s="1">
        <f t="shared" si="86"/>
        <v>-0.6349972464836301</v>
      </c>
      <c r="AJ282" s="1">
        <f t="shared" si="69"/>
        <v>174.52809840592212</v>
      </c>
      <c r="AK282" s="2">
        <f t="shared" si="87"/>
        <v>7.0014998959586731E-3</v>
      </c>
      <c r="AM282" s="1">
        <f t="shared" si="88"/>
        <v>-1.2263127262170754</v>
      </c>
      <c r="AN282" s="1">
        <f t="shared" si="70"/>
        <v>173.93678292618867</v>
      </c>
      <c r="AO282" s="2">
        <f t="shared" si="89"/>
        <v>3.5896964073401307E-3</v>
      </c>
      <c r="AQ282" s="1">
        <f t="shared" si="90"/>
        <v>-1.5361608118492762</v>
      </c>
      <c r="AR282" s="1">
        <f t="shared" si="71"/>
        <v>173.62693484055649</v>
      </c>
      <c r="AS282" s="2">
        <f t="shared" si="91"/>
        <v>1.8019184516908295E-3</v>
      </c>
    </row>
    <row r="283" spans="1:45" x14ac:dyDescent="0.3">
      <c r="A283" s="3">
        <v>43791</v>
      </c>
      <c r="B283" s="4">
        <v>11</v>
      </c>
      <c r="C283" s="1">
        <v>64.357726999999997</v>
      </c>
      <c r="E283" s="1">
        <f t="shared" si="72"/>
        <v>64.649446126170119</v>
      </c>
      <c r="F283" s="1">
        <f t="shared" si="73"/>
        <v>0.29171912617012197</v>
      </c>
      <c r="H283" s="1">
        <f t="shared" si="74"/>
        <v>-1.410037242074224E-2</v>
      </c>
      <c r="I283" s="1">
        <f t="shared" si="64"/>
        <v>64.635345753749377</v>
      </c>
      <c r="J283" s="2">
        <f t="shared" si="75"/>
        <v>4.3136817704792427E-3</v>
      </c>
      <c r="L283" s="1">
        <f t="shared" si="76"/>
        <v>-0.15619070216428496</v>
      </c>
      <c r="M283" s="1">
        <f t="shared" si="65"/>
        <v>64.493255424005838</v>
      </c>
      <c r="N283" s="2">
        <f t="shared" si="77"/>
        <v>2.1058609482252377E-3</v>
      </c>
      <c r="P283" s="1">
        <f t="shared" si="78"/>
        <v>-0.3177848405636276</v>
      </c>
      <c r="Q283" s="1">
        <f t="shared" si="66"/>
        <v>64.331661285606486</v>
      </c>
      <c r="R283" s="2">
        <f t="shared" si="79"/>
        <v>4.0501297371037633E-4</v>
      </c>
      <c r="T283" s="1">
        <f t="shared" si="80"/>
        <v>-0.35573020847976539</v>
      </c>
      <c r="U283" s="1">
        <f t="shared" si="67"/>
        <v>64.293715917690349</v>
      </c>
      <c r="V283" s="2">
        <f t="shared" si="81"/>
        <v>9.9461378288962583E-4</v>
      </c>
      <c r="X283" s="3">
        <v>43791</v>
      </c>
      <c r="Y283" s="4">
        <v>11</v>
      </c>
      <c r="Z283" s="1">
        <v>173.56990099999999</v>
      </c>
      <c r="AB283" s="1">
        <f t="shared" si="82"/>
        <v>174.05401986096228</v>
      </c>
      <c r="AC283" s="1">
        <f t="shared" si="83"/>
        <v>0.4841188609622975</v>
      </c>
      <c r="AE283" s="1">
        <f t="shared" si="84"/>
        <v>-0.44400927170964727</v>
      </c>
      <c r="AF283" s="1">
        <f t="shared" si="68"/>
        <v>173.61001058925262</v>
      </c>
      <c r="AG283" s="2">
        <f t="shared" si="85"/>
        <v>2.3108608705513453E-4</v>
      </c>
      <c r="AI283" s="1">
        <f t="shared" si="86"/>
        <v>-0.78670238087077982</v>
      </c>
      <c r="AJ283" s="1">
        <f t="shared" si="69"/>
        <v>173.26731748009149</v>
      </c>
      <c r="AK283" s="2">
        <f t="shared" si="87"/>
        <v>1.7432948809972255E-3</v>
      </c>
      <c r="AM283" s="1">
        <f t="shared" si="88"/>
        <v>-1.1489363492664979</v>
      </c>
      <c r="AN283" s="1">
        <f t="shared" si="70"/>
        <v>172.90508351169578</v>
      </c>
      <c r="AO283" s="2">
        <f t="shared" si="89"/>
        <v>3.8302579218744202E-3</v>
      </c>
      <c r="AQ283" s="1">
        <f t="shared" si="90"/>
        <v>-1.1688676943002856</v>
      </c>
      <c r="AR283" s="1">
        <f t="shared" si="71"/>
        <v>172.88515216666201</v>
      </c>
      <c r="AS283" s="2">
        <f t="shared" si="91"/>
        <v>3.94508972692205E-3</v>
      </c>
    </row>
    <row r="284" spans="1:45" x14ac:dyDescent="0.3">
      <c r="A284" s="3">
        <v>43794</v>
      </c>
      <c r="B284" s="4">
        <v>12</v>
      </c>
      <c r="C284" s="1">
        <v>65.486168000000006</v>
      </c>
      <c r="E284" s="1">
        <f t="shared" si="72"/>
        <v>64.474414650468049</v>
      </c>
      <c r="F284" s="1">
        <f t="shared" si="73"/>
        <v>1.0117533495319577</v>
      </c>
      <c r="H284" s="1">
        <f t="shared" si="74"/>
        <v>-3.9849348945754738E-2</v>
      </c>
      <c r="I284" s="1">
        <f t="shared" si="64"/>
        <v>64.434565301522298</v>
      </c>
      <c r="J284" s="2">
        <f t="shared" si="75"/>
        <v>1.6058394170776771E-2</v>
      </c>
      <c r="L284" s="1">
        <f t="shared" si="76"/>
        <v>-0.16297338063788769</v>
      </c>
      <c r="M284" s="1">
        <f t="shared" si="65"/>
        <v>64.311441269830155</v>
      </c>
      <c r="N284" s="2">
        <f t="shared" si="77"/>
        <v>1.7938547422256427E-2</v>
      </c>
      <c r="P284" s="1">
        <f t="shared" si="78"/>
        <v>-0.22356761975499981</v>
      </c>
      <c r="Q284" s="1">
        <f t="shared" si="66"/>
        <v>64.250847030713047</v>
      </c>
      <c r="R284" s="2">
        <f t="shared" si="79"/>
        <v>1.8863845709936176E-2</v>
      </c>
      <c r="T284" s="1">
        <f t="shared" si="80"/>
        <v>-0.20032929829094764</v>
      </c>
      <c r="U284" s="1">
        <f t="shared" si="67"/>
        <v>64.274085352177096</v>
      </c>
      <c r="V284" s="2">
        <f t="shared" si="81"/>
        <v>1.850898723869307E-2</v>
      </c>
      <c r="X284" s="3">
        <v>43794</v>
      </c>
      <c r="Y284" s="4">
        <v>12</v>
      </c>
      <c r="Z284" s="1">
        <v>173.29499799999999</v>
      </c>
      <c r="AB284" s="1">
        <f t="shared" si="82"/>
        <v>173.76354854438489</v>
      </c>
      <c r="AC284" s="1">
        <f t="shared" si="83"/>
        <v>0.46855054438489674</v>
      </c>
      <c r="AE284" s="1">
        <f t="shared" si="84"/>
        <v>-0.41944319888848702</v>
      </c>
      <c r="AF284" s="1">
        <f t="shared" si="68"/>
        <v>173.34410534549642</v>
      </c>
      <c r="AG284" s="2">
        <f t="shared" si="85"/>
        <v>2.8337428121510874E-4</v>
      </c>
      <c r="AI284" s="1">
        <f t="shared" si="86"/>
        <v>-0.62790844029689685</v>
      </c>
      <c r="AJ284" s="1">
        <f t="shared" si="69"/>
        <v>173.135640104088</v>
      </c>
      <c r="AK284" s="2">
        <f t="shared" si="87"/>
        <v>9.1957585476295882E-4</v>
      </c>
      <c r="AM284" s="1">
        <f t="shared" si="88"/>
        <v>-0.58234942769169029</v>
      </c>
      <c r="AN284" s="1">
        <f t="shared" si="70"/>
        <v>173.18119911669319</v>
      </c>
      <c r="AO284" s="2">
        <f t="shared" si="89"/>
        <v>6.566772533549949E-4</v>
      </c>
      <c r="AQ284" s="1">
        <f t="shared" si="90"/>
        <v>-0.41344680945860018</v>
      </c>
      <c r="AR284" s="1">
        <f t="shared" si="71"/>
        <v>173.35010173492628</v>
      </c>
      <c r="AS284" s="2">
        <f t="shared" si="91"/>
        <v>3.1797648842865785E-4</v>
      </c>
    </row>
    <row r="285" spans="1:45" x14ac:dyDescent="0.3">
      <c r="A285" s="3">
        <v>43795</v>
      </c>
      <c r="B285" s="4">
        <v>13</v>
      </c>
      <c r="C285" s="1">
        <v>64.974815000000007</v>
      </c>
      <c r="E285" s="1">
        <f t="shared" si="72"/>
        <v>65.081466660187218</v>
      </c>
      <c r="F285" s="1">
        <f t="shared" si="73"/>
        <v>0.10665166018721095</v>
      </c>
      <c r="H285" s="1">
        <f t="shared" si="74"/>
        <v>6.3654868440633061E-2</v>
      </c>
      <c r="I285" s="1">
        <f t="shared" si="64"/>
        <v>65.145121528627854</v>
      </c>
      <c r="J285" s="2">
        <f t="shared" si="75"/>
        <v>2.6211160220748196E-3</v>
      </c>
      <c r="L285" s="1">
        <f t="shared" si="76"/>
        <v>0.11423575989065271</v>
      </c>
      <c r="M285" s="1">
        <f t="shared" si="65"/>
        <v>65.195702420077865</v>
      </c>
      <c r="N285" s="2">
        <f t="shared" si="77"/>
        <v>3.3995852097133033E-3</v>
      </c>
      <c r="P285" s="1">
        <f t="shared" si="78"/>
        <v>0.32464133569795162</v>
      </c>
      <c r="Q285" s="1">
        <f t="shared" si="66"/>
        <v>65.406107995885165</v>
      </c>
      <c r="R285" s="2">
        <f t="shared" si="79"/>
        <v>6.6378487708685019E-3</v>
      </c>
      <c r="T285" s="1">
        <f t="shared" si="80"/>
        <v>0.49401862659775259</v>
      </c>
      <c r="U285" s="1">
        <f t="shared" si="67"/>
        <v>65.575485286784968</v>
      </c>
      <c r="V285" s="2">
        <f t="shared" si="81"/>
        <v>9.2446632866128378E-3</v>
      </c>
      <c r="X285" s="3">
        <v>43795</v>
      </c>
      <c r="Y285" s="4">
        <v>13</v>
      </c>
      <c r="Z285" s="1">
        <v>175.26838699999999</v>
      </c>
      <c r="AB285" s="1">
        <f t="shared" si="82"/>
        <v>173.48241821775395</v>
      </c>
      <c r="AC285" s="1">
        <f t="shared" si="83"/>
        <v>1.7859687822460444</v>
      </c>
      <c r="AE285" s="1">
        <f t="shared" si="84"/>
        <v>-0.39731313932728007</v>
      </c>
      <c r="AF285" s="1">
        <f t="shared" si="68"/>
        <v>173.08510507842666</v>
      </c>
      <c r="AG285" s="2">
        <f t="shared" si="85"/>
        <v>1.2456792459517103E-2</v>
      </c>
      <c r="AI285" s="1">
        <f t="shared" si="86"/>
        <v>-0.51693944392379176</v>
      </c>
      <c r="AJ285" s="1">
        <f t="shared" si="69"/>
        <v>172.96547877383014</v>
      </c>
      <c r="AK285" s="2">
        <f t="shared" si="87"/>
        <v>1.3139324584357862E-2</v>
      </c>
      <c r="AM285" s="1">
        <f t="shared" si="88"/>
        <v>-0.38354482099159753</v>
      </c>
      <c r="AN285" s="1">
        <f t="shared" si="70"/>
        <v>173.09887339676234</v>
      </c>
      <c r="AO285" s="2">
        <f t="shared" si="89"/>
        <v>1.2378236830796228E-2</v>
      </c>
      <c r="AQ285" s="1">
        <f t="shared" si="90"/>
        <v>-0.2996546342268156</v>
      </c>
      <c r="AR285" s="1">
        <f t="shared" si="71"/>
        <v>173.18276358352713</v>
      </c>
      <c r="AS285" s="2">
        <f t="shared" si="91"/>
        <v>1.1899598394049558E-2</v>
      </c>
    </row>
    <row r="286" spans="1:45" x14ac:dyDescent="0.3">
      <c r="A286" s="3">
        <v>43796</v>
      </c>
      <c r="B286" s="4">
        <v>14</v>
      </c>
      <c r="C286" s="1">
        <v>65.847565000000003</v>
      </c>
      <c r="E286" s="1">
        <f t="shared" si="72"/>
        <v>65.017475664074894</v>
      </c>
      <c r="F286" s="1">
        <f t="shared" si="73"/>
        <v>0.83008933592510914</v>
      </c>
      <c r="H286" s="1">
        <f t="shared" si="74"/>
        <v>4.3231530112159966E-2</v>
      </c>
      <c r="I286" s="1">
        <f t="shared" si="64"/>
        <v>65.06070719418706</v>
      </c>
      <c r="J286" s="2">
        <f t="shared" si="75"/>
        <v>1.1949687217939538E-2</v>
      </c>
      <c r="L286" s="1">
        <f t="shared" si="76"/>
        <v>5.0074127729581197E-2</v>
      </c>
      <c r="M286" s="1">
        <f t="shared" si="65"/>
        <v>65.067549791804481</v>
      </c>
      <c r="N286" s="2">
        <f t="shared" si="77"/>
        <v>1.1845771490495082E-2</v>
      </c>
      <c r="P286" s="1">
        <f t="shared" si="78"/>
        <v>6.8143996703169868E-2</v>
      </c>
      <c r="Q286" s="1">
        <f t="shared" si="66"/>
        <v>65.085619660778065</v>
      </c>
      <c r="R286" s="2">
        <f t="shared" si="79"/>
        <v>1.157135179139788E-2</v>
      </c>
      <c r="T286" s="1">
        <f t="shared" si="80"/>
        <v>1.413035106708696E-2</v>
      </c>
      <c r="U286" s="1">
        <f t="shared" si="67"/>
        <v>65.031606015141975</v>
      </c>
      <c r="V286" s="2">
        <f t="shared" si="81"/>
        <v>1.2391634904920602E-2</v>
      </c>
      <c r="X286" s="3">
        <v>43796</v>
      </c>
      <c r="Y286" s="4">
        <v>14</v>
      </c>
      <c r="Z286" s="1">
        <v>176.151993</v>
      </c>
      <c r="AB286" s="1">
        <f t="shared" si="82"/>
        <v>174.55399948710158</v>
      </c>
      <c r="AC286" s="1">
        <f t="shared" si="83"/>
        <v>1.5979935128984266</v>
      </c>
      <c r="AE286" s="1">
        <f t="shared" si="84"/>
        <v>-0.16229003393929409</v>
      </c>
      <c r="AF286" s="1">
        <f t="shared" si="68"/>
        <v>174.39170945316229</v>
      </c>
      <c r="AG286" s="2">
        <f t="shared" si="85"/>
        <v>9.9929811571176051E-3</v>
      </c>
      <c r="AI286" s="1">
        <f t="shared" si="86"/>
        <v>-8.6128156769360031E-3</v>
      </c>
      <c r="AJ286" s="1">
        <f t="shared" si="69"/>
        <v>174.54538667142464</v>
      </c>
      <c r="AK286" s="2">
        <f t="shared" si="87"/>
        <v>9.1205685568108621E-3</v>
      </c>
      <c r="AM286" s="1">
        <f t="shared" si="88"/>
        <v>0.57683839863229425</v>
      </c>
      <c r="AN286" s="1">
        <f t="shared" si="70"/>
        <v>175.13083788573388</v>
      </c>
      <c r="AO286" s="2">
        <f t="shared" si="89"/>
        <v>5.7970114153980765E-3</v>
      </c>
      <c r="AQ286" s="1">
        <f t="shared" si="90"/>
        <v>0.87960824284720962</v>
      </c>
      <c r="AR286" s="1">
        <f t="shared" si="71"/>
        <v>175.43360772994879</v>
      </c>
      <c r="AS286" s="2">
        <f t="shared" si="91"/>
        <v>4.0782125584648641E-3</v>
      </c>
    </row>
    <row r="287" spans="1:45" x14ac:dyDescent="0.3">
      <c r="A287" s="3">
        <v>43798</v>
      </c>
      <c r="B287" s="4">
        <v>15</v>
      </c>
      <c r="C287" s="1">
        <v>65.702515000000005</v>
      </c>
      <c r="E287" s="1">
        <f t="shared" si="72"/>
        <v>65.515529265629965</v>
      </c>
      <c r="F287" s="1">
        <f t="shared" si="73"/>
        <v>0.18698573437004029</v>
      </c>
      <c r="H287" s="1">
        <f t="shared" si="74"/>
        <v>0.11600306154302575</v>
      </c>
      <c r="I287" s="1">
        <f t="shared" si="64"/>
        <v>65.631532327172991</v>
      </c>
      <c r="J287" s="2">
        <f t="shared" si="75"/>
        <v>1.0803646226786663E-3</v>
      </c>
      <c r="L287" s="1">
        <f t="shared" si="76"/>
        <v>0.2113467383067576</v>
      </c>
      <c r="M287" s="1">
        <f t="shared" si="65"/>
        <v>65.726876003936724</v>
      </c>
      <c r="N287" s="2">
        <f t="shared" si="77"/>
        <v>3.7077734294826248E-4</v>
      </c>
      <c r="P287" s="1">
        <f t="shared" si="78"/>
        <v>0.35188433590542478</v>
      </c>
      <c r="Q287" s="1">
        <f t="shared" si="66"/>
        <v>65.867413601535389</v>
      </c>
      <c r="R287" s="2">
        <f t="shared" si="79"/>
        <v>2.5097760951066201E-3</v>
      </c>
      <c r="T287" s="1">
        <f t="shared" si="80"/>
        <v>0.43030434648675336</v>
      </c>
      <c r="U287" s="1">
        <f t="shared" si="67"/>
        <v>65.945833612116715</v>
      </c>
      <c r="V287" s="2">
        <f t="shared" si="81"/>
        <v>3.7033378724803711E-3</v>
      </c>
      <c r="X287" s="3">
        <v>43798</v>
      </c>
      <c r="Y287" s="4">
        <v>15</v>
      </c>
      <c r="Z287" s="1">
        <v>175.29785200000001</v>
      </c>
      <c r="AB287" s="1">
        <f t="shared" si="82"/>
        <v>175.51279559484064</v>
      </c>
      <c r="AC287" s="1">
        <f t="shared" si="83"/>
        <v>0.21494359484063352</v>
      </c>
      <c r="AE287" s="1">
        <f t="shared" si="84"/>
        <v>1.7083748729242842E-2</v>
      </c>
      <c r="AF287" s="1">
        <f t="shared" si="68"/>
        <v>175.52987934356989</v>
      </c>
      <c r="AG287" s="2">
        <f t="shared" si="85"/>
        <v>1.3236177221948064E-3</v>
      </c>
      <c r="AI287" s="1">
        <f t="shared" si="86"/>
        <v>0.30095803981618324</v>
      </c>
      <c r="AJ287" s="1">
        <f t="shared" si="69"/>
        <v>175.81375363465682</v>
      </c>
      <c r="AK287" s="2">
        <f t="shared" si="87"/>
        <v>2.9430003207159302E-3</v>
      </c>
      <c r="AM287" s="1">
        <f t="shared" si="88"/>
        <v>0.82893048664276081</v>
      </c>
      <c r="AN287" s="1">
        <f t="shared" si="70"/>
        <v>176.34172608148339</v>
      </c>
      <c r="AO287" s="2">
        <f t="shared" si="89"/>
        <v>5.9548595123879817E-3</v>
      </c>
      <c r="AQ287" s="1">
        <f t="shared" si="90"/>
        <v>0.94770980665420235</v>
      </c>
      <c r="AR287" s="1">
        <f t="shared" si="71"/>
        <v>176.46050540149483</v>
      </c>
      <c r="AS287" s="2">
        <f t="shared" si="91"/>
        <v>6.6324452252547964E-3</v>
      </c>
    </row>
    <row r="288" spans="1:45" x14ac:dyDescent="0.3">
      <c r="A288" s="3">
        <v>43801</v>
      </c>
      <c r="B288" s="4">
        <v>16</v>
      </c>
      <c r="C288" s="1">
        <v>64.942841000000001</v>
      </c>
      <c r="E288" s="1">
        <f t="shared" si="72"/>
        <v>65.627720706251992</v>
      </c>
      <c r="F288" s="1">
        <f t="shared" si="73"/>
        <v>0.68487970625199068</v>
      </c>
      <c r="H288" s="1">
        <f t="shared" si="74"/>
        <v>0.11539320219566596</v>
      </c>
      <c r="I288" s="1">
        <f t="shared" si="64"/>
        <v>65.743113908447654</v>
      </c>
      <c r="J288" s="2">
        <f t="shared" si="75"/>
        <v>1.2322727126268664E-2</v>
      </c>
      <c r="L288" s="1">
        <f t="shared" si="76"/>
        <v>0.17565083114025459</v>
      </c>
      <c r="M288" s="1">
        <f t="shared" si="65"/>
        <v>65.803371537392252</v>
      </c>
      <c r="N288" s="2">
        <f t="shared" si="77"/>
        <v>1.3250583499915725E-2</v>
      </c>
      <c r="P288" s="1">
        <f t="shared" si="78"/>
        <v>0.19368702501838225</v>
      </c>
      <c r="Q288" s="1">
        <f t="shared" si="66"/>
        <v>65.821407731270369</v>
      </c>
      <c r="R288" s="2">
        <f t="shared" si="79"/>
        <v>1.3528307627785608E-2</v>
      </c>
      <c r="T288" s="1">
        <f t="shared" si="80"/>
        <v>0.15672724744308872</v>
      </c>
      <c r="U288" s="1">
        <f t="shared" si="67"/>
        <v>65.784447953695079</v>
      </c>
      <c r="V288" s="2">
        <f t="shared" si="81"/>
        <v>1.29591952051355E-2</v>
      </c>
      <c r="X288" s="3">
        <v>43801</v>
      </c>
      <c r="Y288" s="4">
        <v>16</v>
      </c>
      <c r="Z288" s="1">
        <v>171.144913</v>
      </c>
      <c r="AB288" s="1">
        <f t="shared" si="82"/>
        <v>175.38382943793624</v>
      </c>
      <c r="AC288" s="1">
        <f t="shared" si="83"/>
        <v>4.2389164379362398</v>
      </c>
      <c r="AE288" s="1">
        <f t="shared" si="84"/>
        <v>-6.2842361721395616E-3</v>
      </c>
      <c r="AF288" s="1">
        <f t="shared" si="68"/>
        <v>175.37754520176409</v>
      </c>
      <c r="AG288" s="2">
        <f t="shared" si="85"/>
        <v>2.4731276714979489E-2</v>
      </c>
      <c r="AI288" s="1">
        <f t="shared" si="86"/>
        <v>0.16338229686559749</v>
      </c>
      <c r="AJ288" s="1">
        <f t="shared" si="69"/>
        <v>175.54721173480183</v>
      </c>
      <c r="AK288" s="2">
        <f t="shared" si="87"/>
        <v>2.5722638538498845E-2</v>
      </c>
      <c r="AM288" s="1">
        <f t="shared" si="88"/>
        <v>0.19671870190163648</v>
      </c>
      <c r="AN288" s="1">
        <f t="shared" si="70"/>
        <v>175.58054813983787</v>
      </c>
      <c r="AO288" s="2">
        <f t="shared" si="89"/>
        <v>2.5917423206367054E-2</v>
      </c>
      <c r="AQ288" s="1">
        <f t="shared" si="90"/>
        <v>2.1768477993806795E-2</v>
      </c>
      <c r="AR288" s="1">
        <f t="shared" si="71"/>
        <v>175.40559791593006</v>
      </c>
      <c r="AS288" s="2">
        <f t="shared" si="91"/>
        <v>2.4895188768655114E-2</v>
      </c>
    </row>
    <row r="289" spans="1:45" x14ac:dyDescent="0.3">
      <c r="A289" s="3">
        <v>43802</v>
      </c>
      <c r="B289" s="4">
        <v>17</v>
      </c>
      <c r="C289" s="1">
        <v>63.784916000000003</v>
      </c>
      <c r="E289" s="1">
        <f t="shared" si="72"/>
        <v>65.216792882500798</v>
      </c>
      <c r="F289" s="1">
        <f t="shared" si="73"/>
        <v>1.431876882500795</v>
      </c>
      <c r="H289" s="1">
        <f t="shared" si="74"/>
        <v>3.1181838044168297E-2</v>
      </c>
      <c r="I289" s="1">
        <f t="shared" si="64"/>
        <v>65.24797472054496</v>
      </c>
      <c r="J289" s="2">
        <f t="shared" si="75"/>
        <v>2.2937377867597367E-2</v>
      </c>
      <c r="L289" s="1">
        <f t="shared" si="76"/>
        <v>-3.5517484620667034E-2</v>
      </c>
      <c r="M289" s="1">
        <f t="shared" si="65"/>
        <v>65.181275397880128</v>
      </c>
      <c r="N289" s="2">
        <f t="shared" si="77"/>
        <v>2.1891686709756355E-2</v>
      </c>
      <c r="P289" s="1">
        <f t="shared" si="78"/>
        <v>-0.20535877516953838</v>
      </c>
      <c r="Q289" s="1">
        <f t="shared" si="66"/>
        <v>65.011434107331254</v>
      </c>
      <c r="R289" s="2">
        <f t="shared" si="79"/>
        <v>1.9228967979377003E-2</v>
      </c>
      <c r="T289" s="1">
        <f t="shared" si="80"/>
        <v>-0.33145611378399475</v>
      </c>
      <c r="U289" s="1">
        <f t="shared" si="67"/>
        <v>64.885336768716797</v>
      </c>
      <c r="V289" s="2">
        <f t="shared" si="81"/>
        <v>1.7252053270977025E-2</v>
      </c>
      <c r="X289" s="3">
        <v>43802</v>
      </c>
      <c r="Y289" s="4">
        <v>17</v>
      </c>
      <c r="Z289" s="1">
        <v>169.40713500000001</v>
      </c>
      <c r="AB289" s="1">
        <f t="shared" si="82"/>
        <v>172.8404795751745</v>
      </c>
      <c r="AC289" s="1">
        <f t="shared" si="83"/>
        <v>3.4333445751744875</v>
      </c>
      <c r="AE289" s="1">
        <f t="shared" si="84"/>
        <v>-0.41221473642647627</v>
      </c>
      <c r="AF289" s="1">
        <f t="shared" si="68"/>
        <v>172.42826483874802</v>
      </c>
      <c r="AG289" s="2">
        <f t="shared" si="85"/>
        <v>1.7833545433301908E-2</v>
      </c>
      <c r="AI289" s="1">
        <f t="shared" si="86"/>
        <v>-0.7027719942151518</v>
      </c>
      <c r="AJ289" s="1">
        <f t="shared" si="69"/>
        <v>172.13770758095936</v>
      </c>
      <c r="AK289" s="2">
        <f t="shared" si="87"/>
        <v>1.6118403637245541E-2</v>
      </c>
      <c r="AM289" s="1">
        <f t="shared" si="88"/>
        <v>-1.6117265507761946</v>
      </c>
      <c r="AN289" s="1">
        <f t="shared" si="70"/>
        <v>171.22875302439832</v>
      </c>
      <c r="AO289" s="2">
        <f t="shared" si="89"/>
        <v>1.0752900250619932E-2</v>
      </c>
      <c r="AQ289" s="1">
        <f t="shared" si="90"/>
        <v>-2.1842332950559666</v>
      </c>
      <c r="AR289" s="1">
        <f t="shared" si="71"/>
        <v>170.65624628011852</v>
      </c>
      <c r="AS289" s="2">
        <f t="shared" si="91"/>
        <v>7.3734278082119289E-3</v>
      </c>
    </row>
    <row r="290" spans="1:45" x14ac:dyDescent="0.3">
      <c r="A290" s="3">
        <v>43803</v>
      </c>
      <c r="B290" s="4">
        <v>18</v>
      </c>
      <c r="C290" s="1">
        <v>64.347892999999999</v>
      </c>
      <c r="E290" s="1">
        <f t="shared" si="72"/>
        <v>64.357666753000331</v>
      </c>
      <c r="F290" s="1">
        <f t="shared" si="73"/>
        <v>9.7737530003314532E-3</v>
      </c>
      <c r="H290" s="1">
        <f t="shared" si="74"/>
        <v>-0.11126743676297338</v>
      </c>
      <c r="I290" s="1">
        <f t="shared" si="64"/>
        <v>64.246399316237358</v>
      </c>
      <c r="J290" s="2">
        <f t="shared" si="75"/>
        <v>1.5772650669795946E-3</v>
      </c>
      <c r="L290" s="1">
        <f t="shared" si="76"/>
        <v>-0.33201659677739503</v>
      </c>
      <c r="M290" s="1">
        <f t="shared" si="65"/>
        <v>64.025650156222937</v>
      </c>
      <c r="N290" s="2">
        <f t="shared" si="77"/>
        <v>5.0078227701575509E-3</v>
      </c>
      <c r="P290" s="1">
        <f t="shared" si="78"/>
        <v>-0.63684522902795127</v>
      </c>
      <c r="Q290" s="1">
        <f t="shared" si="66"/>
        <v>63.720821523972383</v>
      </c>
      <c r="R290" s="2">
        <f t="shared" si="79"/>
        <v>9.7450195615203187E-3</v>
      </c>
      <c r="T290" s="1">
        <f t="shared" si="80"/>
        <v>-0.78525232730016092</v>
      </c>
      <c r="U290" s="1">
        <f t="shared" si="67"/>
        <v>63.572414425700167</v>
      </c>
      <c r="V290" s="2">
        <f t="shared" si="81"/>
        <v>1.2051343690458245E-2</v>
      </c>
      <c r="X290" s="3">
        <v>43803</v>
      </c>
      <c r="Y290" s="4">
        <v>18</v>
      </c>
      <c r="Z290" s="1">
        <v>170.055115</v>
      </c>
      <c r="AB290" s="1">
        <f t="shared" si="82"/>
        <v>170.78047283006981</v>
      </c>
      <c r="AC290" s="1">
        <f t="shared" si="83"/>
        <v>0.72535783006981092</v>
      </c>
      <c r="AE290" s="1">
        <f t="shared" si="84"/>
        <v>-0.67586145781498996</v>
      </c>
      <c r="AF290" s="1">
        <f t="shared" si="68"/>
        <v>170.10461137225482</v>
      </c>
      <c r="AG290" s="2">
        <f t="shared" si="85"/>
        <v>2.9106076729783789E-4</v>
      </c>
      <c r="AI290" s="1">
        <f t="shared" si="86"/>
        <v>-1.1370871144998029</v>
      </c>
      <c r="AJ290" s="1">
        <f t="shared" si="69"/>
        <v>169.64338571557002</v>
      </c>
      <c r="AK290" s="2">
        <f t="shared" si="87"/>
        <v>2.421152015509684E-3</v>
      </c>
      <c r="AM290" s="1">
        <f t="shared" si="88"/>
        <v>-1.9075914790329995</v>
      </c>
      <c r="AN290" s="1">
        <f t="shared" si="70"/>
        <v>168.87288135103682</v>
      </c>
      <c r="AO290" s="2">
        <f t="shared" si="89"/>
        <v>6.952061682844274E-3</v>
      </c>
      <c r="AQ290" s="1">
        <f t="shared" si="90"/>
        <v>-2.0773984620978658</v>
      </c>
      <c r="AR290" s="1">
        <f t="shared" si="71"/>
        <v>168.70307436797194</v>
      </c>
      <c r="AS290" s="2">
        <f t="shared" si="91"/>
        <v>7.9506025562833798E-3</v>
      </c>
    </row>
    <row r="291" spans="1:45" x14ac:dyDescent="0.3">
      <c r="A291" s="3">
        <v>43804</v>
      </c>
      <c r="B291" s="4">
        <v>19</v>
      </c>
      <c r="C291" s="1">
        <v>65.291945999999996</v>
      </c>
      <c r="E291" s="1">
        <f t="shared" si="72"/>
        <v>64.351802501200126</v>
      </c>
      <c r="F291" s="1">
        <f t="shared" si="73"/>
        <v>0.9401434987998698</v>
      </c>
      <c r="H291" s="1">
        <f t="shared" si="74"/>
        <v>-9.4402927168930353E-2</v>
      </c>
      <c r="I291" s="1">
        <f t="shared" si="64"/>
        <v>64.257399574031197</v>
      </c>
      <c r="J291" s="2">
        <f t="shared" si="75"/>
        <v>1.5844931715908707E-2</v>
      </c>
      <c r="L291" s="1">
        <f t="shared" si="76"/>
        <v>-0.21460175258560646</v>
      </c>
      <c r="M291" s="1">
        <f t="shared" si="65"/>
        <v>64.137200748614518</v>
      </c>
      <c r="N291" s="2">
        <f t="shared" si="77"/>
        <v>1.7685875856502699E-2</v>
      </c>
      <c r="P291" s="1">
        <f t="shared" si="78"/>
        <v>-0.22039778405763841</v>
      </c>
      <c r="Q291" s="1">
        <f t="shared" si="66"/>
        <v>64.131404717142487</v>
      </c>
      <c r="R291" s="2">
        <f t="shared" si="79"/>
        <v>1.7774646858549879E-2</v>
      </c>
      <c r="T291" s="1">
        <f t="shared" si="80"/>
        <v>-0.11497858237019845</v>
      </c>
      <c r="U291" s="1">
        <f t="shared" si="67"/>
        <v>64.236823918829927</v>
      </c>
      <c r="V291" s="2">
        <f t="shared" si="81"/>
        <v>1.6160064844292877E-2</v>
      </c>
      <c r="X291" s="3">
        <v>43804</v>
      </c>
      <c r="Y291" s="4">
        <v>19</v>
      </c>
      <c r="Z291" s="1">
        <v>170.84053</v>
      </c>
      <c r="AB291" s="1">
        <f t="shared" si="82"/>
        <v>170.34525813202794</v>
      </c>
      <c r="AC291" s="1">
        <f t="shared" si="83"/>
        <v>0.49527186797206468</v>
      </c>
      <c r="AE291" s="1">
        <f t="shared" si="84"/>
        <v>-0.63735797625129165</v>
      </c>
      <c r="AF291" s="1">
        <f t="shared" si="68"/>
        <v>169.70790015577666</v>
      </c>
      <c r="AG291" s="2">
        <f t="shared" si="85"/>
        <v>6.6297490661223367E-3</v>
      </c>
      <c r="AI291" s="1">
        <f t="shared" si="86"/>
        <v>-0.91248794123326593</v>
      </c>
      <c r="AJ291" s="1">
        <f t="shared" si="69"/>
        <v>169.43277019079468</v>
      </c>
      <c r="AK291" s="2">
        <f t="shared" si="87"/>
        <v>8.240198091198362E-3</v>
      </c>
      <c r="AM291" s="1">
        <f t="shared" si="88"/>
        <v>-0.93582280357885739</v>
      </c>
      <c r="AN291" s="1">
        <f t="shared" si="70"/>
        <v>169.40943532844909</v>
      </c>
      <c r="AO291" s="2">
        <f t="shared" si="89"/>
        <v>8.3767866533246468E-3</v>
      </c>
      <c r="AQ291" s="1">
        <f t="shared" si="90"/>
        <v>-0.66512042500971391</v>
      </c>
      <c r="AR291" s="1">
        <f t="shared" si="71"/>
        <v>169.68013770701822</v>
      </c>
      <c r="AS291" s="2">
        <f t="shared" si="91"/>
        <v>6.79225411547121E-3</v>
      </c>
    </row>
    <row r="292" spans="1:45" x14ac:dyDescent="0.3">
      <c r="A292" s="3">
        <v>43805</v>
      </c>
      <c r="B292" s="4">
        <v>20</v>
      </c>
      <c r="C292" s="1">
        <v>66.553130999999993</v>
      </c>
      <c r="E292" s="1">
        <f t="shared" si="72"/>
        <v>64.915888600480045</v>
      </c>
      <c r="F292" s="1">
        <f t="shared" si="73"/>
        <v>1.6372423995199483</v>
      </c>
      <c r="H292" s="1">
        <f t="shared" si="74"/>
        <v>1.095531706288555E-2</v>
      </c>
      <c r="I292" s="1">
        <f t="shared" si="64"/>
        <v>64.926843917542925</v>
      </c>
      <c r="J292" s="2">
        <f t="shared" si="75"/>
        <v>2.4435921466370508E-2</v>
      </c>
      <c r="L292" s="1">
        <f t="shared" si="76"/>
        <v>6.5725874085982711E-2</v>
      </c>
      <c r="M292" s="1">
        <f t="shared" si="65"/>
        <v>64.98161447456603</v>
      </c>
      <c r="N292" s="2">
        <f t="shared" si="77"/>
        <v>2.361296158153647E-2</v>
      </c>
      <c r="P292" s="1">
        <f t="shared" si="78"/>
        <v>0.29736157894514953</v>
      </c>
      <c r="Q292" s="1">
        <f t="shared" si="66"/>
        <v>65.213250179425188</v>
      </c>
      <c r="R292" s="2">
        <f t="shared" si="79"/>
        <v>2.0132498658474919E-2</v>
      </c>
      <c r="T292" s="1">
        <f t="shared" si="80"/>
        <v>0.46901704384890258</v>
      </c>
      <c r="U292" s="1">
        <f t="shared" si="67"/>
        <v>65.384905644328953</v>
      </c>
      <c r="V292" s="2">
        <f t="shared" si="81"/>
        <v>1.7553274175350832E-2</v>
      </c>
      <c r="X292" s="3">
        <v>43805</v>
      </c>
      <c r="Y292" s="4">
        <v>20</v>
      </c>
      <c r="Z292" s="1">
        <v>172.26414500000001</v>
      </c>
      <c r="AB292" s="1">
        <f t="shared" si="82"/>
        <v>170.64242125281118</v>
      </c>
      <c r="AC292" s="1">
        <f t="shared" si="83"/>
        <v>1.6217237471888382</v>
      </c>
      <c r="AE292" s="1">
        <f t="shared" si="84"/>
        <v>-0.48783460072576673</v>
      </c>
      <c r="AF292" s="1">
        <f t="shared" si="68"/>
        <v>170.15458665208541</v>
      </c>
      <c r="AG292" s="2">
        <f t="shared" si="85"/>
        <v>1.2246067502408002E-2</v>
      </c>
      <c r="AI292" s="1">
        <f t="shared" si="86"/>
        <v>-0.52539960138798436</v>
      </c>
      <c r="AJ292" s="1">
        <f t="shared" si="69"/>
        <v>170.11702165142319</v>
      </c>
      <c r="AK292" s="2">
        <f t="shared" si="87"/>
        <v>1.2464133778836138E-2</v>
      </c>
      <c r="AM292" s="1">
        <f t="shared" si="88"/>
        <v>-0.12205209349987384</v>
      </c>
      <c r="AN292" s="1">
        <f t="shared" si="70"/>
        <v>170.52036915931131</v>
      </c>
      <c r="AO292" s="2">
        <f t="shared" si="89"/>
        <v>1.0122685952370985E-2</v>
      </c>
      <c r="AQ292" s="1">
        <f t="shared" si="90"/>
        <v>0.16244342437222542</v>
      </c>
      <c r="AR292" s="1">
        <f t="shared" si="71"/>
        <v>170.80486467718339</v>
      </c>
      <c r="AS292" s="2">
        <f t="shared" si="91"/>
        <v>8.4711785079630147E-3</v>
      </c>
    </row>
    <row r="293" spans="1:45" x14ac:dyDescent="0.3">
      <c r="A293" s="3">
        <v>43808</v>
      </c>
      <c r="B293" s="4">
        <v>21</v>
      </c>
      <c r="C293" s="1">
        <v>65.621384000000006</v>
      </c>
      <c r="E293" s="1">
        <f t="shared" si="72"/>
        <v>65.898234040192023</v>
      </c>
      <c r="F293" s="1">
        <f t="shared" si="73"/>
        <v>0.27685004019201642</v>
      </c>
      <c r="H293" s="1">
        <f t="shared" si="74"/>
        <v>0.16637773668674027</v>
      </c>
      <c r="I293" s="1">
        <f t="shared" si="64"/>
        <v>66.064611776878763</v>
      </c>
      <c r="J293" s="2">
        <f t="shared" si="75"/>
        <v>6.7543192456708491E-3</v>
      </c>
      <c r="L293" s="1">
        <f t="shared" si="76"/>
        <v>0.39570891771134087</v>
      </c>
      <c r="M293" s="1">
        <f t="shared" si="65"/>
        <v>66.293942957903369</v>
      </c>
      <c r="N293" s="2">
        <f t="shared" si="77"/>
        <v>1.0249082187955108E-2</v>
      </c>
      <c r="P293" s="1">
        <f t="shared" si="78"/>
        <v>0.74945092705125604</v>
      </c>
      <c r="Q293" s="1">
        <f t="shared" si="66"/>
        <v>66.647684967243279</v>
      </c>
      <c r="R293" s="2">
        <f t="shared" si="79"/>
        <v>1.5639733646021135E-2</v>
      </c>
      <c r="T293" s="1">
        <f t="shared" si="80"/>
        <v>0.91047946429114701</v>
      </c>
      <c r="U293" s="1">
        <f t="shared" si="67"/>
        <v>66.808713504483165</v>
      </c>
      <c r="V293" s="2">
        <f t="shared" si="81"/>
        <v>1.809363704494802E-2</v>
      </c>
      <c r="X293" s="3">
        <v>43808</v>
      </c>
      <c r="Y293" s="4">
        <v>21</v>
      </c>
      <c r="Z293" s="1">
        <v>171.31179800000001</v>
      </c>
      <c r="AB293" s="1">
        <f t="shared" si="82"/>
        <v>171.61545550112447</v>
      </c>
      <c r="AC293" s="1">
        <f t="shared" si="83"/>
        <v>0.30365750112446221</v>
      </c>
      <c r="AE293" s="1">
        <f t="shared" si="84"/>
        <v>-0.25409558487951645</v>
      </c>
      <c r="AF293" s="1">
        <f t="shared" si="68"/>
        <v>171.36135991624496</v>
      </c>
      <c r="AG293" s="2">
        <f t="shared" si="85"/>
        <v>2.89308248606172E-4</v>
      </c>
      <c r="AI293" s="1">
        <f t="shared" si="86"/>
        <v>-4.5900769483574244E-2</v>
      </c>
      <c r="AJ293" s="1">
        <f t="shared" si="69"/>
        <v>171.56955473164089</v>
      </c>
      <c r="AK293" s="2">
        <f t="shared" si="87"/>
        <v>1.5046058394698639E-3</v>
      </c>
      <c r="AM293" s="1">
        <f t="shared" si="88"/>
        <v>0.6007048920968191</v>
      </c>
      <c r="AN293" s="1">
        <f t="shared" si="70"/>
        <v>172.21616039322129</v>
      </c>
      <c r="AO293" s="2">
        <f t="shared" si="89"/>
        <v>5.2790432636827308E-3</v>
      </c>
      <c r="AQ293" s="1">
        <f t="shared" si="90"/>
        <v>0.85955153296154718</v>
      </c>
      <c r="AR293" s="1">
        <f t="shared" si="71"/>
        <v>172.47500703408602</v>
      </c>
      <c r="AS293" s="2">
        <f t="shared" si="91"/>
        <v>6.7900112407086452E-3</v>
      </c>
    </row>
    <row r="294" spans="1:45" x14ac:dyDescent="0.3">
      <c r="A294" s="3">
        <v>43809</v>
      </c>
      <c r="B294" s="4">
        <v>22</v>
      </c>
      <c r="C294" s="1">
        <v>66.004897999999997</v>
      </c>
      <c r="E294" s="1">
        <f t="shared" si="72"/>
        <v>65.732124016076824</v>
      </c>
      <c r="F294" s="1">
        <f t="shared" si="73"/>
        <v>0.27277398392317309</v>
      </c>
      <c r="H294" s="1">
        <f t="shared" si="74"/>
        <v>0.11317969495843007</v>
      </c>
      <c r="I294" s="1">
        <f t="shared" si="64"/>
        <v>65.845303711035257</v>
      </c>
      <c r="J294" s="2">
        <f t="shared" si="75"/>
        <v>2.4179158486805083E-3</v>
      </c>
      <c r="L294" s="1">
        <f t="shared" si="76"/>
        <v>0.19345409865378671</v>
      </c>
      <c r="M294" s="1">
        <f t="shared" si="65"/>
        <v>65.925578114730612</v>
      </c>
      <c r="N294" s="2">
        <f t="shared" si="77"/>
        <v>1.2017272607463894E-3</v>
      </c>
      <c r="P294" s="1">
        <f t="shared" si="78"/>
        <v>0.14518069928139604</v>
      </c>
      <c r="Q294" s="1">
        <f t="shared" si="66"/>
        <v>65.877304715358221</v>
      </c>
      <c r="R294" s="2">
        <f t="shared" si="79"/>
        <v>1.9330881269110664E-3</v>
      </c>
      <c r="T294" s="1">
        <f t="shared" si="80"/>
        <v>-1.5387495738310081E-2</v>
      </c>
      <c r="U294" s="1">
        <f t="shared" si="67"/>
        <v>65.716736520338515</v>
      </c>
      <c r="V294" s="2">
        <f t="shared" si="81"/>
        <v>4.3657590329354446E-3</v>
      </c>
      <c r="X294" s="3">
        <v>43809</v>
      </c>
      <c r="Y294" s="4">
        <v>22</v>
      </c>
      <c r="Z294" s="1">
        <v>170.86998</v>
      </c>
      <c r="AB294" s="1">
        <f t="shared" si="82"/>
        <v>171.43326100044979</v>
      </c>
      <c r="AC294" s="1">
        <f t="shared" si="83"/>
        <v>0.56328100044979124</v>
      </c>
      <c r="AE294" s="1">
        <f t="shared" si="84"/>
        <v>-0.24259141140674309</v>
      </c>
      <c r="AF294" s="1">
        <f t="shared" si="68"/>
        <v>171.19066958904304</v>
      </c>
      <c r="AG294" s="2">
        <f t="shared" si="85"/>
        <v>1.8768047438352932E-3</v>
      </c>
      <c r="AI294" s="1">
        <f t="shared" si="86"/>
        <v>-8.9514763464729058E-2</v>
      </c>
      <c r="AJ294" s="1">
        <f t="shared" si="69"/>
        <v>171.34374623698506</v>
      </c>
      <c r="AK294" s="2">
        <f t="shared" si="87"/>
        <v>2.7726709922073897E-3</v>
      </c>
      <c r="AM294" s="1">
        <f t="shared" si="88"/>
        <v>8.3991292867627687E-2</v>
      </c>
      <c r="AN294" s="1">
        <f t="shared" si="70"/>
        <v>171.51725229331743</v>
      </c>
      <c r="AO294" s="2">
        <f t="shared" si="89"/>
        <v>3.7880983734967853E-3</v>
      </c>
      <c r="AQ294" s="1">
        <f t="shared" si="90"/>
        <v>-3.6350055965610764E-2</v>
      </c>
      <c r="AR294" s="1">
        <f t="shared" si="71"/>
        <v>171.39691094448418</v>
      </c>
      <c r="AS294" s="2">
        <f t="shared" si="91"/>
        <v>3.0838122909839288E-3</v>
      </c>
    </row>
    <row r="295" spans="1:45" x14ac:dyDescent="0.3">
      <c r="A295" s="3">
        <v>43810</v>
      </c>
      <c r="B295" s="4">
        <v>23</v>
      </c>
      <c r="C295" s="1">
        <v>66.567886000000001</v>
      </c>
      <c r="E295" s="1">
        <f t="shared" si="72"/>
        <v>65.895788406430725</v>
      </c>
      <c r="F295" s="1">
        <f t="shared" si="73"/>
        <v>0.67209759356927634</v>
      </c>
      <c r="H295" s="1">
        <f t="shared" si="74"/>
        <v>0.12125724622170542</v>
      </c>
      <c r="I295" s="1">
        <f t="shared" si="64"/>
        <v>66.017045652652428</v>
      </c>
      <c r="J295" s="2">
        <f t="shared" si="75"/>
        <v>8.2748661621547329E-3</v>
      </c>
      <c r="L295" s="1">
        <f t="shared" si="76"/>
        <v>0.18272980366582786</v>
      </c>
      <c r="M295" s="1">
        <f t="shared" si="65"/>
        <v>66.078518210096547</v>
      </c>
      <c r="N295" s="2">
        <f t="shared" si="77"/>
        <v>7.3514095055302537E-3</v>
      </c>
      <c r="P295" s="1">
        <f t="shared" si="78"/>
        <v>0.15737993538924933</v>
      </c>
      <c r="Q295" s="1">
        <f t="shared" si="66"/>
        <v>66.053168341819969</v>
      </c>
      <c r="R295" s="2">
        <f t="shared" si="79"/>
        <v>7.7322217830386314E-3</v>
      </c>
      <c r="T295" s="1">
        <f t="shared" si="80"/>
        <v>0.13859712630099144</v>
      </c>
      <c r="U295" s="1">
        <f t="shared" si="67"/>
        <v>66.034385532731719</v>
      </c>
      <c r="V295" s="2">
        <f t="shared" si="81"/>
        <v>8.0143819989759446E-3</v>
      </c>
      <c r="X295" s="3">
        <v>43810</v>
      </c>
      <c r="Y295" s="4">
        <v>23</v>
      </c>
      <c r="Z295" s="1">
        <v>172.804092</v>
      </c>
      <c r="AB295" s="1">
        <f t="shared" si="82"/>
        <v>171.09529240017991</v>
      </c>
      <c r="AC295" s="1">
        <f t="shared" si="83"/>
        <v>1.7087995998200824</v>
      </c>
      <c r="AE295" s="1">
        <f t="shared" si="84"/>
        <v>-0.25785176162484413</v>
      </c>
      <c r="AF295" s="1">
        <f t="shared" si="68"/>
        <v>170.83744063855508</v>
      </c>
      <c r="AG295" s="2">
        <f t="shared" si="85"/>
        <v>1.1380814763604773E-2</v>
      </c>
      <c r="AI295" s="1">
        <f t="shared" si="86"/>
        <v>-0.16901999124237566</v>
      </c>
      <c r="AJ295" s="1">
        <f t="shared" si="69"/>
        <v>170.92627240893754</v>
      </c>
      <c r="AK295" s="2">
        <f t="shared" si="87"/>
        <v>1.0866754191575867E-2</v>
      </c>
      <c r="AM295" s="1">
        <f t="shared" si="88"/>
        <v>-0.19450223660312391</v>
      </c>
      <c r="AN295" s="1">
        <f t="shared" si="70"/>
        <v>170.9007901635768</v>
      </c>
      <c r="AO295" s="2">
        <f t="shared" si="89"/>
        <v>1.101421739725467E-2</v>
      </c>
      <c r="AQ295" s="1">
        <f t="shared" si="90"/>
        <v>-0.2957420040672778</v>
      </c>
      <c r="AR295" s="1">
        <f t="shared" si="71"/>
        <v>170.79955039611264</v>
      </c>
      <c r="AS295" s="2">
        <f t="shared" si="91"/>
        <v>1.1600081807596091E-2</v>
      </c>
    </row>
    <row r="296" spans="1:45" x14ac:dyDescent="0.3">
      <c r="A296" s="3">
        <v>43811</v>
      </c>
      <c r="B296" s="4">
        <v>24</v>
      </c>
      <c r="C296" s="1">
        <v>66.737517999999994</v>
      </c>
      <c r="E296" s="1">
        <f t="shared" si="72"/>
        <v>66.299046962572291</v>
      </c>
      <c r="F296" s="1">
        <f t="shared" si="73"/>
        <v>0.43847103742770344</v>
      </c>
      <c r="H296" s="1">
        <f t="shared" si="74"/>
        <v>0.16637745580888308</v>
      </c>
      <c r="I296" s="1">
        <f t="shared" si="64"/>
        <v>66.465424418381176</v>
      </c>
      <c r="J296" s="2">
        <f t="shared" si="75"/>
        <v>4.0770707358163787E-3</v>
      </c>
      <c r="L296" s="1">
        <f t="shared" si="76"/>
        <v>0.26212015455709348</v>
      </c>
      <c r="M296" s="1">
        <f t="shared" si="65"/>
        <v>66.561167117129386</v>
      </c>
      <c r="N296" s="2">
        <f t="shared" si="77"/>
        <v>2.6424549212424706E-3</v>
      </c>
      <c r="P296" s="1">
        <f t="shared" si="78"/>
        <v>0.31965982508577823</v>
      </c>
      <c r="Q296" s="1">
        <f t="shared" si="66"/>
        <v>66.61870678765807</v>
      </c>
      <c r="R296" s="2">
        <f t="shared" si="79"/>
        <v>1.7802761610332062E-3</v>
      </c>
      <c r="T296" s="1">
        <f t="shared" si="80"/>
        <v>0.36620595596388539</v>
      </c>
      <c r="U296" s="1">
        <f t="shared" si="67"/>
        <v>66.665252918536183</v>
      </c>
      <c r="V296" s="2">
        <f t="shared" si="81"/>
        <v>1.0828254275775061E-3</v>
      </c>
      <c r="X296" s="3">
        <v>43811</v>
      </c>
      <c r="Y296" s="4">
        <v>24</v>
      </c>
      <c r="Z296" s="1">
        <v>174.15898100000001</v>
      </c>
      <c r="AB296" s="1">
        <f t="shared" si="82"/>
        <v>172.12057216007196</v>
      </c>
      <c r="AC296" s="1">
        <f t="shared" si="83"/>
        <v>2.0384088399280529</v>
      </c>
      <c r="AE296" s="1">
        <f t="shared" si="84"/>
        <v>-5.2550718182142048E-2</v>
      </c>
      <c r="AF296" s="1">
        <f t="shared" si="68"/>
        <v>172.06802144188981</v>
      </c>
      <c r="AG296" s="2">
        <f t="shared" si="85"/>
        <v>1.200603922981267E-2</v>
      </c>
      <c r="AI296" s="1">
        <f t="shared" si="86"/>
        <v>0.2131559291206386</v>
      </c>
      <c r="AJ296" s="1">
        <f t="shared" si="69"/>
        <v>172.33372808919259</v>
      </c>
      <c r="AK296" s="2">
        <f t="shared" si="87"/>
        <v>1.0480383499760033E-2</v>
      </c>
      <c r="AM296" s="1">
        <f t="shared" si="88"/>
        <v>0.6105538810836868</v>
      </c>
      <c r="AN296" s="1">
        <f t="shared" si="70"/>
        <v>172.73112604115565</v>
      </c>
      <c r="AO296" s="2">
        <f t="shared" si="89"/>
        <v>8.1985720784870913E-3</v>
      </c>
      <c r="AQ296" s="1">
        <f t="shared" si="90"/>
        <v>0.84033671293773871</v>
      </c>
      <c r="AR296" s="1">
        <f t="shared" si="71"/>
        <v>172.96090887300969</v>
      </c>
      <c r="AS296" s="2">
        <f t="shared" si="91"/>
        <v>6.8791865921076188E-3</v>
      </c>
    </row>
    <row r="297" spans="1:45" x14ac:dyDescent="0.3">
      <c r="A297" s="3">
        <v>43812</v>
      </c>
      <c r="B297" s="4">
        <v>25</v>
      </c>
      <c r="C297" s="1">
        <v>67.644706999999997</v>
      </c>
      <c r="E297" s="1">
        <f t="shared" si="72"/>
        <v>66.562129585028913</v>
      </c>
      <c r="F297" s="1">
        <f t="shared" si="73"/>
        <v>1.0825774149710838</v>
      </c>
      <c r="H297" s="1">
        <f t="shared" si="74"/>
        <v>0.1818502824725213</v>
      </c>
      <c r="I297" s="1">
        <f t="shared" si="64"/>
        <v>66.743979867501437</v>
      </c>
      <c r="J297" s="2">
        <f t="shared" si="75"/>
        <v>1.3315559671188458E-2</v>
      </c>
      <c r="L297" s="1">
        <f t="shared" si="76"/>
        <v>0.26246664300092376</v>
      </c>
      <c r="M297" s="1">
        <f t="shared" si="65"/>
        <v>66.824596228029833</v>
      </c>
      <c r="N297" s="2">
        <f t="shared" si="77"/>
        <v>1.212379812614406E-2</v>
      </c>
      <c r="P297" s="1">
        <f t="shared" si="78"/>
        <v>0.28231887135053513</v>
      </c>
      <c r="Q297" s="1">
        <f t="shared" si="66"/>
        <v>66.844448456379453</v>
      </c>
      <c r="R297" s="2">
        <f t="shared" si="79"/>
        <v>1.1830320199635777E-2</v>
      </c>
      <c r="T297" s="1">
        <f t="shared" si="80"/>
        <v>0.27751988914763892</v>
      </c>
      <c r="U297" s="1">
        <f t="shared" si="67"/>
        <v>66.839649474176554</v>
      </c>
      <c r="V297" s="2">
        <f t="shared" si="81"/>
        <v>1.1901264142121913E-2</v>
      </c>
      <c r="X297" s="3">
        <v>43812</v>
      </c>
      <c r="Y297" s="4">
        <v>25</v>
      </c>
      <c r="Z297" s="1">
        <v>173.756439</v>
      </c>
      <c r="AB297" s="1">
        <f t="shared" si="82"/>
        <v>173.3436174640288</v>
      </c>
      <c r="AC297" s="1">
        <f t="shared" si="83"/>
        <v>0.41282153597120441</v>
      </c>
      <c r="AE297" s="1">
        <f t="shared" si="84"/>
        <v>0.15154464536009468</v>
      </c>
      <c r="AF297" s="1">
        <f t="shared" si="68"/>
        <v>173.4951621093889</v>
      </c>
      <c r="AG297" s="2">
        <f t="shared" si="85"/>
        <v>1.5036961629439243E-3</v>
      </c>
      <c r="AI297" s="1">
        <f t="shared" si="86"/>
        <v>0.53632052906822225</v>
      </c>
      <c r="AJ297" s="1">
        <f t="shared" si="69"/>
        <v>173.87993799309703</v>
      </c>
      <c r="AK297" s="2">
        <f t="shared" si="87"/>
        <v>7.1075923176021154E-4</v>
      </c>
      <c r="AM297" s="1">
        <f t="shared" si="88"/>
        <v>1.0147982201799663</v>
      </c>
      <c r="AN297" s="1">
        <f t="shared" si="70"/>
        <v>174.35841568420875</v>
      </c>
      <c r="AO297" s="2">
        <f t="shared" si="89"/>
        <v>3.4644856194868878E-3</v>
      </c>
      <c r="AQ297" s="1">
        <f t="shared" si="90"/>
        <v>1.1694661012141636</v>
      </c>
      <c r="AR297" s="1">
        <f t="shared" si="71"/>
        <v>174.51308356524297</v>
      </c>
      <c r="AS297" s="2">
        <f t="shared" si="91"/>
        <v>4.3546274865990144E-3</v>
      </c>
    </row>
    <row r="298" spans="1:45" x14ac:dyDescent="0.3">
      <c r="A298" s="3">
        <v>43815</v>
      </c>
      <c r="B298" s="4">
        <v>26</v>
      </c>
      <c r="C298" s="1">
        <v>68.802634999999995</v>
      </c>
      <c r="E298" s="1">
        <f t="shared" si="72"/>
        <v>67.21167603401156</v>
      </c>
      <c r="F298" s="1">
        <f t="shared" si="73"/>
        <v>1.5909589659884347</v>
      </c>
      <c r="H298" s="1">
        <f t="shared" si="74"/>
        <v>0.25668166911414148</v>
      </c>
      <c r="I298" s="1">
        <f t="shared" si="64"/>
        <v>67.468357703125704</v>
      </c>
      <c r="J298" s="2">
        <f t="shared" si="75"/>
        <v>1.9392822627713181E-2</v>
      </c>
      <c r="L298" s="1">
        <f t="shared" si="76"/>
        <v>0.40181537315434429</v>
      </c>
      <c r="M298" s="1">
        <f t="shared" si="65"/>
        <v>67.61349140716591</v>
      </c>
      <c r="N298" s="2">
        <f t="shared" si="77"/>
        <v>1.7283401905088164E-2</v>
      </c>
      <c r="P298" s="1">
        <f t="shared" si="78"/>
        <v>0.52468907258772934</v>
      </c>
      <c r="Q298" s="1">
        <f t="shared" si="66"/>
        <v>67.736365106599294</v>
      </c>
      <c r="R298" s="2">
        <f t="shared" si="79"/>
        <v>1.5497515369879382E-2</v>
      </c>
      <c r="T298" s="1">
        <f t="shared" si="80"/>
        <v>0.59746273060574628</v>
      </c>
      <c r="U298" s="1">
        <f t="shared" si="67"/>
        <v>67.809138764617302</v>
      </c>
      <c r="V298" s="2">
        <f t="shared" si="81"/>
        <v>1.4439799222554388E-2</v>
      </c>
      <c r="X298" s="3">
        <v>43815</v>
      </c>
      <c r="Y298" s="4">
        <v>26</v>
      </c>
      <c r="Z298" s="1">
        <v>173.18699599999999</v>
      </c>
      <c r="AB298" s="1">
        <f t="shared" si="82"/>
        <v>173.59131038561151</v>
      </c>
      <c r="AC298" s="1">
        <f t="shared" si="83"/>
        <v>0.40431438561151367</v>
      </c>
      <c r="AE298" s="1">
        <f t="shared" si="84"/>
        <v>0.16692836955571333</v>
      </c>
      <c r="AF298" s="1">
        <f t="shared" si="68"/>
        <v>173.75823875516721</v>
      </c>
      <c r="AG298" s="2">
        <f t="shared" si="85"/>
        <v>3.2984159801883696E-3</v>
      </c>
      <c r="AI298" s="1">
        <f t="shared" si="86"/>
        <v>0.44395969467285867</v>
      </c>
      <c r="AJ298" s="1">
        <f t="shared" si="69"/>
        <v>174.03527008028436</v>
      </c>
      <c r="AK298" s="2">
        <f t="shared" si="87"/>
        <v>4.8980241004028353E-3</v>
      </c>
      <c r="AM298" s="1">
        <f t="shared" si="88"/>
        <v>0.50850872310577799</v>
      </c>
      <c r="AN298" s="1">
        <f t="shared" si="70"/>
        <v>174.0998191087173</v>
      </c>
      <c r="AO298" s="2">
        <f t="shared" si="89"/>
        <v>5.2707370056658577E-3</v>
      </c>
      <c r="AQ298" s="1">
        <f t="shared" si="90"/>
        <v>0.37674116673111463</v>
      </c>
      <c r="AR298" s="1">
        <f t="shared" si="71"/>
        <v>173.96805155234262</v>
      </c>
      <c r="AS298" s="2">
        <f t="shared" si="91"/>
        <v>4.5098972231299725E-3</v>
      </c>
    </row>
    <row r="299" spans="1:45" x14ac:dyDescent="0.3">
      <c r="A299" s="3">
        <v>43816</v>
      </c>
      <c r="B299" s="4">
        <v>27</v>
      </c>
      <c r="C299" s="1">
        <v>68.937850999999995</v>
      </c>
      <c r="E299" s="1">
        <f t="shared" si="72"/>
        <v>68.166251413604613</v>
      </c>
      <c r="F299" s="1">
        <f t="shared" si="73"/>
        <v>0.77159958639538218</v>
      </c>
      <c r="H299" s="1">
        <f t="shared" si="74"/>
        <v>0.36834466279076722</v>
      </c>
      <c r="I299" s="1">
        <f t="shared" si="64"/>
        <v>68.534596076395374</v>
      </c>
      <c r="J299" s="2">
        <f t="shared" si="75"/>
        <v>5.849542997860795E-3</v>
      </c>
      <c r="L299" s="1">
        <f t="shared" si="76"/>
        <v>0.60080897547227918</v>
      </c>
      <c r="M299" s="1">
        <f t="shared" si="65"/>
        <v>68.767060389076889</v>
      </c>
      <c r="N299" s="2">
        <f t="shared" si="77"/>
        <v>2.4774577165613434E-3</v>
      </c>
      <c r="P299" s="1">
        <f t="shared" si="78"/>
        <v>0.80841403521124255</v>
      </c>
      <c r="Q299" s="1">
        <f t="shared" si="66"/>
        <v>68.974665448815855</v>
      </c>
      <c r="R299" s="2">
        <f t="shared" si="79"/>
        <v>5.3402373705934932E-4</v>
      </c>
      <c r="T299" s="1">
        <f t="shared" si="80"/>
        <v>0.90457960873482945</v>
      </c>
      <c r="U299" s="1">
        <f t="shared" si="67"/>
        <v>69.070831022339448</v>
      </c>
      <c r="V299" s="2">
        <f t="shared" si="81"/>
        <v>1.9289841561706477E-3</v>
      </c>
      <c r="X299" s="3">
        <v>43816</v>
      </c>
      <c r="Y299" s="4">
        <v>27</v>
      </c>
      <c r="Z299" s="1">
        <v>173.481537</v>
      </c>
      <c r="AB299" s="1">
        <f t="shared" si="82"/>
        <v>173.34872175424459</v>
      </c>
      <c r="AC299" s="1">
        <f t="shared" si="83"/>
        <v>0.13281524575540971</v>
      </c>
      <c r="AE299" s="1">
        <f t="shared" si="84"/>
        <v>0.10140564940809298</v>
      </c>
      <c r="AF299" s="1">
        <f t="shared" si="68"/>
        <v>173.45012740365269</v>
      </c>
      <c r="AG299" s="2">
        <f t="shared" si="85"/>
        <v>1.8105440435033982E-4</v>
      </c>
      <c r="AI299" s="1">
        <f t="shared" si="86"/>
        <v>0.2242642303401314</v>
      </c>
      <c r="AJ299" s="1">
        <f t="shared" si="69"/>
        <v>173.57298598458473</v>
      </c>
      <c r="AK299" s="2">
        <f t="shared" si="87"/>
        <v>5.2713958018904311E-4</v>
      </c>
      <c r="AM299" s="1">
        <f t="shared" si="88"/>
        <v>1.2784469153801326E-2</v>
      </c>
      <c r="AN299" s="1">
        <f t="shared" si="70"/>
        <v>173.36150622339841</v>
      </c>
      <c r="AO299" s="2">
        <f t="shared" si="89"/>
        <v>6.9189366590402838E-4</v>
      </c>
      <c r="AQ299" s="1">
        <f t="shared" si="90"/>
        <v>-0.15588245963318989</v>
      </c>
      <c r="AR299" s="1">
        <f t="shared" si="71"/>
        <v>173.19283929461142</v>
      </c>
      <c r="AS299" s="2">
        <f t="shared" si="91"/>
        <v>1.6641408093391848E-3</v>
      </c>
    </row>
    <row r="300" spans="1:45" x14ac:dyDescent="0.3">
      <c r="A300" s="3">
        <v>43817</v>
      </c>
      <c r="B300" s="4">
        <v>28</v>
      </c>
      <c r="C300" s="1">
        <v>68.773132000000004</v>
      </c>
      <c r="E300" s="1">
        <f t="shared" si="72"/>
        <v>68.629211165441831</v>
      </c>
      <c r="F300" s="1">
        <f t="shared" si="73"/>
        <v>0.14392083455817328</v>
      </c>
      <c r="H300" s="1">
        <f t="shared" si="74"/>
        <v>0.38348307703819928</v>
      </c>
      <c r="I300" s="1">
        <f t="shared" si="64"/>
        <v>69.012694242480023</v>
      </c>
      <c r="J300" s="2">
        <f t="shared" si="75"/>
        <v>3.4833696752391537E-3</v>
      </c>
      <c r="L300" s="1">
        <f t="shared" si="76"/>
        <v>0.55118325496365717</v>
      </c>
      <c r="M300" s="1">
        <f t="shared" si="65"/>
        <v>69.180394420405491</v>
      </c>
      <c r="N300" s="2">
        <f t="shared" si="77"/>
        <v>5.9218245346960132E-3</v>
      </c>
      <c r="P300" s="1">
        <f t="shared" si="78"/>
        <v>0.58041420818438638</v>
      </c>
      <c r="Q300" s="1">
        <f t="shared" si="66"/>
        <v>69.20962537362621</v>
      </c>
      <c r="R300" s="2">
        <f t="shared" si="79"/>
        <v>6.346859026664744E-3</v>
      </c>
      <c r="T300" s="1">
        <f t="shared" si="80"/>
        <v>0.52478653180288359</v>
      </c>
      <c r="U300" s="1">
        <f t="shared" si="67"/>
        <v>69.153997697244719</v>
      </c>
      <c r="V300" s="2">
        <f t="shared" si="81"/>
        <v>5.5380013410573662E-3</v>
      </c>
      <c r="X300" s="3">
        <v>43817</v>
      </c>
      <c r="Y300" s="4">
        <v>28</v>
      </c>
      <c r="Z300" s="1">
        <v>171.45906099999999</v>
      </c>
      <c r="AB300" s="1">
        <f t="shared" si="82"/>
        <v>173.42841090169784</v>
      </c>
      <c r="AC300" s="1">
        <f t="shared" si="83"/>
        <v>1.9693499016978535</v>
      </c>
      <c r="AE300" s="1">
        <f t="shared" si="84"/>
        <v>9.7931009095318336E-2</v>
      </c>
      <c r="AF300" s="1">
        <f t="shared" si="68"/>
        <v>173.52634191079315</v>
      </c>
      <c r="AG300" s="2">
        <f t="shared" si="85"/>
        <v>1.2056994239535457E-2</v>
      </c>
      <c r="AI300" s="1">
        <f t="shared" si="86"/>
        <v>0.17800020381632981</v>
      </c>
      <c r="AJ300" s="1">
        <f t="shared" si="69"/>
        <v>173.60641110551418</v>
      </c>
      <c r="AK300" s="2">
        <f t="shared" si="87"/>
        <v>1.2523981485669005E-2</v>
      </c>
      <c r="AM300" s="1">
        <f t="shared" si="88"/>
        <v>5.694155683143845E-2</v>
      </c>
      <c r="AN300" s="1">
        <f t="shared" si="70"/>
        <v>173.48535245852929</v>
      </c>
      <c r="AO300" s="2">
        <f t="shared" si="89"/>
        <v>1.1817931620011032E-2</v>
      </c>
      <c r="AQ300" s="1">
        <f t="shared" si="90"/>
        <v>4.6709122461149707E-2</v>
      </c>
      <c r="AR300" s="1">
        <f t="shared" si="71"/>
        <v>173.475120024159</v>
      </c>
      <c r="AS300" s="2">
        <f t="shared" si="91"/>
        <v>1.1758253033702348E-2</v>
      </c>
    </row>
    <row r="301" spans="1:45" x14ac:dyDescent="0.3">
      <c r="A301" s="3">
        <v>43818</v>
      </c>
      <c r="B301" s="4">
        <v>29</v>
      </c>
      <c r="C301" s="1">
        <v>68.841965000000002</v>
      </c>
      <c r="E301" s="1">
        <f t="shared" si="72"/>
        <v>68.715563666176735</v>
      </c>
      <c r="F301" s="1">
        <f t="shared" si="73"/>
        <v>0.12640133382326724</v>
      </c>
      <c r="H301" s="1">
        <f t="shared" si="74"/>
        <v>0.33594218482967197</v>
      </c>
      <c r="I301" s="1">
        <f t="shared" si="64"/>
        <v>69.051505851006411</v>
      </c>
      <c r="J301" s="2">
        <f t="shared" si="75"/>
        <v>3.0437953217402926E-3</v>
      </c>
      <c r="L301" s="1">
        <f t="shared" si="76"/>
        <v>0.38384418344130605</v>
      </c>
      <c r="M301" s="1">
        <f t="shared" si="65"/>
        <v>69.099407849618046</v>
      </c>
      <c r="N301" s="2">
        <f t="shared" si="77"/>
        <v>3.7396208783122987E-3</v>
      </c>
      <c r="P301" s="1">
        <f t="shared" si="78"/>
        <v>0.25433348126772798</v>
      </c>
      <c r="Q301" s="1">
        <f t="shared" si="66"/>
        <v>68.969897147444456</v>
      </c>
      <c r="R301" s="2">
        <f t="shared" si="79"/>
        <v>1.8583453776261959E-3</v>
      </c>
      <c r="T301" s="1">
        <f t="shared" si="80"/>
        <v>0.14773326508442114</v>
      </c>
      <c r="U301" s="1">
        <f t="shared" si="67"/>
        <v>68.863296931261161</v>
      </c>
      <c r="V301" s="2">
        <f t="shared" si="81"/>
        <v>3.0986813437354445E-4</v>
      </c>
      <c r="X301" s="3">
        <v>43818</v>
      </c>
      <c r="Y301" s="4">
        <v>29</v>
      </c>
      <c r="Z301" s="1">
        <v>173.28518700000001</v>
      </c>
      <c r="AB301" s="1">
        <f t="shared" si="82"/>
        <v>172.24680096067914</v>
      </c>
      <c r="AC301" s="1">
        <f t="shared" si="83"/>
        <v>1.0383860393208693</v>
      </c>
      <c r="AE301" s="1">
        <f t="shared" si="84"/>
        <v>-0.10679554292292565</v>
      </c>
      <c r="AF301" s="1">
        <f t="shared" si="68"/>
        <v>172.14000541775621</v>
      </c>
      <c r="AG301" s="2">
        <f t="shared" si="85"/>
        <v>6.6086524882464047E-3</v>
      </c>
      <c r="AI301" s="1">
        <f t="shared" si="86"/>
        <v>-0.25707504253088181</v>
      </c>
      <c r="AJ301" s="1">
        <f t="shared" si="69"/>
        <v>171.98972591814825</v>
      </c>
      <c r="AK301" s="2">
        <f t="shared" si="87"/>
        <v>7.4758904917346172E-3</v>
      </c>
      <c r="AM301" s="1">
        <f t="shared" si="88"/>
        <v>-0.76050243174965726</v>
      </c>
      <c r="AN301" s="1">
        <f t="shared" si="70"/>
        <v>171.48629852892947</v>
      </c>
      <c r="AO301" s="2">
        <f t="shared" si="89"/>
        <v>1.0381086244091601E-2</v>
      </c>
      <c r="AQ301" s="1">
        <f t="shared" si="90"/>
        <v>-1.0096452721315265</v>
      </c>
      <c r="AR301" s="1">
        <f t="shared" si="71"/>
        <v>171.2371556885476</v>
      </c>
      <c r="AS301" s="2">
        <f t="shared" si="91"/>
        <v>1.1818848148009356E-2</v>
      </c>
    </row>
    <row r="302" spans="1:45" x14ac:dyDescent="0.3">
      <c r="A302" s="3">
        <v>43819</v>
      </c>
      <c r="B302" s="4">
        <v>30</v>
      </c>
      <c r="C302" s="1">
        <v>68.699387000000002</v>
      </c>
      <c r="E302" s="1">
        <f t="shared" si="72"/>
        <v>68.791404466470695</v>
      </c>
      <c r="F302" s="1">
        <f t="shared" si="73"/>
        <v>9.2017466470693421E-2</v>
      </c>
      <c r="H302" s="1">
        <f t="shared" si="74"/>
        <v>0.2943259633039581</v>
      </c>
      <c r="I302" s="1">
        <f t="shared" si="64"/>
        <v>69.085730429774657</v>
      </c>
      <c r="J302" s="2">
        <f t="shared" si="75"/>
        <v>5.6236808892436707E-3</v>
      </c>
      <c r="L302" s="1">
        <f t="shared" si="76"/>
        <v>0.2729629655082616</v>
      </c>
      <c r="M302" s="1">
        <f t="shared" si="65"/>
        <v>69.064367431978951</v>
      </c>
      <c r="N302" s="2">
        <f t="shared" si="77"/>
        <v>5.3127174479584453E-3</v>
      </c>
      <c r="P302" s="1">
        <f t="shared" si="78"/>
        <v>0.13652831182504133</v>
      </c>
      <c r="Q302" s="1">
        <f t="shared" si="66"/>
        <v>68.927932778295741</v>
      </c>
      <c r="R302" s="2">
        <f t="shared" si="79"/>
        <v>3.3267513478066318E-3</v>
      </c>
      <c r="T302" s="1">
        <f t="shared" si="80"/>
        <v>8.5905745364624864E-2</v>
      </c>
      <c r="U302" s="1">
        <f t="shared" si="67"/>
        <v>68.877310211835322</v>
      </c>
      <c r="V302" s="2">
        <f t="shared" si="81"/>
        <v>2.5898806322001196E-3</v>
      </c>
      <c r="X302" s="3">
        <v>43819</v>
      </c>
      <c r="Y302" s="4">
        <v>30</v>
      </c>
      <c r="Z302" s="1">
        <v>173.19682299999999</v>
      </c>
      <c r="AB302" s="1">
        <f t="shared" si="82"/>
        <v>172.86983258427165</v>
      </c>
      <c r="AC302" s="1">
        <f t="shared" si="83"/>
        <v>0.32699041572834631</v>
      </c>
      <c r="AE302" s="1">
        <f t="shared" si="84"/>
        <v>9.9768037195440973E-3</v>
      </c>
      <c r="AF302" s="1">
        <f t="shared" si="68"/>
        <v>172.8798093879912</v>
      </c>
      <c r="AG302" s="2">
        <f t="shared" si="85"/>
        <v>1.8303662071722483E-3</v>
      </c>
      <c r="AI302" s="1">
        <f t="shared" si="86"/>
        <v>2.4559090628603647E-2</v>
      </c>
      <c r="AJ302" s="1">
        <f t="shared" si="69"/>
        <v>172.89439167490025</v>
      </c>
      <c r="AK302" s="2">
        <f t="shared" si="87"/>
        <v>1.7461713203581488E-3</v>
      </c>
      <c r="AM302" s="1">
        <f t="shared" si="88"/>
        <v>0.15263004477617326</v>
      </c>
      <c r="AN302" s="1">
        <f t="shared" si="70"/>
        <v>173.02246262904782</v>
      </c>
      <c r="AO302" s="2">
        <f t="shared" si="89"/>
        <v>1.0067180675258239E-3</v>
      </c>
      <c r="AQ302" s="1">
        <f t="shared" si="90"/>
        <v>0.39445685819114501</v>
      </c>
      <c r="AR302" s="1">
        <f t="shared" si="71"/>
        <v>173.2642894424628</v>
      </c>
      <c r="AS302" s="2">
        <f t="shared" si="91"/>
        <v>3.895362587730722E-4</v>
      </c>
    </row>
    <row r="303" spans="1:45" x14ac:dyDescent="0.3">
      <c r="A303" s="3">
        <v>43822</v>
      </c>
      <c r="B303" s="4">
        <v>31</v>
      </c>
      <c r="C303" s="1">
        <v>69.820442</v>
      </c>
      <c r="E303" s="1">
        <f t="shared" si="72"/>
        <v>68.736193986588276</v>
      </c>
      <c r="F303" s="1">
        <f t="shared" si="73"/>
        <v>1.0842480134117238</v>
      </c>
      <c r="H303" s="1">
        <f t="shared" si="74"/>
        <v>0.23840013239413779</v>
      </c>
      <c r="I303" s="1">
        <f t="shared" si="64"/>
        <v>68.974594118982409</v>
      </c>
      <c r="J303" s="2">
        <f t="shared" si="75"/>
        <v>1.2114616533329743E-2</v>
      </c>
      <c r="L303" s="1">
        <f t="shared" si="76"/>
        <v>0.15482052516761663</v>
      </c>
      <c r="M303" s="1">
        <f t="shared" si="65"/>
        <v>68.891014511755898</v>
      </c>
      <c r="N303" s="2">
        <f t="shared" si="77"/>
        <v>1.3311681530805858E-2</v>
      </c>
      <c r="P303" s="1">
        <f t="shared" si="78"/>
        <v>9.9807092981175766E-3</v>
      </c>
      <c r="Q303" s="1">
        <f t="shared" si="66"/>
        <v>68.746174695886396</v>
      </c>
      <c r="R303" s="2">
        <f t="shared" si="79"/>
        <v>1.5386142988232649E-2</v>
      </c>
      <c r="T303" s="1">
        <f t="shared" si="80"/>
        <v>-3.5454208347832764E-2</v>
      </c>
      <c r="U303" s="1">
        <f t="shared" si="67"/>
        <v>68.700739778240447</v>
      </c>
      <c r="V303" s="2">
        <f t="shared" si="81"/>
        <v>1.6036882461436624E-2</v>
      </c>
      <c r="X303" s="3">
        <v>43822</v>
      </c>
      <c r="Y303" s="4">
        <v>31</v>
      </c>
      <c r="Z303" s="1">
        <v>173.21646100000001</v>
      </c>
      <c r="AB303" s="1">
        <f t="shared" si="82"/>
        <v>173.06602683370866</v>
      </c>
      <c r="AC303" s="1">
        <f t="shared" si="83"/>
        <v>0.15043416629134754</v>
      </c>
      <c r="AE303" s="1">
        <f t="shared" si="84"/>
        <v>3.9771595034339191E-2</v>
      </c>
      <c r="AF303" s="1">
        <f t="shared" si="68"/>
        <v>173.10579842874301</v>
      </c>
      <c r="AG303" s="2">
        <f t="shared" si="85"/>
        <v>6.3886867690360599E-4</v>
      </c>
      <c r="AI303" s="1">
        <f t="shared" si="86"/>
        <v>7.9482341447294783E-2</v>
      </c>
      <c r="AJ303" s="1">
        <f t="shared" si="69"/>
        <v>173.14550917515595</v>
      </c>
      <c r="AK303" s="2">
        <f t="shared" si="87"/>
        <v>4.0961363853322702E-4</v>
      </c>
      <c r="AM303" s="1">
        <f t="shared" si="88"/>
        <v>0.18138241985232778</v>
      </c>
      <c r="AN303" s="1">
        <f t="shared" si="70"/>
        <v>173.24740925356099</v>
      </c>
      <c r="AO303" s="2">
        <f t="shared" si="89"/>
        <v>1.7866808606012828E-4</v>
      </c>
      <c r="AQ303" s="1">
        <f t="shared" si="90"/>
        <v>0.2239510146625919</v>
      </c>
      <c r="AR303" s="1">
        <f t="shared" si="71"/>
        <v>173.28997784837125</v>
      </c>
      <c r="AS303" s="2">
        <f t="shared" si="91"/>
        <v>4.2442183581640889E-4</v>
      </c>
    </row>
    <row r="304" spans="1:45" x14ac:dyDescent="0.3">
      <c r="A304" s="3">
        <v>43823</v>
      </c>
      <c r="B304" s="4">
        <v>32</v>
      </c>
      <c r="C304" s="1">
        <v>69.886818000000005</v>
      </c>
      <c r="E304" s="1">
        <f t="shared" si="72"/>
        <v>69.38674279463531</v>
      </c>
      <c r="F304" s="1">
        <f t="shared" si="73"/>
        <v>0.50007520536469485</v>
      </c>
      <c r="H304" s="1">
        <f t="shared" si="74"/>
        <v>0.30434392049860121</v>
      </c>
      <c r="I304" s="1">
        <f t="shared" si="64"/>
        <v>69.691086715133906</v>
      </c>
      <c r="J304" s="2">
        <f t="shared" si="75"/>
        <v>2.8006896073891792E-3</v>
      </c>
      <c r="L304" s="1">
        <f t="shared" si="76"/>
        <v>0.33328270700420698</v>
      </c>
      <c r="M304" s="1">
        <f t="shared" si="65"/>
        <v>69.720025501639512</v>
      </c>
      <c r="N304" s="2">
        <f t="shared" si="77"/>
        <v>2.3866088503341695E-3</v>
      </c>
      <c r="P304" s="1">
        <f t="shared" si="78"/>
        <v>0.43275565447240266</v>
      </c>
      <c r="Q304" s="1">
        <f t="shared" si="66"/>
        <v>69.819498449107712</v>
      </c>
      <c r="R304" s="2">
        <f t="shared" si="79"/>
        <v>9.6326535988937171E-4</v>
      </c>
      <c r="T304" s="1">
        <f t="shared" si="80"/>
        <v>0.55450838575175299</v>
      </c>
      <c r="U304" s="1">
        <f t="shared" si="67"/>
        <v>69.94125118038707</v>
      </c>
      <c r="V304" s="2">
        <f t="shared" si="81"/>
        <v>7.7887621650000994E-4</v>
      </c>
      <c r="X304" s="3">
        <v>43823</v>
      </c>
      <c r="Y304" s="4">
        <v>32</v>
      </c>
      <c r="Z304" s="1">
        <v>173.098648</v>
      </c>
      <c r="AB304" s="1">
        <f t="shared" si="82"/>
        <v>173.15628733348348</v>
      </c>
      <c r="AC304" s="1">
        <f t="shared" si="83"/>
        <v>5.7639333483479049E-2</v>
      </c>
      <c r="AE304" s="1">
        <f t="shared" si="84"/>
        <v>4.784981979281519E-2</v>
      </c>
      <c r="AF304" s="1">
        <f t="shared" si="68"/>
        <v>173.20413715327629</v>
      </c>
      <c r="AG304" s="2">
        <f t="shared" si="85"/>
        <v>6.094163905676211E-4</v>
      </c>
      <c r="AI304" s="1">
        <f t="shared" si="86"/>
        <v>8.2931352112100995E-2</v>
      </c>
      <c r="AJ304" s="1">
        <f t="shared" si="69"/>
        <v>173.23921868559557</v>
      </c>
      <c r="AK304" s="2">
        <f t="shared" si="87"/>
        <v>8.1208424918244922E-4</v>
      </c>
      <c r="AM304" s="1">
        <f t="shared" si="88"/>
        <v>0.12124195260116882</v>
      </c>
      <c r="AN304" s="1">
        <f t="shared" si="70"/>
        <v>173.27752928608464</v>
      </c>
      <c r="AO304" s="2">
        <f t="shared" si="89"/>
        <v>1.0334066045660059E-3</v>
      </c>
      <c r="AQ304" s="1">
        <f t="shared" si="90"/>
        <v>0.10897717185910308</v>
      </c>
      <c r="AR304" s="1">
        <f t="shared" si="71"/>
        <v>173.26526450534257</v>
      </c>
      <c r="AS304" s="2">
        <f t="shared" si="91"/>
        <v>9.6255232070081983E-4</v>
      </c>
    </row>
    <row r="305" spans="1:45" x14ac:dyDescent="0.3">
      <c r="A305" s="3">
        <v>43825</v>
      </c>
      <c r="B305" s="4">
        <v>33</v>
      </c>
      <c r="C305" s="1">
        <v>71.273392000000001</v>
      </c>
      <c r="E305" s="1">
        <f t="shared" si="72"/>
        <v>69.686787917854133</v>
      </c>
      <c r="F305" s="1">
        <f t="shared" si="73"/>
        <v>1.5866040821458682</v>
      </c>
      <c r="H305" s="1">
        <f t="shared" si="74"/>
        <v>0.3036561129338366</v>
      </c>
      <c r="I305" s="1">
        <f t="shared" si="64"/>
        <v>69.99044403078797</v>
      </c>
      <c r="J305" s="2">
        <f t="shared" si="75"/>
        <v>1.8000377605320531E-2</v>
      </c>
      <c r="L305" s="1">
        <f t="shared" si="76"/>
        <v>0.3213171768414686</v>
      </c>
      <c r="M305" s="1">
        <f t="shared" si="65"/>
        <v>70.008105094695608</v>
      </c>
      <c r="N305" s="2">
        <f t="shared" si="77"/>
        <v>1.7752584376851222E-2</v>
      </c>
      <c r="P305" s="1">
        <f t="shared" si="78"/>
        <v>0.34516670384503978</v>
      </c>
      <c r="Q305" s="1">
        <f t="shared" si="66"/>
        <v>70.031954621699171</v>
      </c>
      <c r="R305" s="2">
        <f t="shared" si="79"/>
        <v>1.74179640320869E-2</v>
      </c>
      <c r="T305" s="1">
        <f t="shared" si="80"/>
        <v>0.33566997997343284</v>
      </c>
      <c r="U305" s="1">
        <f t="shared" si="67"/>
        <v>70.022457897827564</v>
      </c>
      <c r="V305" s="2">
        <f t="shared" si="81"/>
        <v>1.7551207639625692E-2</v>
      </c>
      <c r="X305" s="3">
        <v>43825</v>
      </c>
      <c r="Y305" s="4">
        <v>33</v>
      </c>
      <c r="Z305" s="1">
        <v>173.658264</v>
      </c>
      <c r="AB305" s="1">
        <f t="shared" si="82"/>
        <v>173.12170373339339</v>
      </c>
      <c r="AC305" s="1">
        <f t="shared" si="83"/>
        <v>0.53656026660661382</v>
      </c>
      <c r="AE305" s="1">
        <f t="shared" si="84"/>
        <v>3.4660472611550766E-2</v>
      </c>
      <c r="AF305" s="1">
        <f t="shared" si="68"/>
        <v>173.15636420600495</v>
      </c>
      <c r="AG305" s="2">
        <f t="shared" si="85"/>
        <v>2.8901578446911742E-3</v>
      </c>
      <c r="AI305" s="1">
        <f t="shared" si="86"/>
        <v>4.5326567407400695E-2</v>
      </c>
      <c r="AJ305" s="1">
        <f t="shared" si="69"/>
        <v>173.1670303008008</v>
      </c>
      <c r="AK305" s="2">
        <f t="shared" si="87"/>
        <v>2.8287378203849787E-3</v>
      </c>
      <c r="AM305" s="1">
        <f t="shared" si="88"/>
        <v>1.8397087824939692E-2</v>
      </c>
      <c r="AN305" s="1">
        <f t="shared" si="70"/>
        <v>173.14010082121834</v>
      </c>
      <c r="AO305" s="2">
        <f t="shared" si="89"/>
        <v>2.9838095052111238E-3</v>
      </c>
      <c r="AQ305" s="1">
        <f t="shared" si="90"/>
        <v>-1.4485092017200758E-2</v>
      </c>
      <c r="AR305" s="1">
        <f t="shared" si="71"/>
        <v>173.10721864137619</v>
      </c>
      <c r="AS305" s="2">
        <f t="shared" si="91"/>
        <v>3.1731594335401739E-3</v>
      </c>
    </row>
    <row r="306" spans="1:45" x14ac:dyDescent="0.3">
      <c r="A306" s="3">
        <v>43826</v>
      </c>
      <c r="B306" s="4">
        <v>34</v>
      </c>
      <c r="C306" s="1">
        <v>71.246352999999999</v>
      </c>
      <c r="E306" s="1">
        <f t="shared" si="72"/>
        <v>70.638750367141654</v>
      </c>
      <c r="F306" s="1">
        <f t="shared" si="73"/>
        <v>0.60760263285834526</v>
      </c>
      <c r="H306" s="1">
        <f t="shared" si="74"/>
        <v>0.4073851267504261</v>
      </c>
      <c r="I306" s="1">
        <f t="shared" si="64"/>
        <v>71.046135493892081</v>
      </c>
      <c r="J306" s="2">
        <f t="shared" si="75"/>
        <v>2.8102141046843277E-3</v>
      </c>
      <c r="L306" s="1">
        <f t="shared" si="76"/>
        <v>0.54834947492204744</v>
      </c>
      <c r="M306" s="1">
        <f t="shared" si="65"/>
        <v>71.187099842063702</v>
      </c>
      <c r="N306" s="2">
        <f t="shared" si="77"/>
        <v>8.3166583889980909E-4</v>
      </c>
      <c r="P306" s="1">
        <f t="shared" si="78"/>
        <v>0.74565189583707736</v>
      </c>
      <c r="Q306" s="1">
        <f t="shared" si="66"/>
        <v>71.384402262978725</v>
      </c>
      <c r="R306" s="2">
        <f t="shared" si="79"/>
        <v>1.9376326950900286E-3</v>
      </c>
      <c r="T306" s="1">
        <f t="shared" si="80"/>
        <v>0.86568150358354856</v>
      </c>
      <c r="U306" s="1">
        <f t="shared" si="67"/>
        <v>71.504431870725199</v>
      </c>
      <c r="V306" s="2">
        <f t="shared" si="81"/>
        <v>3.6223450023498008E-3</v>
      </c>
      <c r="X306" s="3">
        <v>43826</v>
      </c>
      <c r="Y306" s="4">
        <v>34</v>
      </c>
      <c r="Z306" s="1">
        <v>173.26556400000001</v>
      </c>
      <c r="AB306" s="1">
        <f t="shared" si="82"/>
        <v>173.44363989335736</v>
      </c>
      <c r="AC306" s="1">
        <f t="shared" si="83"/>
        <v>0.17807589335734519</v>
      </c>
      <c r="AE306" s="1">
        <f t="shared" si="84"/>
        <v>8.0624582587937574E-2</v>
      </c>
      <c r="AF306" s="1">
        <f t="shared" si="68"/>
        <v>173.5242644759453</v>
      </c>
      <c r="AG306" s="2">
        <f t="shared" si="85"/>
        <v>1.4930865082070754E-3</v>
      </c>
      <c r="AI306" s="1">
        <f t="shared" si="86"/>
        <v>0.13384163702550234</v>
      </c>
      <c r="AJ306" s="1">
        <f t="shared" si="69"/>
        <v>173.57748153038287</v>
      </c>
      <c r="AK306" s="2">
        <f t="shared" si="87"/>
        <v>1.800228061375525E-3</v>
      </c>
      <c r="AM306" s="1">
        <f t="shared" si="88"/>
        <v>0.21873287543669859</v>
      </c>
      <c r="AN306" s="1">
        <f t="shared" si="70"/>
        <v>173.66237276879406</v>
      </c>
      <c r="AO306" s="2">
        <f t="shared" si="89"/>
        <v>2.2901767646919462E-3</v>
      </c>
      <c r="AQ306" s="1">
        <f t="shared" si="90"/>
        <v>0.27483718468660462</v>
      </c>
      <c r="AR306" s="1">
        <f t="shared" si="71"/>
        <v>173.71847707804397</v>
      </c>
      <c r="AS306" s="2">
        <f t="shared" si="91"/>
        <v>2.6139820723058561E-3</v>
      </c>
    </row>
    <row r="307" spans="1:45" x14ac:dyDescent="0.3">
      <c r="A307" s="3">
        <v>43829</v>
      </c>
      <c r="B307" s="4">
        <v>35</v>
      </c>
      <c r="C307" s="1">
        <v>71.669212000000002</v>
      </c>
      <c r="E307" s="1">
        <f t="shared" si="72"/>
        <v>71.003311946856655</v>
      </c>
      <c r="F307" s="1">
        <f t="shared" si="73"/>
        <v>0.66590005314334633</v>
      </c>
      <c r="H307" s="1">
        <f t="shared" si="74"/>
        <v>0.40053335922475813</v>
      </c>
      <c r="I307" s="1">
        <f t="shared" si="64"/>
        <v>71.403845306081408</v>
      </c>
      <c r="J307" s="2">
        <f t="shared" si="75"/>
        <v>3.7026595732431648E-3</v>
      </c>
      <c r="L307" s="1">
        <f t="shared" si="76"/>
        <v>0.48218583264751091</v>
      </c>
      <c r="M307" s="1">
        <f t="shared" si="65"/>
        <v>71.485497779504172</v>
      </c>
      <c r="N307" s="2">
        <f t="shared" si="77"/>
        <v>2.5633631983539842E-3</v>
      </c>
      <c r="P307" s="1">
        <f t="shared" si="78"/>
        <v>0.49413228719650726</v>
      </c>
      <c r="Q307" s="1">
        <f t="shared" si="66"/>
        <v>71.497444234053162</v>
      </c>
      <c r="R307" s="2">
        <f t="shared" si="79"/>
        <v>2.3966744038826501E-3</v>
      </c>
      <c r="T307" s="1">
        <f t="shared" si="80"/>
        <v>0.43471836905659805</v>
      </c>
      <c r="U307" s="1">
        <f t="shared" si="67"/>
        <v>71.438030315913252</v>
      </c>
      <c r="V307" s="2">
        <f t="shared" si="81"/>
        <v>3.2256763767229552E-3</v>
      </c>
      <c r="X307" s="3">
        <v>43829</v>
      </c>
      <c r="Y307" s="4">
        <v>35</v>
      </c>
      <c r="Z307" s="1">
        <v>173.20661899999999</v>
      </c>
      <c r="AB307" s="1">
        <f t="shared" si="82"/>
        <v>173.33679435734297</v>
      </c>
      <c r="AC307" s="1">
        <f t="shared" si="83"/>
        <v>0.1301753573429778</v>
      </c>
      <c r="AE307" s="1">
        <f t="shared" si="84"/>
        <v>5.0629363611565149E-2</v>
      </c>
      <c r="AF307" s="1">
        <f t="shared" si="68"/>
        <v>173.38742372095453</v>
      </c>
      <c r="AG307" s="2">
        <f t="shared" si="85"/>
        <v>1.0438672725003697E-3</v>
      </c>
      <c r="AI307" s="1">
        <f t="shared" si="86"/>
        <v>5.6821741652736762E-2</v>
      </c>
      <c r="AJ307" s="1">
        <f t="shared" si="69"/>
        <v>173.39361609899569</v>
      </c>
      <c r="AK307" s="2">
        <f t="shared" si="87"/>
        <v>1.0796186662803224E-3</v>
      </c>
      <c r="AM307" s="1">
        <f t="shared" si="88"/>
        <v>3.8511238789800672E-3</v>
      </c>
      <c r="AN307" s="1">
        <f t="shared" si="70"/>
        <v>173.34064548122194</v>
      </c>
      <c r="AO307" s="2">
        <f t="shared" si="89"/>
        <v>7.7379537800429906E-4</v>
      </c>
      <c r="AQ307" s="1">
        <f t="shared" si="90"/>
        <v>-5.3409955116250803E-2</v>
      </c>
      <c r="AR307" s="1">
        <f t="shared" si="71"/>
        <v>173.28338440222672</v>
      </c>
      <c r="AS307" s="2">
        <f t="shared" si="91"/>
        <v>4.4320132030708695E-4</v>
      </c>
    </row>
    <row r="308" spans="1:45" x14ac:dyDescent="0.3">
      <c r="A308" s="3">
        <v>43830</v>
      </c>
      <c r="B308" s="4">
        <v>36</v>
      </c>
      <c r="C308" s="1">
        <v>72.192863000000003</v>
      </c>
      <c r="E308" s="1">
        <f t="shared" si="72"/>
        <v>71.40285197874266</v>
      </c>
      <c r="F308" s="1">
        <f t="shared" si="73"/>
        <v>0.79001102125734235</v>
      </c>
      <c r="H308" s="1">
        <f t="shared" si="74"/>
        <v>0.40037442685055763</v>
      </c>
      <c r="I308" s="1">
        <f t="shared" si="64"/>
        <v>71.803226405593222</v>
      </c>
      <c r="J308" s="2">
        <f t="shared" si="75"/>
        <v>5.3971622431261794E-3</v>
      </c>
      <c r="L308" s="1">
        <f t="shared" si="76"/>
        <v>0.4524333443733688</v>
      </c>
      <c r="M308" s="1">
        <f t="shared" si="65"/>
        <v>71.855285323116036</v>
      </c>
      <c r="N308" s="2">
        <f t="shared" si="77"/>
        <v>4.676053322389598E-3</v>
      </c>
      <c r="P308" s="1">
        <f t="shared" si="78"/>
        <v>0.43170139869157576</v>
      </c>
      <c r="Q308" s="1">
        <f t="shared" si="66"/>
        <v>71.834553377434233</v>
      </c>
      <c r="R308" s="2">
        <f t="shared" si="79"/>
        <v>4.9632277717780744E-3</v>
      </c>
      <c r="T308" s="1">
        <f t="shared" si="80"/>
        <v>0.40446499908988798</v>
      </c>
      <c r="U308" s="1">
        <f t="shared" si="67"/>
        <v>71.807316977832542</v>
      </c>
      <c r="V308" s="2">
        <f t="shared" si="81"/>
        <v>5.3405005168926526E-3</v>
      </c>
      <c r="X308" s="3">
        <v>43830</v>
      </c>
      <c r="Y308" s="4">
        <v>36</v>
      </c>
      <c r="Z308" s="1">
        <v>173.776062</v>
      </c>
      <c r="AB308" s="1">
        <f t="shared" si="82"/>
        <v>173.25868914293716</v>
      </c>
      <c r="AC308" s="1">
        <f t="shared" si="83"/>
        <v>0.51737285706283842</v>
      </c>
      <c r="AE308" s="1">
        <f t="shared" si="84"/>
        <v>3.0031831128785217E-2</v>
      </c>
      <c r="AF308" s="1">
        <f t="shared" si="68"/>
        <v>173.28872097406594</v>
      </c>
      <c r="AG308" s="2">
        <f t="shared" si="85"/>
        <v>2.8044197821334989E-3</v>
      </c>
      <c r="AI308" s="1">
        <f t="shared" si="86"/>
        <v>1.3645115714001982E-2</v>
      </c>
      <c r="AJ308" s="1">
        <f t="shared" si="69"/>
        <v>173.27233425865117</v>
      </c>
      <c r="AK308" s="2">
        <f t="shared" si="87"/>
        <v>2.8987176688859799E-3</v>
      </c>
      <c r="AM308" s="1">
        <f t="shared" si="88"/>
        <v>-5.0240059388980997E-2</v>
      </c>
      <c r="AN308" s="1">
        <f t="shared" si="70"/>
        <v>173.20844908354817</v>
      </c>
      <c r="AO308" s="2">
        <f t="shared" si="89"/>
        <v>3.2663469865706909E-3</v>
      </c>
      <c r="AQ308" s="1">
        <f t="shared" si="90"/>
        <v>-7.4647878105271209E-2</v>
      </c>
      <c r="AR308" s="1">
        <f t="shared" si="71"/>
        <v>173.18404126483188</v>
      </c>
      <c r="AS308" s="2">
        <f t="shared" si="91"/>
        <v>3.4068025731191901E-3</v>
      </c>
    </row>
    <row r="309" spans="1:45" x14ac:dyDescent="0.3">
      <c r="A309" s="3">
        <v>43832</v>
      </c>
      <c r="B309" s="4">
        <v>37</v>
      </c>
      <c r="C309" s="1">
        <v>73.840041999999997</v>
      </c>
      <c r="E309" s="1">
        <f t="shared" si="72"/>
        <v>71.876858591497069</v>
      </c>
      <c r="F309" s="1">
        <f t="shared" si="73"/>
        <v>1.9631834085029283</v>
      </c>
      <c r="H309" s="1">
        <f t="shared" si="74"/>
        <v>0.41215557659517377</v>
      </c>
      <c r="I309" s="1">
        <f t="shared" si="64"/>
        <v>72.289014168092237</v>
      </c>
      <c r="J309" s="2">
        <f t="shared" si="75"/>
        <v>2.1005240380385481E-2</v>
      </c>
      <c r="L309" s="1">
        <f t="shared" si="76"/>
        <v>0.46019972099054296</v>
      </c>
      <c r="M309" s="1">
        <f t="shared" si="65"/>
        <v>72.337058312487613</v>
      </c>
      <c r="N309" s="2">
        <f t="shared" si="77"/>
        <v>2.0354588740786245E-2</v>
      </c>
      <c r="P309" s="1">
        <f t="shared" si="78"/>
        <v>0.45962283997304521</v>
      </c>
      <c r="Q309" s="1">
        <f t="shared" si="66"/>
        <v>72.336481431470119</v>
      </c>
      <c r="R309" s="2">
        <f t="shared" si="79"/>
        <v>2.0362401317836162E-2</v>
      </c>
      <c r="T309" s="1">
        <f t="shared" si="80"/>
        <v>0.46427078684137546</v>
      </c>
      <c r="U309" s="1">
        <f t="shared" si="67"/>
        <v>72.341129378338451</v>
      </c>
      <c r="V309" s="2">
        <f t="shared" si="81"/>
        <v>2.0299455160948394E-2</v>
      </c>
      <c r="X309" s="3">
        <v>43832</v>
      </c>
      <c r="Y309" s="4">
        <v>37</v>
      </c>
      <c r="Z309" s="1">
        <v>177.49704</v>
      </c>
      <c r="AB309" s="1">
        <f t="shared" si="82"/>
        <v>173.56911285717487</v>
      </c>
      <c r="AC309" s="1">
        <f t="shared" si="83"/>
        <v>3.9279271428251263</v>
      </c>
      <c r="AE309" s="1">
        <f t="shared" si="84"/>
        <v>7.4894532426213883E-2</v>
      </c>
      <c r="AF309" s="1">
        <f t="shared" si="68"/>
        <v>173.64400738960109</v>
      </c>
      <c r="AG309" s="2">
        <f t="shared" si="85"/>
        <v>2.1707587971038347E-2</v>
      </c>
      <c r="AI309" s="1">
        <f t="shared" si="86"/>
        <v>0.10861426724158996</v>
      </c>
      <c r="AJ309" s="1">
        <f t="shared" si="69"/>
        <v>173.67772712441646</v>
      </c>
      <c r="AK309" s="2">
        <f t="shared" si="87"/>
        <v>2.1517614466041432E-2</v>
      </c>
      <c r="AM309" s="1">
        <f t="shared" si="88"/>
        <v>0.18779803120463798</v>
      </c>
      <c r="AN309" s="1">
        <f t="shared" si="70"/>
        <v>173.75691088837951</v>
      </c>
      <c r="AO309" s="2">
        <f t="shared" si="89"/>
        <v>2.1071501314165523E-2</v>
      </c>
      <c r="AQ309" s="1">
        <f t="shared" si="90"/>
        <v>0.25651369130969642</v>
      </c>
      <c r="AR309" s="1">
        <f t="shared" si="71"/>
        <v>173.82562654848456</v>
      </c>
      <c r="AS309" s="2">
        <f t="shared" si="91"/>
        <v>2.0684364378783071E-2</v>
      </c>
    </row>
    <row r="310" spans="1:45" x14ac:dyDescent="0.3">
      <c r="A310" s="3">
        <v>43833</v>
      </c>
      <c r="B310" s="4">
        <v>38</v>
      </c>
      <c r="C310" s="1">
        <v>73.122153999999995</v>
      </c>
      <c r="E310" s="1">
        <f t="shared" si="72"/>
        <v>73.054768636598823</v>
      </c>
      <c r="F310" s="1">
        <f t="shared" si="73"/>
        <v>6.7385363401172071E-2</v>
      </c>
      <c r="H310" s="1">
        <f t="shared" si="74"/>
        <v>0.53467629155622665</v>
      </c>
      <c r="I310" s="1">
        <f t="shared" si="64"/>
        <v>73.589444928155046</v>
      </c>
      <c r="J310" s="2">
        <f t="shared" si="75"/>
        <v>6.3905520091086451E-3</v>
      </c>
      <c r="L310" s="1">
        <f t="shared" si="76"/>
        <v>0.71857543767057896</v>
      </c>
      <c r="M310" s="1">
        <f t="shared" si="65"/>
        <v>73.773344074269403</v>
      </c>
      <c r="N310" s="2">
        <f t="shared" si="77"/>
        <v>8.9055100082173211E-3</v>
      </c>
      <c r="P310" s="1">
        <f t="shared" si="78"/>
        <v>0.93369239535799309</v>
      </c>
      <c r="Q310" s="1">
        <f t="shared" si="66"/>
        <v>73.988461031956817</v>
      </c>
      <c r="R310" s="2">
        <f t="shared" si="79"/>
        <v>1.1847394866907533E-2</v>
      </c>
      <c r="T310" s="1">
        <f t="shared" si="80"/>
        <v>1.0780005489453013</v>
      </c>
      <c r="U310" s="1">
        <f t="shared" si="67"/>
        <v>74.13276918554412</v>
      </c>
      <c r="V310" s="2">
        <f t="shared" si="81"/>
        <v>1.3820916511077143E-2</v>
      </c>
      <c r="X310" s="3">
        <v>43833</v>
      </c>
      <c r="Y310" s="4">
        <v>38</v>
      </c>
      <c r="Z310" s="1">
        <v>175.602203</v>
      </c>
      <c r="AB310" s="1">
        <f t="shared" si="82"/>
        <v>175.92586914286994</v>
      </c>
      <c r="AC310" s="1">
        <f t="shared" si="83"/>
        <v>0.32366614286993922</v>
      </c>
      <c r="AE310" s="1">
        <f t="shared" si="84"/>
        <v>0.43999241294923086</v>
      </c>
      <c r="AF310" s="1">
        <f t="shared" si="68"/>
        <v>176.36586155581918</v>
      </c>
      <c r="AG310" s="2">
        <f t="shared" si="85"/>
        <v>4.3487982654703758E-3</v>
      </c>
      <c r="AI310" s="1">
        <f t="shared" si="86"/>
        <v>0.82801971314670364</v>
      </c>
      <c r="AJ310" s="1">
        <f t="shared" si="69"/>
        <v>176.75388885601666</v>
      </c>
      <c r="AK310" s="2">
        <f t="shared" si="87"/>
        <v>6.5584932098867541E-3</v>
      </c>
      <c r="AM310" s="1">
        <f t="shared" si="88"/>
        <v>1.6193104791683233</v>
      </c>
      <c r="AN310" s="1">
        <f t="shared" si="70"/>
        <v>177.54517962203826</v>
      </c>
      <c r="AO310" s="2">
        <f t="shared" si="89"/>
        <v>1.1064648329259621E-2</v>
      </c>
      <c r="AQ310" s="1">
        <f t="shared" si="90"/>
        <v>2.0627223224811178</v>
      </c>
      <c r="AR310" s="1">
        <f t="shared" si="71"/>
        <v>177.98859146535105</v>
      </c>
      <c r="AS310" s="2">
        <f t="shared" si="91"/>
        <v>1.3589741043004151E-2</v>
      </c>
    </row>
    <row r="311" spans="1:45" x14ac:dyDescent="0.3">
      <c r="A311" s="3">
        <v>43836</v>
      </c>
      <c r="B311" s="4">
        <v>39</v>
      </c>
      <c r="C311" s="1">
        <v>73.704819000000001</v>
      </c>
      <c r="E311" s="1">
        <f t="shared" si="72"/>
        <v>73.095199854639532</v>
      </c>
      <c r="F311" s="1">
        <f t="shared" si="73"/>
        <v>0.60961914536046891</v>
      </c>
      <c r="H311" s="1">
        <f t="shared" si="74"/>
        <v>0.45559707979374381</v>
      </c>
      <c r="I311" s="1">
        <f t="shared" si="64"/>
        <v>73.550796934433279</v>
      </c>
      <c r="J311" s="2">
        <f t="shared" si="75"/>
        <v>2.0897149963385875E-3</v>
      </c>
      <c r="L311" s="1">
        <f t="shared" si="76"/>
        <v>0.47444351860382578</v>
      </c>
      <c r="M311" s="1">
        <f t="shared" si="65"/>
        <v>73.569643373243352</v>
      </c>
      <c r="N311" s="2">
        <f t="shared" si="77"/>
        <v>1.8340134144641022E-3</v>
      </c>
      <c r="P311" s="1">
        <f t="shared" si="78"/>
        <v>0.34414001832858548</v>
      </c>
      <c r="Q311" s="1">
        <f t="shared" si="66"/>
        <v>73.439339872968119</v>
      </c>
      <c r="R311" s="2">
        <f t="shared" si="79"/>
        <v>3.6019236005705546E-3</v>
      </c>
      <c r="T311" s="1">
        <f t="shared" si="80"/>
        <v>0.18569092436735185</v>
      </c>
      <c r="U311" s="1">
        <f t="shared" si="67"/>
        <v>73.280890779006882</v>
      </c>
      <c r="V311" s="2">
        <f t="shared" si="81"/>
        <v>5.7517028973793289E-3</v>
      </c>
      <c r="X311" s="3">
        <v>43836</v>
      </c>
      <c r="Y311" s="4">
        <v>39</v>
      </c>
      <c r="Z311" s="1">
        <v>174.276794</v>
      </c>
      <c r="AB311" s="1">
        <f t="shared" si="82"/>
        <v>175.73166945714797</v>
      </c>
      <c r="AC311" s="1">
        <f t="shared" si="83"/>
        <v>1.4548754571479776</v>
      </c>
      <c r="AE311" s="1">
        <f t="shared" si="84"/>
        <v>0.33852167716183884</v>
      </c>
      <c r="AF311" s="1">
        <f t="shared" si="68"/>
        <v>176.07019113430982</v>
      </c>
      <c r="AG311" s="2">
        <f t="shared" si="85"/>
        <v>1.0290510246073427E-2</v>
      </c>
      <c r="AI311" s="1">
        <f t="shared" si="86"/>
        <v>0.50090950550872826</v>
      </c>
      <c r="AJ311" s="1">
        <f t="shared" si="69"/>
        <v>176.2325789626567</v>
      </c>
      <c r="AK311" s="2">
        <f t="shared" si="87"/>
        <v>1.1222291377799317E-2</v>
      </c>
      <c r="AM311" s="1">
        <f t="shared" si="88"/>
        <v>0.42239377034073022</v>
      </c>
      <c r="AN311" s="1">
        <f t="shared" si="70"/>
        <v>176.15406322748871</v>
      </c>
      <c r="AO311" s="2">
        <f t="shared" si="89"/>
        <v>1.0771768199320391E-2</v>
      </c>
      <c r="AQ311" s="1">
        <f t="shared" si="90"/>
        <v>0.12176939542646295</v>
      </c>
      <c r="AR311" s="1">
        <f t="shared" si="71"/>
        <v>175.85343885257444</v>
      </c>
      <c r="AS311" s="2">
        <f t="shared" si="91"/>
        <v>9.0467859569097111E-3</v>
      </c>
    </row>
    <row r="312" spans="1:45" x14ac:dyDescent="0.3">
      <c r="A312" s="3">
        <v>43837</v>
      </c>
      <c r="B312" s="4">
        <v>40</v>
      </c>
      <c r="C312" s="1">
        <v>73.358185000000006</v>
      </c>
      <c r="E312" s="1">
        <f t="shared" si="72"/>
        <v>73.46097134185581</v>
      </c>
      <c r="F312" s="1">
        <f t="shared" si="73"/>
        <v>0.10278634185580415</v>
      </c>
      <c r="H312" s="1">
        <f t="shared" si="74"/>
        <v>0.44122498498134938</v>
      </c>
      <c r="I312" s="1">
        <f t="shared" si="64"/>
        <v>73.902196326837156</v>
      </c>
      <c r="J312" s="2">
        <f t="shared" si="75"/>
        <v>7.4158231537101204E-3</v>
      </c>
      <c r="L312" s="1">
        <f t="shared" si="76"/>
        <v>0.43532158730430875</v>
      </c>
      <c r="M312" s="1">
        <f t="shared" si="65"/>
        <v>73.896292929160126</v>
      </c>
      <c r="N312" s="2">
        <f t="shared" si="77"/>
        <v>7.3353495477037709E-3</v>
      </c>
      <c r="P312" s="1">
        <f t="shared" si="78"/>
        <v>0.3584167877944629</v>
      </c>
      <c r="Q312" s="1">
        <f t="shared" si="66"/>
        <v>73.819388129650278</v>
      </c>
      <c r="R312" s="2">
        <f t="shared" si="79"/>
        <v>6.2870030065530118E-3</v>
      </c>
      <c r="T312" s="1">
        <f t="shared" si="80"/>
        <v>0.34056020841742879</v>
      </c>
      <c r="U312" s="1">
        <f t="shared" si="67"/>
        <v>73.801531550273239</v>
      </c>
      <c r="V312" s="2">
        <f t="shared" si="81"/>
        <v>6.0435866873373868E-3</v>
      </c>
      <c r="X312" s="3">
        <v>43837</v>
      </c>
      <c r="Y312" s="4">
        <v>40</v>
      </c>
      <c r="Z312" s="1">
        <v>174.37496899999999</v>
      </c>
      <c r="AB312" s="1">
        <f t="shared" si="82"/>
        <v>174.8587441828592</v>
      </c>
      <c r="AC312" s="1">
        <f t="shared" si="83"/>
        <v>0.48377518285920473</v>
      </c>
      <c r="AE312" s="1">
        <f t="shared" si="84"/>
        <v>0.14469016492974054</v>
      </c>
      <c r="AF312" s="1">
        <f t="shared" si="68"/>
        <v>175.00343434778893</v>
      </c>
      <c r="AG312" s="2">
        <f t="shared" si="85"/>
        <v>3.6041029936408602E-3</v>
      </c>
      <c r="AI312" s="1">
        <f t="shared" si="86"/>
        <v>6.1282375973527092E-2</v>
      </c>
      <c r="AJ312" s="1">
        <f t="shared" si="69"/>
        <v>174.92002655883272</v>
      </c>
      <c r="AK312" s="2">
        <f t="shared" si="87"/>
        <v>3.1257786708637292E-3</v>
      </c>
      <c r="AM312" s="1">
        <f t="shared" si="88"/>
        <v>-0.43251679911474339</v>
      </c>
      <c r="AN312" s="1">
        <f t="shared" si="70"/>
        <v>174.42622738374445</v>
      </c>
      <c r="AO312" s="2">
        <f t="shared" si="89"/>
        <v>2.9395494111573891E-4</v>
      </c>
      <c r="AQ312" s="1">
        <f t="shared" si="90"/>
        <v>-0.73366802052864177</v>
      </c>
      <c r="AR312" s="1">
        <f t="shared" si="71"/>
        <v>174.12507616233054</v>
      </c>
      <c r="AS312" s="2">
        <f t="shared" si="91"/>
        <v>1.4330774600421542E-3</v>
      </c>
    </row>
    <row r="313" spans="1:45" x14ac:dyDescent="0.3">
      <c r="A313" s="3">
        <v>43838</v>
      </c>
      <c r="B313" s="4">
        <v>41</v>
      </c>
      <c r="C313" s="1">
        <v>74.538239000000004</v>
      </c>
      <c r="E313" s="1">
        <f t="shared" si="72"/>
        <v>73.399299536742333</v>
      </c>
      <c r="F313" s="1">
        <f t="shared" si="73"/>
        <v>1.138939463257671</v>
      </c>
      <c r="H313" s="1">
        <f t="shared" si="74"/>
        <v>0.36076149856617717</v>
      </c>
      <c r="I313" s="1">
        <f t="shared" si="64"/>
        <v>73.76006103530851</v>
      </c>
      <c r="J313" s="2">
        <f t="shared" si="75"/>
        <v>1.0439983223798648E-2</v>
      </c>
      <c r="L313" s="1">
        <f t="shared" si="76"/>
        <v>0.25640396603390597</v>
      </c>
      <c r="M313" s="1">
        <f t="shared" si="65"/>
        <v>73.655703502776234</v>
      </c>
      <c r="N313" s="2">
        <f t="shared" si="77"/>
        <v>1.1840036859789113E-2</v>
      </c>
      <c r="P313" s="1">
        <f t="shared" si="78"/>
        <v>8.1158316475222675E-2</v>
      </c>
      <c r="Q313" s="1">
        <f t="shared" si="66"/>
        <v>73.480457853217558</v>
      </c>
      <c r="R313" s="2">
        <f t="shared" si="79"/>
        <v>1.4191120704937046E-2</v>
      </c>
      <c r="T313" s="1">
        <f t="shared" si="80"/>
        <v>-5.3593232191500167E-3</v>
      </c>
      <c r="U313" s="1">
        <f t="shared" si="67"/>
        <v>73.39394021352318</v>
      </c>
      <c r="V313" s="2">
        <f t="shared" si="81"/>
        <v>1.5351835538760503E-2</v>
      </c>
      <c r="X313" s="3">
        <v>43838</v>
      </c>
      <c r="Y313" s="4">
        <v>41</v>
      </c>
      <c r="Z313" s="1">
        <v>174.522232</v>
      </c>
      <c r="AB313" s="1">
        <f t="shared" si="82"/>
        <v>174.56847907314369</v>
      </c>
      <c r="AC313" s="1">
        <f t="shared" si="83"/>
        <v>4.6247073143689477E-2</v>
      </c>
      <c r="AE313" s="1">
        <f t="shared" si="84"/>
        <v>7.5097320986501126E-2</v>
      </c>
      <c r="AF313" s="1">
        <f t="shared" si="68"/>
        <v>174.64357639413021</v>
      </c>
      <c r="AG313" s="2">
        <f t="shared" si="85"/>
        <v>6.9529476410893363E-4</v>
      </c>
      <c r="AI313" s="1">
        <f t="shared" si="86"/>
        <v>-5.1212819446963431E-2</v>
      </c>
      <c r="AJ313" s="1">
        <f t="shared" si="69"/>
        <v>174.51726625369673</v>
      </c>
      <c r="AK313" s="2">
        <f t="shared" si="87"/>
        <v>2.8453373798646922E-5</v>
      </c>
      <c r="AM313" s="1">
        <f t="shared" si="88"/>
        <v>-0.33863068411124658</v>
      </c>
      <c r="AN313" s="1">
        <f t="shared" si="70"/>
        <v>174.22984838903244</v>
      </c>
      <c r="AO313" s="2">
        <f t="shared" si="89"/>
        <v>1.6753373344867714E-3</v>
      </c>
      <c r="AQ313" s="1">
        <f t="shared" si="90"/>
        <v>-0.35234151722934481</v>
      </c>
      <c r="AR313" s="1">
        <f t="shared" si="71"/>
        <v>174.21613755591434</v>
      </c>
      <c r="AS313" s="2">
        <f t="shared" si="91"/>
        <v>1.7538994349193219E-3</v>
      </c>
    </row>
    <row r="314" spans="1:45" x14ac:dyDescent="0.3">
      <c r="A314" s="3">
        <v>43839</v>
      </c>
      <c r="B314" s="4">
        <v>42</v>
      </c>
      <c r="C314" s="1">
        <v>76.121498000000003</v>
      </c>
      <c r="E314" s="1">
        <f t="shared" si="72"/>
        <v>74.082663214696936</v>
      </c>
      <c r="F314" s="1">
        <f t="shared" si="73"/>
        <v>2.0388347853030666</v>
      </c>
      <c r="H314" s="1">
        <f t="shared" si="74"/>
        <v>0.41237784726832521</v>
      </c>
      <c r="I314" s="1">
        <f t="shared" si="64"/>
        <v>74.495041061965267</v>
      </c>
      <c r="J314" s="2">
        <f t="shared" si="75"/>
        <v>2.1366591314778582E-2</v>
      </c>
      <c r="L314" s="1">
        <f t="shared" si="76"/>
        <v>0.41010946232535672</v>
      </c>
      <c r="M314" s="1">
        <f t="shared" si="65"/>
        <v>74.492772677022288</v>
      </c>
      <c r="N314" s="2">
        <f t="shared" si="77"/>
        <v>2.139639084582538E-2</v>
      </c>
      <c r="P314" s="1">
        <f t="shared" si="78"/>
        <v>0.47861385505161347</v>
      </c>
      <c r="Q314" s="1">
        <f t="shared" si="66"/>
        <v>74.561277069748556</v>
      </c>
      <c r="R314" s="2">
        <f t="shared" si="79"/>
        <v>2.0496455945355235E-2</v>
      </c>
      <c r="T314" s="1">
        <f t="shared" si="80"/>
        <v>0.58694245779027732</v>
      </c>
      <c r="U314" s="1">
        <f t="shared" si="67"/>
        <v>74.669605672487208</v>
      </c>
      <c r="V314" s="2">
        <f t="shared" si="81"/>
        <v>1.9073354645658635E-2</v>
      </c>
      <c r="X314" s="3">
        <v>43839</v>
      </c>
      <c r="Y314" s="4">
        <v>42</v>
      </c>
      <c r="Z314" s="1">
        <v>175.80838</v>
      </c>
      <c r="AB314" s="1">
        <f t="shared" si="82"/>
        <v>174.54073082925748</v>
      </c>
      <c r="AC314" s="1">
        <f t="shared" si="83"/>
        <v>1.2676491707425157</v>
      </c>
      <c r="AE314" s="1">
        <f t="shared" si="84"/>
        <v>5.8642030606867665E-2</v>
      </c>
      <c r="AF314" s="1">
        <f t="shared" si="68"/>
        <v>174.59937285986436</v>
      </c>
      <c r="AG314" s="2">
        <f t="shared" si="85"/>
        <v>6.8768459167625551E-3</v>
      </c>
      <c r="AI314" s="1">
        <f t="shared" si="86"/>
        <v>-4.3704155267521694E-2</v>
      </c>
      <c r="AJ314" s="1">
        <f t="shared" si="69"/>
        <v>174.49702667398995</v>
      </c>
      <c r="AK314" s="2">
        <f t="shared" si="87"/>
        <v>7.4589921482130124E-3</v>
      </c>
      <c r="AM314" s="1">
        <f t="shared" si="88"/>
        <v>-0.1334482735627211</v>
      </c>
      <c r="AN314" s="1">
        <f t="shared" si="70"/>
        <v>174.40728255569476</v>
      </c>
      <c r="AO314" s="2">
        <f t="shared" si="89"/>
        <v>7.9694576806022335E-3</v>
      </c>
      <c r="AQ314" s="1">
        <f t="shared" si="90"/>
        <v>-7.3191302154247156E-2</v>
      </c>
      <c r="AR314" s="1">
        <f t="shared" si="71"/>
        <v>174.46753952710324</v>
      </c>
      <c r="AS314" s="2">
        <f t="shared" si="91"/>
        <v>7.626715364175236E-3</v>
      </c>
    </row>
    <row r="315" spans="1:45" x14ac:dyDescent="0.3">
      <c r="A315" s="3">
        <v>43840</v>
      </c>
      <c r="B315" s="4">
        <v>43</v>
      </c>
      <c r="C315" s="1">
        <v>76.293578999999994</v>
      </c>
      <c r="E315" s="1">
        <f t="shared" si="72"/>
        <v>75.30596408587877</v>
      </c>
      <c r="F315" s="1">
        <f t="shared" si="73"/>
        <v>0.98761491412122382</v>
      </c>
      <c r="H315" s="1">
        <f t="shared" si="74"/>
        <v>0.54212553109448669</v>
      </c>
      <c r="I315" s="1">
        <f t="shared" si="64"/>
        <v>75.848089616973255</v>
      </c>
      <c r="J315" s="2">
        <f t="shared" si="75"/>
        <v>5.8391464768842403E-3</v>
      </c>
      <c r="L315" s="1">
        <f t="shared" si="76"/>
        <v>0.70285836951368863</v>
      </c>
      <c r="M315" s="1">
        <f t="shared" si="65"/>
        <v>76.008822455392462</v>
      </c>
      <c r="N315" s="2">
        <f t="shared" si="77"/>
        <v>3.732378901867118E-3</v>
      </c>
      <c r="P315" s="1">
        <f t="shared" si="78"/>
        <v>0.97010728569755922</v>
      </c>
      <c r="Q315" s="1">
        <f t="shared" si="66"/>
        <v>76.276071371576336</v>
      </c>
      <c r="R315" s="2">
        <f t="shared" si="79"/>
        <v>2.2947708907007972E-4</v>
      </c>
      <c r="T315" s="1">
        <f t="shared" si="80"/>
        <v>1.1342106933070162</v>
      </c>
      <c r="U315" s="1">
        <f t="shared" si="67"/>
        <v>76.440174779185782</v>
      </c>
      <c r="V315" s="2">
        <f t="shared" si="81"/>
        <v>1.921469422555042E-3</v>
      </c>
      <c r="X315" s="3">
        <v>43840</v>
      </c>
      <c r="Y315" s="4">
        <v>43</v>
      </c>
      <c r="Z315" s="1">
        <v>175.42546100000001</v>
      </c>
      <c r="AB315" s="1">
        <f t="shared" si="82"/>
        <v>175.30132033170298</v>
      </c>
      <c r="AC315" s="1">
        <f t="shared" si="83"/>
        <v>0.12414066829703074</v>
      </c>
      <c r="AE315" s="1">
        <f t="shared" si="84"/>
        <v>0.17095362610104853</v>
      </c>
      <c r="AF315" s="1">
        <f t="shared" si="68"/>
        <v>175.47227395780402</v>
      </c>
      <c r="AG315" s="2">
        <f t="shared" si="85"/>
        <v>2.6685383944356707E-4</v>
      </c>
      <c r="AI315" s="1">
        <f t="shared" si="86"/>
        <v>0.21366981520064465</v>
      </c>
      <c r="AJ315" s="1">
        <f t="shared" si="69"/>
        <v>175.51499014690361</v>
      </c>
      <c r="AK315" s="2">
        <f t="shared" si="87"/>
        <v>5.103543487544321E-4</v>
      </c>
      <c r="AM315" s="1">
        <f t="shared" si="88"/>
        <v>0.45661665860270356</v>
      </c>
      <c r="AN315" s="1">
        <f t="shared" si="70"/>
        <v>175.75793699030569</v>
      </c>
      <c r="AO315" s="2">
        <f t="shared" si="89"/>
        <v>1.8952550468468287E-3</v>
      </c>
      <c r="AQ315" s="1">
        <f t="shared" si="90"/>
        <v>0.6438601898015337</v>
      </c>
      <c r="AR315" s="1">
        <f t="shared" si="71"/>
        <v>175.94518052150451</v>
      </c>
      <c r="AS315" s="2">
        <f t="shared" si="91"/>
        <v>2.9626230909804963E-3</v>
      </c>
    </row>
    <row r="316" spans="1:45" x14ac:dyDescent="0.3">
      <c r="A316" s="3">
        <v>43843</v>
      </c>
      <c r="B316" s="4">
        <v>44</v>
      </c>
      <c r="C316" s="1">
        <v>77.923537999999994</v>
      </c>
      <c r="E316" s="1">
        <f t="shared" si="72"/>
        <v>75.898533034351502</v>
      </c>
      <c r="F316" s="1">
        <f t="shared" si="73"/>
        <v>2.0250049656484919</v>
      </c>
      <c r="H316" s="1">
        <f t="shared" si="74"/>
        <v>0.55019647787500581</v>
      </c>
      <c r="I316" s="1">
        <f t="shared" si="64"/>
        <v>76.448729512226507</v>
      </c>
      <c r="J316" s="2">
        <f t="shared" si="75"/>
        <v>1.8926354290708502E-2</v>
      </c>
      <c r="L316" s="1">
        <f t="shared" si="76"/>
        <v>0.66315417793894404</v>
      </c>
      <c r="M316" s="1">
        <f t="shared" si="65"/>
        <v>76.561687212290451</v>
      </c>
      <c r="N316" s="2">
        <f t="shared" si="77"/>
        <v>1.7476757635280147E-2</v>
      </c>
      <c r="P316" s="1">
        <f t="shared" si="78"/>
        <v>0.72093198312917295</v>
      </c>
      <c r="Q316" s="1">
        <f t="shared" si="66"/>
        <v>76.619465017480678</v>
      </c>
      <c r="R316" s="2">
        <f t="shared" si="79"/>
        <v>1.6735289695384667E-2</v>
      </c>
      <c r="T316" s="1">
        <f t="shared" si="80"/>
        <v>0.66839879274953129</v>
      </c>
      <c r="U316" s="1">
        <f t="shared" si="67"/>
        <v>76.56693182710103</v>
      </c>
      <c r="V316" s="2">
        <f t="shared" si="81"/>
        <v>1.7409453006342755E-2</v>
      </c>
      <c r="X316" s="3">
        <v>43843</v>
      </c>
      <c r="Y316" s="4">
        <v>44</v>
      </c>
      <c r="Z316" s="1">
        <v>177.96829199999999</v>
      </c>
      <c r="AB316" s="1">
        <f t="shared" si="82"/>
        <v>175.37580473268122</v>
      </c>
      <c r="AC316" s="1">
        <f t="shared" si="83"/>
        <v>2.5924872673187735</v>
      </c>
      <c r="AE316" s="1">
        <f t="shared" si="84"/>
        <v>0.15551855008139845</v>
      </c>
      <c r="AF316" s="1">
        <f t="shared" si="68"/>
        <v>175.53132328276263</v>
      </c>
      <c r="AG316" s="2">
        <f t="shared" si="85"/>
        <v>1.3693274739285373E-2</v>
      </c>
      <c r="AI316" s="1">
        <f t="shared" si="86"/>
        <v>0.16913048264947372</v>
      </c>
      <c r="AJ316" s="1">
        <f t="shared" si="69"/>
        <v>175.5449352153307</v>
      </c>
      <c r="AK316" s="2">
        <f t="shared" si="87"/>
        <v>1.3616789583333727E-2</v>
      </c>
      <c r="AM316" s="1">
        <f t="shared" si="88"/>
        <v>0.20440936857055464</v>
      </c>
      <c r="AN316" s="1">
        <f t="shared" si="70"/>
        <v>175.58021410125178</v>
      </c>
      <c r="AO316" s="2">
        <f t="shared" si="89"/>
        <v>1.3418558283113755E-2</v>
      </c>
      <c r="AQ316" s="1">
        <f t="shared" si="90"/>
        <v>0.15419701141349726</v>
      </c>
      <c r="AR316" s="1">
        <f t="shared" si="71"/>
        <v>175.5300017440947</v>
      </c>
      <c r="AS316" s="2">
        <f t="shared" si="91"/>
        <v>1.3700700436599609E-2</v>
      </c>
    </row>
    <row r="317" spans="1:45" x14ac:dyDescent="0.3">
      <c r="A317" s="3">
        <v>43844</v>
      </c>
      <c r="B317" s="4">
        <v>45</v>
      </c>
      <c r="C317" s="1">
        <v>76.871323000000004</v>
      </c>
      <c r="E317" s="1">
        <f t="shared" si="72"/>
        <v>77.1135360137406</v>
      </c>
      <c r="F317" s="1">
        <f t="shared" si="73"/>
        <v>0.24221301374059578</v>
      </c>
      <c r="H317" s="1">
        <f t="shared" si="74"/>
        <v>0.65656551811726049</v>
      </c>
      <c r="I317" s="1">
        <f t="shared" si="64"/>
        <v>77.770101531857861</v>
      </c>
      <c r="J317" s="2">
        <f t="shared" si="75"/>
        <v>1.169198729489614E-2</v>
      </c>
      <c r="L317" s="1">
        <f t="shared" si="76"/>
        <v>0.86181974646099946</v>
      </c>
      <c r="M317" s="1">
        <f t="shared" si="65"/>
        <v>77.975355760201595</v>
      </c>
      <c r="N317" s="2">
        <f t="shared" si="77"/>
        <v>1.4362088710267035E-2</v>
      </c>
      <c r="P317" s="1">
        <f t="shared" si="78"/>
        <v>1.0470188406607235</v>
      </c>
      <c r="Q317" s="1">
        <f t="shared" si="66"/>
        <v>78.160554854401326</v>
      </c>
      <c r="R317" s="2">
        <f t="shared" si="79"/>
        <v>1.6771297853184108E-2</v>
      </c>
      <c r="T317" s="1">
        <f t="shared" si="80"/>
        <v>1.1384783932595586</v>
      </c>
      <c r="U317" s="1">
        <f t="shared" si="67"/>
        <v>78.252014407000161</v>
      </c>
      <c r="V317" s="2">
        <f t="shared" si="81"/>
        <v>1.7961072518553594E-2</v>
      </c>
      <c r="X317" s="3">
        <v>43844</v>
      </c>
      <c r="Y317" s="4">
        <v>45</v>
      </c>
      <c r="Z317" s="1">
        <v>177.16322299999999</v>
      </c>
      <c r="AB317" s="1">
        <f t="shared" si="82"/>
        <v>176.93129709307249</v>
      </c>
      <c r="AC317" s="1">
        <f t="shared" si="83"/>
        <v>0.23192590692750059</v>
      </c>
      <c r="AE317" s="1">
        <f t="shared" si="84"/>
        <v>0.37951435973097786</v>
      </c>
      <c r="AF317" s="1">
        <f t="shared" si="68"/>
        <v>177.31081145280348</v>
      </c>
      <c r="AG317" s="2">
        <f t="shared" si="85"/>
        <v>8.3306484440898697E-4</v>
      </c>
      <c r="AI317" s="1">
        <f t="shared" si="86"/>
        <v>0.61276628352684848</v>
      </c>
      <c r="AJ317" s="1">
        <f t="shared" si="69"/>
        <v>177.54406337659933</v>
      </c>
      <c r="AK317" s="2">
        <f t="shared" si="87"/>
        <v>2.149658208686673E-3</v>
      </c>
      <c r="AM317" s="1">
        <f t="shared" si="88"/>
        <v>1.0961241431722266</v>
      </c>
      <c r="AN317" s="1">
        <f t="shared" si="70"/>
        <v>178.02742123624472</v>
      </c>
      <c r="AO317" s="2">
        <f t="shared" si="89"/>
        <v>4.8779776164081879E-3</v>
      </c>
      <c r="AQ317" s="1">
        <f t="shared" si="90"/>
        <v>1.3593110115343816</v>
      </c>
      <c r="AR317" s="1">
        <f t="shared" si="71"/>
        <v>178.29060810460686</v>
      </c>
      <c r="AS317" s="2">
        <f t="shared" si="91"/>
        <v>6.3635391449548924E-3</v>
      </c>
    </row>
    <row r="318" spans="1:45" x14ac:dyDescent="0.3">
      <c r="A318" s="3">
        <v>43845</v>
      </c>
      <c r="B318" s="4">
        <v>46</v>
      </c>
      <c r="C318" s="1">
        <v>76.541884999999994</v>
      </c>
      <c r="E318" s="1">
        <f t="shared" si="72"/>
        <v>76.968208205496239</v>
      </c>
      <c r="F318" s="1">
        <f t="shared" si="73"/>
        <v>0.42632320549624581</v>
      </c>
      <c r="H318" s="1">
        <f t="shared" si="74"/>
        <v>0.52826258589940112</v>
      </c>
      <c r="I318" s="1">
        <f t="shared" si="64"/>
        <v>77.496470791395637</v>
      </c>
      <c r="J318" s="2">
        <f t="shared" si="75"/>
        <v>1.247141733438684E-2</v>
      </c>
      <c r="L318" s="1">
        <f t="shared" si="76"/>
        <v>0.49924662676706999</v>
      </c>
      <c r="M318" s="1">
        <f t="shared" si="65"/>
        <v>77.467454832263314</v>
      </c>
      <c r="N318" s="2">
        <f t="shared" si="77"/>
        <v>1.2092331306752125E-2</v>
      </c>
      <c r="P318" s="1">
        <f t="shared" si="78"/>
        <v>0.26007005238336817</v>
      </c>
      <c r="Q318" s="1">
        <f t="shared" si="66"/>
        <v>77.228278257879609</v>
      </c>
      <c r="R318" s="2">
        <f t="shared" si="79"/>
        <v>8.9675510066105028E-3</v>
      </c>
      <c r="T318" s="1">
        <f t="shared" si="80"/>
        <v>3.4405059966188353E-2</v>
      </c>
      <c r="U318" s="1">
        <f t="shared" si="67"/>
        <v>77.002613265462429</v>
      </c>
      <c r="V318" s="2">
        <f t="shared" si="81"/>
        <v>6.0192960424535619E-3</v>
      </c>
      <c r="X318" s="3">
        <v>43845</v>
      </c>
      <c r="Y318" s="4">
        <v>46</v>
      </c>
      <c r="Z318" s="1">
        <v>177.43812600000001</v>
      </c>
      <c r="AB318" s="1">
        <f t="shared" si="82"/>
        <v>177.07045263722898</v>
      </c>
      <c r="AC318" s="1">
        <f t="shared" si="83"/>
        <v>0.36767336277102913</v>
      </c>
      <c r="AE318" s="1">
        <f t="shared" si="84"/>
        <v>0.34105694923906055</v>
      </c>
      <c r="AF318" s="1">
        <f t="shared" si="68"/>
        <v>177.41150958646804</v>
      </c>
      <c r="AG318" s="2">
        <f t="shared" si="85"/>
        <v>1.50003914784179E-4</v>
      </c>
      <c r="AI318" s="1">
        <f t="shared" si="86"/>
        <v>0.46121084692833525</v>
      </c>
      <c r="AJ318" s="1">
        <f t="shared" si="69"/>
        <v>177.53166348415732</v>
      </c>
      <c r="AK318" s="2">
        <f t="shared" si="87"/>
        <v>5.2715550071414372E-4</v>
      </c>
      <c r="AM318" s="1">
        <f t="shared" si="88"/>
        <v>0.46452486782184349</v>
      </c>
      <c r="AN318" s="1">
        <f t="shared" si="70"/>
        <v>177.53497750505082</v>
      </c>
      <c r="AO318" s="2">
        <f t="shared" si="89"/>
        <v>5.4583255151605592E-4</v>
      </c>
      <c r="AQ318" s="1">
        <f t="shared" si="90"/>
        <v>0.30997730958939884</v>
      </c>
      <c r="AR318" s="1">
        <f t="shared" si="71"/>
        <v>177.38042994681837</v>
      </c>
      <c r="AS318" s="2">
        <f t="shared" si="91"/>
        <v>3.2516153366973647E-4</v>
      </c>
    </row>
    <row r="319" spans="1:45" x14ac:dyDescent="0.3">
      <c r="A319" s="3">
        <v>43846</v>
      </c>
      <c r="B319" s="4">
        <v>47</v>
      </c>
      <c r="C319" s="1">
        <v>77.500693999999996</v>
      </c>
      <c r="E319" s="1">
        <f t="shared" si="72"/>
        <v>76.712414282198495</v>
      </c>
      <c r="F319" s="1">
        <f t="shared" si="73"/>
        <v>0.78827971780150108</v>
      </c>
      <c r="H319" s="1">
        <f t="shared" si="74"/>
        <v>0.40281354442785783</v>
      </c>
      <c r="I319" s="1">
        <f t="shared" si="64"/>
        <v>77.115227826626352</v>
      </c>
      <c r="J319" s="2">
        <f t="shared" si="75"/>
        <v>4.9737125369953917E-3</v>
      </c>
      <c r="L319" s="1">
        <f t="shared" si="76"/>
        <v>0.22743202874373675</v>
      </c>
      <c r="M319" s="1">
        <f t="shared" si="65"/>
        <v>76.939846310942229</v>
      </c>
      <c r="N319" s="2">
        <f t="shared" si="77"/>
        <v>7.2366795716405623E-3</v>
      </c>
      <c r="P319" s="1">
        <f t="shared" si="78"/>
        <v>-8.0400171566166301E-2</v>
      </c>
      <c r="Q319" s="1">
        <f t="shared" si="66"/>
        <v>76.632014110632326</v>
      </c>
      <c r="R319" s="2">
        <f t="shared" si="79"/>
        <v>1.1208672394181007E-2</v>
      </c>
      <c r="T319" s="1">
        <f t="shared" si="80"/>
        <v>-0.21516606564079402</v>
      </c>
      <c r="U319" s="1">
        <f t="shared" si="67"/>
        <v>76.497248216557708</v>
      </c>
      <c r="V319" s="2">
        <f t="shared" si="81"/>
        <v>1.2947571584872364E-2</v>
      </c>
      <c r="X319" s="3">
        <v>43846</v>
      </c>
      <c r="Y319" s="4">
        <v>47</v>
      </c>
      <c r="Z319" s="1">
        <v>178.94026199999999</v>
      </c>
      <c r="AB319" s="1">
        <f t="shared" si="82"/>
        <v>177.29105665489161</v>
      </c>
      <c r="AC319" s="1">
        <f t="shared" si="83"/>
        <v>1.6492053451083848</v>
      </c>
      <c r="AE319" s="1">
        <f t="shared" si="84"/>
        <v>0.32178448018683053</v>
      </c>
      <c r="AF319" s="1">
        <f t="shared" si="68"/>
        <v>177.61284113507844</v>
      </c>
      <c r="AG319" s="2">
        <f t="shared" si="85"/>
        <v>7.4182347230583E-3</v>
      </c>
      <c r="AI319" s="1">
        <f t="shared" si="86"/>
        <v>0.38421666156330736</v>
      </c>
      <c r="AJ319" s="1">
        <f t="shared" si="69"/>
        <v>177.67527331645491</v>
      </c>
      <c r="AK319" s="2">
        <f t="shared" si="87"/>
        <v>7.0693351479785161E-3</v>
      </c>
      <c r="AM319" s="1">
        <f t="shared" si="88"/>
        <v>0.30353710671675804</v>
      </c>
      <c r="AN319" s="1">
        <f t="shared" si="70"/>
        <v>177.59459376160837</v>
      </c>
      <c r="AO319" s="2">
        <f t="shared" si="89"/>
        <v>7.5202093891626499E-3</v>
      </c>
      <c r="AQ319" s="1">
        <f t="shared" si="90"/>
        <v>0.23311627853237177</v>
      </c>
      <c r="AR319" s="1">
        <f t="shared" si="71"/>
        <v>177.52417293342398</v>
      </c>
      <c r="AS319" s="2">
        <f t="shared" si="91"/>
        <v>7.9137531752133377E-3</v>
      </c>
    </row>
    <row r="320" spans="1:45" x14ac:dyDescent="0.3">
      <c r="A320" s="3">
        <v>43847</v>
      </c>
      <c r="B320" s="4">
        <v>48</v>
      </c>
      <c r="C320" s="1">
        <v>78.358695999999995</v>
      </c>
      <c r="E320" s="1">
        <f t="shared" si="72"/>
        <v>77.185382112879395</v>
      </c>
      <c r="F320" s="1">
        <f t="shared" si="73"/>
        <v>1.1733138871205995</v>
      </c>
      <c r="H320" s="1">
        <f t="shared" si="74"/>
        <v>0.41403823022834468</v>
      </c>
      <c r="I320" s="1">
        <f t="shared" si="64"/>
        <v>77.599420343107738</v>
      </c>
      <c r="J320" s="2">
        <f t="shared" si="75"/>
        <v>9.6897433935380552E-3</v>
      </c>
      <c r="L320" s="1">
        <f t="shared" si="76"/>
        <v>0.31582491744111574</v>
      </c>
      <c r="M320" s="1">
        <f t="shared" si="65"/>
        <v>77.501207030320515</v>
      </c>
      <c r="N320" s="2">
        <f t="shared" si="77"/>
        <v>1.0943124547139986E-2</v>
      </c>
      <c r="P320" s="1">
        <f t="shared" si="78"/>
        <v>0.2848227099168979</v>
      </c>
      <c r="Q320" s="1">
        <f t="shared" si="66"/>
        <v>77.470204822796291</v>
      </c>
      <c r="R320" s="2">
        <f t="shared" si="79"/>
        <v>1.1338769307795836E-2</v>
      </c>
      <c r="T320" s="1">
        <f t="shared" si="80"/>
        <v>0.37662908519586341</v>
      </c>
      <c r="U320" s="1">
        <f t="shared" si="67"/>
        <v>77.562011198075254</v>
      </c>
      <c r="V320" s="2">
        <f t="shared" si="81"/>
        <v>1.0167152372274557E-2</v>
      </c>
      <c r="X320" s="3">
        <v>43847</v>
      </c>
      <c r="Y320" s="4">
        <v>48</v>
      </c>
      <c r="Z320" s="1">
        <v>179.89259300000001</v>
      </c>
      <c r="AB320" s="1">
        <f t="shared" si="82"/>
        <v>178.28057986195665</v>
      </c>
      <c r="AC320" s="1">
        <f t="shared" si="83"/>
        <v>1.612013138043352</v>
      </c>
      <c r="AE320" s="1">
        <f t="shared" si="84"/>
        <v>0.42862267648734531</v>
      </c>
      <c r="AF320" s="1">
        <f t="shared" si="68"/>
        <v>178.709202538444</v>
      </c>
      <c r="AG320" s="2">
        <f t="shared" si="85"/>
        <v>6.5783167712525079E-3</v>
      </c>
      <c r="AI320" s="1">
        <f t="shared" si="86"/>
        <v>0.57791475612386423</v>
      </c>
      <c r="AJ320" s="1">
        <f t="shared" si="69"/>
        <v>178.85849461808053</v>
      </c>
      <c r="AK320" s="2">
        <f t="shared" si="87"/>
        <v>5.748421125485014E-3</v>
      </c>
      <c r="AM320" s="1">
        <f t="shared" si="88"/>
        <v>0.75628793294662944</v>
      </c>
      <c r="AN320" s="1">
        <f t="shared" si="70"/>
        <v>179.03686779490329</v>
      </c>
      <c r="AO320" s="2">
        <f t="shared" si="89"/>
        <v>4.7568673663885529E-3</v>
      </c>
      <c r="AQ320" s="1">
        <f t="shared" si="90"/>
        <v>0.88362623707047327</v>
      </c>
      <c r="AR320" s="1">
        <f t="shared" si="71"/>
        <v>179.16420609902713</v>
      </c>
      <c r="AS320" s="2">
        <f t="shared" si="91"/>
        <v>4.0490099610320197E-3</v>
      </c>
    </row>
    <row r="321" spans="1:45" x14ac:dyDescent="0.3">
      <c r="A321" s="3">
        <v>43851</v>
      </c>
      <c r="B321" s="4">
        <v>49</v>
      </c>
      <c r="C321" s="1">
        <v>77.827667000000005</v>
      </c>
      <c r="E321" s="1">
        <f t="shared" si="72"/>
        <v>77.889370445151755</v>
      </c>
      <c r="F321" s="1">
        <f t="shared" si="73"/>
        <v>6.1703445151749747E-2</v>
      </c>
      <c r="H321" s="1">
        <f t="shared" si="74"/>
        <v>0.46043024655538711</v>
      </c>
      <c r="I321" s="1">
        <f t="shared" si="64"/>
        <v>78.349800691707145</v>
      </c>
      <c r="J321" s="2">
        <f t="shared" si="75"/>
        <v>6.7088441917080681E-3</v>
      </c>
      <c r="L321" s="1">
        <f t="shared" si="76"/>
        <v>0.45556374678036354</v>
      </c>
      <c r="M321" s="1">
        <f t="shared" si="65"/>
        <v>78.344934191932126</v>
      </c>
      <c r="N321" s="2">
        <f t="shared" si="77"/>
        <v>6.6463150171534799E-3</v>
      </c>
      <c r="P321" s="1">
        <f t="shared" si="78"/>
        <v>0.5614720206715027</v>
      </c>
      <c r="Q321" s="1">
        <f t="shared" si="66"/>
        <v>78.450842465823257</v>
      </c>
      <c r="R321" s="2">
        <f t="shared" si="79"/>
        <v>8.0071199593231002E-3</v>
      </c>
      <c r="T321" s="1">
        <f t="shared" si="80"/>
        <v>0.65815803768165027</v>
      </c>
      <c r="U321" s="1">
        <f t="shared" si="67"/>
        <v>78.5475284828334</v>
      </c>
      <c r="V321" s="2">
        <f t="shared" si="81"/>
        <v>9.2494290344511346E-3</v>
      </c>
      <c r="X321" s="3">
        <v>43851</v>
      </c>
      <c r="Y321" s="4">
        <v>49</v>
      </c>
      <c r="Z321" s="1">
        <v>177.634491</v>
      </c>
      <c r="AB321" s="1">
        <f t="shared" si="82"/>
        <v>179.24778774478267</v>
      </c>
      <c r="AC321" s="1">
        <f t="shared" si="83"/>
        <v>1.6132967447826729</v>
      </c>
      <c r="AE321" s="1">
        <f t="shared" si="84"/>
        <v>0.51479630950153277</v>
      </c>
      <c r="AF321" s="1">
        <f t="shared" si="68"/>
        <v>179.76258405428419</v>
      </c>
      <c r="AG321" s="2">
        <f t="shared" si="85"/>
        <v>1.1980179312609919E-2</v>
      </c>
      <c r="AI321" s="1">
        <f t="shared" si="86"/>
        <v>0.70248855666855303</v>
      </c>
      <c r="AJ321" s="1">
        <f t="shared" si="69"/>
        <v>179.95027630145123</v>
      </c>
      <c r="AK321" s="2">
        <f t="shared" si="87"/>
        <v>1.303679982651133E-2</v>
      </c>
      <c r="AM321" s="1">
        <f t="shared" si="88"/>
        <v>0.89549509986702513</v>
      </c>
      <c r="AN321" s="1">
        <f t="shared" si="70"/>
        <v>180.14328284464969</v>
      </c>
      <c r="AO321" s="2">
        <f t="shared" si="89"/>
        <v>1.4123337368358788E-2</v>
      </c>
      <c r="AQ321" s="1">
        <f t="shared" si="90"/>
        <v>0.95550645242024079</v>
      </c>
      <c r="AR321" s="1">
        <f t="shared" si="71"/>
        <v>180.20329419720292</v>
      </c>
      <c r="AS321" s="2">
        <f t="shared" si="91"/>
        <v>1.4461173518395844E-2</v>
      </c>
    </row>
    <row r="322" spans="1:45" x14ac:dyDescent="0.3">
      <c r="A322" s="3">
        <v>43852</v>
      </c>
      <c r="B322" s="4">
        <v>50</v>
      </c>
      <c r="C322" s="1">
        <v>78.105475999999996</v>
      </c>
      <c r="E322" s="1">
        <f t="shared" si="72"/>
        <v>77.852348378060697</v>
      </c>
      <c r="F322" s="1">
        <f t="shared" si="73"/>
        <v>0.25312762193929927</v>
      </c>
      <c r="H322" s="1">
        <f t="shared" si="74"/>
        <v>0.38083787637195582</v>
      </c>
      <c r="I322" s="1">
        <f t="shared" si="64"/>
        <v>78.233186254432653</v>
      </c>
      <c r="J322" s="2">
        <f t="shared" si="75"/>
        <v>1.6350998799707298E-3</v>
      </c>
      <c r="L322" s="1">
        <f t="shared" si="76"/>
        <v>0.27823285378665169</v>
      </c>
      <c r="M322" s="1">
        <f t="shared" si="65"/>
        <v>78.130581231847344</v>
      </c>
      <c r="N322" s="2">
        <f t="shared" si="77"/>
        <v>3.2142729464126646E-4</v>
      </c>
      <c r="P322" s="1">
        <f t="shared" si="78"/>
        <v>0.16646592274821237</v>
      </c>
      <c r="Q322" s="1">
        <f t="shared" si="66"/>
        <v>78.018814300808913</v>
      </c>
      <c r="R322" s="2">
        <f t="shared" si="79"/>
        <v>1.1095470334382589E-3</v>
      </c>
      <c r="T322" s="1">
        <f t="shared" si="80"/>
        <v>6.0303147577120846E-2</v>
      </c>
      <c r="U322" s="1">
        <f t="shared" si="67"/>
        <v>77.912651525637813</v>
      </c>
      <c r="V322" s="2">
        <f t="shared" si="81"/>
        <v>2.4687702352928905E-3</v>
      </c>
      <c r="X322" s="3">
        <v>43852</v>
      </c>
      <c r="Y322" s="4">
        <v>50</v>
      </c>
      <c r="Z322" s="1">
        <v>176.770523</v>
      </c>
      <c r="AB322" s="1">
        <f t="shared" si="82"/>
        <v>178.27980969791307</v>
      </c>
      <c r="AC322" s="1">
        <f t="shared" si="83"/>
        <v>1.509286697913069</v>
      </c>
      <c r="AE322" s="1">
        <f t="shared" si="84"/>
        <v>0.2775524124821509</v>
      </c>
      <c r="AF322" s="1">
        <f t="shared" si="68"/>
        <v>178.55736211039522</v>
      </c>
      <c r="AG322" s="2">
        <f t="shared" si="85"/>
        <v>1.010824135195448E-2</v>
      </c>
      <c r="AI322" s="1">
        <f t="shared" si="86"/>
        <v>0.16793924353634282</v>
      </c>
      <c r="AJ322" s="1">
        <f t="shared" si="69"/>
        <v>178.44774894144942</v>
      </c>
      <c r="AK322" s="2">
        <f t="shared" si="87"/>
        <v>9.4881539805673452E-3</v>
      </c>
      <c r="AM322" s="1">
        <f t="shared" si="88"/>
        <v>-0.33439717697915</v>
      </c>
      <c r="AN322" s="1">
        <f t="shared" si="70"/>
        <v>177.94541252093393</v>
      </c>
      <c r="AO322" s="2">
        <f t="shared" si="89"/>
        <v>6.6464108438143328E-3</v>
      </c>
      <c r="AQ322" s="1">
        <f t="shared" si="90"/>
        <v>-0.69869021696902545</v>
      </c>
      <c r="AR322" s="1">
        <f t="shared" si="71"/>
        <v>177.58111948094404</v>
      </c>
      <c r="AS322" s="2">
        <f t="shared" si="91"/>
        <v>4.5855862571840796E-3</v>
      </c>
    </row>
    <row r="323" spans="1:45" x14ac:dyDescent="0.3">
      <c r="A323" s="3">
        <v>43853</v>
      </c>
      <c r="B323" s="4">
        <v>51</v>
      </c>
      <c r="C323" s="1">
        <v>78.481621000000004</v>
      </c>
      <c r="E323" s="1">
        <f t="shared" si="72"/>
        <v>78.004224951224273</v>
      </c>
      <c r="F323" s="1">
        <f t="shared" si="73"/>
        <v>0.47739604877573072</v>
      </c>
      <c r="H323" s="1">
        <f t="shared" si="74"/>
        <v>0.34420406785861518</v>
      </c>
      <c r="I323" s="1">
        <f t="shared" si="64"/>
        <v>78.348429019082886</v>
      </c>
      <c r="J323" s="2">
        <f t="shared" si="75"/>
        <v>1.6971104727451826E-3</v>
      </c>
      <c r="L323" s="1">
        <f t="shared" si="76"/>
        <v>0.23274459276234472</v>
      </c>
      <c r="M323" s="1">
        <f t="shared" si="65"/>
        <v>78.236969543986618</v>
      </c>
      <c r="N323" s="2">
        <f t="shared" si="77"/>
        <v>3.1173089048885257E-3</v>
      </c>
      <c r="P323" s="1">
        <f t="shared" si="78"/>
        <v>0.15683695202235284</v>
      </c>
      <c r="Q323" s="1">
        <f t="shared" si="66"/>
        <v>78.161061903246633</v>
      </c>
      <c r="R323" s="2">
        <f t="shared" si="79"/>
        <v>4.0845116687048414E-3</v>
      </c>
      <c r="T323" s="1">
        <f t="shared" si="80"/>
        <v>0.1390562935814729</v>
      </c>
      <c r="U323" s="1">
        <f t="shared" si="67"/>
        <v>78.143281244805749</v>
      </c>
      <c r="V323" s="2">
        <f t="shared" si="81"/>
        <v>4.3110699152640467E-3</v>
      </c>
      <c r="X323" s="3">
        <v>43853</v>
      </c>
      <c r="Y323" s="4">
        <v>51</v>
      </c>
      <c r="Z323" s="1">
        <v>176.30909700000001</v>
      </c>
      <c r="AB323" s="1">
        <f t="shared" si="82"/>
        <v>177.37423767916522</v>
      </c>
      <c r="AC323" s="1">
        <f t="shared" si="83"/>
        <v>1.0651406791652107</v>
      </c>
      <c r="AE323" s="1">
        <f t="shared" si="84"/>
        <v>8.8252503485351214E-2</v>
      </c>
      <c r="AF323" s="1">
        <f t="shared" si="68"/>
        <v>177.46249018265058</v>
      </c>
      <c r="AG323" s="2">
        <f t="shared" si="85"/>
        <v>6.5418812884656483E-3</v>
      </c>
      <c r="AI323" s="1">
        <f t="shared" si="86"/>
        <v>-0.17558436039459799</v>
      </c>
      <c r="AJ323" s="1">
        <f t="shared" si="69"/>
        <v>177.19865331877062</v>
      </c>
      <c r="AK323" s="2">
        <f t="shared" si="87"/>
        <v>5.0454363042345789E-3</v>
      </c>
      <c r="AM323" s="1">
        <f t="shared" si="88"/>
        <v>-0.71137257254649011</v>
      </c>
      <c r="AN323" s="1">
        <f t="shared" si="70"/>
        <v>176.66286510661874</v>
      </c>
      <c r="AO323" s="2">
        <f t="shared" si="89"/>
        <v>2.006522140027354E-3</v>
      </c>
      <c r="AQ323" s="1">
        <f t="shared" si="90"/>
        <v>-0.87660856649881203</v>
      </c>
      <c r="AR323" s="1">
        <f t="shared" si="71"/>
        <v>176.4976291126664</v>
      </c>
      <c r="AS323" s="2">
        <f t="shared" si="91"/>
        <v>1.0693271979402962E-3</v>
      </c>
    </row>
    <row r="324" spans="1:45" x14ac:dyDescent="0.3">
      <c r="A324" s="3">
        <v>43854</v>
      </c>
      <c r="B324" s="4">
        <v>52</v>
      </c>
      <c r="C324" s="1">
        <v>78.255439999999993</v>
      </c>
      <c r="E324" s="1">
        <f t="shared" si="72"/>
        <v>78.290662580489709</v>
      </c>
      <c r="F324" s="1">
        <f t="shared" si="73"/>
        <v>3.5222580489715938E-2</v>
      </c>
      <c r="H324" s="1">
        <f t="shared" si="74"/>
        <v>0.33496143768370645</v>
      </c>
      <c r="I324" s="1">
        <f t="shared" si="64"/>
        <v>78.625624018173411</v>
      </c>
      <c r="J324" s="2">
        <f t="shared" si="75"/>
        <v>4.7304573097208119E-3</v>
      </c>
      <c r="L324" s="1">
        <f t="shared" si="76"/>
        <v>0.25207408590345742</v>
      </c>
      <c r="M324" s="1">
        <f t="shared" si="65"/>
        <v>78.542736666393168</v>
      </c>
      <c r="N324" s="2">
        <f t="shared" si="77"/>
        <v>3.6712676638604919E-3</v>
      </c>
      <c r="P324" s="1">
        <f t="shared" si="78"/>
        <v>0.24237339900278745</v>
      </c>
      <c r="Q324" s="1">
        <f t="shared" si="66"/>
        <v>78.533035979492496</v>
      </c>
      <c r="R324" s="2">
        <f t="shared" si="79"/>
        <v>3.547305842156187E-3</v>
      </c>
      <c r="T324" s="1">
        <f t="shared" si="80"/>
        <v>0.2658042422696808</v>
      </c>
      <c r="U324" s="1">
        <f t="shared" si="67"/>
        <v>78.55646682275939</v>
      </c>
      <c r="V324" s="2">
        <f t="shared" si="81"/>
        <v>3.8467207233055861E-3</v>
      </c>
      <c r="X324" s="3">
        <v>43854</v>
      </c>
      <c r="Y324" s="4">
        <v>52</v>
      </c>
      <c r="Z324" s="1">
        <v>173.903717</v>
      </c>
      <c r="AB324" s="1">
        <f t="shared" si="82"/>
        <v>176.73515327166609</v>
      </c>
      <c r="AC324" s="1">
        <f t="shared" si="83"/>
        <v>2.8314362716660924</v>
      </c>
      <c r="AE324" s="1">
        <f t="shared" si="84"/>
        <v>-2.8121402272165211E-2</v>
      </c>
      <c r="AF324" s="1">
        <f t="shared" si="68"/>
        <v>176.70703186939392</v>
      </c>
      <c r="AG324" s="2">
        <f t="shared" si="85"/>
        <v>1.6119924966261159E-2</v>
      </c>
      <c r="AI324" s="1">
        <f t="shared" si="86"/>
        <v>-0.32390437546804707</v>
      </c>
      <c r="AJ324" s="1">
        <f t="shared" si="69"/>
        <v>176.41124889619803</v>
      </c>
      <c r="AK324" s="2">
        <f t="shared" si="87"/>
        <v>1.441908165883557E-2</v>
      </c>
      <c r="AM324" s="1">
        <f t="shared" si="88"/>
        <v>-0.66366238361523011</v>
      </c>
      <c r="AN324" s="1">
        <f t="shared" si="70"/>
        <v>176.07149088805087</v>
      </c>
      <c r="AO324" s="2">
        <f t="shared" si="89"/>
        <v>1.2465368339716822E-2</v>
      </c>
      <c r="AQ324" s="1">
        <f t="shared" si="90"/>
        <v>-0.67233778975908243</v>
      </c>
      <c r="AR324" s="1">
        <f t="shared" si="71"/>
        <v>176.06281548190702</v>
      </c>
      <c r="AS324" s="2">
        <f t="shared" si="91"/>
        <v>1.2415482079126709E-2</v>
      </c>
    </row>
    <row r="325" spans="1:45" x14ac:dyDescent="0.3">
      <c r="A325" s="3">
        <v>43857</v>
      </c>
      <c r="B325" s="4">
        <v>53</v>
      </c>
      <c r="C325" s="1">
        <v>75.954314999999994</v>
      </c>
      <c r="E325" s="1">
        <f t="shared" si="72"/>
        <v>78.269529032195891</v>
      </c>
      <c r="F325" s="1">
        <f t="shared" si="73"/>
        <v>2.3152140321958967</v>
      </c>
      <c r="H325" s="1">
        <f t="shared" si="74"/>
        <v>0.27798623992730248</v>
      </c>
      <c r="I325" s="1">
        <f t="shared" si="64"/>
        <v>78.547515272123192</v>
      </c>
      <c r="J325" s="2">
        <f t="shared" si="75"/>
        <v>3.4141579344415106E-2</v>
      </c>
      <c r="L325" s="1">
        <f t="shared" si="76"/>
        <v>0.15371933759243822</v>
      </c>
      <c r="M325" s="1">
        <f t="shared" si="65"/>
        <v>78.423248369788325</v>
      </c>
      <c r="N325" s="2">
        <f t="shared" si="77"/>
        <v>3.2505505049822796E-2</v>
      </c>
      <c r="P325" s="1">
        <f t="shared" si="78"/>
        <v>6.8458813787027728E-2</v>
      </c>
      <c r="Q325" s="1">
        <f t="shared" si="66"/>
        <v>78.337987845982923</v>
      </c>
      <c r="R325" s="2">
        <f t="shared" si="79"/>
        <v>3.1382981282668788E-2</v>
      </c>
      <c r="T325" s="1">
        <f t="shared" si="80"/>
        <v>1.9037742385071672E-2</v>
      </c>
      <c r="U325" s="1">
        <f t="shared" si="67"/>
        <v>78.288566774580957</v>
      </c>
      <c r="V325" s="2">
        <f t="shared" si="81"/>
        <v>3.0732312898628118E-2</v>
      </c>
      <c r="X325" s="3">
        <v>43857</v>
      </c>
      <c r="Y325" s="4">
        <v>53</v>
      </c>
      <c r="Z325" s="1">
        <v>170.37908899999999</v>
      </c>
      <c r="AB325" s="1">
        <f t="shared" si="82"/>
        <v>175.03629150866644</v>
      </c>
      <c r="AC325" s="1">
        <f t="shared" si="83"/>
        <v>4.6572025086664439</v>
      </c>
      <c r="AE325" s="1">
        <f t="shared" si="84"/>
        <v>-0.29543985998856365</v>
      </c>
      <c r="AF325" s="1">
        <f t="shared" si="68"/>
        <v>174.74085164867788</v>
      </c>
      <c r="AG325" s="2">
        <f t="shared" si="85"/>
        <v>2.5600340242914917E-2</v>
      </c>
      <c r="AI325" s="1">
        <f t="shared" si="86"/>
        <v>-0.76389073947816177</v>
      </c>
      <c r="AJ325" s="1">
        <f t="shared" si="69"/>
        <v>174.27240076918827</v>
      </c>
      <c r="AK325" s="2">
        <f t="shared" si="87"/>
        <v>2.2850877957143398E-2</v>
      </c>
      <c r="AM325" s="1">
        <f t="shared" si="88"/>
        <v>-1.3468939740089507</v>
      </c>
      <c r="AN325" s="1">
        <f t="shared" si="70"/>
        <v>173.68939753465747</v>
      </c>
      <c r="AO325" s="2">
        <f t="shared" si="89"/>
        <v>1.9429077559262452E-2</v>
      </c>
      <c r="AQ325" s="1">
        <f t="shared" si="90"/>
        <v>-1.5551484067459751</v>
      </c>
      <c r="AR325" s="1">
        <f t="shared" si="71"/>
        <v>173.48114310192045</v>
      </c>
      <c r="AS325" s="2">
        <f t="shared" si="91"/>
        <v>1.8206777135194443E-2</v>
      </c>
    </row>
    <row r="326" spans="1:45" x14ac:dyDescent="0.3">
      <c r="A326" s="3">
        <v>43858</v>
      </c>
      <c r="B326" s="4">
        <v>54</v>
      </c>
      <c r="C326" s="1">
        <v>78.103012000000007</v>
      </c>
      <c r="E326" s="1">
        <f t="shared" si="72"/>
        <v>76.880400612878347</v>
      </c>
      <c r="F326" s="1">
        <f t="shared" si="73"/>
        <v>1.2226113871216597</v>
      </c>
      <c r="H326" s="1">
        <f t="shared" si="74"/>
        <v>1.1247894448127072E-2</v>
      </c>
      <c r="I326" s="1">
        <f t="shared" si="64"/>
        <v>76.891648507326479</v>
      </c>
      <c r="J326" s="2">
        <f t="shared" si="75"/>
        <v>1.5509817888630558E-2</v>
      </c>
      <c r="L326" s="1">
        <f t="shared" si="76"/>
        <v>-0.40170585489515526</v>
      </c>
      <c r="M326" s="1">
        <f t="shared" si="65"/>
        <v>76.478694757983192</v>
      </c>
      <c r="N326" s="2">
        <f t="shared" si="77"/>
        <v>2.0797113970672666E-2</v>
      </c>
      <c r="P326" s="1">
        <f t="shared" si="78"/>
        <v>-0.89354876006198947</v>
      </c>
      <c r="Q326" s="1">
        <f t="shared" si="66"/>
        <v>75.986851852816358</v>
      </c>
      <c r="R326" s="2">
        <f t="shared" si="79"/>
        <v>2.7094475526547541E-2</v>
      </c>
      <c r="T326" s="1">
        <f t="shared" si="80"/>
        <v>-1.1919851566791775</v>
      </c>
      <c r="U326" s="1">
        <f t="shared" si="67"/>
        <v>75.688415456199166</v>
      </c>
      <c r="V326" s="2">
        <f t="shared" si="81"/>
        <v>3.0915536827194834E-2</v>
      </c>
      <c r="X326" s="3">
        <v>43858</v>
      </c>
      <c r="Y326" s="4">
        <v>54</v>
      </c>
      <c r="Z326" s="1">
        <v>172.26414500000001</v>
      </c>
      <c r="AB326" s="1">
        <f t="shared" si="82"/>
        <v>172.24197000346658</v>
      </c>
      <c r="AC326" s="1">
        <f t="shared" si="83"/>
        <v>2.2174996533436797E-2</v>
      </c>
      <c r="AE326" s="1">
        <f t="shared" si="84"/>
        <v>-0.69526092322237121</v>
      </c>
      <c r="AF326" s="1">
        <f t="shared" si="68"/>
        <v>171.5467090802442</v>
      </c>
      <c r="AG326" s="2">
        <f t="shared" si="85"/>
        <v>4.1647431608929104E-3</v>
      </c>
      <c r="AI326" s="1">
        <f t="shared" si="86"/>
        <v>-1.4136285845091052</v>
      </c>
      <c r="AJ326" s="1">
        <f t="shared" si="69"/>
        <v>170.82834141895748</v>
      </c>
      <c r="AK326" s="2">
        <f t="shared" si="87"/>
        <v>8.3348951172777987E-3</v>
      </c>
      <c r="AM326" s="1">
        <f t="shared" si="88"/>
        <v>-2.3021961445949515</v>
      </c>
      <c r="AN326" s="1">
        <f t="shared" si="70"/>
        <v>169.93977385887163</v>
      </c>
      <c r="AO326" s="2">
        <f t="shared" si="89"/>
        <v>1.3493064044919975E-2</v>
      </c>
      <c r="AQ326" s="1">
        <f t="shared" si="90"/>
        <v>-2.6208372714163168</v>
      </c>
      <c r="AR326" s="1">
        <f t="shared" si="71"/>
        <v>169.62113273205026</v>
      </c>
      <c r="AS326" s="2">
        <f t="shared" si="91"/>
        <v>1.5342788065094782E-2</v>
      </c>
    </row>
    <row r="327" spans="1:45" x14ac:dyDescent="0.3">
      <c r="A327" s="3">
        <v>43859</v>
      </c>
      <c r="B327" s="4">
        <v>55</v>
      </c>
      <c r="C327" s="1">
        <v>79.737899999999996</v>
      </c>
      <c r="E327" s="1">
        <f t="shared" si="72"/>
        <v>77.613967445151346</v>
      </c>
      <c r="F327" s="1">
        <f t="shared" si="73"/>
        <v>2.1239325548486505</v>
      </c>
      <c r="H327" s="1">
        <f t="shared" si="74"/>
        <v>0.12681892450010654</v>
      </c>
      <c r="I327" s="1">
        <f t="shared" si="64"/>
        <v>77.740786369651445</v>
      </c>
      <c r="J327" s="2">
        <f t="shared" si="75"/>
        <v>2.5045977262362702E-2</v>
      </c>
      <c r="L327" s="1">
        <f t="shared" si="76"/>
        <v>6.9923124853801255E-3</v>
      </c>
      <c r="M327" s="1">
        <f t="shared" si="65"/>
        <v>77.620959757636726</v>
      </c>
      <c r="N327" s="2">
        <f t="shared" si="77"/>
        <v>2.6548733317070933E-2</v>
      </c>
      <c r="P327" s="1">
        <f t="shared" si="78"/>
        <v>0.18034753087910277</v>
      </c>
      <c r="Q327" s="1">
        <f t="shared" si="66"/>
        <v>77.794314976030449</v>
      </c>
      <c r="R327" s="2">
        <f t="shared" si="79"/>
        <v>2.4374670313233069E-2</v>
      </c>
      <c r="T327" s="1">
        <f t="shared" si="80"/>
        <v>0.46398955381969398</v>
      </c>
      <c r="U327" s="1">
        <f t="shared" si="67"/>
        <v>78.077956998971047</v>
      </c>
      <c r="V327" s="2">
        <f t="shared" si="81"/>
        <v>2.0817490817151563E-2</v>
      </c>
      <c r="X327" s="3">
        <v>43859</v>
      </c>
      <c r="Y327" s="4">
        <v>55</v>
      </c>
      <c r="Z327" s="1">
        <v>172.47030599999999</v>
      </c>
      <c r="AB327" s="1">
        <f t="shared" si="82"/>
        <v>172.25527500138665</v>
      </c>
      <c r="AC327" s="1">
        <f t="shared" si="83"/>
        <v>0.21503099861334363</v>
      </c>
      <c r="AE327" s="1">
        <f t="shared" si="84"/>
        <v>-0.58189037583958003</v>
      </c>
      <c r="AF327" s="1">
        <f t="shared" si="68"/>
        <v>171.67338462554707</v>
      </c>
      <c r="AG327" s="2">
        <f t="shared" si="85"/>
        <v>4.6206294459344285E-3</v>
      </c>
      <c r="AI327" s="1">
        <f t="shared" si="86"/>
        <v>-0.95700983813176799</v>
      </c>
      <c r="AJ327" s="1">
        <f t="shared" si="69"/>
        <v>171.29826516325488</v>
      </c>
      <c r="AK327" s="2">
        <f t="shared" si="87"/>
        <v>6.7956094236019471E-3</v>
      </c>
      <c r="AM327" s="1">
        <f t="shared" si="88"/>
        <v>-0.77396539053503488</v>
      </c>
      <c r="AN327" s="1">
        <f t="shared" si="70"/>
        <v>171.48130961085161</v>
      </c>
      <c r="AO327" s="2">
        <f t="shared" si="89"/>
        <v>5.7342994981894628E-3</v>
      </c>
      <c r="AQ327" s="1">
        <f t="shared" si="90"/>
        <v>-0.35547491978702123</v>
      </c>
      <c r="AR327" s="1">
        <f t="shared" si="71"/>
        <v>171.89980008159964</v>
      </c>
      <c r="AS327" s="2">
        <f t="shared" si="91"/>
        <v>3.3078500968181583E-3</v>
      </c>
    </row>
    <row r="328" spans="1:45" x14ac:dyDescent="0.3">
      <c r="A328" s="3">
        <v>43860</v>
      </c>
      <c r="B328" s="4">
        <v>56</v>
      </c>
      <c r="C328" s="1">
        <v>79.622337000000002</v>
      </c>
      <c r="E328" s="1">
        <f t="shared" si="72"/>
        <v>78.888326978060547</v>
      </c>
      <c r="F328" s="1">
        <f t="shared" si="73"/>
        <v>0.7340100219394543</v>
      </c>
      <c r="H328" s="1">
        <f t="shared" si="74"/>
        <v>0.31042542184556177</v>
      </c>
      <c r="I328" s="1">
        <f t="shared" si="64"/>
        <v>79.198752399906112</v>
      </c>
      <c r="J328" s="2">
        <f t="shared" si="75"/>
        <v>5.319921721135731E-3</v>
      </c>
      <c r="L328" s="1">
        <f t="shared" si="76"/>
        <v>0.46324451183795584</v>
      </c>
      <c r="M328" s="1">
        <f t="shared" si="65"/>
        <v>79.351571489898504</v>
      </c>
      <c r="N328" s="2">
        <f t="shared" si="77"/>
        <v>3.4006224924231733E-3</v>
      </c>
      <c r="P328" s="1">
        <f t="shared" si="78"/>
        <v>0.90239545221896811</v>
      </c>
      <c r="Q328" s="1">
        <f t="shared" si="66"/>
        <v>79.790722430279516</v>
      </c>
      <c r="R328" s="2">
        <f t="shared" si="79"/>
        <v>2.1148014065388967E-3</v>
      </c>
      <c r="T328" s="1">
        <f t="shared" si="80"/>
        <v>1.1609077358366706</v>
      </c>
      <c r="U328" s="1">
        <f t="shared" si="67"/>
        <v>80.049234713897221</v>
      </c>
      <c r="V328" s="2">
        <f t="shared" si="81"/>
        <v>5.3615320773267305E-3</v>
      </c>
      <c r="X328" s="3">
        <v>43860</v>
      </c>
      <c r="Y328" s="4">
        <v>56</v>
      </c>
      <c r="Z328" s="1">
        <v>175.09165999999999</v>
      </c>
      <c r="AB328" s="1">
        <f t="shared" si="82"/>
        <v>172.38429360055466</v>
      </c>
      <c r="AC328" s="1">
        <f t="shared" si="83"/>
        <v>2.7073663994453341</v>
      </c>
      <c r="AE328" s="1">
        <f t="shared" si="84"/>
        <v>-0.46814493983836625</v>
      </c>
      <c r="AF328" s="1">
        <f t="shared" si="68"/>
        <v>171.91614866071629</v>
      </c>
      <c r="AG328" s="2">
        <f t="shared" si="85"/>
        <v>1.8136279816432729E-2</v>
      </c>
      <c r="AI328" s="1">
        <f t="shared" si="86"/>
        <v>-0.60948073819584025</v>
      </c>
      <c r="AJ328" s="1">
        <f t="shared" si="69"/>
        <v>171.77481286235883</v>
      </c>
      <c r="AK328" s="2">
        <f t="shared" si="87"/>
        <v>1.8943490156191116E-2</v>
      </c>
      <c r="AM328" s="1">
        <f t="shared" si="88"/>
        <v>-0.17799595733102777</v>
      </c>
      <c r="AN328" s="1">
        <f t="shared" si="70"/>
        <v>172.20629764322362</v>
      </c>
      <c r="AO328" s="2">
        <f t="shared" si="89"/>
        <v>1.6479153586049552E-2</v>
      </c>
      <c r="AQ328" s="1">
        <f t="shared" si="90"/>
        <v>6.1189506514302335E-2</v>
      </c>
      <c r="AR328" s="1">
        <f t="shared" si="71"/>
        <v>172.44548310706895</v>
      </c>
      <c r="AS328" s="2">
        <f t="shared" si="91"/>
        <v>1.5113095009385588E-2</v>
      </c>
    </row>
    <row r="329" spans="1:45" x14ac:dyDescent="0.3">
      <c r="A329" s="3">
        <v>43861</v>
      </c>
      <c r="B329" s="4">
        <v>57</v>
      </c>
      <c r="C329" s="1">
        <v>76.091994999999997</v>
      </c>
      <c r="E329" s="1">
        <f t="shared" si="72"/>
        <v>79.328732991224228</v>
      </c>
      <c r="F329" s="1">
        <f t="shared" si="73"/>
        <v>3.2367379912242313</v>
      </c>
      <c r="H329" s="1">
        <f t="shared" si="74"/>
        <v>0.33122231645646083</v>
      </c>
      <c r="I329" s="1">
        <f t="shared" si="64"/>
        <v>79.65995530768069</v>
      </c>
      <c r="J329" s="2">
        <f t="shared" si="75"/>
        <v>4.6890087553634163E-2</v>
      </c>
      <c r="L329" s="1">
        <f t="shared" si="76"/>
        <v>0.45502265231521694</v>
      </c>
      <c r="M329" s="1">
        <f t="shared" si="65"/>
        <v>79.78375564353945</v>
      </c>
      <c r="N329" s="2">
        <f t="shared" si="77"/>
        <v>4.8517069943289741E-2</v>
      </c>
      <c r="P329" s="1">
        <f t="shared" si="78"/>
        <v>0.59748242244247862</v>
      </c>
      <c r="Q329" s="1">
        <f t="shared" si="66"/>
        <v>79.926215413666711</v>
      </c>
      <c r="R329" s="2">
        <f t="shared" si="79"/>
        <v>5.0389274373299237E-2</v>
      </c>
      <c r="T329" s="1">
        <f t="shared" si="80"/>
        <v>0.54127625433789961</v>
      </c>
      <c r="U329" s="1">
        <f t="shared" si="67"/>
        <v>79.87000924556213</v>
      </c>
      <c r="V329" s="2">
        <f t="shared" si="81"/>
        <v>4.9650613649466456E-2</v>
      </c>
      <c r="X329" s="3">
        <v>43861</v>
      </c>
      <c r="Y329" s="4">
        <v>57</v>
      </c>
      <c r="Z329" s="1">
        <v>170.06492600000001</v>
      </c>
      <c r="AB329" s="1">
        <f t="shared" si="82"/>
        <v>174.00871344022187</v>
      </c>
      <c r="AC329" s="1">
        <f t="shared" si="83"/>
        <v>3.943787440221854</v>
      </c>
      <c r="AE329" s="1">
        <f t="shared" si="84"/>
        <v>-0.13333457511747371</v>
      </c>
      <c r="AF329" s="1">
        <f t="shared" si="68"/>
        <v>173.87537886510438</v>
      </c>
      <c r="AG329" s="2">
        <f t="shared" si="85"/>
        <v>2.2405871420567731E-2</v>
      </c>
      <c r="AI329" s="1">
        <f t="shared" si="86"/>
        <v>0.10536744672033649</v>
      </c>
      <c r="AJ329" s="1">
        <f t="shared" si="69"/>
        <v>174.11408088694219</v>
      </c>
      <c r="AK329" s="2">
        <f t="shared" si="87"/>
        <v>2.3809464903669648E-2</v>
      </c>
      <c r="AM329" s="1">
        <f t="shared" si="88"/>
        <v>1.0115984686878106</v>
      </c>
      <c r="AN329" s="1">
        <f t="shared" si="70"/>
        <v>175.02031190890969</v>
      </c>
      <c r="AO329" s="2">
        <f t="shared" si="89"/>
        <v>2.9138200482971284E-2</v>
      </c>
      <c r="AQ329" s="1">
        <f t="shared" si="90"/>
        <v>1.4055675930258045</v>
      </c>
      <c r="AR329" s="1">
        <f t="shared" si="71"/>
        <v>175.41428103324768</v>
      </c>
      <c r="AS329" s="2">
        <f t="shared" si="91"/>
        <v>3.1454781177205585E-2</v>
      </c>
    </row>
    <row r="330" spans="1:45" x14ac:dyDescent="0.3">
      <c r="A330" s="3">
        <v>43864</v>
      </c>
      <c r="B330" s="4">
        <v>58</v>
      </c>
      <c r="C330" s="1">
        <v>75.883018000000007</v>
      </c>
      <c r="E330" s="1">
        <f t="shared" si="72"/>
        <v>77.386690196489695</v>
      </c>
      <c r="F330" s="1">
        <f t="shared" si="73"/>
        <v>1.5036721964896884</v>
      </c>
      <c r="H330" s="1">
        <f t="shared" si="74"/>
        <v>-3.2500101334098197E-2</v>
      </c>
      <c r="I330" s="1">
        <f t="shared" si="64"/>
        <v>77.354190095155602</v>
      </c>
      <c r="J330" s="2">
        <f t="shared" si="75"/>
        <v>1.9387369320967105E-2</v>
      </c>
      <c r="L330" s="1">
        <f t="shared" si="76"/>
        <v>-0.40792090862269309</v>
      </c>
      <c r="M330" s="1">
        <f t="shared" si="65"/>
        <v>76.978769287866996</v>
      </c>
      <c r="N330" s="2">
        <f t="shared" si="77"/>
        <v>1.4440006693816378E-2</v>
      </c>
      <c r="P330" s="1">
        <f t="shared" si="78"/>
        <v>-1.0786042208943492</v>
      </c>
      <c r="Q330" s="1">
        <f t="shared" si="66"/>
        <v>76.308085975595347</v>
      </c>
      <c r="R330" s="2">
        <f t="shared" si="79"/>
        <v>5.6016219016926799E-3</v>
      </c>
      <c r="T330" s="1">
        <f t="shared" si="80"/>
        <v>-1.5943781278643925</v>
      </c>
      <c r="U330" s="1">
        <f t="shared" si="67"/>
        <v>75.792312068625307</v>
      </c>
      <c r="V330" s="2">
        <f t="shared" si="81"/>
        <v>1.1953390068737096E-3</v>
      </c>
      <c r="X330" s="3">
        <v>43864</v>
      </c>
      <c r="Y330" s="4">
        <v>58</v>
      </c>
      <c r="Z330" s="1">
        <v>168.19955400000001</v>
      </c>
      <c r="AB330" s="1">
        <f t="shared" si="82"/>
        <v>171.64244097608878</v>
      </c>
      <c r="AC330" s="1">
        <f t="shared" si="83"/>
        <v>3.4428869760887721</v>
      </c>
      <c r="AE330" s="1">
        <f t="shared" si="84"/>
        <v>-0.49060463735997228</v>
      </c>
      <c r="AF330" s="1">
        <f t="shared" si="68"/>
        <v>171.1518363387288</v>
      </c>
      <c r="AG330" s="2">
        <f t="shared" si="85"/>
        <v>1.7552260208304672E-2</v>
      </c>
      <c r="AI330" s="1">
        <f t="shared" si="86"/>
        <v>-0.68555732475275988</v>
      </c>
      <c r="AJ330" s="1">
        <f t="shared" si="69"/>
        <v>170.95688365133603</v>
      </c>
      <c r="AK330" s="2">
        <f t="shared" si="87"/>
        <v>1.6393204296701179E-2</v>
      </c>
      <c r="AM330" s="1">
        <f t="shared" si="88"/>
        <v>-1.2177963469739836</v>
      </c>
      <c r="AN330" s="1">
        <f t="shared" si="70"/>
        <v>170.42464462911479</v>
      </c>
      <c r="AO330" s="2">
        <f t="shared" si="89"/>
        <v>1.3228873538599207E-2</v>
      </c>
      <c r="AQ330" s="1">
        <f t="shared" si="90"/>
        <v>-1.8382148561308447</v>
      </c>
      <c r="AR330" s="1">
        <f t="shared" si="71"/>
        <v>169.80422611995795</v>
      </c>
      <c r="AS330" s="2">
        <f t="shared" si="91"/>
        <v>9.5402876036041057E-3</v>
      </c>
    </row>
    <row r="331" spans="1:45" x14ac:dyDescent="0.3">
      <c r="A331" s="3">
        <v>43865</v>
      </c>
      <c r="B331" s="4">
        <v>59</v>
      </c>
      <c r="C331" s="1">
        <v>78.388199</v>
      </c>
      <c r="E331" s="1">
        <f t="shared" si="72"/>
        <v>76.484486878595874</v>
      </c>
      <c r="F331" s="1">
        <f t="shared" si="73"/>
        <v>1.9037121214041264</v>
      </c>
      <c r="H331" s="1">
        <f t="shared" si="74"/>
        <v>-0.17165261598365394</v>
      </c>
      <c r="I331" s="1">
        <f t="shared" si="64"/>
        <v>76.312834262612213</v>
      </c>
      <c r="J331" s="2">
        <f t="shared" si="75"/>
        <v>2.6475474164010158E-2</v>
      </c>
      <c r="L331" s="1">
        <f t="shared" si="76"/>
        <v>-0.58586257596029934</v>
      </c>
      <c r="M331" s="1">
        <f t="shared" si="65"/>
        <v>75.898624302635568</v>
      </c>
      <c r="N331" s="2">
        <f t="shared" si="77"/>
        <v>3.1759559846048155E-2</v>
      </c>
      <c r="P331" s="1">
        <f t="shared" si="78"/>
        <v>-0.96217962491400089</v>
      </c>
      <c r="Q331" s="1">
        <f t="shared" si="66"/>
        <v>75.522307253681873</v>
      </c>
      <c r="R331" s="2">
        <f t="shared" si="79"/>
        <v>3.6560244818459563E-2</v>
      </c>
      <c r="T331" s="1">
        <f t="shared" si="80"/>
        <v>-0.99910779128970151</v>
      </c>
      <c r="U331" s="1">
        <f t="shared" si="67"/>
        <v>75.485379087306171</v>
      </c>
      <c r="V331" s="2">
        <f t="shared" si="81"/>
        <v>3.703133825914063E-2</v>
      </c>
      <c r="X331" s="3">
        <v>43865</v>
      </c>
      <c r="Y331" s="4">
        <v>59</v>
      </c>
      <c r="Z331" s="1">
        <v>172.01869199999999</v>
      </c>
      <c r="AB331" s="1">
        <f t="shared" si="82"/>
        <v>169.57670879043553</v>
      </c>
      <c r="AC331" s="1">
        <f t="shared" si="83"/>
        <v>2.4419832095644551</v>
      </c>
      <c r="AE331" s="1">
        <f t="shared" si="84"/>
        <v>-0.74262504508689609</v>
      </c>
      <c r="AF331" s="1">
        <f t="shared" si="68"/>
        <v>168.83408374534864</v>
      </c>
      <c r="AG331" s="2">
        <f t="shared" si="85"/>
        <v>1.8513152365158967E-2</v>
      </c>
      <c r="AI331" s="1">
        <f t="shared" si="86"/>
        <v>-1.1272132802409156</v>
      </c>
      <c r="AJ331" s="1">
        <f t="shared" si="69"/>
        <v>168.44949551019462</v>
      </c>
      <c r="AK331" s="2">
        <f t="shared" si="87"/>
        <v>2.0748887509302563E-2</v>
      </c>
      <c r="AM331" s="1">
        <f t="shared" si="88"/>
        <v>-1.7774340005022968</v>
      </c>
      <c r="AN331" s="1">
        <f t="shared" si="70"/>
        <v>167.79927478993324</v>
      </c>
      <c r="AO331" s="2">
        <f t="shared" si="89"/>
        <v>2.4528829751052587E-2</v>
      </c>
      <c r="AQ331" s="1">
        <f t="shared" si="90"/>
        <v>-2.0338797595201101</v>
      </c>
      <c r="AR331" s="1">
        <f t="shared" si="71"/>
        <v>167.54282903091541</v>
      </c>
      <c r="AS331" s="2">
        <f t="shared" si="91"/>
        <v>2.6019631454264135E-2</v>
      </c>
    </row>
    <row r="332" spans="1:45" x14ac:dyDescent="0.3">
      <c r="A332" s="3">
        <v>43866</v>
      </c>
      <c r="B332" s="4">
        <v>60</v>
      </c>
      <c r="C332" s="1">
        <v>79.027405000000002</v>
      </c>
      <c r="E332" s="1">
        <f t="shared" si="72"/>
        <v>77.62671415143835</v>
      </c>
      <c r="F332" s="1">
        <f t="shared" si="73"/>
        <v>1.400690848561652</v>
      </c>
      <c r="H332" s="1">
        <f t="shared" si="74"/>
        <v>3.8568166228526823E-2</v>
      </c>
      <c r="I332" s="1">
        <f t="shared" si="64"/>
        <v>77.665282317666879</v>
      </c>
      <c r="J332" s="2">
        <f t="shared" si="75"/>
        <v>1.7236080095672162E-2</v>
      </c>
      <c r="L332" s="1">
        <f t="shared" si="76"/>
        <v>3.6249769608699689E-2</v>
      </c>
      <c r="M332" s="1">
        <f t="shared" si="65"/>
        <v>77.662963921047051</v>
      </c>
      <c r="N332" s="2">
        <f t="shared" si="77"/>
        <v>1.7265416711493311E-2</v>
      </c>
      <c r="P332" s="1">
        <f t="shared" si="78"/>
        <v>0.42672892760527381</v>
      </c>
      <c r="Q332" s="1">
        <f t="shared" si="66"/>
        <v>78.053443079043618</v>
      </c>
      <c r="R332" s="2">
        <f t="shared" si="79"/>
        <v>1.2324356607133742E-2</v>
      </c>
      <c r="T332" s="1">
        <f t="shared" si="80"/>
        <v>0.84244036386397092</v>
      </c>
      <c r="U332" s="1">
        <f t="shared" si="67"/>
        <v>78.469154515302321</v>
      </c>
      <c r="V332" s="2">
        <f t="shared" si="81"/>
        <v>7.0640113350258727E-3</v>
      </c>
      <c r="X332" s="3">
        <v>43866</v>
      </c>
      <c r="Y332" s="4">
        <v>60</v>
      </c>
      <c r="Z332" s="1">
        <v>173.677887</v>
      </c>
      <c r="AB332" s="1">
        <f t="shared" si="82"/>
        <v>171.04189871617422</v>
      </c>
      <c r="AC332" s="1">
        <f t="shared" si="83"/>
        <v>2.6359882838257818</v>
      </c>
      <c r="AE332" s="1">
        <f t="shared" si="84"/>
        <v>-0.38937464975480318</v>
      </c>
      <c r="AF332" s="1">
        <f t="shared" si="68"/>
        <v>170.6525240664194</v>
      </c>
      <c r="AG332" s="2">
        <f t="shared" si="85"/>
        <v>1.741939049258813E-2</v>
      </c>
      <c r="AI332" s="1">
        <f t="shared" si="86"/>
        <v>-0.29764425432744357</v>
      </c>
      <c r="AJ332" s="1">
        <f t="shared" si="69"/>
        <v>170.74425446184677</v>
      </c>
      <c r="AK332" s="2">
        <f t="shared" si="87"/>
        <v>1.6891226562154301E-2</v>
      </c>
      <c r="AM332" s="1">
        <f t="shared" si="88"/>
        <v>0.36269779081675091</v>
      </c>
      <c r="AN332" s="1">
        <f t="shared" si="70"/>
        <v>171.40459650699097</v>
      </c>
      <c r="AO332" s="2">
        <f t="shared" si="89"/>
        <v>1.3089118783492735E-2</v>
      </c>
      <c r="AQ332" s="1">
        <f t="shared" si="90"/>
        <v>0.97532016980245317</v>
      </c>
      <c r="AR332" s="1">
        <f t="shared" si="71"/>
        <v>172.01721888597666</v>
      </c>
      <c r="AS332" s="2">
        <f t="shared" si="91"/>
        <v>9.5617706013623807E-3</v>
      </c>
    </row>
    <row r="333" spans="1:45" x14ac:dyDescent="0.3">
      <c r="A333" s="3">
        <v>43867</v>
      </c>
      <c r="B333" s="4">
        <v>61</v>
      </c>
      <c r="C333" s="1">
        <v>79.951774999999998</v>
      </c>
      <c r="E333" s="1">
        <f t="shared" si="72"/>
        <v>78.467128660575341</v>
      </c>
      <c r="F333" s="1">
        <f t="shared" si="73"/>
        <v>1.484646339424657</v>
      </c>
      <c r="H333" s="1">
        <f t="shared" si="74"/>
        <v>0.16686358109388111</v>
      </c>
      <c r="I333" s="1">
        <f t="shared" si="64"/>
        <v>78.633992241669219</v>
      </c>
      <c r="J333" s="2">
        <f t="shared" si="75"/>
        <v>1.6482220167479446E-2</v>
      </c>
      <c r="L333" s="1">
        <f t="shared" si="76"/>
        <v>0.32574907583888463</v>
      </c>
      <c r="M333" s="1">
        <f t="shared" si="65"/>
        <v>78.792877736414226</v>
      </c>
      <c r="N333" s="2">
        <f t="shared" si="77"/>
        <v>1.4494953533999358E-2</v>
      </c>
      <c r="P333" s="1">
        <f t="shared" si="78"/>
        <v>0.69976141141620729</v>
      </c>
      <c r="Q333" s="1">
        <f t="shared" si="66"/>
        <v>79.166890071991546</v>
      </c>
      <c r="R333" s="2">
        <f t="shared" si="79"/>
        <v>9.8169793979990087E-3</v>
      </c>
      <c r="T333" s="1">
        <f t="shared" si="80"/>
        <v>0.84069812879876848</v>
      </c>
      <c r="U333" s="1">
        <f t="shared" si="67"/>
        <v>79.307826789374104</v>
      </c>
      <c r="V333" s="2">
        <f t="shared" si="81"/>
        <v>8.0542078099691168E-3</v>
      </c>
      <c r="X333" s="3">
        <v>43867</v>
      </c>
      <c r="Y333" s="4">
        <v>61</v>
      </c>
      <c r="Z333" s="1">
        <v>173.137924</v>
      </c>
      <c r="AB333" s="1">
        <f t="shared" si="82"/>
        <v>172.62349168646966</v>
      </c>
      <c r="AC333" s="1">
        <f t="shared" si="83"/>
        <v>0.51443231353033525</v>
      </c>
      <c r="AE333" s="1">
        <f t="shared" si="84"/>
        <v>-7.4019830546763199E-2</v>
      </c>
      <c r="AF333" s="1">
        <f t="shared" si="68"/>
        <v>172.54947185592289</v>
      </c>
      <c r="AG333" s="2">
        <f t="shared" si="85"/>
        <v>3.3987478334158005E-3</v>
      </c>
      <c r="AI333" s="1">
        <f t="shared" si="86"/>
        <v>0.30371165755188123</v>
      </c>
      <c r="AJ333" s="1">
        <f t="shared" si="69"/>
        <v>172.92720334402154</v>
      </c>
      <c r="AK333" s="2">
        <f t="shared" si="87"/>
        <v>1.217068168025758E-3</v>
      </c>
      <c r="AM333" s="1">
        <f t="shared" si="88"/>
        <v>1.1671686092726898</v>
      </c>
      <c r="AN333" s="1">
        <f t="shared" si="70"/>
        <v>173.79066029574236</v>
      </c>
      <c r="AO333" s="2">
        <f t="shared" si="89"/>
        <v>3.7700365157569853E-3</v>
      </c>
      <c r="AQ333" s="1">
        <f t="shared" si="90"/>
        <v>1.4967147782264272</v>
      </c>
      <c r="AR333" s="1">
        <f t="shared" si="71"/>
        <v>174.12020646469608</v>
      </c>
      <c r="AS333" s="2">
        <f t="shared" si="91"/>
        <v>5.6734102038562273E-3</v>
      </c>
    </row>
    <row r="334" spans="1:45" x14ac:dyDescent="0.3">
      <c r="A334" s="3">
        <v>43868</v>
      </c>
      <c r="B334" s="4">
        <v>62</v>
      </c>
      <c r="C334" s="1">
        <v>78.865020999999999</v>
      </c>
      <c r="E334" s="1">
        <f t="shared" si="72"/>
        <v>79.357916464230129</v>
      </c>
      <c r="F334" s="1">
        <f t="shared" si="73"/>
        <v>0.49289546423013064</v>
      </c>
      <c r="H334" s="1">
        <f t="shared" si="74"/>
        <v>0.28269145670362628</v>
      </c>
      <c r="I334" s="1">
        <f t="shared" si="64"/>
        <v>79.640607920933761</v>
      </c>
      <c r="J334" s="2">
        <f t="shared" si="75"/>
        <v>9.8343588970040575E-3</v>
      </c>
      <c r="L334" s="1">
        <f t="shared" si="76"/>
        <v>0.52916301785261011</v>
      </c>
      <c r="M334" s="1">
        <f t="shared" si="65"/>
        <v>79.88707948208274</v>
      </c>
      <c r="N334" s="2">
        <f t="shared" si="77"/>
        <v>1.2959591833276012E-2</v>
      </c>
      <c r="P334" s="1">
        <f t="shared" si="78"/>
        <v>0.82583883029367078</v>
      </c>
      <c r="Q334" s="1">
        <f t="shared" si="66"/>
        <v>80.183755294523806</v>
      </c>
      <c r="R334" s="2">
        <f t="shared" si="79"/>
        <v>1.6721409286428863E-2</v>
      </c>
      <c r="T334" s="1">
        <f t="shared" si="80"/>
        <v>0.88377524917494565</v>
      </c>
      <c r="U334" s="1">
        <f t="shared" si="67"/>
        <v>80.241691713405075</v>
      </c>
      <c r="V334" s="2">
        <f t="shared" si="81"/>
        <v>1.7456036858280635E-2</v>
      </c>
      <c r="X334" s="3">
        <v>43868</v>
      </c>
      <c r="Y334" s="4">
        <v>62</v>
      </c>
      <c r="Z334" s="1">
        <v>172.08738700000001</v>
      </c>
      <c r="AB334" s="1">
        <f t="shared" si="82"/>
        <v>172.93215107458786</v>
      </c>
      <c r="AC334" s="1">
        <f t="shared" si="83"/>
        <v>0.84476407458785729</v>
      </c>
      <c r="AE334" s="1">
        <f t="shared" si="84"/>
        <v>-1.2791155560368903E-2</v>
      </c>
      <c r="AF334" s="1">
        <f t="shared" si="68"/>
        <v>172.9193599190275</v>
      </c>
      <c r="AG334" s="2">
        <f t="shared" si="85"/>
        <v>4.834595571071648E-3</v>
      </c>
      <c r="AI334" s="1">
        <f t="shared" si="86"/>
        <v>0.30529493133310359</v>
      </c>
      <c r="AJ334" s="1">
        <f t="shared" si="69"/>
        <v>173.23744600592096</v>
      </c>
      <c r="AK334" s="2">
        <f t="shared" si="87"/>
        <v>6.6829941808631875E-3</v>
      </c>
      <c r="AM334" s="1">
        <f t="shared" si="88"/>
        <v>0.60055252331072728</v>
      </c>
      <c r="AN334" s="1">
        <f t="shared" si="70"/>
        <v>173.5327035978986</v>
      </c>
      <c r="AO334" s="2">
        <f t="shared" si="89"/>
        <v>8.3987363809446217E-3</v>
      </c>
      <c r="AQ334" s="1">
        <f t="shared" si="90"/>
        <v>0.47498714273335285</v>
      </c>
      <c r="AR334" s="1">
        <f t="shared" si="71"/>
        <v>173.4071382173212</v>
      </c>
      <c r="AS334" s="2">
        <f t="shared" si="91"/>
        <v>7.6690758127508649E-3</v>
      </c>
    </row>
    <row r="335" spans="1:45" x14ac:dyDescent="0.3">
      <c r="A335" s="3">
        <v>43871</v>
      </c>
      <c r="B335" s="4">
        <v>63</v>
      </c>
      <c r="C335" s="1">
        <v>79.239593999999997</v>
      </c>
      <c r="E335" s="1">
        <f t="shared" si="72"/>
        <v>79.062179185692059</v>
      </c>
      <c r="F335" s="1">
        <f t="shared" si="73"/>
        <v>0.17741481430793726</v>
      </c>
      <c r="H335" s="1">
        <f t="shared" si="74"/>
        <v>0.19014285906495487</v>
      </c>
      <c r="I335" s="1">
        <f t="shared" si="64"/>
        <v>79.252322044757008</v>
      </c>
      <c r="J335" s="2">
        <f t="shared" si="75"/>
        <v>1.6062733432242854E-4</v>
      </c>
      <c r="L335" s="1">
        <f t="shared" si="76"/>
        <v>0.23219891115196534</v>
      </c>
      <c r="M335" s="1">
        <f t="shared" si="65"/>
        <v>79.294378096844028</v>
      </c>
      <c r="N335" s="2">
        <f t="shared" si="77"/>
        <v>6.9137276049182164E-4</v>
      </c>
      <c r="P335" s="1">
        <f t="shared" si="78"/>
        <v>8.5598598464721926E-2</v>
      </c>
      <c r="Q335" s="1">
        <f t="shared" si="66"/>
        <v>79.147777784156787</v>
      </c>
      <c r="R335" s="2">
        <f t="shared" si="79"/>
        <v>1.1587163841754371E-3</v>
      </c>
      <c r="T335" s="1">
        <f t="shared" si="80"/>
        <v>-0.13060552465824768</v>
      </c>
      <c r="U335" s="1">
        <f t="shared" si="67"/>
        <v>78.931573661033809</v>
      </c>
      <c r="V335" s="2">
        <f t="shared" si="81"/>
        <v>3.8872023873088943E-3</v>
      </c>
      <c r="X335" s="3">
        <v>43871</v>
      </c>
      <c r="Y335" s="4">
        <v>63</v>
      </c>
      <c r="Z335" s="1">
        <v>173.72699</v>
      </c>
      <c r="AB335" s="1">
        <f t="shared" si="82"/>
        <v>172.42529262983516</v>
      </c>
      <c r="AC335" s="1">
        <f t="shared" si="83"/>
        <v>1.3016973701648453</v>
      </c>
      <c r="AE335" s="1">
        <f t="shared" si="84"/>
        <v>-9.1841921831143258E-2</v>
      </c>
      <c r="AF335" s="1">
        <f t="shared" si="68"/>
        <v>172.33345070800402</v>
      </c>
      <c r="AG335" s="2">
        <f t="shared" si="85"/>
        <v>8.0214323174308041E-3</v>
      </c>
      <c r="AI335" s="1">
        <f t="shared" si="86"/>
        <v>4.5405850985643648E-2</v>
      </c>
      <c r="AJ335" s="1">
        <f t="shared" si="69"/>
        <v>172.4706984808208</v>
      </c>
      <c r="AK335" s="2">
        <f t="shared" si="87"/>
        <v>7.2314124545598824E-3</v>
      </c>
      <c r="AM335" s="1">
        <f t="shared" si="88"/>
        <v>-0.13033871561114052</v>
      </c>
      <c r="AN335" s="1">
        <f t="shared" si="70"/>
        <v>172.29495391422401</v>
      </c>
      <c r="AO335" s="2">
        <f t="shared" si="89"/>
        <v>8.2430259441897361E-3</v>
      </c>
      <c r="AQ335" s="1">
        <f t="shared" si="90"/>
        <v>-0.36940006250466006</v>
      </c>
      <c r="AR335" s="1">
        <f t="shared" si="71"/>
        <v>172.05589256733049</v>
      </c>
      <c r="AS335" s="2">
        <f t="shared" si="91"/>
        <v>9.6191008240545245E-3</v>
      </c>
    </row>
    <row r="336" spans="1:45" x14ac:dyDescent="0.3">
      <c r="A336" s="3">
        <v>43872</v>
      </c>
      <c r="B336" s="4">
        <v>64</v>
      </c>
      <c r="C336" s="1">
        <v>78.761520000000004</v>
      </c>
      <c r="E336" s="1">
        <f t="shared" si="72"/>
        <v>79.168628074276825</v>
      </c>
      <c r="F336" s="1">
        <f t="shared" si="73"/>
        <v>0.40710807427682028</v>
      </c>
      <c r="H336" s="1">
        <f t="shared" si="74"/>
        <v>0.17675182378812454</v>
      </c>
      <c r="I336" s="1">
        <f t="shared" si="64"/>
        <v>79.345379898064948</v>
      </c>
      <c r="J336" s="2">
        <f t="shared" si="75"/>
        <v>7.4130095262882638E-3</v>
      </c>
      <c r="L336" s="1">
        <f t="shared" si="76"/>
        <v>0.18692890302777329</v>
      </c>
      <c r="M336" s="1">
        <f t="shared" si="65"/>
        <v>79.355556977304602</v>
      </c>
      <c r="N336" s="2">
        <f t="shared" si="77"/>
        <v>7.5422233763974746E-3</v>
      </c>
      <c r="P336" s="1">
        <f t="shared" si="78"/>
        <v>9.9359789943950477E-2</v>
      </c>
      <c r="Q336" s="1">
        <f t="shared" si="66"/>
        <v>79.267987864220771</v>
      </c>
      <c r="R336" s="2">
        <f t="shared" si="79"/>
        <v>6.4303972830992429E-3</v>
      </c>
      <c r="T336" s="1">
        <f t="shared" si="80"/>
        <v>7.3261270730743386E-2</v>
      </c>
      <c r="U336" s="1">
        <f t="shared" si="67"/>
        <v>79.241889345007564</v>
      </c>
      <c r="V336" s="2">
        <f t="shared" si="81"/>
        <v>6.0990359887361225E-3</v>
      </c>
      <c r="X336" s="3">
        <v>43872</v>
      </c>
      <c r="Y336" s="4">
        <v>64</v>
      </c>
      <c r="Z336" s="1">
        <v>175.88691700000001</v>
      </c>
      <c r="AB336" s="1">
        <f t="shared" si="82"/>
        <v>173.20631105193405</v>
      </c>
      <c r="AC336" s="1">
        <f t="shared" si="83"/>
        <v>2.6806059480659599</v>
      </c>
      <c r="AE336" s="1">
        <f t="shared" si="84"/>
        <v>4.7815733197662996E-2</v>
      </c>
      <c r="AF336" s="1">
        <f t="shared" si="68"/>
        <v>173.25412678513172</v>
      </c>
      <c r="AG336" s="2">
        <f t="shared" si="85"/>
        <v>1.4968652926404376E-2</v>
      </c>
      <c r="AI336" s="1">
        <f t="shared" si="86"/>
        <v>0.28080187374188437</v>
      </c>
      <c r="AJ336" s="1">
        <f t="shared" si="69"/>
        <v>173.48711292567594</v>
      </c>
      <c r="AK336" s="2">
        <f t="shared" si="87"/>
        <v>1.3644016935745519E-2</v>
      </c>
      <c r="AM336" s="1">
        <f t="shared" si="88"/>
        <v>0.4711569952774835</v>
      </c>
      <c r="AN336" s="1">
        <f t="shared" si="70"/>
        <v>173.67746804721153</v>
      </c>
      <c r="AO336" s="2">
        <f t="shared" si="89"/>
        <v>1.2561758375629936E-2</v>
      </c>
      <c r="AQ336" s="1">
        <f t="shared" si="90"/>
        <v>0.61995983425439805</v>
      </c>
      <c r="AR336" s="1">
        <f t="shared" si="71"/>
        <v>173.82627088618844</v>
      </c>
      <c r="AS336" s="2">
        <f t="shared" si="91"/>
        <v>1.1715744121045523E-2</v>
      </c>
    </row>
    <row r="337" spans="1:45" x14ac:dyDescent="0.3">
      <c r="A337" s="3">
        <v>43873</v>
      </c>
      <c r="B337" s="4">
        <v>65</v>
      </c>
      <c r="C337" s="1">
        <v>80.631927000000005</v>
      </c>
      <c r="E337" s="1">
        <f t="shared" si="72"/>
        <v>78.924363229710735</v>
      </c>
      <c r="F337" s="1">
        <f t="shared" si="73"/>
        <v>1.7075637702892692</v>
      </c>
      <c r="H337" s="1">
        <f t="shared" si="74"/>
        <v>0.10938915685145033</v>
      </c>
      <c r="I337" s="1">
        <f t="shared" si="64"/>
        <v>79.033752386562185</v>
      </c>
      <c r="J337" s="2">
        <f t="shared" si="75"/>
        <v>1.9820617873089152E-2</v>
      </c>
      <c r="L337" s="1">
        <f t="shared" si="76"/>
        <v>3.1699153893982757E-2</v>
      </c>
      <c r="M337" s="1">
        <f t="shared" si="65"/>
        <v>78.956062383604717</v>
      </c>
      <c r="N337" s="2">
        <f t="shared" si="77"/>
        <v>2.0784132027444755E-2</v>
      </c>
      <c r="P337" s="1">
        <f t="shared" si="78"/>
        <v>-0.12743246883267581</v>
      </c>
      <c r="Q337" s="1">
        <f t="shared" si="66"/>
        <v>78.796930760878055</v>
      </c>
      <c r="R337" s="2">
        <f t="shared" si="79"/>
        <v>2.2757688020056236E-2</v>
      </c>
      <c r="T337" s="1">
        <f t="shared" si="80"/>
        <v>-0.19981118842453274</v>
      </c>
      <c r="U337" s="1">
        <f t="shared" si="67"/>
        <v>78.724552041286202</v>
      </c>
      <c r="V337" s="2">
        <f t="shared" si="81"/>
        <v>2.3655331450949973E-2</v>
      </c>
      <c r="X337" s="3">
        <v>43873</v>
      </c>
      <c r="Y337" s="4">
        <v>65</v>
      </c>
      <c r="Z337" s="1">
        <v>177.879929</v>
      </c>
      <c r="AB337" s="1">
        <f t="shared" si="82"/>
        <v>174.81467462077364</v>
      </c>
      <c r="AC337" s="1">
        <f t="shared" si="83"/>
        <v>3.06525437922636</v>
      </c>
      <c r="AE337" s="1">
        <f t="shared" si="84"/>
        <v>0.29750338690037181</v>
      </c>
      <c r="AF337" s="1">
        <f t="shared" si="68"/>
        <v>175.112178007674</v>
      </c>
      <c r="AG337" s="2">
        <f t="shared" si="85"/>
        <v>1.55596587421957E-2</v>
      </c>
      <c r="AI337" s="1">
        <f t="shared" si="86"/>
        <v>0.70562161617315111</v>
      </c>
      <c r="AJ337" s="1">
        <f t="shared" si="69"/>
        <v>175.52029623694679</v>
      </c>
      <c r="AK337" s="2">
        <f t="shared" si="87"/>
        <v>1.3265312035587853E-2</v>
      </c>
      <c r="AM337" s="1">
        <f t="shared" si="88"/>
        <v>1.2217133338284758</v>
      </c>
      <c r="AN337" s="1">
        <f t="shared" si="70"/>
        <v>176.03638795460213</v>
      </c>
      <c r="AO337" s="2">
        <f t="shared" si="89"/>
        <v>1.0363963240607491E-2</v>
      </c>
      <c r="AQ337" s="1">
        <f t="shared" si="90"/>
        <v>1.4699870459976656</v>
      </c>
      <c r="AR337" s="1">
        <f t="shared" si="71"/>
        <v>176.28466166677131</v>
      </c>
      <c r="AS337" s="2">
        <f t="shared" si="91"/>
        <v>8.9682256013756938E-3</v>
      </c>
    </row>
    <row r="338" spans="1:45" x14ac:dyDescent="0.3">
      <c r="A338" s="3">
        <v>43874</v>
      </c>
      <c r="B338" s="4">
        <v>66</v>
      </c>
      <c r="C338" s="1">
        <v>80.057738999999998</v>
      </c>
      <c r="E338" s="1">
        <f t="shared" si="72"/>
        <v>79.9489014918843</v>
      </c>
      <c r="F338" s="1">
        <f t="shared" si="73"/>
        <v>0.10883750811569826</v>
      </c>
      <c r="H338" s="1">
        <f t="shared" si="74"/>
        <v>0.25581301370298859</v>
      </c>
      <c r="I338" s="1">
        <f t="shared" ref="I338:I401" si="92">E338+H338</f>
        <v>80.20471450558729</v>
      </c>
      <c r="J338" s="2">
        <f t="shared" si="75"/>
        <v>1.835868804479881E-3</v>
      </c>
      <c r="L338" s="1">
        <f t="shared" si="76"/>
        <v>0.38912123287463213</v>
      </c>
      <c r="M338" s="1">
        <f t="shared" ref="M338:M401" si="93">E338+L338</f>
        <v>80.338022724758929</v>
      </c>
      <c r="N338" s="2">
        <f t="shared" si="77"/>
        <v>3.5010197422504141E-3</v>
      </c>
      <c r="P338" s="1">
        <f t="shared" si="78"/>
        <v>0.63286821363144274</v>
      </c>
      <c r="Q338" s="1">
        <f t="shared" ref="Q338:Q401" si="94">E338+P338</f>
        <v>80.58176970551574</v>
      </c>
      <c r="R338" s="2">
        <f t="shared" si="79"/>
        <v>6.5456595709721659E-3</v>
      </c>
      <c r="T338" s="1">
        <f t="shared" si="80"/>
        <v>0.85312933908983068</v>
      </c>
      <c r="U338" s="1">
        <f t="shared" ref="U338:U401" si="95">E338+T338</f>
        <v>80.802030830974132</v>
      </c>
      <c r="V338" s="2">
        <f t="shared" si="81"/>
        <v>9.2969379384313412E-3</v>
      </c>
      <c r="X338" s="3">
        <v>43874</v>
      </c>
      <c r="Y338" s="4">
        <v>66</v>
      </c>
      <c r="Z338" s="1">
        <v>176.839249</v>
      </c>
      <c r="AB338" s="1">
        <f t="shared" si="82"/>
        <v>176.65382724830945</v>
      </c>
      <c r="AC338" s="1">
        <f t="shared" si="83"/>
        <v>0.18542175169054076</v>
      </c>
      <c r="AE338" s="1">
        <f t="shared" si="84"/>
        <v>0.54416726540204197</v>
      </c>
      <c r="AF338" s="1">
        <f t="shared" ref="AF338:AF401" si="96">AB338+AE338</f>
        <v>177.19799451371151</v>
      </c>
      <c r="AG338" s="2">
        <f t="shared" si="85"/>
        <v>2.0286532302085914E-3</v>
      </c>
      <c r="AI338" s="1">
        <f t="shared" si="86"/>
        <v>1.0683515398092021</v>
      </c>
      <c r="AJ338" s="1">
        <f t="shared" ref="AJ338:AJ401" si="97">AB338+AI338</f>
        <v>177.72217878811867</v>
      </c>
      <c r="AK338" s="2">
        <f t="shared" si="87"/>
        <v>4.9928383722025044E-3</v>
      </c>
      <c r="AM338" s="1">
        <f t="shared" si="88"/>
        <v>1.6292232676753167</v>
      </c>
      <c r="AN338" s="1">
        <f t="shared" ref="AN338:AN401" si="98">AB338+AM338</f>
        <v>178.28305051598477</v>
      </c>
      <c r="AO338" s="2">
        <f t="shared" si="89"/>
        <v>8.1644856792214369E-3</v>
      </c>
      <c r="AQ338" s="1">
        <f t="shared" si="90"/>
        <v>1.7874694461204701</v>
      </c>
      <c r="AR338" s="1">
        <f t="shared" ref="AR338:AR401" si="99">AB338+AQ338</f>
        <v>178.44129669442992</v>
      </c>
      <c r="AS338" s="2">
        <f t="shared" si="91"/>
        <v>9.059344593970356E-3</v>
      </c>
    </row>
    <row r="339" spans="1:45" x14ac:dyDescent="0.3">
      <c r="A339" s="3">
        <v>43875</v>
      </c>
      <c r="B339" s="4">
        <v>67</v>
      </c>
      <c r="C339" s="1">
        <v>80.077461</v>
      </c>
      <c r="E339" s="1">
        <f t="shared" ref="E339:E402" si="100">C338*$D$273+(1-$D$273)*E338</f>
        <v>80.014203996753722</v>
      </c>
      <c r="F339" s="1">
        <f t="shared" ref="F339:F402" si="101">ABS(C339-E339)</f>
        <v>6.3257003246278032E-2</v>
      </c>
      <c r="H339" s="1">
        <f t="shared" ref="H339:H402" si="102">$G$273*(E339-E338)+(1-$G$273)*H338</f>
        <v>0.22533133228961791</v>
      </c>
      <c r="I339" s="1">
        <f t="shared" si="92"/>
        <v>80.239535329043335</v>
      </c>
      <c r="J339" s="2">
        <f t="shared" ref="J339:J402" si="103">ABS((C339-I339)/C339)</f>
        <v>2.0239693793904791E-3</v>
      </c>
      <c r="L339" s="1">
        <f t="shared" ref="L339:L402" si="104">$K$273*(E339-E338)+(1-$K$273)*L338</f>
        <v>0.27254649079275639</v>
      </c>
      <c r="M339" s="1">
        <f t="shared" si="93"/>
        <v>80.286750487546485</v>
      </c>
      <c r="N339" s="2">
        <f t="shared" ref="N339:N402" si="105">ABS((C339-M339)/C339)</f>
        <v>2.6135879551236647E-3</v>
      </c>
      <c r="P339" s="1">
        <f t="shared" ref="P339:P402" si="106">$O$273*(E339-E338)+(1-$O$273)*P338</f>
        <v>0.2582748458485089</v>
      </c>
      <c r="Q339" s="1">
        <f t="shared" si="94"/>
        <v>80.272478842602226</v>
      </c>
      <c r="R339" s="2">
        <f t="shared" ref="R339:R402" si="107">ABS((C339-Q339)/C339)</f>
        <v>2.4353649599632814E-3</v>
      </c>
      <c r="T339" s="1">
        <f t="shared" ref="T339:T402" si="108">$S$273*(E339-E338)+(1-$S$273)*T338</f>
        <v>0.17559826166027906</v>
      </c>
      <c r="U339" s="1">
        <f t="shared" si="95"/>
        <v>80.189802258414005</v>
      </c>
      <c r="V339" s="2">
        <f t="shared" ref="V339:V402" si="109">ABS((C339-U339)/C339)</f>
        <v>1.4029073475994144E-3</v>
      </c>
      <c r="X339" s="3">
        <v>43875</v>
      </c>
      <c r="Y339" s="4">
        <v>67</v>
      </c>
      <c r="Z339" s="1">
        <v>177.516693</v>
      </c>
      <c r="AB339" s="1">
        <f t="shared" ref="AB339:AB402" si="110">Z338*$AA$273+(1-$AA$273)*AB338</f>
        <v>176.76508029932376</v>
      </c>
      <c r="AC339" s="1">
        <f t="shared" ref="AC339:AC402" si="111">ABS(Z339-AB339)</f>
        <v>0.75161270067624741</v>
      </c>
      <c r="AE339" s="1">
        <f t="shared" ref="AE339:AE402" si="112">$AD$273*(AB339-AB338)+(1-$AD$273)*AE338</f>
        <v>0.47490099110000356</v>
      </c>
      <c r="AF339" s="1">
        <f t="shared" si="96"/>
        <v>177.23998129042377</v>
      </c>
      <c r="AG339" s="2">
        <f t="shared" ref="AG339:AG402" si="113">ABS((Z339-AF339)/Z339)</f>
        <v>1.5587926121192052E-3</v>
      </c>
      <c r="AI339" s="1">
        <f t="shared" ref="AI339:AI402" si="114">$AH$273*(AB339-AB338)+(1-$AH$273)*AI338</f>
        <v>0.76208002339483394</v>
      </c>
      <c r="AJ339" s="1">
        <f t="shared" si="97"/>
        <v>177.5271603227186</v>
      </c>
      <c r="AK339" s="2">
        <f t="shared" ref="AK339:AK402" si="115">ABS((Z339-AJ339)/Z339)</f>
        <v>5.8965286822895921E-5</v>
      </c>
      <c r="AM339" s="1">
        <f t="shared" ref="AM339:AM402" si="116">$AL$273*(AB339-AB338)+(1-$AL$273)*AM338</f>
        <v>0.62736292467904675</v>
      </c>
      <c r="AN339" s="1">
        <f t="shared" si="98"/>
        <v>177.39244322400279</v>
      </c>
      <c r="AO339" s="2">
        <f t="shared" ref="AO339:AO402" si="117">ABS((Z339-AN339)/Z339)</f>
        <v>6.9993291277239977E-4</v>
      </c>
      <c r="AQ339" s="1">
        <f t="shared" ref="AQ339:AQ402" si="118">$AP$273*(AB339-AB338)+(1-$AP$273)*AQ338</f>
        <v>0.34592334632916533</v>
      </c>
      <c r="AR339" s="1">
        <f t="shared" si="99"/>
        <v>177.11100364565291</v>
      </c>
      <c r="AS339" s="2">
        <f t="shared" ref="AS339:AS402" si="119">ABS((Z339-AR339)/Z339)</f>
        <v>2.2853589005688E-3</v>
      </c>
    </row>
    <row r="340" spans="1:45" x14ac:dyDescent="0.3">
      <c r="A340" s="3">
        <v>43879</v>
      </c>
      <c r="B340" s="4">
        <v>68</v>
      </c>
      <c r="C340" s="1">
        <v>78.611198000000002</v>
      </c>
      <c r="E340" s="1">
        <f t="shared" si="100"/>
        <v>80.052158198701491</v>
      </c>
      <c r="F340" s="1">
        <f t="shared" si="101"/>
        <v>1.4409601987014895</v>
      </c>
      <c r="H340" s="1">
        <f t="shared" si="102"/>
        <v>0.19535099143492218</v>
      </c>
      <c r="I340" s="1">
        <f t="shared" si="92"/>
        <v>80.247509190136412</v>
      </c>
      <c r="J340" s="2">
        <f t="shared" si="103"/>
        <v>2.0815243015841211E-2</v>
      </c>
      <c r="L340" s="1">
        <f t="shared" si="104"/>
        <v>0.18809326680856117</v>
      </c>
      <c r="M340" s="1">
        <f t="shared" si="93"/>
        <v>80.240251465510056</v>
      </c>
      <c r="N340" s="2">
        <f t="shared" si="105"/>
        <v>2.0722918705679237E-2</v>
      </c>
      <c r="P340" s="1">
        <f t="shared" si="106"/>
        <v>0.11286322087402099</v>
      </c>
      <c r="Q340" s="1">
        <f t="shared" si="94"/>
        <v>80.16502141957551</v>
      </c>
      <c r="R340" s="2">
        <f t="shared" si="107"/>
        <v>1.9765929779819766E-2</v>
      </c>
      <c r="T340" s="1">
        <f t="shared" si="108"/>
        <v>5.7224370307520978E-2</v>
      </c>
      <c r="U340" s="1">
        <f t="shared" si="95"/>
        <v>80.109382569009014</v>
      </c>
      <c r="V340" s="2">
        <f t="shared" si="109"/>
        <v>1.9058157198024287E-2</v>
      </c>
      <c r="X340" s="3">
        <v>43879</v>
      </c>
      <c r="Y340" s="4">
        <v>68</v>
      </c>
      <c r="Z340" s="1">
        <v>176.151993</v>
      </c>
      <c r="AB340" s="1">
        <f t="shared" si="110"/>
        <v>177.2160479197295</v>
      </c>
      <c r="AC340" s="1">
        <f t="shared" si="111"/>
        <v>1.0640549197295002</v>
      </c>
      <c r="AE340" s="1">
        <f t="shared" si="112"/>
        <v>0.47107165178892269</v>
      </c>
      <c r="AF340" s="1">
        <f t="shared" si="96"/>
        <v>177.68711957151842</v>
      </c>
      <c r="AG340" s="2">
        <f t="shared" si="113"/>
        <v>8.7147840076860113E-3</v>
      </c>
      <c r="AI340" s="1">
        <f t="shared" si="114"/>
        <v>0.66252405443832652</v>
      </c>
      <c r="AJ340" s="1">
        <f t="shared" si="97"/>
        <v>177.87857197416784</v>
      </c>
      <c r="AK340" s="2">
        <f t="shared" si="115"/>
        <v>9.8016431421689108E-3</v>
      </c>
      <c r="AM340" s="1">
        <f t="shared" si="116"/>
        <v>0.51094202385866994</v>
      </c>
      <c r="AN340" s="1">
        <f t="shared" si="98"/>
        <v>177.72698994358817</v>
      </c>
      <c r="AO340" s="2">
        <f t="shared" si="117"/>
        <v>8.9411247455381381E-3</v>
      </c>
      <c r="AQ340" s="1">
        <f t="shared" si="118"/>
        <v>0.43626142203502682</v>
      </c>
      <c r="AR340" s="1">
        <f t="shared" si="99"/>
        <v>177.65230934176452</v>
      </c>
      <c r="AS340" s="2">
        <f t="shared" si="119"/>
        <v>8.5171692707701405E-3</v>
      </c>
    </row>
    <row r="341" spans="1:45" x14ac:dyDescent="0.3">
      <c r="A341" s="3">
        <v>43880</v>
      </c>
      <c r="B341" s="4">
        <v>69</v>
      </c>
      <c r="C341" s="1">
        <v>79.749701999999999</v>
      </c>
      <c r="E341" s="1">
        <f t="shared" si="100"/>
        <v>79.187582079480592</v>
      </c>
      <c r="F341" s="1">
        <f t="shared" si="101"/>
        <v>0.5621199205194074</v>
      </c>
      <c r="H341" s="1">
        <f t="shared" si="102"/>
        <v>2.5762653729990731E-2</v>
      </c>
      <c r="I341" s="1">
        <f t="shared" si="92"/>
        <v>79.213344733210576</v>
      </c>
      <c r="J341" s="2">
        <f t="shared" si="103"/>
        <v>6.7255081001985836E-3</v>
      </c>
      <c r="L341" s="1">
        <f t="shared" si="104"/>
        <v>-0.19086771216204459</v>
      </c>
      <c r="M341" s="1">
        <f t="shared" si="93"/>
        <v>78.996714367318546</v>
      </c>
      <c r="N341" s="2">
        <f t="shared" si="105"/>
        <v>9.4418864747789662E-3</v>
      </c>
      <c r="P341" s="1">
        <f t="shared" si="106"/>
        <v>-0.53224674358862645</v>
      </c>
      <c r="Q341" s="1">
        <f t="shared" si="94"/>
        <v>78.655335335891962</v>
      </c>
      <c r="R341" s="2">
        <f t="shared" si="107"/>
        <v>1.3722517284240598E-2</v>
      </c>
      <c r="T341" s="1">
        <f t="shared" si="108"/>
        <v>-0.73552405068692051</v>
      </c>
      <c r="U341" s="1">
        <f t="shared" si="95"/>
        <v>78.452058028793672</v>
      </c>
      <c r="V341" s="2">
        <f t="shared" si="109"/>
        <v>1.6271458559259905E-2</v>
      </c>
      <c r="X341" s="3">
        <v>43880</v>
      </c>
      <c r="Y341" s="4">
        <v>69</v>
      </c>
      <c r="Z341" s="1">
        <v>177.565765</v>
      </c>
      <c r="AB341" s="1">
        <f t="shared" si="110"/>
        <v>176.5776149678918</v>
      </c>
      <c r="AC341" s="1">
        <f t="shared" si="111"/>
        <v>0.98815003210819441</v>
      </c>
      <c r="AE341" s="1">
        <f t="shared" si="112"/>
        <v>0.293550915208663</v>
      </c>
      <c r="AF341" s="1">
        <f t="shared" si="96"/>
        <v>176.87116588310047</v>
      </c>
      <c r="AG341" s="2">
        <f t="shared" si="113"/>
        <v>3.911785117471968E-3</v>
      </c>
      <c r="AI341" s="1">
        <f t="shared" si="114"/>
        <v>0.24621781242999793</v>
      </c>
      <c r="AJ341" s="1">
        <f t="shared" si="97"/>
        <v>176.82383278032179</v>
      </c>
      <c r="AK341" s="2">
        <f t="shared" si="115"/>
        <v>4.1783517204355509E-3</v>
      </c>
      <c r="AM341" s="1">
        <f t="shared" si="116"/>
        <v>-0.24764546010093433</v>
      </c>
      <c r="AN341" s="1">
        <f t="shared" si="98"/>
        <v>176.32996950779088</v>
      </c>
      <c r="AO341" s="2">
        <f t="shared" si="117"/>
        <v>6.9596495259608235E-3</v>
      </c>
      <c r="AQ341" s="1">
        <f t="shared" si="118"/>
        <v>-0.48797573949551837</v>
      </c>
      <c r="AR341" s="1">
        <f t="shared" si="99"/>
        <v>176.08963922839629</v>
      </c>
      <c r="AS341" s="2">
        <f t="shared" si="119"/>
        <v>8.3131214601176364E-3</v>
      </c>
    </row>
    <row r="342" spans="1:45" x14ac:dyDescent="0.3">
      <c r="A342" s="3">
        <v>43881</v>
      </c>
      <c r="B342" s="4">
        <v>70</v>
      </c>
      <c r="C342" s="1">
        <v>78.931563999999995</v>
      </c>
      <c r="E342" s="1">
        <f t="shared" si="100"/>
        <v>79.524854031792245</v>
      </c>
      <c r="F342" s="1">
        <f t="shared" si="101"/>
        <v>0.59329003179225026</v>
      </c>
      <c r="H342" s="1">
        <f t="shared" si="102"/>
        <v>7.5604141503056693E-2</v>
      </c>
      <c r="I342" s="1">
        <f t="shared" si="92"/>
        <v>79.600458173295308</v>
      </c>
      <c r="J342" s="2">
        <f t="shared" si="103"/>
        <v>8.474356004086199E-3</v>
      </c>
      <c r="L342" s="1">
        <f t="shared" si="104"/>
        <v>-7.374329515134892E-4</v>
      </c>
      <c r="M342" s="1">
        <f t="shared" si="93"/>
        <v>79.524116598840735</v>
      </c>
      <c r="N342" s="2">
        <f t="shared" si="105"/>
        <v>7.5071691071614917E-3</v>
      </c>
      <c r="P342" s="1">
        <f t="shared" si="106"/>
        <v>4.1635595705557998E-2</v>
      </c>
      <c r="Q342" s="1">
        <f t="shared" si="94"/>
        <v>79.566489627497802</v>
      </c>
      <c r="R342" s="2">
        <f t="shared" si="107"/>
        <v>8.0440016049575236E-3</v>
      </c>
      <c r="T342" s="1">
        <f t="shared" si="108"/>
        <v>0.18708051189185265</v>
      </c>
      <c r="U342" s="1">
        <f t="shared" si="95"/>
        <v>79.711934543684094</v>
      </c>
      <c r="V342" s="2">
        <f t="shared" si="109"/>
        <v>9.8866727597605956E-3</v>
      </c>
      <c r="X342" s="3">
        <v>43881</v>
      </c>
      <c r="Y342" s="4">
        <v>70</v>
      </c>
      <c r="Z342" s="1">
        <v>177.408691</v>
      </c>
      <c r="AB342" s="1">
        <f t="shared" si="110"/>
        <v>177.17050498715673</v>
      </c>
      <c r="AC342" s="1">
        <f t="shared" si="111"/>
        <v>0.23818601284327201</v>
      </c>
      <c r="AE342" s="1">
        <f t="shared" si="112"/>
        <v>0.34144517185766537</v>
      </c>
      <c r="AF342" s="1">
        <f t="shared" si="96"/>
        <v>177.51195015901439</v>
      </c>
      <c r="AG342" s="2">
        <f t="shared" si="113"/>
        <v>5.820411527323946E-4</v>
      </c>
      <c r="AI342" s="1">
        <f t="shared" si="114"/>
        <v>0.35715291861717557</v>
      </c>
      <c r="AJ342" s="1">
        <f t="shared" si="97"/>
        <v>177.52765790577391</v>
      </c>
      <c r="AK342" s="2">
        <f t="shared" si="115"/>
        <v>6.7058104709144409E-4</v>
      </c>
      <c r="AM342" s="1">
        <f t="shared" si="116"/>
        <v>0.30710795628053489</v>
      </c>
      <c r="AN342" s="1">
        <f t="shared" si="98"/>
        <v>177.47761294343726</v>
      </c>
      <c r="AO342" s="2">
        <f t="shared" si="117"/>
        <v>3.8849248618412003E-4</v>
      </c>
      <c r="AQ342" s="1">
        <f t="shared" si="118"/>
        <v>0.44156881303846546</v>
      </c>
      <c r="AR342" s="1">
        <f t="shared" si="99"/>
        <v>177.61207380019519</v>
      </c>
      <c r="AS342" s="2">
        <f t="shared" si="119"/>
        <v>1.1464083244669568E-3</v>
      </c>
    </row>
    <row r="343" spans="1:45" x14ac:dyDescent="0.3">
      <c r="A343" s="3">
        <v>43882</v>
      </c>
      <c r="B343" s="4">
        <v>71</v>
      </c>
      <c r="C343" s="1">
        <v>77.144942999999998</v>
      </c>
      <c r="E343" s="1">
        <f t="shared" si="100"/>
        <v>79.168880012716897</v>
      </c>
      <c r="F343" s="1">
        <f t="shared" si="101"/>
        <v>2.0239370127168996</v>
      </c>
      <c r="H343" s="1">
        <f t="shared" si="102"/>
        <v>6.5516358105120465E-3</v>
      </c>
      <c r="I343" s="1">
        <f t="shared" si="92"/>
        <v>79.175431648527407</v>
      </c>
      <c r="J343" s="2">
        <f t="shared" si="103"/>
        <v>2.6320437472193214E-2</v>
      </c>
      <c r="L343" s="1">
        <f t="shared" si="104"/>
        <v>-0.12862260395609365</v>
      </c>
      <c r="M343" s="1">
        <f t="shared" si="93"/>
        <v>79.040257408760809</v>
      </c>
      <c r="N343" s="2">
        <f t="shared" si="105"/>
        <v>2.4568226186398388E-2</v>
      </c>
      <c r="P343" s="1">
        <f t="shared" si="106"/>
        <v>-0.22078675004983953</v>
      </c>
      <c r="Q343" s="1">
        <f t="shared" si="94"/>
        <v>78.948093262667058</v>
      </c>
      <c r="R343" s="2">
        <f t="shared" si="107"/>
        <v>2.3373538077111032E-2</v>
      </c>
      <c r="T343" s="1">
        <f t="shared" si="108"/>
        <v>-0.27994638473993932</v>
      </c>
      <c r="U343" s="1">
        <f t="shared" si="95"/>
        <v>78.888933627976954</v>
      </c>
      <c r="V343" s="2">
        <f t="shared" si="109"/>
        <v>2.260667465885555E-2</v>
      </c>
      <c r="X343" s="3">
        <v>43882</v>
      </c>
      <c r="Y343" s="4">
        <v>71</v>
      </c>
      <c r="Z343" s="1">
        <v>176.603622</v>
      </c>
      <c r="AB343" s="1">
        <f t="shared" si="110"/>
        <v>177.3134165948627</v>
      </c>
      <c r="AC343" s="1">
        <f t="shared" si="111"/>
        <v>0.70979459486270002</v>
      </c>
      <c r="AE343" s="1">
        <f t="shared" si="112"/>
        <v>0.30967980159339392</v>
      </c>
      <c r="AF343" s="1">
        <f t="shared" si="96"/>
        <v>177.62309639645611</v>
      </c>
      <c r="AG343" s="2">
        <f t="shared" si="113"/>
        <v>5.7726698066028577E-3</v>
      </c>
      <c r="AI343" s="1">
        <f t="shared" si="114"/>
        <v>0.28859569912558941</v>
      </c>
      <c r="AJ343" s="1">
        <f t="shared" si="97"/>
        <v>177.60201229398828</v>
      </c>
      <c r="AK343" s="2">
        <f t="shared" si="115"/>
        <v>5.6532832264803694E-3</v>
      </c>
      <c r="AM343" s="1">
        <f t="shared" si="116"/>
        <v>0.19873836622132135</v>
      </c>
      <c r="AN343" s="1">
        <f t="shared" si="98"/>
        <v>177.51215496108404</v>
      </c>
      <c r="AO343" s="2">
        <f t="shared" si="117"/>
        <v>5.1444752423256343E-3</v>
      </c>
      <c r="AQ343" s="1">
        <f t="shared" si="118"/>
        <v>0.18472361645251842</v>
      </c>
      <c r="AR343" s="1">
        <f t="shared" si="99"/>
        <v>177.49814021131522</v>
      </c>
      <c r="AS343" s="2">
        <f t="shared" si="119"/>
        <v>5.0651181509471857E-3</v>
      </c>
    </row>
    <row r="344" spans="1:45" x14ac:dyDescent="0.3">
      <c r="A344" s="3">
        <v>43885</v>
      </c>
      <c r="B344" s="4">
        <v>72</v>
      </c>
      <c r="C344" s="1">
        <v>73.480521999999993</v>
      </c>
      <c r="E344" s="1">
        <f t="shared" si="100"/>
        <v>77.954517805086766</v>
      </c>
      <c r="F344" s="1">
        <f t="shared" si="101"/>
        <v>4.4739958050867727</v>
      </c>
      <c r="H344" s="1">
        <f t="shared" si="102"/>
        <v>-0.18879457913999087</v>
      </c>
      <c r="I344" s="1">
        <f t="shared" si="92"/>
        <v>77.765723225946772</v>
      </c>
      <c r="J344" s="2">
        <f t="shared" si="103"/>
        <v>5.831751203328113E-2</v>
      </c>
      <c r="L344" s="1">
        <f t="shared" si="104"/>
        <v>-0.51948886127874716</v>
      </c>
      <c r="M344" s="1">
        <f t="shared" si="93"/>
        <v>77.435028943808021</v>
      </c>
      <c r="N344" s="2">
        <f t="shared" si="105"/>
        <v>5.3817077453641768E-2</v>
      </c>
      <c r="P344" s="1">
        <f t="shared" si="106"/>
        <v>-0.87654655205283205</v>
      </c>
      <c r="Q344" s="1">
        <f t="shared" si="94"/>
        <v>77.077971253033937</v>
      </c>
      <c r="R344" s="2">
        <f t="shared" si="107"/>
        <v>4.8957861962847016E-2</v>
      </c>
      <c r="T344" s="1">
        <f t="shared" si="108"/>
        <v>-1.0835439924255044</v>
      </c>
      <c r="U344" s="1">
        <f t="shared" si="95"/>
        <v>76.870973812661262</v>
      </c>
      <c r="V344" s="2">
        <f t="shared" si="109"/>
        <v>4.6140823722799207E-2</v>
      </c>
      <c r="X344" s="3">
        <v>43885</v>
      </c>
      <c r="Y344" s="4">
        <v>72</v>
      </c>
      <c r="Z344" s="1">
        <v>172.07759100000001</v>
      </c>
      <c r="AB344" s="1">
        <f t="shared" si="110"/>
        <v>176.8875398379451</v>
      </c>
      <c r="AC344" s="1">
        <f t="shared" si="111"/>
        <v>4.8099488379450861</v>
      </c>
      <c r="AE344" s="1">
        <f t="shared" si="112"/>
        <v>0.19199075223163442</v>
      </c>
      <c r="AF344" s="1">
        <f t="shared" si="96"/>
        <v>177.07953059017674</v>
      </c>
      <c r="AG344" s="2">
        <f t="shared" si="113"/>
        <v>2.9067931280934378E-2</v>
      </c>
      <c r="AI344" s="1">
        <f t="shared" si="114"/>
        <v>5.9964513191767849E-2</v>
      </c>
      <c r="AJ344" s="1">
        <f t="shared" si="97"/>
        <v>176.94750435113687</v>
      </c>
      <c r="AK344" s="2">
        <f t="shared" si="115"/>
        <v>2.8300682981649006E-2</v>
      </c>
      <c r="AM344" s="1">
        <f t="shared" si="116"/>
        <v>-0.21350761505036869</v>
      </c>
      <c r="AN344" s="1">
        <f t="shared" si="98"/>
        <v>176.67403222289474</v>
      </c>
      <c r="AO344" s="2">
        <f t="shared" si="117"/>
        <v>2.6711445669266285E-2</v>
      </c>
      <c r="AQ344" s="1">
        <f t="shared" si="118"/>
        <v>-0.34039270464578597</v>
      </c>
      <c r="AR344" s="1">
        <f t="shared" si="99"/>
        <v>176.54714713329932</v>
      </c>
      <c r="AS344" s="2">
        <f t="shared" si="119"/>
        <v>2.5974074295933781E-2</v>
      </c>
    </row>
    <row r="345" spans="1:45" x14ac:dyDescent="0.3">
      <c r="A345" s="3">
        <v>43886</v>
      </c>
      <c r="B345" s="4">
        <v>73</v>
      </c>
      <c r="C345" s="1">
        <v>70.991577000000007</v>
      </c>
      <c r="E345" s="1">
        <f t="shared" si="100"/>
        <v>75.2701203220347</v>
      </c>
      <c r="F345" s="1">
        <f t="shared" si="101"/>
        <v>4.2785433220346931</v>
      </c>
      <c r="H345" s="1">
        <f t="shared" si="102"/>
        <v>-0.58809104376592303</v>
      </c>
      <c r="I345" s="1">
        <f t="shared" si="92"/>
        <v>74.682029278268772</v>
      </c>
      <c r="J345" s="2">
        <f t="shared" si="103"/>
        <v>5.1984368205664239E-2</v>
      </c>
      <c r="L345" s="1">
        <f t="shared" si="104"/>
        <v>-1.2988559651171421</v>
      </c>
      <c r="M345" s="1">
        <f t="shared" si="93"/>
        <v>73.971264356917558</v>
      </c>
      <c r="N345" s="2">
        <f t="shared" si="105"/>
        <v>4.1972406908463961E-2</v>
      </c>
      <c r="P345" s="1">
        <f t="shared" si="106"/>
        <v>-2.069728166512327</v>
      </c>
      <c r="Q345" s="1">
        <f t="shared" si="94"/>
        <v>73.200392155522366</v>
      </c>
      <c r="R345" s="2">
        <f t="shared" si="107"/>
        <v>3.1113763757105419E-2</v>
      </c>
      <c r="T345" s="1">
        <f t="shared" si="108"/>
        <v>-2.4602779943643478</v>
      </c>
      <c r="U345" s="1">
        <f t="shared" si="95"/>
        <v>72.809842327670353</v>
      </c>
      <c r="V345" s="2">
        <f t="shared" si="109"/>
        <v>2.5612409309774115E-2</v>
      </c>
      <c r="X345" s="3">
        <v>43886</v>
      </c>
      <c r="Y345" s="4">
        <v>73</v>
      </c>
      <c r="Z345" s="1">
        <v>164.743652</v>
      </c>
      <c r="AB345" s="1">
        <f t="shared" si="110"/>
        <v>174.00157053517805</v>
      </c>
      <c r="AC345" s="1">
        <f t="shared" si="111"/>
        <v>9.2579185351780495</v>
      </c>
      <c r="AE345" s="1">
        <f t="shared" si="112"/>
        <v>-0.30048285656815538</v>
      </c>
      <c r="AF345" s="1">
        <f t="shared" si="96"/>
        <v>173.70108767860989</v>
      </c>
      <c r="AG345" s="2">
        <f t="shared" si="113"/>
        <v>5.4371962560414148E-2</v>
      </c>
      <c r="AI345" s="1">
        <f t="shared" si="114"/>
        <v>-0.88273430791505447</v>
      </c>
      <c r="AJ345" s="1">
        <f t="shared" si="97"/>
        <v>173.11883622726299</v>
      </c>
      <c r="AK345" s="2">
        <f t="shared" si="115"/>
        <v>5.0837674930643104E-2</v>
      </c>
      <c r="AM345" s="1">
        <f t="shared" si="116"/>
        <v>-1.9773323289433795</v>
      </c>
      <c r="AN345" s="1">
        <f t="shared" si="98"/>
        <v>172.02423820623466</v>
      </c>
      <c r="AO345" s="2">
        <f t="shared" si="117"/>
        <v>4.4193424862492788E-2</v>
      </c>
      <c r="AQ345" s="1">
        <f t="shared" si="118"/>
        <v>-2.5295885790300745</v>
      </c>
      <c r="AR345" s="1">
        <f t="shared" si="99"/>
        <v>171.47198195614797</v>
      </c>
      <c r="AS345" s="2">
        <f t="shared" si="119"/>
        <v>4.0841209202694947E-2</v>
      </c>
    </row>
    <row r="346" spans="1:45" x14ac:dyDescent="0.3">
      <c r="A346" s="3">
        <v>43887</v>
      </c>
      <c r="B346" s="4">
        <v>74</v>
      </c>
      <c r="C346" s="1">
        <v>72.117767000000001</v>
      </c>
      <c r="E346" s="1">
        <f t="shared" si="100"/>
        <v>72.702994328813887</v>
      </c>
      <c r="F346" s="1">
        <f t="shared" si="101"/>
        <v>0.58522732881388606</v>
      </c>
      <c r="H346" s="1">
        <f t="shared" si="102"/>
        <v>-0.90473663567870544</v>
      </c>
      <c r="I346" s="1">
        <f t="shared" si="92"/>
        <v>71.798257693135184</v>
      </c>
      <c r="J346" s="2">
        <f t="shared" si="103"/>
        <v>4.4303826942508669E-3</v>
      </c>
      <c r="L346" s="1">
        <f t="shared" si="104"/>
        <v>-1.7554331752344636</v>
      </c>
      <c r="M346" s="1">
        <f t="shared" si="93"/>
        <v>70.947561153579429</v>
      </c>
      <c r="N346" s="2">
        <f t="shared" si="105"/>
        <v>1.6226318355372429E-2</v>
      </c>
      <c r="P346" s="1">
        <f t="shared" si="106"/>
        <v>-2.3980107321399275</v>
      </c>
      <c r="Q346" s="1">
        <f t="shared" si="94"/>
        <v>70.304983596673964</v>
      </c>
      <c r="R346" s="2">
        <f t="shared" si="107"/>
        <v>2.5136432792297037E-2</v>
      </c>
      <c r="T346" s="1">
        <f t="shared" si="108"/>
        <v>-2.552167273380908</v>
      </c>
      <c r="U346" s="1">
        <f t="shared" si="95"/>
        <v>70.150827055432984</v>
      </c>
      <c r="V346" s="2">
        <f t="shared" si="109"/>
        <v>2.7273999548086625E-2</v>
      </c>
      <c r="X346" s="3">
        <v>43887</v>
      </c>
      <c r="Y346" s="4">
        <v>74</v>
      </c>
      <c r="Z346" s="1">
        <v>164.134918</v>
      </c>
      <c r="AB346" s="1">
        <f t="shared" si="110"/>
        <v>168.44681941407123</v>
      </c>
      <c r="AC346" s="1">
        <f t="shared" si="111"/>
        <v>4.3119014140712295</v>
      </c>
      <c r="AE346" s="1">
        <f t="shared" si="112"/>
        <v>-1.1411657788943415</v>
      </c>
      <c r="AF346" s="1">
        <f t="shared" si="96"/>
        <v>167.3056536351769</v>
      </c>
      <c r="AG346" s="2">
        <f t="shared" si="113"/>
        <v>1.9317861633664668E-2</v>
      </c>
      <c r="AI346" s="1">
        <f t="shared" si="114"/>
        <v>-2.3777796881364188</v>
      </c>
      <c r="AJ346" s="1">
        <f t="shared" si="97"/>
        <v>166.0690397259348</v>
      </c>
      <c r="AK346" s="2">
        <f t="shared" si="115"/>
        <v>1.1783731027512387E-2</v>
      </c>
      <c r="AM346" s="1">
        <f t="shared" si="116"/>
        <v>-4.3384287317712493</v>
      </c>
      <c r="AN346" s="1">
        <f t="shared" si="98"/>
        <v>164.10839068229998</v>
      </c>
      <c r="AO346" s="2">
        <f t="shared" si="117"/>
        <v>1.6161897799233296E-4</v>
      </c>
      <c r="AQ346" s="1">
        <f t="shared" si="118"/>
        <v>-5.1312283652160744</v>
      </c>
      <c r="AR346" s="1">
        <f t="shared" si="99"/>
        <v>163.31559104885514</v>
      </c>
      <c r="AS346" s="2">
        <f t="shared" si="119"/>
        <v>4.9917894444913855E-3</v>
      </c>
    </row>
    <row r="347" spans="1:45" x14ac:dyDescent="0.3">
      <c r="A347" s="3">
        <v>43888</v>
      </c>
      <c r="B347" s="4">
        <v>75</v>
      </c>
      <c r="C347" s="1">
        <v>67.403557000000006</v>
      </c>
      <c r="E347" s="1">
        <f t="shared" si="100"/>
        <v>72.351857931525558</v>
      </c>
      <c r="F347" s="1">
        <f t="shared" si="101"/>
        <v>4.9483009315255515</v>
      </c>
      <c r="H347" s="1">
        <f t="shared" si="102"/>
        <v>-0.81616059753624515</v>
      </c>
      <c r="I347" s="1">
        <f t="shared" si="92"/>
        <v>71.535697333989319</v>
      </c>
      <c r="J347" s="2">
        <f t="shared" si="103"/>
        <v>6.1304484776512791E-2</v>
      </c>
      <c r="L347" s="1">
        <f t="shared" si="104"/>
        <v>-1.2498863351738552</v>
      </c>
      <c r="M347" s="1">
        <f t="shared" si="93"/>
        <v>71.101971596351703</v>
      </c>
      <c r="N347" s="2">
        <f t="shared" si="105"/>
        <v>5.4869724402700236E-2</v>
      </c>
      <c r="P347" s="1">
        <f t="shared" si="106"/>
        <v>-1.0470736711378723</v>
      </c>
      <c r="Q347" s="1">
        <f t="shared" si="94"/>
        <v>71.304784260387692</v>
      </c>
      <c r="R347" s="2">
        <f t="shared" si="107"/>
        <v>5.7878655578780282E-2</v>
      </c>
      <c r="T347" s="1">
        <f t="shared" si="108"/>
        <v>-0.65928071994129001</v>
      </c>
      <c r="U347" s="1">
        <f t="shared" si="95"/>
        <v>71.692577211584265</v>
      </c>
      <c r="V347" s="2">
        <f t="shared" si="109"/>
        <v>6.3631956568468012E-2</v>
      </c>
      <c r="X347" s="3">
        <v>43888</v>
      </c>
      <c r="Y347" s="4">
        <v>75</v>
      </c>
      <c r="Z347" s="1">
        <v>157.49176</v>
      </c>
      <c r="AB347" s="1">
        <f t="shared" si="110"/>
        <v>165.85967856562849</v>
      </c>
      <c r="AC347" s="1">
        <f t="shared" si="111"/>
        <v>8.3679185656284858</v>
      </c>
      <c r="AE347" s="1">
        <f t="shared" si="112"/>
        <v>-1.3725217900220859</v>
      </c>
      <c r="AF347" s="1">
        <f t="shared" si="96"/>
        <v>164.48715677560639</v>
      </c>
      <c r="AG347" s="2">
        <f t="shared" si="113"/>
        <v>4.4417541435859215E-2</v>
      </c>
      <c r="AI347" s="1">
        <f t="shared" si="114"/>
        <v>-2.4447752594344427</v>
      </c>
      <c r="AJ347" s="1">
        <f t="shared" si="97"/>
        <v>163.41490330619405</v>
      </c>
      <c r="AK347" s="2">
        <f t="shared" si="115"/>
        <v>3.7609226706172116E-2</v>
      </c>
      <c r="AM347" s="1">
        <f t="shared" si="116"/>
        <v>-3.1825787287744354</v>
      </c>
      <c r="AN347" s="1">
        <f t="shared" si="98"/>
        <v>162.67709983685404</v>
      </c>
      <c r="AO347" s="2">
        <f t="shared" si="117"/>
        <v>3.2924515141960702E-2</v>
      </c>
      <c r="AQ347" s="1">
        <f t="shared" si="118"/>
        <v>-2.9433131007910101</v>
      </c>
      <c r="AR347" s="1">
        <f t="shared" si="99"/>
        <v>162.91636546483747</v>
      </c>
      <c r="AS347" s="2">
        <f t="shared" si="119"/>
        <v>3.444374146836298E-2</v>
      </c>
    </row>
    <row r="348" spans="1:45" x14ac:dyDescent="0.3">
      <c r="A348" s="3">
        <v>43889</v>
      </c>
      <c r="B348" s="4">
        <v>76</v>
      </c>
      <c r="C348" s="1">
        <v>67.364127999999994</v>
      </c>
      <c r="E348" s="1">
        <f t="shared" si="100"/>
        <v>69.382877372610238</v>
      </c>
      <c r="F348" s="1">
        <f t="shared" si="101"/>
        <v>2.0187493726102446</v>
      </c>
      <c r="H348" s="1">
        <f t="shared" si="102"/>
        <v>-1.160611791356897</v>
      </c>
      <c r="I348" s="1">
        <f t="shared" si="92"/>
        <v>68.222265581253339</v>
      </c>
      <c r="J348" s="2">
        <f t="shared" si="103"/>
        <v>1.2738791501217759E-2</v>
      </c>
      <c r="L348" s="1">
        <f t="shared" si="104"/>
        <v>-1.8687602557207823</v>
      </c>
      <c r="M348" s="1">
        <f t="shared" si="93"/>
        <v>67.514117116889452</v>
      </c>
      <c r="N348" s="2">
        <f t="shared" si="105"/>
        <v>2.226542840270386E-3</v>
      </c>
      <c r="P348" s="1">
        <f t="shared" si="106"/>
        <v>-2.3155322170709876</v>
      </c>
      <c r="Q348" s="1">
        <f t="shared" si="94"/>
        <v>67.067345155539257</v>
      </c>
      <c r="R348" s="2">
        <f t="shared" si="107"/>
        <v>4.4056510975802486E-3</v>
      </c>
      <c r="T348" s="1">
        <f t="shared" si="108"/>
        <v>-2.6456225814589551</v>
      </c>
      <c r="U348" s="1">
        <f t="shared" si="95"/>
        <v>66.737254791151287</v>
      </c>
      <c r="V348" s="2">
        <f t="shared" si="109"/>
        <v>9.3057422022698351E-3</v>
      </c>
      <c r="X348" s="3">
        <v>43889</v>
      </c>
      <c r="Y348" s="4">
        <v>76</v>
      </c>
      <c r="Z348" s="1">
        <v>160.077957</v>
      </c>
      <c r="AB348" s="1">
        <f t="shared" si="110"/>
        <v>160.83892742625139</v>
      </c>
      <c r="AC348" s="1">
        <f t="shared" si="111"/>
        <v>0.76097042625139011</v>
      </c>
      <c r="AE348" s="1">
        <f t="shared" si="112"/>
        <v>-1.9562384859188875</v>
      </c>
      <c r="AF348" s="1">
        <f t="shared" si="96"/>
        <v>158.88268894033251</v>
      </c>
      <c r="AG348" s="2">
        <f t="shared" si="113"/>
        <v>7.466787320801976E-3</v>
      </c>
      <c r="AI348" s="1">
        <f t="shared" si="114"/>
        <v>-3.2690875410160922</v>
      </c>
      <c r="AJ348" s="1">
        <f t="shared" si="97"/>
        <v>157.5698398852353</v>
      </c>
      <c r="AK348" s="2">
        <f t="shared" si="115"/>
        <v>1.566809798031531E-2</v>
      </c>
      <c r="AM348" s="1">
        <f t="shared" si="116"/>
        <v>-4.3957725197721924</v>
      </c>
      <c r="AN348" s="1">
        <f t="shared" si="98"/>
        <v>156.44315490647921</v>
      </c>
      <c r="AO348" s="2">
        <f t="shared" si="117"/>
        <v>2.2706449792589432E-2</v>
      </c>
      <c r="AQ348" s="1">
        <f t="shared" si="118"/>
        <v>-4.7299098139750448</v>
      </c>
      <c r="AR348" s="1">
        <f t="shared" si="99"/>
        <v>156.10901761227635</v>
      </c>
      <c r="AS348" s="2">
        <f t="shared" si="119"/>
        <v>2.4793790863558131E-2</v>
      </c>
    </row>
    <row r="349" spans="1:45" x14ac:dyDescent="0.3">
      <c r="A349" s="3">
        <v>43892</v>
      </c>
      <c r="B349" s="4">
        <v>77</v>
      </c>
      <c r="C349" s="1">
        <v>73.635773</v>
      </c>
      <c r="E349" s="1">
        <f t="shared" si="100"/>
        <v>68.171627749044092</v>
      </c>
      <c r="F349" s="1">
        <f t="shared" si="101"/>
        <v>5.4641452509559088</v>
      </c>
      <c r="H349" s="1">
        <f t="shared" si="102"/>
        <v>-1.1687138445103769</v>
      </c>
      <c r="I349" s="1">
        <f t="shared" si="92"/>
        <v>67.002913904533713</v>
      </c>
      <c r="J349" s="2">
        <f t="shared" si="103"/>
        <v>9.0076586762609087E-2</v>
      </c>
      <c r="L349" s="1">
        <f t="shared" si="104"/>
        <v>-1.6320564281451135</v>
      </c>
      <c r="M349" s="1">
        <f t="shared" si="93"/>
        <v>66.539571320898972</v>
      </c>
      <c r="N349" s="2">
        <f t="shared" si="105"/>
        <v>9.6368943924864184E-2</v>
      </c>
      <c r="P349" s="1">
        <f t="shared" si="106"/>
        <v>-1.5867057053577924</v>
      </c>
      <c r="Q349" s="1">
        <f t="shared" si="94"/>
        <v>66.584922043686305</v>
      </c>
      <c r="R349" s="2">
        <f t="shared" si="107"/>
        <v>9.5753064971745391E-2</v>
      </c>
      <c r="T349" s="1">
        <f t="shared" si="108"/>
        <v>-1.41206183767114</v>
      </c>
      <c r="U349" s="1">
        <f t="shared" si="95"/>
        <v>66.759565911372945</v>
      </c>
      <c r="V349" s="2">
        <f t="shared" si="109"/>
        <v>9.3381339103034269E-2</v>
      </c>
      <c r="X349" s="3">
        <v>43892</v>
      </c>
      <c r="Y349" s="4">
        <v>77</v>
      </c>
      <c r="Z349" s="1">
        <v>162.12127699999999</v>
      </c>
      <c r="AB349" s="1">
        <f t="shared" si="110"/>
        <v>160.38234517050057</v>
      </c>
      <c r="AC349" s="1">
        <f t="shared" si="111"/>
        <v>1.7389318294994212</v>
      </c>
      <c r="AE349" s="1">
        <f t="shared" si="112"/>
        <v>-1.7162934890919963</v>
      </c>
      <c r="AF349" s="1">
        <f t="shared" si="96"/>
        <v>158.66605168140856</v>
      </c>
      <c r="AG349" s="2">
        <f t="shared" si="113"/>
        <v>2.1312596239859566E-2</v>
      </c>
      <c r="AI349" s="1">
        <f t="shared" si="114"/>
        <v>-2.3690858497312042</v>
      </c>
      <c r="AJ349" s="1">
        <f t="shared" si="97"/>
        <v>158.01325932076938</v>
      </c>
      <c r="AK349" s="2">
        <f t="shared" si="115"/>
        <v>2.5339164329618583E-2</v>
      </c>
      <c r="AM349" s="1">
        <f t="shared" si="116"/>
        <v>-1.7959069455180845</v>
      </c>
      <c r="AN349" s="1">
        <f t="shared" si="98"/>
        <v>158.58643822498249</v>
      </c>
      <c r="AO349" s="2">
        <f t="shared" si="117"/>
        <v>2.180366969979829E-2</v>
      </c>
      <c r="AQ349" s="1">
        <f t="shared" si="118"/>
        <v>-1.0548481139022088</v>
      </c>
      <c r="AR349" s="1">
        <f t="shared" si="99"/>
        <v>159.32749705659836</v>
      </c>
      <c r="AS349" s="2">
        <f t="shared" si="119"/>
        <v>1.7232654436848727E-2</v>
      </c>
    </row>
    <row r="350" spans="1:45" x14ac:dyDescent="0.3">
      <c r="A350" s="3">
        <v>43893</v>
      </c>
      <c r="B350" s="4">
        <v>78</v>
      </c>
      <c r="C350" s="1">
        <v>71.297156999999999</v>
      </c>
      <c r="E350" s="1">
        <f t="shared" si="100"/>
        <v>71.450114899617631</v>
      </c>
      <c r="F350" s="1">
        <f t="shared" si="101"/>
        <v>0.15295789961763262</v>
      </c>
      <c r="H350" s="1">
        <f t="shared" si="102"/>
        <v>-0.45716168529695012</v>
      </c>
      <c r="I350" s="1">
        <f t="shared" si="92"/>
        <v>70.992953214320679</v>
      </c>
      <c r="J350" s="2">
        <f t="shared" si="103"/>
        <v>4.2667028880172611E-3</v>
      </c>
      <c r="L350" s="1">
        <f t="shared" si="104"/>
        <v>0.13573926019360161</v>
      </c>
      <c r="M350" s="1">
        <f t="shared" si="93"/>
        <v>71.585854159811234</v>
      </c>
      <c r="N350" s="2">
        <f t="shared" si="105"/>
        <v>4.0492099819805626E-3</v>
      </c>
      <c r="P350" s="1">
        <f t="shared" si="106"/>
        <v>1.6243215795568866</v>
      </c>
      <c r="Q350" s="1">
        <f t="shared" si="94"/>
        <v>73.074436479174523</v>
      </c>
      <c r="R350" s="2">
        <f t="shared" si="107"/>
        <v>2.4927774878520388E-2</v>
      </c>
      <c r="T350" s="1">
        <f t="shared" si="108"/>
        <v>2.6218102922192843</v>
      </c>
      <c r="U350" s="1">
        <f t="shared" si="95"/>
        <v>74.071925191836911</v>
      </c>
      <c r="V350" s="2">
        <f t="shared" si="109"/>
        <v>3.8918356756313756E-2</v>
      </c>
      <c r="X350" s="3">
        <v>43893</v>
      </c>
      <c r="Y350" s="4">
        <v>78</v>
      </c>
      <c r="Z350" s="1">
        <v>159.80157500000001</v>
      </c>
      <c r="AB350" s="1">
        <f t="shared" si="110"/>
        <v>161.42570426820021</v>
      </c>
      <c r="AC350" s="1">
        <f t="shared" si="111"/>
        <v>1.6241292682001927</v>
      </c>
      <c r="AE350" s="1">
        <f t="shared" si="112"/>
        <v>-1.2747490752053352</v>
      </c>
      <c r="AF350" s="1">
        <f t="shared" si="96"/>
        <v>160.15095519299487</v>
      </c>
      <c r="AG350" s="2">
        <f t="shared" si="113"/>
        <v>2.1863376064651268E-3</v>
      </c>
      <c r="AI350" s="1">
        <f t="shared" si="114"/>
        <v>-1.2771034665533352</v>
      </c>
      <c r="AJ350" s="1">
        <f t="shared" si="97"/>
        <v>160.14860080164686</v>
      </c>
      <c r="AK350" s="2">
        <f t="shared" si="115"/>
        <v>2.1716043890484217E-3</v>
      </c>
      <c r="AM350" s="1">
        <f t="shared" si="116"/>
        <v>7.8008643005610834E-2</v>
      </c>
      <c r="AN350" s="1">
        <f t="shared" si="98"/>
        <v>161.50371291120581</v>
      </c>
      <c r="AO350" s="2">
        <f t="shared" si="117"/>
        <v>1.0651571558076292E-2</v>
      </c>
      <c r="AQ350" s="1">
        <f t="shared" si="118"/>
        <v>0.74961008807537743</v>
      </c>
      <c r="AR350" s="1">
        <f t="shared" si="99"/>
        <v>162.17531435627558</v>
      </c>
      <c r="AS350" s="2">
        <f t="shared" si="119"/>
        <v>1.4854292620554986E-2</v>
      </c>
    </row>
    <row r="351" spans="1:45" x14ac:dyDescent="0.3">
      <c r="A351" s="3">
        <v>43894</v>
      </c>
      <c r="B351" s="4">
        <v>79</v>
      </c>
      <c r="C351" s="1">
        <v>74.604240000000004</v>
      </c>
      <c r="E351" s="1">
        <f t="shared" si="100"/>
        <v>71.358340159847046</v>
      </c>
      <c r="F351" s="1">
        <f t="shared" si="101"/>
        <v>3.2458998401529584</v>
      </c>
      <c r="H351" s="1">
        <f t="shared" si="102"/>
        <v>-0.39869977401273171</v>
      </c>
      <c r="I351" s="1">
        <f t="shared" si="92"/>
        <v>70.959640385834319</v>
      </c>
      <c r="J351" s="2">
        <f t="shared" si="103"/>
        <v>4.8852446109841539E-2</v>
      </c>
      <c r="L351" s="1">
        <f t="shared" si="104"/>
        <v>5.3834220206494338E-2</v>
      </c>
      <c r="M351" s="1">
        <f t="shared" si="93"/>
        <v>71.412174380053543</v>
      </c>
      <c r="N351" s="2">
        <f t="shared" si="105"/>
        <v>4.2786651535441707E-2</v>
      </c>
      <c r="P351" s="1">
        <f t="shared" si="106"/>
        <v>0.4916980088007552</v>
      </c>
      <c r="Q351" s="1">
        <f t="shared" si="94"/>
        <v>71.850038168647799</v>
      </c>
      <c r="R351" s="2">
        <f t="shared" si="107"/>
        <v>3.6917497334631448E-2</v>
      </c>
      <c r="T351" s="1">
        <f t="shared" si="108"/>
        <v>0.28812716470799654</v>
      </c>
      <c r="U351" s="1">
        <f t="shared" si="95"/>
        <v>71.646467324555047</v>
      </c>
      <c r="V351" s="2">
        <f t="shared" si="109"/>
        <v>3.9646173936561203E-2</v>
      </c>
      <c r="X351" s="3">
        <v>43894</v>
      </c>
      <c r="Y351" s="4">
        <v>79</v>
      </c>
      <c r="Z351" s="1">
        <v>168.98161300000001</v>
      </c>
      <c r="AB351" s="1">
        <f t="shared" si="110"/>
        <v>160.45122670728011</v>
      </c>
      <c r="AC351" s="1">
        <f t="shared" si="111"/>
        <v>8.5303862927198963</v>
      </c>
      <c r="AE351" s="1">
        <f t="shared" si="112"/>
        <v>-1.2267056329196964</v>
      </c>
      <c r="AF351" s="1">
        <f t="shared" si="96"/>
        <v>159.22452107436041</v>
      </c>
      <c r="AG351" s="2">
        <f t="shared" si="113"/>
        <v>5.7740553853273958E-2</v>
      </c>
      <c r="AI351" s="1">
        <f t="shared" si="114"/>
        <v>-1.1802631767506975</v>
      </c>
      <c r="AJ351" s="1">
        <f t="shared" si="97"/>
        <v>159.27096353052943</v>
      </c>
      <c r="AK351" s="2">
        <f t="shared" si="115"/>
        <v>5.7465716518344402E-2</v>
      </c>
      <c r="AM351" s="1">
        <f t="shared" si="116"/>
        <v>-0.61663225158535362</v>
      </c>
      <c r="AN351" s="1">
        <f t="shared" si="98"/>
        <v>159.83459445569477</v>
      </c>
      <c r="AO351" s="2">
        <f t="shared" si="117"/>
        <v>5.4130259392808848E-2</v>
      </c>
      <c r="AQ351" s="1">
        <f t="shared" si="118"/>
        <v>-0.733105290060727</v>
      </c>
      <c r="AR351" s="1">
        <f t="shared" si="99"/>
        <v>159.71812141721938</v>
      </c>
      <c r="AS351" s="2">
        <f t="shared" si="119"/>
        <v>5.4819523960755602E-2</v>
      </c>
    </row>
    <row r="352" spans="1:45" x14ac:dyDescent="0.3">
      <c r="A352" s="3">
        <v>43895</v>
      </c>
      <c r="B352" s="4">
        <v>80</v>
      </c>
      <c r="C352" s="1">
        <v>72.184303</v>
      </c>
      <c r="E352" s="1">
        <f t="shared" si="100"/>
        <v>73.305880063938815</v>
      </c>
      <c r="F352" s="1">
        <f t="shared" si="101"/>
        <v>1.1215770639388154</v>
      </c>
      <c r="H352" s="1">
        <f t="shared" si="102"/>
        <v>-2.3301425516011498E-2</v>
      </c>
      <c r="I352" s="1">
        <f t="shared" si="92"/>
        <v>73.282578638422805</v>
      </c>
      <c r="J352" s="2">
        <f t="shared" si="103"/>
        <v>1.5214881806406101E-2</v>
      </c>
      <c r="L352" s="1">
        <f t="shared" si="104"/>
        <v>0.73556826640519335</v>
      </c>
      <c r="M352" s="1">
        <f t="shared" si="93"/>
        <v>74.041448330344011</v>
      </c>
      <c r="N352" s="2">
        <f t="shared" si="105"/>
        <v>2.5727827978667479E-2</v>
      </c>
      <c r="P352" s="1">
        <f t="shared" si="106"/>
        <v>1.4525536596928248</v>
      </c>
      <c r="Q352" s="1">
        <f t="shared" si="94"/>
        <v>74.75843372363164</v>
      </c>
      <c r="R352" s="2">
        <f t="shared" si="107"/>
        <v>3.5660533061206395E-2</v>
      </c>
      <c r="T352" s="1">
        <f t="shared" si="108"/>
        <v>1.7152221205780411</v>
      </c>
      <c r="U352" s="1">
        <f t="shared" si="95"/>
        <v>75.021102184516863</v>
      </c>
      <c r="V352" s="2">
        <f t="shared" si="109"/>
        <v>3.9299391510601175E-2</v>
      </c>
      <c r="X352" s="3">
        <v>43895</v>
      </c>
      <c r="Y352" s="4">
        <v>80</v>
      </c>
      <c r="Z352" s="1">
        <v>162.79248000000001</v>
      </c>
      <c r="AB352" s="1">
        <f t="shared" si="110"/>
        <v>165.56945848291207</v>
      </c>
      <c r="AC352" s="1">
        <f t="shared" si="111"/>
        <v>2.7769784829120567</v>
      </c>
      <c r="AE352" s="1">
        <f t="shared" si="112"/>
        <v>-0.21151564755143226</v>
      </c>
      <c r="AF352" s="1">
        <f t="shared" si="96"/>
        <v>165.35794283536063</v>
      </c>
      <c r="AG352" s="2">
        <f t="shared" si="113"/>
        <v>1.5759099163306683E-2</v>
      </c>
      <c r="AI352" s="1">
        <f t="shared" si="114"/>
        <v>0.83525520801175124</v>
      </c>
      <c r="AJ352" s="1">
        <f t="shared" si="97"/>
        <v>166.40471369092381</v>
      </c>
      <c r="AK352" s="2">
        <f t="shared" si="115"/>
        <v>2.2189192590000479E-2</v>
      </c>
      <c r="AM352" s="1">
        <f t="shared" si="116"/>
        <v>3.1683780063780702</v>
      </c>
      <c r="AN352" s="1">
        <f t="shared" si="98"/>
        <v>168.73783648929015</v>
      </c>
      <c r="AO352" s="2">
        <f t="shared" si="117"/>
        <v>3.6521075723461756E-2</v>
      </c>
      <c r="AQ352" s="1">
        <f t="shared" si="118"/>
        <v>4.2990445864349791</v>
      </c>
      <c r="AR352" s="1">
        <f t="shared" si="99"/>
        <v>169.86850306934704</v>
      </c>
      <c r="AS352" s="2">
        <f t="shared" si="119"/>
        <v>4.3466522958228969E-2</v>
      </c>
    </row>
    <row r="353" spans="1:45" x14ac:dyDescent="0.3">
      <c r="A353" s="3">
        <v>43896</v>
      </c>
      <c r="B353" s="4">
        <v>81</v>
      </c>
      <c r="C353" s="1">
        <v>71.225684999999999</v>
      </c>
      <c r="E353" s="1">
        <f t="shared" si="100"/>
        <v>72.63293382557552</v>
      </c>
      <c r="F353" s="1">
        <f t="shared" si="101"/>
        <v>1.4072488255755218</v>
      </c>
      <c r="H353" s="1">
        <f t="shared" si="102"/>
        <v>-0.12724459557157686</v>
      </c>
      <c r="I353" s="1">
        <f t="shared" si="92"/>
        <v>72.505689230003938</v>
      </c>
      <c r="J353" s="2">
        <f t="shared" si="103"/>
        <v>1.7971104525059175E-2</v>
      </c>
      <c r="L353" s="1">
        <f t="shared" si="104"/>
        <v>0.2285030446885376</v>
      </c>
      <c r="M353" s="1">
        <f t="shared" si="93"/>
        <v>72.861436870264058</v>
      </c>
      <c r="N353" s="2">
        <f t="shared" si="105"/>
        <v>2.2965758353381355E-2</v>
      </c>
      <c r="P353" s="1">
        <f t="shared" si="106"/>
        <v>4.9723726975785698E-2</v>
      </c>
      <c r="Q353" s="1">
        <f t="shared" si="94"/>
        <v>72.682657552551305</v>
      </c>
      <c r="R353" s="2">
        <f t="shared" si="107"/>
        <v>2.0455718362712923E-2</v>
      </c>
      <c r="T353" s="1">
        <f t="shared" si="108"/>
        <v>-0.33860266811150785</v>
      </c>
      <c r="U353" s="1">
        <f t="shared" si="95"/>
        <v>72.294331157464015</v>
      </c>
      <c r="V353" s="2">
        <f t="shared" si="109"/>
        <v>1.5003662758231336E-2</v>
      </c>
      <c r="X353" s="3">
        <v>43896</v>
      </c>
      <c r="Y353" s="4">
        <v>81</v>
      </c>
      <c r="Z353" s="1">
        <v>161.913971</v>
      </c>
      <c r="AB353" s="1">
        <f t="shared" si="110"/>
        <v>163.90327139316483</v>
      </c>
      <c r="AC353" s="1">
        <f t="shared" si="111"/>
        <v>1.9893003931648252</v>
      </c>
      <c r="AE353" s="1">
        <f t="shared" si="112"/>
        <v>-0.44426307830276146</v>
      </c>
      <c r="AF353" s="1">
        <f t="shared" si="96"/>
        <v>163.45900831486207</v>
      </c>
      <c r="AG353" s="2">
        <f t="shared" si="113"/>
        <v>9.5423347677765953E-3</v>
      </c>
      <c r="AI353" s="1">
        <f t="shared" si="114"/>
        <v>3.4793672728874125E-2</v>
      </c>
      <c r="AJ353" s="1">
        <f t="shared" si="97"/>
        <v>163.93806506589371</v>
      </c>
      <c r="AK353" s="2">
        <f t="shared" si="115"/>
        <v>1.2501046409971047E-2</v>
      </c>
      <c r="AM353" s="1">
        <f t="shared" si="116"/>
        <v>-2.2434957064634498E-2</v>
      </c>
      <c r="AN353" s="1">
        <f t="shared" si="98"/>
        <v>163.8808364361002</v>
      </c>
      <c r="AO353" s="2">
        <f t="shared" si="117"/>
        <v>1.2147595565426486E-2</v>
      </c>
      <c r="AQ353" s="1">
        <f t="shared" si="118"/>
        <v>-0.83105465508172904</v>
      </c>
      <c r="AR353" s="1">
        <f t="shared" si="99"/>
        <v>163.07221673808311</v>
      </c>
      <c r="AS353" s="2">
        <f t="shared" si="119"/>
        <v>7.1534638482994781E-3</v>
      </c>
    </row>
    <row r="354" spans="1:45" x14ac:dyDescent="0.3">
      <c r="A354" s="3">
        <v>43899</v>
      </c>
      <c r="B354" s="4">
        <v>82</v>
      </c>
      <c r="C354" s="1">
        <v>65.592308000000003</v>
      </c>
      <c r="E354" s="1">
        <f t="shared" si="100"/>
        <v>71.78858453023021</v>
      </c>
      <c r="F354" s="1">
        <f t="shared" si="101"/>
        <v>6.1962765302302074</v>
      </c>
      <c r="H354" s="1">
        <f t="shared" si="102"/>
        <v>-0.2419813475353742</v>
      </c>
      <c r="I354" s="1">
        <f t="shared" si="92"/>
        <v>71.546603182694838</v>
      </c>
      <c r="J354" s="2">
        <f t="shared" si="103"/>
        <v>9.0777339054677497E-2</v>
      </c>
      <c r="L354" s="1">
        <f t="shared" si="104"/>
        <v>-0.15772379772364761</v>
      </c>
      <c r="M354" s="1">
        <f t="shared" si="93"/>
        <v>71.630860732506562</v>
      </c>
      <c r="N354" s="2">
        <f t="shared" si="105"/>
        <v>9.2061903546778068E-2</v>
      </c>
      <c r="P354" s="1">
        <f t="shared" si="106"/>
        <v>-0.54036446775613767</v>
      </c>
      <c r="Q354" s="1">
        <f t="shared" si="94"/>
        <v>71.248220062474076</v>
      </c>
      <c r="R354" s="2">
        <f t="shared" si="107"/>
        <v>8.6228282475958498E-2</v>
      </c>
      <c r="T354" s="1">
        <f t="shared" si="108"/>
        <v>-0.77354476753257784</v>
      </c>
      <c r="U354" s="1">
        <f t="shared" si="95"/>
        <v>71.015039762697626</v>
      </c>
      <c r="V354" s="2">
        <f t="shared" si="109"/>
        <v>8.2673287890671923E-2</v>
      </c>
      <c r="X354" s="3">
        <v>43899</v>
      </c>
      <c r="Y354" s="4">
        <v>82</v>
      </c>
      <c r="Z354" s="1">
        <v>150.88806199999999</v>
      </c>
      <c r="AB354" s="1">
        <f t="shared" si="110"/>
        <v>162.70969115726592</v>
      </c>
      <c r="AC354" s="1">
        <f t="shared" si="111"/>
        <v>11.821629157265932</v>
      </c>
      <c r="AE354" s="1">
        <f t="shared" si="112"/>
        <v>-0.56415382351814469</v>
      </c>
      <c r="AF354" s="1">
        <f t="shared" si="96"/>
        <v>162.14553733374777</v>
      </c>
      <c r="AG354" s="2">
        <f t="shared" si="113"/>
        <v>7.4608124622528305E-2</v>
      </c>
      <c r="AI354" s="1">
        <f t="shared" si="114"/>
        <v>-0.35828597803201567</v>
      </c>
      <c r="AJ354" s="1">
        <f t="shared" si="97"/>
        <v>162.35140517923389</v>
      </c>
      <c r="AK354" s="2">
        <f t="shared" si="115"/>
        <v>7.5972499263950402E-2</v>
      </c>
      <c r="AM354" s="1">
        <f t="shared" si="116"/>
        <v>-0.79539084109525404</v>
      </c>
      <c r="AN354" s="1">
        <f t="shared" si="98"/>
        <v>161.91430031617068</v>
      </c>
      <c r="AO354" s="2">
        <f t="shared" si="117"/>
        <v>7.3075617580472943E-2</v>
      </c>
      <c r="AQ354" s="1">
        <f t="shared" si="118"/>
        <v>-1.1428266545845016</v>
      </c>
      <c r="AR354" s="1">
        <f t="shared" si="99"/>
        <v>161.56686450268143</v>
      </c>
      <c r="AS354" s="2">
        <f t="shared" si="119"/>
        <v>7.0773011205362529E-2</v>
      </c>
    </row>
    <row r="355" spans="1:45" x14ac:dyDescent="0.3">
      <c r="A355" s="3">
        <v>43900</v>
      </c>
      <c r="B355" s="4">
        <v>83</v>
      </c>
      <c r="C355" s="1">
        <v>70.316367999999997</v>
      </c>
      <c r="E355" s="1">
        <f t="shared" si="100"/>
        <v>68.070818612092097</v>
      </c>
      <c r="F355" s="1">
        <f t="shared" si="101"/>
        <v>2.2455493879079</v>
      </c>
      <c r="H355" s="1">
        <f t="shared" si="102"/>
        <v>-0.79810687883181242</v>
      </c>
      <c r="I355" s="1">
        <f t="shared" si="92"/>
        <v>67.27271173326028</v>
      </c>
      <c r="J355" s="2">
        <f t="shared" si="103"/>
        <v>4.3285174608843804E-2</v>
      </c>
      <c r="L355" s="1">
        <f t="shared" si="104"/>
        <v>-1.4393389610728553</v>
      </c>
      <c r="M355" s="1">
        <f t="shared" si="93"/>
        <v>66.631479651019248</v>
      </c>
      <c r="N355" s="2">
        <f t="shared" si="105"/>
        <v>5.2404418114723295E-2</v>
      </c>
      <c r="P355" s="1">
        <f t="shared" si="106"/>
        <v>-2.6374494250082416</v>
      </c>
      <c r="Q355" s="1">
        <f t="shared" si="94"/>
        <v>65.433369187083855</v>
      </c>
      <c r="R355" s="2">
        <f t="shared" si="107"/>
        <v>6.9443274045612569E-2</v>
      </c>
      <c r="T355" s="1">
        <f t="shared" si="108"/>
        <v>-3.3055749570533379</v>
      </c>
      <c r="U355" s="1">
        <f t="shared" si="95"/>
        <v>64.765243655038759</v>
      </c>
      <c r="V355" s="2">
        <f t="shared" si="109"/>
        <v>7.8944981131011172E-2</v>
      </c>
      <c r="X355" s="3">
        <v>43900</v>
      </c>
      <c r="Y355" s="4">
        <v>83</v>
      </c>
      <c r="Z355" s="1">
        <v>159.60415599999999</v>
      </c>
      <c r="AB355" s="1">
        <f t="shared" si="110"/>
        <v>155.61671366290636</v>
      </c>
      <c r="AC355" s="1">
        <f t="shared" si="111"/>
        <v>3.9874423370936256</v>
      </c>
      <c r="AE355" s="1">
        <f t="shared" si="112"/>
        <v>-1.608765610852771</v>
      </c>
      <c r="AF355" s="1">
        <f t="shared" si="96"/>
        <v>154.00794805205359</v>
      </c>
      <c r="AG355" s="2">
        <f t="shared" si="113"/>
        <v>3.5063046528352286E-2</v>
      </c>
      <c r="AI355" s="1">
        <f t="shared" si="114"/>
        <v>-2.5133872632568295</v>
      </c>
      <c r="AJ355" s="1">
        <f t="shared" si="97"/>
        <v>153.10332639964955</v>
      </c>
      <c r="AK355" s="2">
        <f t="shared" si="115"/>
        <v>4.0730954401653821E-2</v>
      </c>
      <c r="AM355" s="1">
        <f t="shared" si="116"/>
        <v>-4.9517980322496955</v>
      </c>
      <c r="AN355" s="1">
        <f t="shared" si="98"/>
        <v>150.66491563065668</v>
      </c>
      <c r="AO355" s="2">
        <f t="shared" si="117"/>
        <v>5.6008819528128764E-2</v>
      </c>
      <c r="AQ355" s="1">
        <f t="shared" si="118"/>
        <v>-6.2599563767910507</v>
      </c>
      <c r="AR355" s="1">
        <f t="shared" si="99"/>
        <v>149.35675728611531</v>
      </c>
      <c r="AS355" s="2">
        <f t="shared" si="119"/>
        <v>6.4205086952025731E-2</v>
      </c>
    </row>
    <row r="356" spans="1:45" x14ac:dyDescent="0.3">
      <c r="A356" s="3">
        <v>43901</v>
      </c>
      <c r="B356" s="4">
        <v>84</v>
      </c>
      <c r="C356" s="1">
        <v>67.874245000000002</v>
      </c>
      <c r="E356" s="1">
        <f t="shared" si="100"/>
        <v>69.418148244836843</v>
      </c>
      <c r="F356" s="1">
        <f t="shared" si="101"/>
        <v>1.5439032448368408</v>
      </c>
      <c r="H356" s="1">
        <f t="shared" si="102"/>
        <v>-0.45483703697956307</v>
      </c>
      <c r="I356" s="1">
        <f t="shared" si="92"/>
        <v>68.963311207857274</v>
      </c>
      <c r="J356" s="2">
        <f t="shared" si="103"/>
        <v>1.6045352811766403E-2</v>
      </c>
      <c r="L356" s="1">
        <f t="shared" si="104"/>
        <v>-0.43613826729851901</v>
      </c>
      <c r="M356" s="1">
        <f t="shared" si="93"/>
        <v>68.982009977538326</v>
      </c>
      <c r="N356" s="2">
        <f t="shared" si="105"/>
        <v>1.6320844195590295E-2</v>
      </c>
      <c r="P356" s="1">
        <f t="shared" si="106"/>
        <v>-7.4952468912699022E-3</v>
      </c>
      <c r="Q356" s="1">
        <f t="shared" si="94"/>
        <v>69.410652997945576</v>
      </c>
      <c r="R356" s="2">
        <f t="shared" si="107"/>
        <v>2.2636097063703231E-2</v>
      </c>
      <c r="T356" s="1">
        <f t="shared" si="108"/>
        <v>0.69592299017301396</v>
      </c>
      <c r="U356" s="1">
        <f t="shared" si="95"/>
        <v>70.11407123500986</v>
      </c>
      <c r="V356" s="2">
        <f t="shared" si="109"/>
        <v>3.2999648615021172E-2</v>
      </c>
      <c r="X356" s="3">
        <v>43901</v>
      </c>
      <c r="Y356" s="4">
        <v>84</v>
      </c>
      <c r="Z356" s="1">
        <v>151.411224</v>
      </c>
      <c r="AB356" s="1">
        <f t="shared" si="110"/>
        <v>158.00917906516253</v>
      </c>
      <c r="AC356" s="1">
        <f t="shared" si="111"/>
        <v>6.5979550651625232</v>
      </c>
      <c r="AE356" s="1">
        <f t="shared" si="112"/>
        <v>-0.96856864875534132</v>
      </c>
      <c r="AF356" s="1">
        <f t="shared" si="96"/>
        <v>157.04061041640719</v>
      </c>
      <c r="AG356" s="2">
        <f t="shared" si="113"/>
        <v>3.7179452537859321E-2</v>
      </c>
      <c r="AI356" s="1">
        <f t="shared" si="114"/>
        <v>-0.94351441029267147</v>
      </c>
      <c r="AJ356" s="1">
        <f t="shared" si="97"/>
        <v>157.06566465486986</v>
      </c>
      <c r="AK356" s="2">
        <f t="shared" si="115"/>
        <v>3.7344924012171377E-2</v>
      </c>
      <c r="AM356" s="1">
        <f t="shared" si="116"/>
        <v>-0.10458416547582794</v>
      </c>
      <c r="AN356" s="1">
        <f t="shared" si="98"/>
        <v>157.90459489968669</v>
      </c>
      <c r="AO356" s="2">
        <f t="shared" si="117"/>
        <v>4.2885664141296957E-2</v>
      </c>
      <c r="AQ356" s="1">
        <f t="shared" si="118"/>
        <v>1.1811263531895535</v>
      </c>
      <c r="AR356" s="1">
        <f t="shared" si="99"/>
        <v>159.19030541835207</v>
      </c>
      <c r="AS356" s="2">
        <f t="shared" si="119"/>
        <v>5.1377178077313894E-2</v>
      </c>
    </row>
    <row r="357" spans="1:45" x14ac:dyDescent="0.3">
      <c r="A357" s="3">
        <v>43902</v>
      </c>
      <c r="B357" s="4">
        <v>85</v>
      </c>
      <c r="C357" s="1">
        <v>61.171340999999998</v>
      </c>
      <c r="E357" s="1">
        <f t="shared" si="100"/>
        <v>68.491806297934744</v>
      </c>
      <c r="F357" s="1">
        <f t="shared" si="101"/>
        <v>7.3204652979347458</v>
      </c>
      <c r="H357" s="1">
        <f t="shared" si="102"/>
        <v>-0.53027782256716882</v>
      </c>
      <c r="I357" s="1">
        <f t="shared" si="92"/>
        <v>67.961528475367572</v>
      </c>
      <c r="J357" s="2">
        <f t="shared" si="103"/>
        <v>0.11100275659099208</v>
      </c>
      <c r="L357" s="1">
        <f t="shared" si="104"/>
        <v>-0.61261159195580772</v>
      </c>
      <c r="M357" s="1">
        <f t="shared" si="93"/>
        <v>67.879194705978932</v>
      </c>
      <c r="N357" s="2">
        <f t="shared" si="105"/>
        <v>0.10965680327294008</v>
      </c>
      <c r="P357" s="1">
        <f t="shared" si="106"/>
        <v>-0.61393406889841706</v>
      </c>
      <c r="Q357" s="1">
        <f t="shared" si="94"/>
        <v>67.877872229036328</v>
      </c>
      <c r="R357" s="2">
        <f t="shared" si="107"/>
        <v>0.10963518404862711</v>
      </c>
      <c r="T357" s="1">
        <f t="shared" si="108"/>
        <v>-0.69922485571158299</v>
      </c>
      <c r="U357" s="1">
        <f t="shared" si="95"/>
        <v>67.792581442223167</v>
      </c>
      <c r="V357" s="2">
        <f t="shared" si="109"/>
        <v>0.10824089081557275</v>
      </c>
      <c r="X357" s="3">
        <v>43902</v>
      </c>
      <c r="Y357" s="4">
        <v>85</v>
      </c>
      <c r="Z357" s="1">
        <v>133.11039700000001</v>
      </c>
      <c r="AB357" s="1">
        <f t="shared" si="110"/>
        <v>154.05040602606502</v>
      </c>
      <c r="AC357" s="1">
        <f t="shared" si="111"/>
        <v>20.940009026065013</v>
      </c>
      <c r="AE357" s="1">
        <f t="shared" si="112"/>
        <v>-1.4470013512100879</v>
      </c>
      <c r="AF357" s="1">
        <f t="shared" si="96"/>
        <v>152.60340467485494</v>
      </c>
      <c r="AG357" s="2">
        <f t="shared" si="113"/>
        <v>0.14644241257018364</v>
      </c>
      <c r="AI357" s="1">
        <f t="shared" si="114"/>
        <v>-1.9083971715102193</v>
      </c>
      <c r="AJ357" s="1">
        <f t="shared" si="97"/>
        <v>152.1420088545548</v>
      </c>
      <c r="AK357" s="2">
        <f t="shared" si="115"/>
        <v>0.14297614824599161</v>
      </c>
      <c r="AM357" s="1">
        <f t="shared" si="116"/>
        <v>-2.6483488220661373</v>
      </c>
      <c r="AN357" s="1">
        <f t="shared" si="98"/>
        <v>151.40205720399888</v>
      </c>
      <c r="AO357" s="2">
        <f t="shared" si="117"/>
        <v>0.13741721620737765</v>
      </c>
      <c r="AQ357" s="1">
        <f t="shared" si="118"/>
        <v>-3.2391871241773198</v>
      </c>
      <c r="AR357" s="1">
        <f t="shared" si="99"/>
        <v>150.81121890188771</v>
      </c>
      <c r="AS357" s="2">
        <f t="shared" si="119"/>
        <v>0.13297850732041394</v>
      </c>
    </row>
    <row r="358" spans="1:45" x14ac:dyDescent="0.3">
      <c r="A358" s="3">
        <v>43903</v>
      </c>
      <c r="B358" s="4">
        <v>86</v>
      </c>
      <c r="C358" s="1">
        <v>68.500174999999999</v>
      </c>
      <c r="E358" s="1">
        <f t="shared" si="100"/>
        <v>64.099527119173899</v>
      </c>
      <c r="F358" s="1">
        <f t="shared" si="101"/>
        <v>4.4006478808260994</v>
      </c>
      <c r="H358" s="1">
        <f t="shared" si="102"/>
        <v>-1.148198039558157</v>
      </c>
      <c r="I358" s="1">
        <f t="shared" si="92"/>
        <v>62.951329079615739</v>
      </c>
      <c r="J358" s="2">
        <f t="shared" si="103"/>
        <v>8.1004842985937769E-2</v>
      </c>
      <c r="L358" s="1">
        <f t="shared" si="104"/>
        <v>-1.973291923205621</v>
      </c>
      <c r="M358" s="1">
        <f t="shared" si="93"/>
        <v>62.126235195968277</v>
      </c>
      <c r="N358" s="2">
        <f t="shared" si="105"/>
        <v>9.3049978398328487E-2</v>
      </c>
      <c r="P358" s="1">
        <f t="shared" si="106"/>
        <v>-3.1076418414076197</v>
      </c>
      <c r="Q358" s="1">
        <f t="shared" si="94"/>
        <v>60.991885277766279</v>
      </c>
      <c r="R358" s="2">
        <f t="shared" si="107"/>
        <v>0.10960978891271037</v>
      </c>
      <c r="T358" s="1">
        <f t="shared" si="108"/>
        <v>-3.8752515735339479</v>
      </c>
      <c r="U358" s="1">
        <f t="shared" si="95"/>
        <v>60.224275545639955</v>
      </c>
      <c r="V358" s="2">
        <f t="shared" si="109"/>
        <v>0.12081574177525888</v>
      </c>
      <c r="X358" s="3">
        <v>43903</v>
      </c>
      <c r="Y358" s="4">
        <v>86</v>
      </c>
      <c r="Z358" s="1">
        <v>147.482574</v>
      </c>
      <c r="AB358" s="1">
        <f t="shared" si="110"/>
        <v>141.48640061042602</v>
      </c>
      <c r="AC358" s="1">
        <f t="shared" si="111"/>
        <v>5.9961733895739826</v>
      </c>
      <c r="AE358" s="1">
        <f t="shared" si="112"/>
        <v>-3.2257220015187142</v>
      </c>
      <c r="AF358" s="1">
        <f t="shared" si="96"/>
        <v>138.26067860890731</v>
      </c>
      <c r="AG358" s="2">
        <f t="shared" si="113"/>
        <v>6.252871197578018E-2</v>
      </c>
      <c r="AI358" s="1">
        <f t="shared" si="114"/>
        <v>-5.3181918096314291</v>
      </c>
      <c r="AJ358" s="1">
        <f t="shared" si="97"/>
        <v>136.16820880079459</v>
      </c>
      <c r="AK358" s="2">
        <f t="shared" si="115"/>
        <v>7.6716624156596372E-2</v>
      </c>
      <c r="AM358" s="1">
        <f t="shared" si="116"/>
        <v>-9.1926821738242275</v>
      </c>
      <c r="AN358" s="1">
        <f t="shared" si="98"/>
        <v>132.29371843660178</v>
      </c>
      <c r="AO358" s="2">
        <f t="shared" si="117"/>
        <v>0.10298745913804176</v>
      </c>
      <c r="AQ358" s="1">
        <f t="shared" si="118"/>
        <v>-11.258530854834367</v>
      </c>
      <c r="AR358" s="1">
        <f t="shared" si="99"/>
        <v>130.22786975559166</v>
      </c>
      <c r="AS358" s="2">
        <f t="shared" si="119"/>
        <v>0.11699486777609634</v>
      </c>
    </row>
    <row r="359" spans="1:45" x14ac:dyDescent="0.3">
      <c r="A359" s="3">
        <v>43906</v>
      </c>
      <c r="B359" s="4">
        <v>87</v>
      </c>
      <c r="C359" s="1">
        <v>59.687832</v>
      </c>
      <c r="E359" s="1">
        <f t="shared" si="100"/>
        <v>66.739915847669565</v>
      </c>
      <c r="F359" s="1">
        <f t="shared" si="101"/>
        <v>7.0520838476695644</v>
      </c>
      <c r="H359" s="1">
        <f t="shared" si="102"/>
        <v>-0.5420241566695454</v>
      </c>
      <c r="I359" s="1">
        <f t="shared" si="92"/>
        <v>66.197891691000024</v>
      </c>
      <c r="J359" s="2">
        <f t="shared" si="103"/>
        <v>0.10906845621399054</v>
      </c>
      <c r="L359" s="1">
        <f t="shared" si="104"/>
        <v>-0.31236688859315787</v>
      </c>
      <c r="M359" s="1">
        <f t="shared" si="93"/>
        <v>66.427548959076404</v>
      </c>
      <c r="N359" s="2">
        <f t="shared" si="105"/>
        <v>0.11291609584808514</v>
      </c>
      <c r="P359" s="1">
        <f t="shared" si="106"/>
        <v>0.68605833472854849</v>
      </c>
      <c r="Q359" s="1">
        <f t="shared" si="94"/>
        <v>67.425974182398107</v>
      </c>
      <c r="R359" s="2">
        <f t="shared" si="107"/>
        <v>0.12964354581346005</v>
      </c>
      <c r="T359" s="1">
        <f t="shared" si="108"/>
        <v>1.7281990862115193</v>
      </c>
      <c r="U359" s="1">
        <f t="shared" si="95"/>
        <v>68.468114933881083</v>
      </c>
      <c r="V359" s="2">
        <f t="shared" si="109"/>
        <v>0.14710339845952325</v>
      </c>
      <c r="X359" s="3">
        <v>43906</v>
      </c>
      <c r="Y359" s="4">
        <v>87</v>
      </c>
      <c r="Z359" s="1">
        <v>133.524979</v>
      </c>
      <c r="AB359" s="1">
        <f t="shared" si="110"/>
        <v>145.0841046441704</v>
      </c>
      <c r="AC359" s="1">
        <f t="shared" si="111"/>
        <v>11.559125644170393</v>
      </c>
      <c r="AE359" s="1">
        <f t="shared" si="112"/>
        <v>-2.1339738358766192</v>
      </c>
      <c r="AF359" s="1">
        <f t="shared" si="96"/>
        <v>142.95013080829378</v>
      </c>
      <c r="AG359" s="2">
        <f t="shared" si="113"/>
        <v>7.0587180607560904E-2</v>
      </c>
      <c r="AI359" s="1">
        <f t="shared" si="114"/>
        <v>-2.4651051397511705</v>
      </c>
      <c r="AJ359" s="1">
        <f t="shared" si="97"/>
        <v>142.61899950441924</v>
      </c>
      <c r="AK359" s="2">
        <f t="shared" si="115"/>
        <v>6.8107260323322982E-2</v>
      </c>
      <c r="AM359" s="1">
        <f t="shared" si="116"/>
        <v>-0.75102727682894743</v>
      </c>
      <c r="AN359" s="1">
        <f t="shared" si="98"/>
        <v>144.33307736734145</v>
      </c>
      <c r="AO359" s="2">
        <f t="shared" si="117"/>
        <v>8.0944392938952975E-2</v>
      </c>
      <c r="AQ359" s="1">
        <f t="shared" si="118"/>
        <v>1.5178311493433536</v>
      </c>
      <c r="AR359" s="1">
        <f t="shared" si="99"/>
        <v>146.60193579351375</v>
      </c>
      <c r="AS359" s="2">
        <f t="shared" si="119"/>
        <v>9.7936407790138985E-2</v>
      </c>
    </row>
    <row r="360" spans="1:45" x14ac:dyDescent="0.3">
      <c r="A360" s="3">
        <v>43907</v>
      </c>
      <c r="B360" s="4">
        <v>88</v>
      </c>
      <c r="C360" s="1">
        <v>62.312308999999999</v>
      </c>
      <c r="E360" s="1">
        <f t="shared" si="100"/>
        <v>62.50866553906782</v>
      </c>
      <c r="F360" s="1">
        <f t="shared" si="101"/>
        <v>0.19635653906782125</v>
      </c>
      <c r="H360" s="1">
        <f t="shared" si="102"/>
        <v>-1.1323003409786971</v>
      </c>
      <c r="I360" s="1">
        <f t="shared" si="92"/>
        <v>61.376365198089125</v>
      </c>
      <c r="J360" s="2">
        <f t="shared" si="103"/>
        <v>1.5020207354390826E-2</v>
      </c>
      <c r="L360" s="1">
        <f t="shared" si="104"/>
        <v>-1.7231649197962489</v>
      </c>
      <c r="M360" s="1">
        <f t="shared" si="93"/>
        <v>60.785500619271573</v>
      </c>
      <c r="N360" s="2">
        <f t="shared" si="105"/>
        <v>2.4502516520908024E-2</v>
      </c>
      <c r="P360" s="1">
        <f t="shared" si="106"/>
        <v>-2.559365369869445</v>
      </c>
      <c r="Q360" s="1">
        <f t="shared" si="94"/>
        <v>59.949300169198374</v>
      </c>
      <c r="R360" s="2">
        <f t="shared" si="107"/>
        <v>3.7922023252285927E-2</v>
      </c>
      <c r="T360" s="1">
        <f t="shared" si="108"/>
        <v>-3.3969273933278874</v>
      </c>
      <c r="U360" s="1">
        <f t="shared" si="95"/>
        <v>59.111738145739935</v>
      </c>
      <c r="V360" s="2">
        <f t="shared" si="109"/>
        <v>5.1363380776983637E-2</v>
      </c>
      <c r="X360" s="3">
        <v>43907</v>
      </c>
      <c r="Y360" s="4">
        <v>88</v>
      </c>
      <c r="Z360" s="1">
        <v>130.09974700000001</v>
      </c>
      <c r="AB360" s="1">
        <f t="shared" si="110"/>
        <v>138.14862925766818</v>
      </c>
      <c r="AC360" s="1">
        <f t="shared" si="111"/>
        <v>8.0488822576681684</v>
      </c>
      <c r="AE360" s="1">
        <f t="shared" si="112"/>
        <v>-2.9022140839767152</v>
      </c>
      <c r="AF360" s="1">
        <f t="shared" si="96"/>
        <v>135.24641517369147</v>
      </c>
      <c r="AG360" s="2">
        <f t="shared" si="113"/>
        <v>3.9559401861799674E-2</v>
      </c>
      <c r="AI360" s="1">
        <f t="shared" si="114"/>
        <v>-3.8956236187115061</v>
      </c>
      <c r="AJ360" s="1">
        <f t="shared" si="97"/>
        <v>134.25300563895667</v>
      </c>
      <c r="AK360" s="2">
        <f t="shared" si="115"/>
        <v>3.1923648851958621E-2</v>
      </c>
      <c r="AM360" s="1">
        <f t="shared" si="116"/>
        <v>-4.8327630292133072</v>
      </c>
      <c r="AN360" s="1">
        <f t="shared" si="98"/>
        <v>133.31586622845487</v>
      </c>
      <c r="AO360" s="2">
        <f t="shared" si="117"/>
        <v>2.472041108930717E-2</v>
      </c>
      <c r="AQ360" s="1">
        <f t="shared" si="118"/>
        <v>-5.7520124714838383</v>
      </c>
      <c r="AR360" s="1">
        <f t="shared" si="99"/>
        <v>132.39661678618432</v>
      </c>
      <c r="AS360" s="2">
        <f t="shared" si="119"/>
        <v>1.7654682957871676E-2</v>
      </c>
    </row>
    <row r="361" spans="1:45" x14ac:dyDescent="0.3">
      <c r="A361" s="3">
        <v>43908</v>
      </c>
      <c r="B361" s="4">
        <v>89</v>
      </c>
      <c r="C361" s="1">
        <v>60.786911000000003</v>
      </c>
      <c r="E361" s="1">
        <f t="shared" si="100"/>
        <v>62.390851615627128</v>
      </c>
      <c r="F361" s="1">
        <f t="shared" si="101"/>
        <v>1.6039406156271241</v>
      </c>
      <c r="H361" s="1">
        <f t="shared" si="102"/>
        <v>-0.96998251417261638</v>
      </c>
      <c r="I361" s="1">
        <f t="shared" si="92"/>
        <v>61.420869101454514</v>
      </c>
      <c r="J361" s="2">
        <f t="shared" si="103"/>
        <v>1.0429187649533801E-2</v>
      </c>
      <c r="L361" s="1">
        <f t="shared" si="104"/>
        <v>-1.1452385611082487</v>
      </c>
      <c r="M361" s="1">
        <f t="shared" si="93"/>
        <v>61.245613054518877</v>
      </c>
      <c r="N361" s="2">
        <f t="shared" si="105"/>
        <v>7.5460662003185774E-3</v>
      </c>
      <c r="P361" s="1">
        <f t="shared" si="106"/>
        <v>-0.94794141522646835</v>
      </c>
      <c r="Q361" s="1">
        <f t="shared" si="94"/>
        <v>61.442910200400661</v>
      </c>
      <c r="R361" s="2">
        <f t="shared" si="107"/>
        <v>1.0791783783858623E-2</v>
      </c>
      <c r="T361" s="1">
        <f t="shared" si="108"/>
        <v>-0.57688980922490007</v>
      </c>
      <c r="U361" s="1">
        <f t="shared" si="95"/>
        <v>61.813961806402226</v>
      </c>
      <c r="V361" s="2">
        <f t="shared" si="109"/>
        <v>1.6895920347099431E-2</v>
      </c>
      <c r="X361" s="3">
        <v>43908</v>
      </c>
      <c r="Y361" s="4">
        <v>89</v>
      </c>
      <c r="Z361" s="1">
        <v>118.067001</v>
      </c>
      <c r="AB361" s="1">
        <f t="shared" si="110"/>
        <v>133.31929990306728</v>
      </c>
      <c r="AC361" s="1">
        <f t="shared" si="111"/>
        <v>15.25229890306727</v>
      </c>
      <c r="AE361" s="1">
        <f t="shared" si="112"/>
        <v>-3.2105525272765849</v>
      </c>
      <c r="AF361" s="1">
        <f t="shared" si="96"/>
        <v>130.1087473757907</v>
      </c>
      <c r="AG361" s="2">
        <f t="shared" si="113"/>
        <v>0.10199078721234474</v>
      </c>
      <c r="AI361" s="1">
        <f t="shared" si="114"/>
        <v>-4.1944094541961121</v>
      </c>
      <c r="AJ361" s="1">
        <f t="shared" si="97"/>
        <v>129.12489044887116</v>
      </c>
      <c r="AK361" s="2">
        <f t="shared" si="115"/>
        <v>9.3657748187159856E-2</v>
      </c>
      <c r="AM361" s="1">
        <f t="shared" si="116"/>
        <v>-4.830496803969119</v>
      </c>
      <c r="AN361" s="1">
        <f t="shared" si="98"/>
        <v>128.48880309909816</v>
      </c>
      <c r="AO361" s="2">
        <f t="shared" si="117"/>
        <v>8.8270236482911588E-2</v>
      </c>
      <c r="AQ361" s="1">
        <f t="shared" si="118"/>
        <v>-4.9585049909645118</v>
      </c>
      <c r="AR361" s="1">
        <f t="shared" si="99"/>
        <v>128.36079491210276</v>
      </c>
      <c r="AS361" s="2">
        <f t="shared" si="119"/>
        <v>8.7186036952888776E-2</v>
      </c>
    </row>
    <row r="362" spans="1:45" x14ac:dyDescent="0.3">
      <c r="A362" s="3">
        <v>43909</v>
      </c>
      <c r="B362" s="4">
        <v>90</v>
      </c>
      <c r="C362" s="1">
        <v>60.321156000000002</v>
      </c>
      <c r="E362" s="1">
        <f t="shared" si="100"/>
        <v>61.428487246250853</v>
      </c>
      <c r="F362" s="1">
        <f t="shared" si="101"/>
        <v>1.1073312462508511</v>
      </c>
      <c r="H362" s="1">
        <f t="shared" si="102"/>
        <v>-0.96876361100520159</v>
      </c>
      <c r="I362" s="1">
        <f t="shared" si="92"/>
        <v>60.459723635245652</v>
      </c>
      <c r="J362" s="2">
        <f t="shared" si="103"/>
        <v>2.2971647832088953E-3</v>
      </c>
      <c r="L362" s="1">
        <f t="shared" si="104"/>
        <v>-1.079403852084738</v>
      </c>
      <c r="M362" s="1">
        <f t="shared" si="93"/>
        <v>60.349083394166115</v>
      </c>
      <c r="N362" s="2">
        <f t="shared" si="105"/>
        <v>4.6297843108499307E-4</v>
      </c>
      <c r="P362" s="1">
        <f t="shared" si="106"/>
        <v>-0.95746056496534049</v>
      </c>
      <c r="Q362" s="1">
        <f t="shared" si="94"/>
        <v>60.471026681285515</v>
      </c>
      <c r="R362" s="2">
        <f t="shared" si="107"/>
        <v>2.4845459076665122E-3</v>
      </c>
      <c r="T362" s="1">
        <f t="shared" si="108"/>
        <v>-0.90839793095508203</v>
      </c>
      <c r="U362" s="1">
        <f t="shared" si="95"/>
        <v>60.52008931529577</v>
      </c>
      <c r="V362" s="2">
        <f t="shared" si="109"/>
        <v>3.2979028998676419E-3</v>
      </c>
      <c r="X362" s="3">
        <v>43909</v>
      </c>
      <c r="Y362" s="4">
        <v>90</v>
      </c>
      <c r="Z362" s="1">
        <v>117.42538500000001</v>
      </c>
      <c r="AB362" s="1">
        <f t="shared" si="110"/>
        <v>124.16792056122691</v>
      </c>
      <c r="AC362" s="1">
        <f t="shared" si="111"/>
        <v>6.7425355612269016</v>
      </c>
      <c r="AE362" s="1">
        <f t="shared" si="112"/>
        <v>-4.1610848176067901</v>
      </c>
      <c r="AF362" s="1">
        <f t="shared" si="96"/>
        <v>120.00683574362012</v>
      </c>
      <c r="AG362" s="2">
        <f t="shared" si="113"/>
        <v>2.1983753714072213E-2</v>
      </c>
      <c r="AI362" s="1">
        <f t="shared" si="114"/>
        <v>-5.7806398182422738</v>
      </c>
      <c r="AJ362" s="1">
        <f t="shared" si="97"/>
        <v>118.38728074298463</v>
      </c>
      <c r="AK362" s="2">
        <f t="shared" si="115"/>
        <v>8.1915485564269027E-3</v>
      </c>
      <c r="AM362" s="1">
        <f t="shared" si="116"/>
        <v>-7.6822792789641436</v>
      </c>
      <c r="AN362" s="1">
        <f t="shared" si="98"/>
        <v>116.48564128226276</v>
      </c>
      <c r="AO362" s="2">
        <f t="shared" si="117"/>
        <v>8.0029008866970616E-3</v>
      </c>
      <c r="AQ362" s="1">
        <f t="shared" si="118"/>
        <v>-8.5643769327177477</v>
      </c>
      <c r="AR362" s="1">
        <f t="shared" si="99"/>
        <v>115.60354362850916</v>
      </c>
      <c r="AS362" s="2">
        <f t="shared" si="119"/>
        <v>1.5514885231083958E-2</v>
      </c>
    </row>
    <row r="363" spans="1:45" x14ac:dyDescent="0.3">
      <c r="A363" s="3">
        <v>43910</v>
      </c>
      <c r="B363" s="4">
        <v>91</v>
      </c>
      <c r="C363" s="1">
        <v>56.491633999999998</v>
      </c>
      <c r="E363" s="1">
        <f t="shared" si="100"/>
        <v>60.764088498500342</v>
      </c>
      <c r="F363" s="1">
        <f t="shared" si="101"/>
        <v>4.2724544985003448</v>
      </c>
      <c r="H363" s="1">
        <f t="shared" si="102"/>
        <v>-0.92006523288445108</v>
      </c>
      <c r="I363" s="1">
        <f t="shared" si="92"/>
        <v>59.844023265615888</v>
      </c>
      <c r="J363" s="2">
        <f t="shared" si="103"/>
        <v>5.9343110266838639E-2</v>
      </c>
      <c r="L363" s="1">
        <f t="shared" si="104"/>
        <v>-0.93000201452441611</v>
      </c>
      <c r="M363" s="1">
        <f t="shared" si="93"/>
        <v>59.834086483975923</v>
      </c>
      <c r="N363" s="2">
        <f t="shared" si="105"/>
        <v>5.9167211980023907E-2</v>
      </c>
      <c r="P363" s="1">
        <f t="shared" si="106"/>
        <v>-0.7640397656035528</v>
      </c>
      <c r="Q363" s="1">
        <f t="shared" si="94"/>
        <v>60.000048732896786</v>
      </c>
      <c r="R363" s="2">
        <f t="shared" si="107"/>
        <v>6.2105031922015018E-2</v>
      </c>
      <c r="T363" s="1">
        <f t="shared" si="108"/>
        <v>-0.6985586333991507</v>
      </c>
      <c r="U363" s="1">
        <f t="shared" si="95"/>
        <v>60.06552986510119</v>
      </c>
      <c r="V363" s="2">
        <f t="shared" si="109"/>
        <v>6.3264161647390002E-2</v>
      </c>
      <c r="X363" s="3">
        <v>43910</v>
      </c>
      <c r="Y363" s="4">
        <v>91</v>
      </c>
      <c r="Z363" s="1">
        <v>111.048721</v>
      </c>
      <c r="AB363" s="1">
        <f t="shared" si="110"/>
        <v>120.12239922449076</v>
      </c>
      <c r="AC363" s="1">
        <f t="shared" si="111"/>
        <v>9.073678224490763</v>
      </c>
      <c r="AE363" s="1">
        <f t="shared" si="112"/>
        <v>-4.1425946606674859</v>
      </c>
      <c r="AF363" s="1">
        <f t="shared" si="96"/>
        <v>115.97980456382328</v>
      </c>
      <c r="AG363" s="2">
        <f t="shared" si="113"/>
        <v>4.4404685793934348E-2</v>
      </c>
      <c r="AI363" s="1">
        <f t="shared" si="114"/>
        <v>-5.2254019041603117</v>
      </c>
      <c r="AJ363" s="1">
        <f t="shared" si="97"/>
        <v>114.89699732033046</v>
      </c>
      <c r="AK363" s="2">
        <f t="shared" si="115"/>
        <v>3.4653945454540223E-2</v>
      </c>
      <c r="AM363" s="1">
        <f t="shared" si="116"/>
        <v>-5.2820190370936633</v>
      </c>
      <c r="AN363" s="1">
        <f t="shared" si="98"/>
        <v>114.8403801873971</v>
      </c>
      <c r="AO363" s="2">
        <f t="shared" si="117"/>
        <v>3.4144104977103712E-2</v>
      </c>
      <c r="AQ363" s="1">
        <f t="shared" si="118"/>
        <v>-4.6781611201735682</v>
      </c>
      <c r="AR363" s="1">
        <f t="shared" si="99"/>
        <v>115.44423810431719</v>
      </c>
      <c r="AS363" s="2">
        <f t="shared" si="119"/>
        <v>3.9581879599650614E-2</v>
      </c>
    </row>
    <row r="364" spans="1:45" x14ac:dyDescent="0.3">
      <c r="A364" s="3">
        <v>43913</v>
      </c>
      <c r="B364" s="4">
        <v>92</v>
      </c>
      <c r="C364" s="1">
        <v>55.291519000000001</v>
      </c>
      <c r="E364" s="1">
        <f t="shared" si="100"/>
        <v>58.200615799400133</v>
      </c>
      <c r="F364" s="1">
        <f t="shared" si="101"/>
        <v>2.9090967994001318</v>
      </c>
      <c r="H364" s="1">
        <f t="shared" si="102"/>
        <v>-1.1830104274789726</v>
      </c>
      <c r="I364" s="1">
        <f t="shared" si="92"/>
        <v>57.017605371921164</v>
      </c>
      <c r="J364" s="2">
        <f t="shared" si="103"/>
        <v>3.1217922805144179E-2</v>
      </c>
      <c r="L364" s="1">
        <f t="shared" si="104"/>
        <v>-1.5180514609717017</v>
      </c>
      <c r="M364" s="1">
        <f t="shared" si="93"/>
        <v>56.682564338428428</v>
      </c>
      <c r="N364" s="2">
        <f t="shared" si="105"/>
        <v>2.5158385292840781E-2</v>
      </c>
      <c r="P364" s="1">
        <f t="shared" si="106"/>
        <v>-1.9516655017113465</v>
      </c>
      <c r="Q364" s="1">
        <f t="shared" si="94"/>
        <v>56.248950297688786</v>
      </c>
      <c r="R364" s="2">
        <f t="shared" si="107"/>
        <v>1.7316060672682647E-2</v>
      </c>
      <c r="T364" s="1">
        <f t="shared" si="108"/>
        <v>-2.3023847299020614</v>
      </c>
      <c r="U364" s="1">
        <f t="shared" si="95"/>
        <v>55.898231069498074</v>
      </c>
      <c r="V364" s="2">
        <f t="shared" si="109"/>
        <v>1.0972968015186433E-2</v>
      </c>
      <c r="X364" s="3">
        <v>43913</v>
      </c>
      <c r="Y364" s="4">
        <v>92</v>
      </c>
      <c r="Z364" s="1">
        <v>102.520172</v>
      </c>
      <c r="AB364" s="1">
        <f t="shared" si="110"/>
        <v>114.6781922897963</v>
      </c>
      <c r="AC364" s="1">
        <f t="shared" si="111"/>
        <v>12.158020289796298</v>
      </c>
      <c r="AE364" s="1">
        <f t="shared" si="112"/>
        <v>-4.350852624511802</v>
      </c>
      <c r="AF364" s="1">
        <f t="shared" si="96"/>
        <v>110.3273396652845</v>
      </c>
      <c r="AG364" s="2">
        <f t="shared" si="113"/>
        <v>7.6152502604897074E-2</v>
      </c>
      <c r="AI364" s="1">
        <f t="shared" si="114"/>
        <v>-5.2954195139312397</v>
      </c>
      <c r="AJ364" s="1">
        <f t="shared" si="97"/>
        <v>109.38277277586506</v>
      </c>
      <c r="AK364" s="2">
        <f t="shared" si="115"/>
        <v>6.6939029090441457E-2</v>
      </c>
      <c r="AM364" s="1">
        <f t="shared" si="116"/>
        <v>-5.3890630495101917</v>
      </c>
      <c r="AN364" s="1">
        <f t="shared" si="98"/>
        <v>109.28912924028612</v>
      </c>
      <c r="AO364" s="2">
        <f t="shared" si="117"/>
        <v>6.6025613381590048E-2</v>
      </c>
      <c r="AQ364" s="1">
        <f t="shared" si="118"/>
        <v>-5.3369605206615383</v>
      </c>
      <c r="AR364" s="1">
        <f t="shared" si="99"/>
        <v>109.34123176913477</v>
      </c>
      <c r="AS364" s="2">
        <f t="shared" si="119"/>
        <v>6.6533830719039011E-2</v>
      </c>
    </row>
    <row r="365" spans="1:45" x14ac:dyDescent="0.3">
      <c r="A365" s="3">
        <v>43914</v>
      </c>
      <c r="B365" s="4">
        <v>93</v>
      </c>
      <c r="C365" s="1">
        <v>60.838661000000002</v>
      </c>
      <c r="E365" s="1">
        <f t="shared" si="100"/>
        <v>56.455157719760052</v>
      </c>
      <c r="F365" s="1">
        <f t="shared" si="101"/>
        <v>4.3835032802399496</v>
      </c>
      <c r="H365" s="1">
        <f t="shared" si="102"/>
        <v>-1.2730020518247498</v>
      </c>
      <c r="I365" s="1">
        <f t="shared" si="92"/>
        <v>55.182155667935305</v>
      </c>
      <c r="J365" s="2">
        <f t="shared" si="103"/>
        <v>9.2975506677648548E-2</v>
      </c>
      <c r="L365" s="1">
        <f t="shared" si="104"/>
        <v>-1.599917843692318</v>
      </c>
      <c r="M365" s="1">
        <f t="shared" si="93"/>
        <v>54.855239876067735</v>
      </c>
      <c r="N365" s="2">
        <f t="shared" si="105"/>
        <v>9.8348994300388473E-2</v>
      </c>
      <c r="P365" s="1">
        <f t="shared" si="106"/>
        <v>-1.8155686031443108</v>
      </c>
      <c r="Q365" s="1">
        <f t="shared" si="94"/>
        <v>54.639589116615738</v>
      </c>
      <c r="R365" s="2">
        <f t="shared" si="107"/>
        <v>0.10189362785917105</v>
      </c>
      <c r="T365" s="1">
        <f t="shared" si="108"/>
        <v>-1.8234278106767579</v>
      </c>
      <c r="U365" s="1">
        <f t="shared" si="95"/>
        <v>54.631729909083298</v>
      </c>
      <c r="V365" s="2">
        <f t="shared" si="109"/>
        <v>0.10202280899832269</v>
      </c>
      <c r="X365" s="3">
        <v>43914</v>
      </c>
      <c r="Y365" s="4">
        <v>93</v>
      </c>
      <c r="Z365" s="1">
        <v>117.96828499999999</v>
      </c>
      <c r="AB365" s="1">
        <f t="shared" si="110"/>
        <v>107.38338011591853</v>
      </c>
      <c r="AC365" s="1">
        <f t="shared" si="111"/>
        <v>10.584904884081467</v>
      </c>
      <c r="AE365" s="1">
        <f t="shared" si="112"/>
        <v>-4.8218861524103573</v>
      </c>
      <c r="AF365" s="1">
        <f t="shared" si="96"/>
        <v>102.56149396350817</v>
      </c>
      <c r="AG365" s="2">
        <f t="shared" si="113"/>
        <v>0.13060112755298448</v>
      </c>
      <c r="AI365" s="1">
        <f t="shared" si="114"/>
        <v>-5.9352251651141295</v>
      </c>
      <c r="AJ365" s="1">
        <f t="shared" si="97"/>
        <v>101.44815495080439</v>
      </c>
      <c r="AK365" s="2">
        <f t="shared" si="115"/>
        <v>0.14003874049025636</v>
      </c>
      <c r="AM365" s="1">
        <f t="shared" si="116"/>
        <v>-6.6468574715927957</v>
      </c>
      <c r="AN365" s="1">
        <f t="shared" si="98"/>
        <v>100.73652264432573</v>
      </c>
      <c r="AO365" s="2">
        <f t="shared" si="117"/>
        <v>0.1460711440848213</v>
      </c>
      <c r="AQ365" s="1">
        <f t="shared" si="118"/>
        <v>-7.0207129424275001</v>
      </c>
      <c r="AR365" s="1">
        <f t="shared" si="99"/>
        <v>100.36266717349103</v>
      </c>
      <c r="AS365" s="2">
        <f t="shared" si="119"/>
        <v>0.14924026255454134</v>
      </c>
    </row>
    <row r="366" spans="1:45" x14ac:dyDescent="0.3">
      <c r="A366" s="3">
        <v>43915</v>
      </c>
      <c r="B366" s="4">
        <v>94</v>
      </c>
      <c r="C366" s="1">
        <v>60.503517000000002</v>
      </c>
      <c r="E366" s="1">
        <f t="shared" si="100"/>
        <v>59.085259687904028</v>
      </c>
      <c r="F366" s="1">
        <f t="shared" si="101"/>
        <v>1.4182573120959745</v>
      </c>
      <c r="H366" s="1">
        <f t="shared" si="102"/>
        <v>-0.64850540862975381</v>
      </c>
      <c r="I366" s="1">
        <f t="shared" si="92"/>
        <v>58.436754279274275</v>
      </c>
      <c r="J366" s="2">
        <f t="shared" si="103"/>
        <v>3.4159381523651375E-2</v>
      </c>
      <c r="L366" s="1">
        <f t="shared" si="104"/>
        <v>-7.7110711431252477E-2</v>
      </c>
      <c r="M366" s="1">
        <f t="shared" si="93"/>
        <v>59.008148976472775</v>
      </c>
      <c r="N366" s="2">
        <f t="shared" si="105"/>
        <v>2.4715390074385713E-2</v>
      </c>
      <c r="P366" s="1">
        <f t="shared" si="106"/>
        <v>1.1185739739059581</v>
      </c>
      <c r="Q366" s="1">
        <f t="shared" si="94"/>
        <v>60.203833661809988</v>
      </c>
      <c r="R366" s="2">
        <f t="shared" si="107"/>
        <v>4.9531556684550187E-3</v>
      </c>
      <c r="T366" s="1">
        <f t="shared" si="108"/>
        <v>2.0066077991090729</v>
      </c>
      <c r="U366" s="1">
        <f t="shared" si="95"/>
        <v>61.091867487013104</v>
      </c>
      <c r="V366" s="2">
        <f t="shared" si="109"/>
        <v>9.7242361466871752E-3</v>
      </c>
      <c r="X366" s="3">
        <v>43915</v>
      </c>
      <c r="Y366" s="4">
        <v>94</v>
      </c>
      <c r="Z366" s="1">
        <v>127.977478</v>
      </c>
      <c r="AB366" s="1">
        <f t="shared" si="110"/>
        <v>113.73432304636741</v>
      </c>
      <c r="AC366" s="1">
        <f t="shared" si="111"/>
        <v>14.243154953632597</v>
      </c>
      <c r="AE366" s="1">
        <f t="shared" si="112"/>
        <v>-3.034233499152879</v>
      </c>
      <c r="AF366" s="1">
        <f t="shared" si="96"/>
        <v>110.70008954721453</v>
      </c>
      <c r="AG366" s="2">
        <f t="shared" si="113"/>
        <v>0.13500335154897702</v>
      </c>
      <c r="AI366" s="1">
        <f t="shared" si="114"/>
        <v>-2.0036513745339661</v>
      </c>
      <c r="AJ366" s="1">
        <f t="shared" si="97"/>
        <v>111.73067167183345</v>
      </c>
      <c r="AK366" s="2">
        <f t="shared" si="115"/>
        <v>0.12695051177806893</v>
      </c>
      <c r="AM366" s="1">
        <f t="shared" si="116"/>
        <v>1.931690793754711</v>
      </c>
      <c r="AN366" s="1">
        <f t="shared" si="98"/>
        <v>115.66601384012212</v>
      </c>
      <c r="AO366" s="2">
        <f t="shared" si="117"/>
        <v>9.6200240481984542E-2</v>
      </c>
      <c r="AQ366" s="1">
        <f t="shared" si="118"/>
        <v>4.4789111082461872</v>
      </c>
      <c r="AR366" s="1">
        <f t="shared" si="99"/>
        <v>118.21323415461359</v>
      </c>
      <c r="AS366" s="2">
        <f t="shared" si="119"/>
        <v>7.6296579663700029E-2</v>
      </c>
    </row>
    <row r="367" spans="1:45" x14ac:dyDescent="0.3">
      <c r="A367" s="3">
        <v>43916</v>
      </c>
      <c r="B367" s="4">
        <v>95</v>
      </c>
      <c r="C367" s="1">
        <v>63.687393</v>
      </c>
      <c r="E367" s="1">
        <f t="shared" si="100"/>
        <v>59.936214075161615</v>
      </c>
      <c r="F367" s="1">
        <f t="shared" si="101"/>
        <v>3.7511789248383849</v>
      </c>
      <c r="H367" s="1">
        <f t="shared" si="102"/>
        <v>-0.40859184128777915</v>
      </c>
      <c r="I367" s="1">
        <f t="shared" si="92"/>
        <v>59.527622233873835</v>
      </c>
      <c r="J367" s="2">
        <f t="shared" si="103"/>
        <v>6.5315450518223683E-2</v>
      </c>
      <c r="L367" s="1">
        <f t="shared" si="104"/>
        <v>0.25699272409672991</v>
      </c>
      <c r="M367" s="1">
        <f t="shared" si="93"/>
        <v>60.193206799258348</v>
      </c>
      <c r="N367" s="2">
        <f t="shared" si="105"/>
        <v>5.4864644887280149E-2</v>
      </c>
      <c r="P367" s="1">
        <f t="shared" si="106"/>
        <v>0.94194504671803347</v>
      </c>
      <c r="Q367" s="1">
        <f t="shared" si="94"/>
        <v>60.878159121879648</v>
      </c>
      <c r="R367" s="2">
        <f t="shared" si="107"/>
        <v>4.4109732645522988E-2</v>
      </c>
      <c r="T367" s="1">
        <f t="shared" si="108"/>
        <v>1.0127458649167955</v>
      </c>
      <c r="U367" s="1">
        <f t="shared" si="95"/>
        <v>60.94895994007841</v>
      </c>
      <c r="V367" s="2">
        <f t="shared" si="109"/>
        <v>4.299803981490638E-2</v>
      </c>
      <c r="X367" s="3">
        <v>43916</v>
      </c>
      <c r="Y367" s="4">
        <v>95</v>
      </c>
      <c r="Z367" s="1">
        <v>135.627487</v>
      </c>
      <c r="AB367" s="1">
        <f t="shared" si="110"/>
        <v>122.28021601854698</v>
      </c>
      <c r="AC367" s="1">
        <f t="shared" si="111"/>
        <v>13.347270981453022</v>
      </c>
      <c r="AE367" s="1">
        <f t="shared" si="112"/>
        <v>-1.1814132637396866</v>
      </c>
      <c r="AF367" s="1">
        <f t="shared" si="96"/>
        <v>121.09880275480729</v>
      </c>
      <c r="AG367" s="2">
        <f t="shared" si="113"/>
        <v>0.10712197480436032</v>
      </c>
      <c r="AI367" s="1">
        <f t="shared" si="114"/>
        <v>1.3722028164143663</v>
      </c>
      <c r="AJ367" s="1">
        <f t="shared" si="97"/>
        <v>123.65241883496135</v>
      </c>
      <c r="AK367" s="2">
        <f t="shared" si="115"/>
        <v>8.8293814402375895E-2</v>
      </c>
      <c r="AM367" s="1">
        <f t="shared" si="116"/>
        <v>6.2970642315151197</v>
      </c>
      <c r="AN367" s="1">
        <f t="shared" si="98"/>
        <v>128.5772802500621</v>
      </c>
      <c r="AO367" s="2">
        <f t="shared" si="117"/>
        <v>5.1982138030308704E-2</v>
      </c>
      <c r="AQ367" s="1">
        <f t="shared" si="118"/>
        <v>7.9765155112288992</v>
      </c>
      <c r="AR367" s="1">
        <f t="shared" si="99"/>
        <v>130.25673152977589</v>
      </c>
      <c r="AS367" s="2">
        <f t="shared" si="119"/>
        <v>3.9599314187868946E-2</v>
      </c>
    </row>
    <row r="368" spans="1:45" x14ac:dyDescent="0.3">
      <c r="A368" s="3">
        <v>43917</v>
      </c>
      <c r="B368" s="4">
        <v>96</v>
      </c>
      <c r="C368" s="1">
        <v>61.050593999999997</v>
      </c>
      <c r="E368" s="1">
        <f t="shared" si="100"/>
        <v>62.18692143006465</v>
      </c>
      <c r="F368" s="1">
        <f t="shared" si="101"/>
        <v>1.1363274300646538</v>
      </c>
      <c r="H368" s="1">
        <f t="shared" si="102"/>
        <v>1.6896030102751147E-2</v>
      </c>
      <c r="I368" s="1">
        <f t="shared" si="92"/>
        <v>62.2038174601674</v>
      </c>
      <c r="J368" s="2">
        <f t="shared" si="103"/>
        <v>1.8889635376314332E-2</v>
      </c>
      <c r="L368" s="1">
        <f t="shared" si="104"/>
        <v>0.97472999118699977</v>
      </c>
      <c r="M368" s="1">
        <f t="shared" si="93"/>
        <v>63.161651421251648</v>
      </c>
      <c r="N368" s="2">
        <f t="shared" si="105"/>
        <v>3.4578818696696892E-2</v>
      </c>
      <c r="P368" s="1">
        <f t="shared" si="106"/>
        <v>1.8057281701201346</v>
      </c>
      <c r="Q368" s="1">
        <f t="shared" si="94"/>
        <v>63.992649600184784</v>
      </c>
      <c r="R368" s="2">
        <f t="shared" si="107"/>
        <v>4.8190450041891278E-2</v>
      </c>
      <c r="T368" s="1">
        <f t="shared" si="108"/>
        <v>2.0773927463049615</v>
      </c>
      <c r="U368" s="1">
        <f t="shared" si="95"/>
        <v>64.264314176369609</v>
      </c>
      <c r="V368" s="2">
        <f t="shared" si="109"/>
        <v>5.2640276954055723E-2</v>
      </c>
      <c r="X368" s="3">
        <v>43917</v>
      </c>
      <c r="Y368" s="4">
        <v>96</v>
      </c>
      <c r="Z368" s="1">
        <v>129.57659899999999</v>
      </c>
      <c r="AB368" s="1">
        <f t="shared" si="110"/>
        <v>130.2885786074188</v>
      </c>
      <c r="AC368" s="1">
        <f t="shared" si="111"/>
        <v>0.71197960741881161</v>
      </c>
      <c r="AE368" s="1">
        <f t="shared" si="112"/>
        <v>0.28895087267815434</v>
      </c>
      <c r="AF368" s="1">
        <f t="shared" si="96"/>
        <v>130.57752948009696</v>
      </c>
      <c r="AG368" s="2">
        <f t="shared" si="113"/>
        <v>7.7246237964384975E-3</v>
      </c>
      <c r="AI368" s="1">
        <f t="shared" si="114"/>
        <v>3.4957739436007511</v>
      </c>
      <c r="AJ368" s="1">
        <f t="shared" si="97"/>
        <v>133.78435255101954</v>
      </c>
      <c r="AK368" s="2">
        <f t="shared" si="115"/>
        <v>3.2473097638714463E-2</v>
      </c>
      <c r="AM368" s="1">
        <f t="shared" si="116"/>
        <v>7.4265211473705417</v>
      </c>
      <c r="AN368" s="1">
        <f t="shared" si="98"/>
        <v>137.71509975478935</v>
      </c>
      <c r="AO368" s="2">
        <f t="shared" si="117"/>
        <v>6.2808414618054323E-2</v>
      </c>
      <c r="AQ368" s="1">
        <f t="shared" si="118"/>
        <v>8.0039039980018103</v>
      </c>
      <c r="AR368" s="1">
        <f t="shared" si="99"/>
        <v>138.29248260542062</v>
      </c>
      <c r="AS368" s="2">
        <f t="shared" si="119"/>
        <v>6.7264333781600724E-2</v>
      </c>
    </row>
    <row r="369" spans="1:45" x14ac:dyDescent="0.3">
      <c r="A369" s="3">
        <v>43920</v>
      </c>
      <c r="B369" s="4">
        <v>97</v>
      </c>
      <c r="C369" s="1">
        <v>62.792850000000001</v>
      </c>
      <c r="E369" s="1">
        <f t="shared" si="100"/>
        <v>61.505124972025854</v>
      </c>
      <c r="F369" s="1">
        <f t="shared" si="101"/>
        <v>1.2877250279741475</v>
      </c>
      <c r="H369" s="1">
        <f t="shared" si="102"/>
        <v>-9.4894767999896476E-2</v>
      </c>
      <c r="I369" s="1">
        <f t="shared" si="92"/>
        <v>61.410230204025957</v>
      </c>
      <c r="J369" s="2">
        <f t="shared" si="103"/>
        <v>2.2018745700729366E-2</v>
      </c>
      <c r="L369" s="1">
        <f t="shared" si="104"/>
        <v>0.37838046946571308</v>
      </c>
      <c r="M369" s="1">
        <f t="shared" si="93"/>
        <v>61.883505441491565</v>
      </c>
      <c r="N369" s="2">
        <f t="shared" si="105"/>
        <v>1.4481657680905338E-2</v>
      </c>
      <c r="P369" s="1">
        <f t="shared" si="106"/>
        <v>0.16396191553524003</v>
      </c>
      <c r="Q369" s="1">
        <f t="shared" si="94"/>
        <v>61.669086887561093</v>
      </c>
      <c r="R369" s="2">
        <f t="shared" si="107"/>
        <v>1.7896354639722646E-2</v>
      </c>
      <c r="T369" s="1">
        <f t="shared" si="108"/>
        <v>-0.29550996943067032</v>
      </c>
      <c r="U369" s="1">
        <f t="shared" si="95"/>
        <v>61.209615002595186</v>
      </c>
      <c r="V369" s="2">
        <f t="shared" si="109"/>
        <v>2.52136190251727E-2</v>
      </c>
      <c r="X369" s="3">
        <v>43920</v>
      </c>
      <c r="Y369" s="4">
        <v>97</v>
      </c>
      <c r="Z369" s="1">
        <v>130.05038500000001</v>
      </c>
      <c r="AB369" s="1">
        <f t="shared" si="110"/>
        <v>129.86139084296752</v>
      </c>
      <c r="AC369" s="1">
        <f t="shared" si="111"/>
        <v>0.18899415703248224</v>
      </c>
      <c r="AE369" s="1">
        <f t="shared" si="112"/>
        <v>0.17436869073744554</v>
      </c>
      <c r="AF369" s="1">
        <f t="shared" si="96"/>
        <v>130.03575953370498</v>
      </c>
      <c r="AG369" s="2">
        <f t="shared" si="113"/>
        <v>1.1245999998408163E-4</v>
      </c>
      <c r="AI369" s="1">
        <f t="shared" si="114"/>
        <v>2.2404261970241022</v>
      </c>
      <c r="AJ369" s="1">
        <f t="shared" si="97"/>
        <v>132.10181703999163</v>
      </c>
      <c r="AK369" s="2">
        <f t="shared" si="115"/>
        <v>1.5774132771630197E-2</v>
      </c>
      <c r="AM369" s="1">
        <f t="shared" si="116"/>
        <v>2.243073265568142</v>
      </c>
      <c r="AN369" s="1">
        <f t="shared" si="98"/>
        <v>132.10446410853567</v>
      </c>
      <c r="AO369" s="2">
        <f t="shared" si="117"/>
        <v>1.5794486948544292E-2</v>
      </c>
      <c r="AQ369" s="1">
        <f t="shared" si="118"/>
        <v>0.75316508229215651</v>
      </c>
      <c r="AR369" s="1">
        <f t="shared" si="99"/>
        <v>130.61455592525968</v>
      </c>
      <c r="AS369" s="2">
        <f t="shared" si="119"/>
        <v>4.3380950026382006E-3</v>
      </c>
    </row>
    <row r="370" spans="1:45" x14ac:dyDescent="0.3">
      <c r="A370" s="3">
        <v>43921</v>
      </c>
      <c r="B370" s="4">
        <v>98</v>
      </c>
      <c r="C370" s="1">
        <v>62.664707</v>
      </c>
      <c r="E370" s="1">
        <f t="shared" si="100"/>
        <v>62.277759988810345</v>
      </c>
      <c r="F370" s="1">
        <f t="shared" si="101"/>
        <v>0.38694701118965469</v>
      </c>
      <c r="H370" s="1">
        <f t="shared" si="102"/>
        <v>4.3909997565605569E-2</v>
      </c>
      <c r="I370" s="1">
        <f t="shared" si="92"/>
        <v>62.321669986375952</v>
      </c>
      <c r="J370" s="2">
        <f t="shared" si="103"/>
        <v>5.4741660824177852E-3</v>
      </c>
      <c r="L370" s="1">
        <f t="shared" si="104"/>
        <v>0.52031210650047321</v>
      </c>
      <c r="M370" s="1">
        <f t="shared" si="93"/>
        <v>62.798072095310822</v>
      </c>
      <c r="N370" s="2">
        <f t="shared" si="105"/>
        <v>2.1282329670961656E-3</v>
      </c>
      <c r="P370" s="1">
        <f t="shared" si="106"/>
        <v>0.56568616235974589</v>
      </c>
      <c r="Q370" s="1">
        <f t="shared" si="94"/>
        <v>62.843446151170092</v>
      </c>
      <c r="R370" s="2">
        <f t="shared" si="107"/>
        <v>2.8523096927604201E-3</v>
      </c>
      <c r="T370" s="1">
        <f t="shared" si="108"/>
        <v>0.62309471871436872</v>
      </c>
      <c r="U370" s="1">
        <f t="shared" si="95"/>
        <v>62.900854707524715</v>
      </c>
      <c r="V370" s="2">
        <f t="shared" si="109"/>
        <v>3.7684323254669515E-3</v>
      </c>
      <c r="X370" s="3">
        <v>43921</v>
      </c>
      <c r="Y370" s="4">
        <v>98</v>
      </c>
      <c r="Z370" s="1">
        <v>132.06407200000001</v>
      </c>
      <c r="AB370" s="1">
        <f t="shared" si="110"/>
        <v>129.97478733718702</v>
      </c>
      <c r="AC370" s="1">
        <f t="shared" si="111"/>
        <v>2.089284662812986</v>
      </c>
      <c r="AE370" s="1">
        <f t="shared" si="112"/>
        <v>0.16461313929457436</v>
      </c>
      <c r="AF370" s="1">
        <f t="shared" si="96"/>
        <v>130.1394004764816</v>
      </c>
      <c r="AG370" s="2">
        <f t="shared" si="113"/>
        <v>1.4573770855092311E-2</v>
      </c>
      <c r="AI370" s="1">
        <f t="shared" si="114"/>
        <v>1.5597766921266294</v>
      </c>
      <c r="AJ370" s="1">
        <f t="shared" si="97"/>
        <v>131.53456402931366</v>
      </c>
      <c r="AK370" s="2">
        <f t="shared" si="115"/>
        <v>4.0094778441054973E-3</v>
      </c>
      <c r="AM370" s="1">
        <f t="shared" si="116"/>
        <v>0.83748659647803869</v>
      </c>
      <c r="AN370" s="1">
        <f t="shared" si="98"/>
        <v>130.81227393366507</v>
      </c>
      <c r="AO370" s="2">
        <f t="shared" si="117"/>
        <v>9.4787177721957702E-3</v>
      </c>
      <c r="AQ370" s="1">
        <f t="shared" si="118"/>
        <v>0.20296409654967254</v>
      </c>
      <c r="AR370" s="1">
        <f t="shared" si="99"/>
        <v>130.17775143373669</v>
      </c>
      <c r="AS370" s="2">
        <f t="shared" si="119"/>
        <v>1.4283374256878296E-2</v>
      </c>
    </row>
    <row r="371" spans="1:45" x14ac:dyDescent="0.3">
      <c r="A371" s="3">
        <v>43922</v>
      </c>
      <c r="B371" s="4">
        <v>99</v>
      </c>
      <c r="C371" s="1">
        <v>59.367474000000001</v>
      </c>
      <c r="E371" s="1">
        <f t="shared" si="100"/>
        <v>62.509928195524139</v>
      </c>
      <c r="F371" s="1">
        <f t="shared" si="101"/>
        <v>3.1424541955241381</v>
      </c>
      <c r="H371" s="1">
        <f t="shared" si="102"/>
        <v>7.4031311029315761E-2</v>
      </c>
      <c r="I371" s="1">
        <f t="shared" si="92"/>
        <v>62.583959506553455</v>
      </c>
      <c r="J371" s="2">
        <f t="shared" si="103"/>
        <v>5.4179254898961235E-2</v>
      </c>
      <c r="L371" s="1">
        <f t="shared" si="104"/>
        <v>0.4165803025772688</v>
      </c>
      <c r="M371" s="1">
        <f t="shared" si="93"/>
        <v>62.926508498101406</v>
      </c>
      <c r="N371" s="2">
        <f t="shared" si="105"/>
        <v>5.9949232438311323E-2</v>
      </c>
      <c r="P371" s="1">
        <f t="shared" si="106"/>
        <v>0.34556431163341783</v>
      </c>
      <c r="Q371" s="1">
        <f t="shared" si="94"/>
        <v>62.855492507157557</v>
      </c>
      <c r="R371" s="2">
        <f t="shared" si="107"/>
        <v>5.8753022019389867E-2</v>
      </c>
      <c r="T371" s="1">
        <f t="shared" si="108"/>
        <v>0.28689791839387468</v>
      </c>
      <c r="U371" s="1">
        <f t="shared" si="95"/>
        <v>62.796826113918016</v>
      </c>
      <c r="V371" s="2">
        <f t="shared" si="109"/>
        <v>5.7764831192211652E-2</v>
      </c>
      <c r="X371" s="3">
        <v>43922</v>
      </c>
      <c r="Y371" s="4">
        <v>99</v>
      </c>
      <c r="Z371" s="1">
        <v>128.03671299999999</v>
      </c>
      <c r="AB371" s="1">
        <f t="shared" si="110"/>
        <v>131.22835813487481</v>
      </c>
      <c r="AC371" s="1">
        <f t="shared" si="111"/>
        <v>3.1916451348748183</v>
      </c>
      <c r="AE371" s="1">
        <f t="shared" si="112"/>
        <v>0.33884636463748818</v>
      </c>
      <c r="AF371" s="1">
        <f t="shared" si="96"/>
        <v>131.56720449951229</v>
      </c>
      <c r="AG371" s="2">
        <f t="shared" si="113"/>
        <v>2.7574056040569353E-2</v>
      </c>
      <c r="AI371" s="1">
        <f t="shared" si="114"/>
        <v>1.4617908059061993</v>
      </c>
      <c r="AJ371" s="1">
        <f t="shared" si="97"/>
        <v>132.690148940781</v>
      </c>
      <c r="AK371" s="2">
        <f t="shared" si="115"/>
        <v>3.6344543933902837E-2</v>
      </c>
      <c r="AM371" s="1">
        <f t="shared" si="116"/>
        <v>1.1121021692764719</v>
      </c>
      <c r="AN371" s="1">
        <f t="shared" si="98"/>
        <v>132.34046030415129</v>
      </c>
      <c r="AO371" s="2">
        <f t="shared" si="117"/>
        <v>3.3613384812146041E-2</v>
      </c>
      <c r="AQ371" s="1">
        <f t="shared" si="118"/>
        <v>1.1064858595284499</v>
      </c>
      <c r="AR371" s="1">
        <f t="shared" si="99"/>
        <v>132.33484399440326</v>
      </c>
      <c r="AS371" s="2">
        <f t="shared" si="119"/>
        <v>3.3569519973566227E-2</v>
      </c>
    </row>
    <row r="372" spans="1:45" x14ac:dyDescent="0.3">
      <c r="A372" s="3">
        <v>43923</v>
      </c>
      <c r="B372" s="4">
        <v>100</v>
      </c>
      <c r="C372" s="1">
        <v>60.35812</v>
      </c>
      <c r="E372" s="1">
        <f t="shared" si="100"/>
        <v>60.624455678209657</v>
      </c>
      <c r="F372" s="1">
        <f t="shared" si="101"/>
        <v>0.26633567820965709</v>
      </c>
      <c r="H372" s="1">
        <f t="shared" si="102"/>
        <v>-0.239489301505692</v>
      </c>
      <c r="I372" s="1">
        <f t="shared" si="92"/>
        <v>60.384966376703964</v>
      </c>
      <c r="J372" s="2">
        <f t="shared" si="103"/>
        <v>4.4478483928864644E-4</v>
      </c>
      <c r="L372" s="1">
        <f t="shared" si="104"/>
        <v>-0.41215871258376174</v>
      </c>
      <c r="M372" s="1">
        <f t="shared" si="93"/>
        <v>60.212296965625896</v>
      </c>
      <c r="N372" s="2">
        <f t="shared" si="105"/>
        <v>2.4159638234938995E-3</v>
      </c>
      <c r="P372" s="1">
        <f t="shared" si="106"/>
        <v>-1.1269199954721967</v>
      </c>
      <c r="Q372" s="1">
        <f t="shared" si="94"/>
        <v>59.497535682737457</v>
      </c>
      <c r="R372" s="2">
        <f t="shared" si="107"/>
        <v>1.4257970878856776E-2</v>
      </c>
      <c r="T372" s="1">
        <f t="shared" si="108"/>
        <v>-1.5813406563153127</v>
      </c>
      <c r="U372" s="1">
        <f t="shared" si="95"/>
        <v>59.043115021894344</v>
      </c>
      <c r="V372" s="2">
        <f t="shared" si="109"/>
        <v>2.178671201332406E-2</v>
      </c>
      <c r="X372" s="3">
        <v>43923</v>
      </c>
      <c r="Y372" s="4">
        <v>100</v>
      </c>
      <c r="Z372" s="1">
        <v>131.09671</v>
      </c>
      <c r="AB372" s="1">
        <f t="shared" si="110"/>
        <v>129.31337105394991</v>
      </c>
      <c r="AC372" s="1">
        <f t="shared" si="111"/>
        <v>1.7833389460500939</v>
      </c>
      <c r="AE372" s="1">
        <f t="shared" si="112"/>
        <v>-2.1766986652494325E-2</v>
      </c>
      <c r="AF372" s="1">
        <f t="shared" si="96"/>
        <v>129.29160406729741</v>
      </c>
      <c r="AG372" s="2">
        <f t="shared" si="113"/>
        <v>1.3769269516394334E-2</v>
      </c>
      <c r="AI372" s="1">
        <f t="shared" si="114"/>
        <v>0.38122188212024666</v>
      </c>
      <c r="AJ372" s="1">
        <f t="shared" si="97"/>
        <v>129.69459293607017</v>
      </c>
      <c r="AK372" s="2">
        <f t="shared" si="115"/>
        <v>1.0695287959017707E-2</v>
      </c>
      <c r="AM372" s="1">
        <f t="shared" si="116"/>
        <v>-0.88577673585643524</v>
      </c>
      <c r="AN372" s="1">
        <f t="shared" si="98"/>
        <v>128.42759431809347</v>
      </c>
      <c r="AO372" s="2">
        <f t="shared" si="117"/>
        <v>2.0359898291166367E-2</v>
      </c>
      <c r="AQ372" s="1">
        <f t="shared" si="118"/>
        <v>-1.4919808692614329</v>
      </c>
      <c r="AR372" s="1">
        <f t="shared" si="99"/>
        <v>127.82139018468847</v>
      </c>
      <c r="AS372" s="2">
        <f t="shared" si="119"/>
        <v>2.4983997045475308E-2</v>
      </c>
    </row>
    <row r="373" spans="1:45" x14ac:dyDescent="0.3">
      <c r="A373" s="3">
        <v>43924</v>
      </c>
      <c r="B373" s="4">
        <v>101</v>
      </c>
      <c r="C373" s="1">
        <v>59.490692000000003</v>
      </c>
      <c r="E373" s="1">
        <f t="shared" si="100"/>
        <v>60.464654271283862</v>
      </c>
      <c r="F373" s="1">
        <f t="shared" si="101"/>
        <v>0.97396227128385959</v>
      </c>
      <c r="H373" s="1">
        <f t="shared" si="102"/>
        <v>-0.22673923837290835</v>
      </c>
      <c r="I373" s="1">
        <f t="shared" si="92"/>
        <v>60.237915032910955</v>
      </c>
      <c r="J373" s="2">
        <f t="shared" si="103"/>
        <v>1.2560335201865733E-2</v>
      </c>
      <c r="L373" s="1">
        <f t="shared" si="104"/>
        <v>-0.32131008254689347</v>
      </c>
      <c r="M373" s="1">
        <f t="shared" si="93"/>
        <v>60.143344188736968</v>
      </c>
      <c r="N373" s="2">
        <f t="shared" si="105"/>
        <v>1.0970660565470736E-2</v>
      </c>
      <c r="P373" s="1">
        <f t="shared" si="106"/>
        <v>-0.48862172703157103</v>
      </c>
      <c r="Q373" s="1">
        <f t="shared" si="94"/>
        <v>59.976032544252291</v>
      </c>
      <c r="R373" s="2">
        <f t="shared" si="107"/>
        <v>8.1582601905570099E-3</v>
      </c>
      <c r="T373" s="1">
        <f t="shared" si="108"/>
        <v>-0.35881690184032689</v>
      </c>
      <c r="U373" s="1">
        <f t="shared" si="95"/>
        <v>60.105837369443535</v>
      </c>
      <c r="V373" s="2">
        <f t="shared" si="109"/>
        <v>1.0340195226566398E-2</v>
      </c>
      <c r="X373" s="3">
        <v>43924</v>
      </c>
      <c r="Y373" s="4">
        <v>101</v>
      </c>
      <c r="Z373" s="1">
        <v>125.805862</v>
      </c>
      <c r="AB373" s="1">
        <f t="shared" si="110"/>
        <v>130.38337442157996</v>
      </c>
      <c r="AC373" s="1">
        <f t="shared" si="111"/>
        <v>4.5775124215799536</v>
      </c>
      <c r="AE373" s="1">
        <f t="shared" si="112"/>
        <v>0.15291627003271288</v>
      </c>
      <c r="AF373" s="1">
        <f t="shared" si="96"/>
        <v>130.53629069161266</v>
      </c>
      <c r="AG373" s="2">
        <f t="shared" si="113"/>
        <v>3.7601019669597419E-2</v>
      </c>
      <c r="AI373" s="1">
        <f t="shared" si="114"/>
        <v>0.60163195748338394</v>
      </c>
      <c r="AJ373" s="1">
        <f t="shared" si="97"/>
        <v>130.98500637906335</v>
      </c>
      <c r="AK373" s="2">
        <f t="shared" si="115"/>
        <v>4.1167750824388012E-2</v>
      </c>
      <c r="AM373" s="1">
        <f t="shared" si="116"/>
        <v>0.40503813244464548</v>
      </c>
      <c r="AN373" s="1">
        <f t="shared" si="98"/>
        <v>130.7884125540246</v>
      </c>
      <c r="AO373" s="2">
        <f t="shared" si="117"/>
        <v>3.9605074634953004E-2</v>
      </c>
      <c r="AQ373" s="1">
        <f t="shared" si="118"/>
        <v>0.71132557446524292</v>
      </c>
      <c r="AR373" s="1">
        <f t="shared" si="99"/>
        <v>131.09469999604519</v>
      </c>
      <c r="AS373" s="2">
        <f t="shared" si="119"/>
        <v>4.2039678532985916E-2</v>
      </c>
    </row>
    <row r="374" spans="1:45" x14ac:dyDescent="0.3">
      <c r="A374" s="3">
        <v>43927</v>
      </c>
      <c r="B374" s="4">
        <v>102</v>
      </c>
      <c r="C374" s="1">
        <v>64.680503999999999</v>
      </c>
      <c r="E374" s="1">
        <f t="shared" si="100"/>
        <v>59.880276908513551</v>
      </c>
      <c r="F374" s="1">
        <f t="shared" si="101"/>
        <v>4.8002270914864482</v>
      </c>
      <c r="H374" s="1">
        <f t="shared" si="102"/>
        <v>-0.28396133827649284</v>
      </c>
      <c r="I374" s="1">
        <f t="shared" si="92"/>
        <v>59.59631557023706</v>
      </c>
      <c r="J374" s="2">
        <f t="shared" si="103"/>
        <v>7.8604650788790073E-2</v>
      </c>
      <c r="L374" s="1">
        <f t="shared" si="104"/>
        <v>-0.41601430342732393</v>
      </c>
      <c r="M374" s="1">
        <f t="shared" si="93"/>
        <v>59.464262605086226</v>
      </c>
      <c r="N374" s="2">
        <f t="shared" si="105"/>
        <v>8.0646270086481897E-2</v>
      </c>
      <c r="P374" s="1">
        <f t="shared" si="106"/>
        <v>-0.55182044661913976</v>
      </c>
      <c r="Q374" s="1">
        <f t="shared" si="94"/>
        <v>59.328456461894412</v>
      </c>
      <c r="R374" s="2">
        <f t="shared" si="107"/>
        <v>8.2745915803401709E-2</v>
      </c>
      <c r="T374" s="1">
        <f t="shared" si="108"/>
        <v>-0.55279889824011363</v>
      </c>
      <c r="U374" s="1">
        <f t="shared" si="95"/>
        <v>59.327478010273438</v>
      </c>
      <c r="V374" s="2">
        <f t="shared" si="109"/>
        <v>8.2761043261607256E-2</v>
      </c>
      <c r="X374" s="3">
        <v>43927</v>
      </c>
      <c r="Y374" s="4">
        <v>102</v>
      </c>
      <c r="Z374" s="1">
        <v>132.27136200000001</v>
      </c>
      <c r="AB374" s="1">
        <f t="shared" si="110"/>
        <v>127.63686696863198</v>
      </c>
      <c r="AC374" s="1">
        <f t="shared" si="111"/>
        <v>4.6344950313680329</v>
      </c>
      <c r="AE374" s="1">
        <f t="shared" si="112"/>
        <v>-0.31099152564419807</v>
      </c>
      <c r="AF374" s="1">
        <f t="shared" si="96"/>
        <v>127.32587544298778</v>
      </c>
      <c r="AG374" s="2">
        <f t="shared" si="113"/>
        <v>3.7388944078554434E-2</v>
      </c>
      <c r="AI374" s="1">
        <f t="shared" si="114"/>
        <v>-0.46977265385465278</v>
      </c>
      <c r="AJ374" s="1">
        <f t="shared" si="97"/>
        <v>127.16709431477733</v>
      </c>
      <c r="AK374" s="2">
        <f t="shared" si="115"/>
        <v>3.8589363623719848E-2</v>
      </c>
      <c r="AM374" s="1">
        <f t="shared" si="116"/>
        <v>-1.6749819539144879</v>
      </c>
      <c r="AN374" s="1">
        <f t="shared" si="98"/>
        <v>125.9618850147175</v>
      </c>
      <c r="AO374" s="2">
        <f t="shared" si="117"/>
        <v>4.7701005643855959E-2</v>
      </c>
      <c r="AQ374" s="1">
        <f t="shared" si="118"/>
        <v>-2.2624108291101295</v>
      </c>
      <c r="AR374" s="1">
        <f t="shared" si="99"/>
        <v>125.37445613952185</v>
      </c>
      <c r="AS374" s="2">
        <f t="shared" si="119"/>
        <v>5.2142094525934921E-2</v>
      </c>
    </row>
    <row r="375" spans="1:45" x14ac:dyDescent="0.3">
      <c r="A375" s="3">
        <v>43928</v>
      </c>
      <c r="B375" s="4">
        <v>103</v>
      </c>
      <c r="C375" s="1">
        <v>63.931355000000003</v>
      </c>
      <c r="E375" s="1">
        <f t="shared" si="100"/>
        <v>62.760413163405417</v>
      </c>
      <c r="F375" s="1">
        <f t="shared" si="101"/>
        <v>1.1709418365945865</v>
      </c>
      <c r="H375" s="1">
        <f t="shared" si="102"/>
        <v>0.2222942766304446</v>
      </c>
      <c r="I375" s="1">
        <f t="shared" si="92"/>
        <v>62.98270744003586</v>
      </c>
      <c r="J375" s="2">
        <f t="shared" si="103"/>
        <v>1.4838533610997979E-2</v>
      </c>
      <c r="L375" s="1">
        <f t="shared" si="104"/>
        <v>0.77059989756758451</v>
      </c>
      <c r="M375" s="1">
        <f t="shared" si="93"/>
        <v>63.531013060973002</v>
      </c>
      <c r="N375" s="2">
        <f t="shared" si="105"/>
        <v>6.262059345167971E-3</v>
      </c>
      <c r="P375" s="1">
        <f t="shared" si="106"/>
        <v>1.7132709763781242</v>
      </c>
      <c r="Q375" s="1">
        <f t="shared" si="94"/>
        <v>64.473684139783543</v>
      </c>
      <c r="R375" s="2">
        <f t="shared" si="107"/>
        <v>8.4829914802140496E-3</v>
      </c>
      <c r="T375" s="1">
        <f t="shared" si="108"/>
        <v>2.3995253334533886</v>
      </c>
      <c r="U375" s="1">
        <f t="shared" si="95"/>
        <v>65.1599384968588</v>
      </c>
      <c r="V375" s="2">
        <f t="shared" si="109"/>
        <v>1.9217229117993763E-2</v>
      </c>
      <c r="X375" s="3">
        <v>43928</v>
      </c>
      <c r="Y375" s="4">
        <v>103</v>
      </c>
      <c r="Z375" s="1">
        <v>133.495361</v>
      </c>
      <c r="AB375" s="1">
        <f t="shared" si="110"/>
        <v>130.41756398745281</v>
      </c>
      <c r="AC375" s="1">
        <f t="shared" si="111"/>
        <v>3.0777970125471938</v>
      </c>
      <c r="AE375" s="1">
        <f t="shared" si="112"/>
        <v>0.18367864147020657</v>
      </c>
      <c r="AF375" s="1">
        <f t="shared" si="96"/>
        <v>130.60124262892302</v>
      </c>
      <c r="AG375" s="2">
        <f t="shared" si="113"/>
        <v>2.1679542640264369E-2</v>
      </c>
      <c r="AI375" s="1">
        <f t="shared" si="114"/>
        <v>0.57037764140150204</v>
      </c>
      <c r="AJ375" s="1">
        <f t="shared" si="97"/>
        <v>130.98794162885432</v>
      </c>
      <c r="AK375" s="2">
        <f t="shared" si="115"/>
        <v>1.8782820259542105E-2</v>
      </c>
      <c r="AM375" s="1">
        <f t="shared" si="116"/>
        <v>1.2657661680908228</v>
      </c>
      <c r="AN375" s="1">
        <f t="shared" si="98"/>
        <v>131.68333015554364</v>
      </c>
      <c r="AO375" s="2">
        <f t="shared" si="117"/>
        <v>1.3573736427113441E-2</v>
      </c>
      <c r="AQ375" s="1">
        <f t="shared" si="118"/>
        <v>2.0746619201104965</v>
      </c>
      <c r="AR375" s="1">
        <f t="shared" si="99"/>
        <v>132.4922259075633</v>
      </c>
      <c r="AS375" s="2">
        <f t="shared" si="119"/>
        <v>7.5143816603238179E-3</v>
      </c>
    </row>
    <row r="376" spans="1:45" x14ac:dyDescent="0.3">
      <c r="A376" s="3">
        <v>43929</v>
      </c>
      <c r="B376" s="4">
        <v>104</v>
      </c>
      <c r="C376" s="1">
        <v>65.567656999999997</v>
      </c>
      <c r="E376" s="1">
        <f t="shared" si="100"/>
        <v>63.462978265362167</v>
      </c>
      <c r="F376" s="1">
        <f t="shared" si="101"/>
        <v>2.1046787346378295</v>
      </c>
      <c r="H376" s="1">
        <f t="shared" si="102"/>
        <v>0.29913760868265354</v>
      </c>
      <c r="I376" s="1">
        <f t="shared" si="92"/>
        <v>63.762115874044824</v>
      </c>
      <c r="J376" s="2">
        <f t="shared" si="103"/>
        <v>2.7537069472456113E-2</v>
      </c>
      <c r="L376" s="1">
        <f t="shared" si="104"/>
        <v>0.74610737114768422</v>
      </c>
      <c r="M376" s="1">
        <f t="shared" si="93"/>
        <v>64.209085636509855</v>
      </c>
      <c r="N376" s="2">
        <f t="shared" si="105"/>
        <v>2.0720145047887596E-2</v>
      </c>
      <c r="P376" s="1">
        <f t="shared" si="106"/>
        <v>1.0462050992600176</v>
      </c>
      <c r="Q376" s="1">
        <f t="shared" si="94"/>
        <v>64.509183364622189</v>
      </c>
      <c r="R376" s="2">
        <f t="shared" si="107"/>
        <v>1.614322798476402E-2</v>
      </c>
      <c r="T376" s="1">
        <f t="shared" si="108"/>
        <v>0.94013953436627984</v>
      </c>
      <c r="U376" s="1">
        <f t="shared" si="95"/>
        <v>64.403117799728449</v>
      </c>
      <c r="V376" s="2">
        <f t="shared" si="109"/>
        <v>1.7760878664179632E-2</v>
      </c>
      <c r="X376" s="3">
        <v>43929</v>
      </c>
      <c r="Y376" s="4">
        <v>104</v>
      </c>
      <c r="Z376" s="1">
        <v>137.453644</v>
      </c>
      <c r="AB376" s="1">
        <f t="shared" si="110"/>
        <v>132.26424219498114</v>
      </c>
      <c r="AC376" s="1">
        <f t="shared" si="111"/>
        <v>5.1894018050188606</v>
      </c>
      <c r="AE376" s="1">
        <f t="shared" si="112"/>
        <v>0.44975857203950598</v>
      </c>
      <c r="AF376" s="1">
        <f t="shared" si="96"/>
        <v>132.71400076702065</v>
      </c>
      <c r="AG376" s="2">
        <f t="shared" si="113"/>
        <v>3.4481757595159479E-2</v>
      </c>
      <c r="AI376" s="1">
        <f t="shared" si="114"/>
        <v>0.97879382256208625</v>
      </c>
      <c r="AJ376" s="1">
        <f t="shared" si="97"/>
        <v>133.24303601754323</v>
      </c>
      <c r="AK376" s="2">
        <f t="shared" si="115"/>
        <v>3.0632930928020826E-2</v>
      </c>
      <c r="AM376" s="1">
        <f t="shared" si="116"/>
        <v>1.649168114119576</v>
      </c>
      <c r="AN376" s="1">
        <f t="shared" si="98"/>
        <v>133.91341030910073</v>
      </c>
      <c r="AO376" s="2">
        <f t="shared" si="117"/>
        <v>2.5755837298131367E-2</v>
      </c>
      <c r="AQ376" s="1">
        <f t="shared" si="118"/>
        <v>1.8785959272898314</v>
      </c>
      <c r="AR376" s="1">
        <f t="shared" si="99"/>
        <v>134.14283812227097</v>
      </c>
      <c r="AS376" s="2">
        <f t="shared" si="119"/>
        <v>2.4086708663242307E-2</v>
      </c>
    </row>
    <row r="377" spans="1:45" x14ac:dyDescent="0.3">
      <c r="A377" s="3">
        <v>43930</v>
      </c>
      <c r="B377" s="4">
        <v>105</v>
      </c>
      <c r="C377" s="1">
        <v>66.040801999999999</v>
      </c>
      <c r="E377" s="1">
        <f t="shared" si="100"/>
        <v>64.725785506144859</v>
      </c>
      <c r="F377" s="1">
        <f t="shared" si="101"/>
        <v>1.3150164938551399</v>
      </c>
      <c r="H377" s="1">
        <f t="shared" si="102"/>
        <v>0.45332474981865967</v>
      </c>
      <c r="I377" s="1">
        <f t="shared" si="92"/>
        <v>65.179110255963522</v>
      </c>
      <c r="J377" s="2">
        <f t="shared" si="103"/>
        <v>1.3047869164830514E-2</v>
      </c>
      <c r="L377" s="1">
        <f t="shared" si="104"/>
        <v>0.93211932421628707</v>
      </c>
      <c r="M377" s="1">
        <f t="shared" si="93"/>
        <v>65.657904830361147</v>
      </c>
      <c r="N377" s="2">
        <f t="shared" si="105"/>
        <v>5.7978879426517586E-3</v>
      </c>
      <c r="P377" s="1">
        <f t="shared" si="106"/>
        <v>1.1891625126649827</v>
      </c>
      <c r="Q377" s="1">
        <f t="shared" si="94"/>
        <v>65.914948018809838</v>
      </c>
      <c r="R377" s="2">
        <f t="shared" si="107"/>
        <v>1.9057003758095085E-3</v>
      </c>
      <c r="T377" s="1">
        <f t="shared" si="108"/>
        <v>1.2176337618843942</v>
      </c>
      <c r="U377" s="1">
        <f t="shared" si="95"/>
        <v>65.94341926802926</v>
      </c>
      <c r="V377" s="2">
        <f t="shared" si="109"/>
        <v>1.4745843330421647E-3</v>
      </c>
      <c r="X377" s="3">
        <v>43930</v>
      </c>
      <c r="Y377" s="4">
        <v>105</v>
      </c>
      <c r="Z377" s="1">
        <v>141.579712</v>
      </c>
      <c r="AB377" s="1">
        <f t="shared" si="110"/>
        <v>135.37788327799245</v>
      </c>
      <c r="AC377" s="1">
        <f t="shared" si="111"/>
        <v>6.2018287220075479</v>
      </c>
      <c r="AE377" s="1">
        <f t="shared" si="112"/>
        <v>0.8759797737949957</v>
      </c>
      <c r="AF377" s="1">
        <f t="shared" si="96"/>
        <v>136.25386305178745</v>
      </c>
      <c r="AG377" s="2">
        <f t="shared" si="113"/>
        <v>3.7617317290577289E-2</v>
      </c>
      <c r="AI377" s="1">
        <f t="shared" si="114"/>
        <v>1.66194494590584</v>
      </c>
      <c r="AJ377" s="1">
        <f t="shared" si="97"/>
        <v>137.0398282238983</v>
      </c>
      <c r="AK377" s="2">
        <f t="shared" si="115"/>
        <v>3.2065920406037438E-2</v>
      </c>
      <c r="AM377" s="1">
        <f t="shared" si="116"/>
        <v>2.6157202735881246</v>
      </c>
      <c r="AN377" s="1">
        <f t="shared" si="98"/>
        <v>137.99360355158058</v>
      </c>
      <c r="AO377" s="2">
        <f t="shared" si="117"/>
        <v>2.5329253731067227E-2</v>
      </c>
      <c r="AQ377" s="1">
        <f t="shared" si="118"/>
        <v>2.9407347612103085</v>
      </c>
      <c r="AR377" s="1">
        <f t="shared" si="99"/>
        <v>138.31861803920276</v>
      </c>
      <c r="AS377" s="2">
        <f t="shared" si="119"/>
        <v>2.3033624766783251E-2</v>
      </c>
    </row>
    <row r="378" spans="1:45" x14ac:dyDescent="0.3">
      <c r="A378" s="3">
        <v>43934</v>
      </c>
      <c r="B378" s="4">
        <v>106</v>
      </c>
      <c r="C378" s="1">
        <v>67.337029000000001</v>
      </c>
      <c r="E378" s="1">
        <f t="shared" si="100"/>
        <v>65.514795402457935</v>
      </c>
      <c r="F378" s="1">
        <f t="shared" si="101"/>
        <v>1.8222335975420663</v>
      </c>
      <c r="H378" s="1">
        <f t="shared" si="102"/>
        <v>0.50703437325776624</v>
      </c>
      <c r="I378" s="1">
        <f t="shared" si="92"/>
        <v>66.021829775715702</v>
      </c>
      <c r="J378" s="2">
        <f t="shared" si="103"/>
        <v>1.9531589733255077E-2</v>
      </c>
      <c r="L378" s="1">
        <f t="shared" si="104"/>
        <v>0.88059993017113092</v>
      </c>
      <c r="M378" s="1">
        <f t="shared" si="93"/>
        <v>66.395395332629064</v>
      </c>
      <c r="N378" s="2">
        <f t="shared" si="105"/>
        <v>1.3983890904526492E-2</v>
      </c>
      <c r="P378" s="1">
        <f t="shared" si="106"/>
        <v>0.92506178587272392</v>
      </c>
      <c r="Q378" s="1">
        <f t="shared" si="94"/>
        <v>66.439857188330663</v>
      </c>
      <c r="R378" s="2">
        <f t="shared" si="107"/>
        <v>1.3323602555576637E-2</v>
      </c>
      <c r="T378" s="1">
        <f t="shared" si="108"/>
        <v>0.84901723749306002</v>
      </c>
      <c r="U378" s="1">
        <f t="shared" si="95"/>
        <v>66.363812639950993</v>
      </c>
      <c r="V378" s="2">
        <f t="shared" si="109"/>
        <v>1.4452915052860562E-2</v>
      </c>
      <c r="X378" s="3">
        <v>43934</v>
      </c>
      <c r="Y378" s="4">
        <v>106</v>
      </c>
      <c r="Z378" s="1">
        <v>136.160538</v>
      </c>
      <c r="AB378" s="1">
        <f t="shared" si="110"/>
        <v>139.09898051119697</v>
      </c>
      <c r="AC378" s="1">
        <f t="shared" si="111"/>
        <v>2.9384425111969676</v>
      </c>
      <c r="AE378" s="1">
        <f t="shared" si="112"/>
        <v>1.3311985673005191</v>
      </c>
      <c r="AF378" s="1">
        <f t="shared" si="96"/>
        <v>140.4301790784975</v>
      </c>
      <c r="AG378" s="2">
        <f t="shared" si="113"/>
        <v>3.1357404584414168E-2</v>
      </c>
      <c r="AI378" s="1">
        <f t="shared" si="114"/>
        <v>2.3208736778414165</v>
      </c>
      <c r="AJ378" s="1">
        <f t="shared" si="97"/>
        <v>141.41985418903838</v>
      </c>
      <c r="AK378" s="2">
        <f t="shared" si="115"/>
        <v>3.8625847593510336E-2</v>
      </c>
      <c r="AM378" s="1">
        <f t="shared" si="116"/>
        <v>3.3452690669349439</v>
      </c>
      <c r="AN378" s="1">
        <f t="shared" si="98"/>
        <v>142.44424957813192</v>
      </c>
      <c r="AO378" s="2">
        <f t="shared" si="117"/>
        <v>4.6149285765394919E-2</v>
      </c>
      <c r="AQ378" s="1">
        <f t="shared" si="118"/>
        <v>3.6118464871253284</v>
      </c>
      <c r="AR378" s="1">
        <f t="shared" si="99"/>
        <v>142.71082699832229</v>
      </c>
      <c r="AS378" s="2">
        <f t="shared" si="119"/>
        <v>4.8107102795982543E-2</v>
      </c>
    </row>
    <row r="379" spans="1:45" x14ac:dyDescent="0.3">
      <c r="A379" s="3">
        <v>43935</v>
      </c>
      <c r="B379" s="4">
        <v>107</v>
      </c>
      <c r="C379" s="1">
        <v>70.737755000000007</v>
      </c>
      <c r="E379" s="1">
        <f t="shared" si="100"/>
        <v>66.608135560983172</v>
      </c>
      <c r="F379" s="1">
        <f t="shared" si="101"/>
        <v>4.1296194390168353</v>
      </c>
      <c r="H379" s="1">
        <f t="shared" si="102"/>
        <v>0.60084329890056154</v>
      </c>
      <c r="I379" s="1">
        <f t="shared" si="92"/>
        <v>67.208978859883729</v>
      </c>
      <c r="J379" s="2">
        <f t="shared" si="103"/>
        <v>4.9885328423502809E-2</v>
      </c>
      <c r="L379" s="1">
        <f t="shared" si="104"/>
        <v>0.95718641237860902</v>
      </c>
      <c r="M379" s="1">
        <f t="shared" si="93"/>
        <v>67.565321973361776</v>
      </c>
      <c r="N379" s="2">
        <f t="shared" si="105"/>
        <v>4.4847804777494435E-2</v>
      </c>
      <c r="P379" s="1">
        <f t="shared" si="106"/>
        <v>1.0361255118233825</v>
      </c>
      <c r="Q379" s="1">
        <f t="shared" si="94"/>
        <v>67.644261072806557</v>
      </c>
      <c r="R379" s="2">
        <f t="shared" si="107"/>
        <v>4.373186464842501E-2</v>
      </c>
      <c r="T379" s="1">
        <f t="shared" si="108"/>
        <v>1.0591349495807321</v>
      </c>
      <c r="U379" s="1">
        <f t="shared" si="95"/>
        <v>67.66727051056391</v>
      </c>
      <c r="V379" s="2">
        <f t="shared" si="109"/>
        <v>4.3406586616101923E-2</v>
      </c>
      <c r="X379" s="3">
        <v>43935</v>
      </c>
      <c r="Y379" s="4">
        <v>107</v>
      </c>
      <c r="Z379" s="1">
        <v>138.77633700000001</v>
      </c>
      <c r="AB379" s="1">
        <f t="shared" si="110"/>
        <v>137.33591500447881</v>
      </c>
      <c r="AC379" s="1">
        <f t="shared" si="111"/>
        <v>1.4404219955212056</v>
      </c>
      <c r="AE379" s="1">
        <f t="shared" si="112"/>
        <v>0.83611631545752985</v>
      </c>
      <c r="AF379" s="1">
        <f t="shared" si="96"/>
        <v>138.17203131993634</v>
      </c>
      <c r="AG379" s="2">
        <f t="shared" si="113"/>
        <v>4.3545296923615641E-3</v>
      </c>
      <c r="AI379" s="1">
        <f t="shared" si="114"/>
        <v>1.0140131387823508</v>
      </c>
      <c r="AJ379" s="1">
        <f t="shared" si="97"/>
        <v>138.34992814326117</v>
      </c>
      <c r="AK379" s="2">
        <f t="shared" si="115"/>
        <v>3.0726337497929889E-3</v>
      </c>
      <c r="AM379" s="1">
        <f t="shared" si="116"/>
        <v>-2.6231751676107251E-2</v>
      </c>
      <c r="AN379" s="1">
        <f t="shared" si="98"/>
        <v>137.3096832528027</v>
      </c>
      <c r="AO379" s="2">
        <f t="shared" si="117"/>
        <v>1.0568471390027485E-2</v>
      </c>
      <c r="AQ379" s="1">
        <f t="shared" si="118"/>
        <v>-1.0105778275800745</v>
      </c>
      <c r="AR379" s="1">
        <f t="shared" si="99"/>
        <v>136.32533717689873</v>
      </c>
      <c r="AS379" s="2">
        <f t="shared" si="119"/>
        <v>1.7661511148700258E-2</v>
      </c>
    </row>
    <row r="380" spans="1:45" x14ac:dyDescent="0.3">
      <c r="A380" s="3">
        <v>43936</v>
      </c>
      <c r="B380" s="4">
        <v>108</v>
      </c>
      <c r="C380" s="1">
        <v>70.092110000000005</v>
      </c>
      <c r="E380" s="1">
        <f t="shared" si="100"/>
        <v>69.085907224393267</v>
      </c>
      <c r="F380" s="1">
        <f t="shared" si="101"/>
        <v>1.006202775606738</v>
      </c>
      <c r="H380" s="1">
        <f t="shared" si="102"/>
        <v>0.90115183722208703</v>
      </c>
      <c r="I380" s="1">
        <f t="shared" si="92"/>
        <v>69.987059061615355</v>
      </c>
      <c r="J380" s="2">
        <f t="shared" si="103"/>
        <v>1.4987555430226068E-3</v>
      </c>
      <c r="L380" s="1">
        <f t="shared" si="104"/>
        <v>1.5045971027499441</v>
      </c>
      <c r="M380" s="1">
        <f t="shared" si="93"/>
        <v>70.590504327143208</v>
      </c>
      <c r="N380" s="2">
        <f t="shared" si="105"/>
        <v>7.1105624747664535E-3</v>
      </c>
      <c r="P380" s="1">
        <f t="shared" si="106"/>
        <v>1.9876119718706131</v>
      </c>
      <c r="Q380" s="1">
        <f t="shared" si="94"/>
        <v>71.073519196263874</v>
      </c>
      <c r="R380" s="2">
        <f t="shared" si="107"/>
        <v>1.4001707128860416E-2</v>
      </c>
      <c r="T380" s="1">
        <f t="shared" si="108"/>
        <v>2.2791625234739845</v>
      </c>
      <c r="U380" s="1">
        <f t="shared" si="95"/>
        <v>71.365069747867253</v>
      </c>
      <c r="V380" s="2">
        <f t="shared" si="109"/>
        <v>1.8161241655690594E-2</v>
      </c>
      <c r="X380" s="3">
        <v>43936</v>
      </c>
      <c r="Y380" s="4">
        <v>108</v>
      </c>
      <c r="Z380" s="1">
        <v>133.100525</v>
      </c>
      <c r="AB380" s="1">
        <f t="shared" si="110"/>
        <v>138.20016820179154</v>
      </c>
      <c r="AC380" s="1">
        <f t="shared" si="111"/>
        <v>5.0996432017915367</v>
      </c>
      <c r="AE380" s="1">
        <f t="shared" si="112"/>
        <v>0.84061821655436253</v>
      </c>
      <c r="AF380" s="1">
        <f t="shared" si="96"/>
        <v>139.0407864183459</v>
      </c>
      <c r="AG380" s="2">
        <f t="shared" si="113"/>
        <v>4.4629887210030895E-2</v>
      </c>
      <c r="AI380" s="1">
        <f t="shared" si="114"/>
        <v>0.9660899575120736</v>
      </c>
      <c r="AJ380" s="1">
        <f t="shared" si="97"/>
        <v>139.16625815930362</v>
      </c>
      <c r="AK380" s="2">
        <f t="shared" si="115"/>
        <v>4.5572571252469656E-2</v>
      </c>
      <c r="AM380" s="1">
        <f t="shared" si="116"/>
        <v>0.56148831465652849</v>
      </c>
      <c r="AN380" s="1">
        <f t="shared" si="98"/>
        <v>138.76165651644806</v>
      </c>
      <c r="AO380" s="2">
        <f t="shared" si="117"/>
        <v>4.2532751215279212E-2</v>
      </c>
      <c r="AQ380" s="1">
        <f t="shared" si="118"/>
        <v>0.60177685382774138</v>
      </c>
      <c r="AR380" s="1">
        <f t="shared" si="99"/>
        <v>138.80194505561929</v>
      </c>
      <c r="AS380" s="2">
        <f t="shared" si="119"/>
        <v>4.2835443779198318E-2</v>
      </c>
    </row>
    <row r="381" spans="1:45" x14ac:dyDescent="0.3">
      <c r="A381" s="3">
        <v>43937</v>
      </c>
      <c r="B381" s="4">
        <v>109</v>
      </c>
      <c r="C381" s="1">
        <v>70.649039999999999</v>
      </c>
      <c r="E381" s="1">
        <f t="shared" si="100"/>
        <v>69.689628889757316</v>
      </c>
      <c r="F381" s="1">
        <f t="shared" si="101"/>
        <v>0.95941111024268366</v>
      </c>
      <c r="H381" s="1">
        <f t="shared" si="102"/>
        <v>0.85356300972480081</v>
      </c>
      <c r="I381" s="1">
        <f t="shared" si="92"/>
        <v>70.54319189948211</v>
      </c>
      <c r="J381" s="2">
        <f t="shared" si="103"/>
        <v>1.4982241870220611E-3</v>
      </c>
      <c r="L381" s="1">
        <f t="shared" si="104"/>
        <v>1.1802819452910216</v>
      </c>
      <c r="M381" s="1">
        <f t="shared" si="93"/>
        <v>70.869910835048344</v>
      </c>
      <c r="N381" s="2">
        <f t="shared" si="105"/>
        <v>3.1263104926598411E-3</v>
      </c>
      <c r="P381" s="1">
        <f t="shared" si="106"/>
        <v>1.0742443695762804</v>
      </c>
      <c r="Q381" s="1">
        <f t="shared" si="94"/>
        <v>70.763873259333593</v>
      </c>
      <c r="R381" s="2">
        <f t="shared" si="107"/>
        <v>1.6254043838896278E-3</v>
      </c>
      <c r="T381" s="1">
        <f t="shared" si="108"/>
        <v>0.83828338549943959</v>
      </c>
      <c r="U381" s="1">
        <f t="shared" si="95"/>
        <v>70.527912275256753</v>
      </c>
      <c r="V381" s="2">
        <f t="shared" si="109"/>
        <v>1.7144992308918323E-3</v>
      </c>
      <c r="X381" s="3">
        <v>43937</v>
      </c>
      <c r="Y381" s="4">
        <v>109</v>
      </c>
      <c r="Z381" s="1">
        <v>130.62290999999999</v>
      </c>
      <c r="AB381" s="1">
        <f t="shared" si="110"/>
        <v>135.14038228071661</v>
      </c>
      <c r="AC381" s="1">
        <f t="shared" si="111"/>
        <v>4.5174722807166177</v>
      </c>
      <c r="AE381" s="1">
        <f t="shared" si="112"/>
        <v>0.21655355453367514</v>
      </c>
      <c r="AF381" s="1">
        <f t="shared" si="96"/>
        <v>135.35693583525028</v>
      </c>
      <c r="AG381" s="2">
        <f t="shared" si="113"/>
        <v>3.6241925977994929E-2</v>
      </c>
      <c r="AI381" s="1">
        <f t="shared" si="114"/>
        <v>-0.32219032363576872</v>
      </c>
      <c r="AJ381" s="1">
        <f t="shared" si="97"/>
        <v>134.81819195708084</v>
      </c>
      <c r="AK381" s="2">
        <f t="shared" si="115"/>
        <v>3.2117504939071194E-2</v>
      </c>
      <c r="AM381" s="1">
        <f t="shared" si="116"/>
        <v>-1.8285526809262365</v>
      </c>
      <c r="AN381" s="1">
        <f t="shared" si="98"/>
        <v>133.31182959979037</v>
      </c>
      <c r="AO381" s="2">
        <f t="shared" si="117"/>
        <v>2.0585359794773991E-2</v>
      </c>
      <c r="AQ381" s="1">
        <f t="shared" si="118"/>
        <v>-2.5471671325885592</v>
      </c>
      <c r="AR381" s="1">
        <f t="shared" si="99"/>
        <v>132.59321514812805</v>
      </c>
      <c r="AS381" s="2">
        <f t="shared" si="119"/>
        <v>1.5083917117816948E-2</v>
      </c>
    </row>
    <row r="382" spans="1:45" x14ac:dyDescent="0.3">
      <c r="A382" s="3">
        <v>43938</v>
      </c>
      <c r="B382" s="4">
        <v>110</v>
      </c>
      <c r="C382" s="1">
        <v>69.690421999999998</v>
      </c>
      <c r="E382" s="1">
        <f t="shared" si="100"/>
        <v>70.265275555902917</v>
      </c>
      <c r="F382" s="1">
        <f t="shared" si="101"/>
        <v>0.57485355590291931</v>
      </c>
      <c r="H382" s="1">
        <f t="shared" si="102"/>
        <v>0.80909639475212891</v>
      </c>
      <c r="I382" s="1">
        <f t="shared" si="92"/>
        <v>71.074371950655049</v>
      </c>
      <c r="J382" s="2">
        <f t="shared" si="103"/>
        <v>1.9858538819797232E-2</v>
      </c>
      <c r="L382" s="1">
        <f t="shared" si="104"/>
        <v>0.96261324479867039</v>
      </c>
      <c r="M382" s="1">
        <f t="shared" si="93"/>
        <v>71.227888800701592</v>
      </c>
      <c r="N382" s="2">
        <f t="shared" si="105"/>
        <v>2.2061378831966239E-2</v>
      </c>
      <c r="P382" s="1">
        <f t="shared" si="106"/>
        <v>0.74516988531203243</v>
      </c>
      <c r="Q382" s="1">
        <f t="shared" si="94"/>
        <v>71.010445441214955</v>
      </c>
      <c r="R382" s="2">
        <f t="shared" si="107"/>
        <v>1.8941246204750448E-2</v>
      </c>
      <c r="T382" s="1">
        <f t="shared" si="108"/>
        <v>0.61241580685513897</v>
      </c>
      <c r="U382" s="1">
        <f t="shared" si="95"/>
        <v>70.877691362758057</v>
      </c>
      <c r="V382" s="2">
        <f t="shared" si="109"/>
        <v>1.7036334817402295E-2</v>
      </c>
      <c r="X382" s="3">
        <v>43938</v>
      </c>
      <c r="Y382" s="4">
        <v>110</v>
      </c>
      <c r="Z382" s="1">
        <v>136.53564499999999</v>
      </c>
      <c r="AB382" s="1">
        <f t="shared" si="110"/>
        <v>132.42989891228666</v>
      </c>
      <c r="AC382" s="1">
        <f t="shared" si="111"/>
        <v>4.1057460877133281</v>
      </c>
      <c r="AE382" s="1">
        <f t="shared" si="112"/>
        <v>-0.25177235314050456</v>
      </c>
      <c r="AF382" s="1">
        <f t="shared" si="96"/>
        <v>132.17812655914616</v>
      </c>
      <c r="AG382" s="2">
        <f t="shared" si="113"/>
        <v>3.191487791231238E-2</v>
      </c>
      <c r="AI382" s="1">
        <f t="shared" si="114"/>
        <v>-1.0864440979699062</v>
      </c>
      <c r="AJ382" s="1">
        <f t="shared" si="97"/>
        <v>131.34345481431674</v>
      </c>
      <c r="AK382" s="2">
        <f t="shared" si="115"/>
        <v>3.8028092852113789E-2</v>
      </c>
      <c r="AM382" s="1">
        <f t="shared" si="116"/>
        <v>-2.4106269346786862</v>
      </c>
      <c r="AN382" s="1">
        <f t="shared" si="98"/>
        <v>130.01927197760799</v>
      </c>
      <c r="AO382" s="2">
        <f t="shared" si="117"/>
        <v>4.7726533407389721E-2</v>
      </c>
      <c r="AQ382" s="1">
        <f t="shared" si="118"/>
        <v>-2.6876190954121535</v>
      </c>
      <c r="AR382" s="1">
        <f t="shared" si="99"/>
        <v>129.74227981687451</v>
      </c>
      <c r="AS382" s="2">
        <f t="shared" si="119"/>
        <v>4.9755250236123129E-2</v>
      </c>
    </row>
    <row r="383" spans="1:45" x14ac:dyDescent="0.3">
      <c r="A383" s="3">
        <v>43941</v>
      </c>
      <c r="B383" s="4">
        <v>111</v>
      </c>
      <c r="C383" s="1">
        <v>68.243881000000002</v>
      </c>
      <c r="E383" s="1">
        <f t="shared" si="100"/>
        <v>69.920363422361163</v>
      </c>
      <c r="F383" s="1">
        <f t="shared" si="101"/>
        <v>1.6764824223611612</v>
      </c>
      <c r="H383" s="1">
        <f t="shared" si="102"/>
        <v>0.62445503022510751</v>
      </c>
      <c r="I383" s="1">
        <f t="shared" si="92"/>
        <v>70.54481845258627</v>
      </c>
      <c r="J383" s="2">
        <f t="shared" si="103"/>
        <v>3.3716392134648207E-2</v>
      </c>
      <c r="L383" s="1">
        <f t="shared" si="104"/>
        <v>0.49190410859611744</v>
      </c>
      <c r="M383" s="1">
        <f t="shared" si="93"/>
        <v>70.41226753095728</v>
      </c>
      <c r="N383" s="2">
        <f t="shared" si="105"/>
        <v>3.177407994948702E-2</v>
      </c>
      <c r="P383" s="1">
        <f t="shared" si="106"/>
        <v>2.5715752868533087E-2</v>
      </c>
      <c r="Q383" s="1">
        <f t="shared" si="94"/>
        <v>69.946079175229698</v>
      </c>
      <c r="R383" s="2">
        <f t="shared" si="107"/>
        <v>2.4942868873909684E-2</v>
      </c>
      <c r="T383" s="1">
        <f t="shared" si="108"/>
        <v>-0.21088622188618933</v>
      </c>
      <c r="U383" s="1">
        <f t="shared" si="95"/>
        <v>69.709477200474979</v>
      </c>
      <c r="V383" s="2">
        <f t="shared" si="109"/>
        <v>2.1475862436296327E-2</v>
      </c>
      <c r="X383" s="3">
        <v>43941</v>
      </c>
      <c r="Y383" s="4">
        <v>111</v>
      </c>
      <c r="Z383" s="1">
        <v>133.949432</v>
      </c>
      <c r="AB383" s="1">
        <f t="shared" si="110"/>
        <v>134.89334656491468</v>
      </c>
      <c r="AC383" s="1">
        <f t="shared" si="111"/>
        <v>0.94391456491467807</v>
      </c>
      <c r="AE383" s="1">
        <f t="shared" si="112"/>
        <v>0.18266284778245931</v>
      </c>
      <c r="AF383" s="1">
        <f t="shared" si="96"/>
        <v>135.07600941269715</v>
      </c>
      <c r="AG383" s="2">
        <f t="shared" si="113"/>
        <v>8.4104680092793906E-3</v>
      </c>
      <c r="AI383" s="1">
        <f t="shared" si="114"/>
        <v>4.9521262221430162E-2</v>
      </c>
      <c r="AJ383" s="1">
        <f t="shared" si="97"/>
        <v>134.9428678271361</v>
      </c>
      <c r="AK383" s="2">
        <f t="shared" si="115"/>
        <v>7.416498989977773E-3</v>
      </c>
      <c r="AM383" s="1">
        <f t="shared" si="116"/>
        <v>0.80626229294373986</v>
      </c>
      <c r="AN383" s="1">
        <f t="shared" si="98"/>
        <v>135.69960885785841</v>
      </c>
      <c r="AO383" s="2">
        <f t="shared" si="117"/>
        <v>1.306595206658589E-2</v>
      </c>
      <c r="AQ383" s="1">
        <f t="shared" si="118"/>
        <v>1.7422983079023953</v>
      </c>
      <c r="AR383" s="1">
        <f t="shared" si="99"/>
        <v>136.63564487281707</v>
      </c>
      <c r="AS383" s="2">
        <f t="shared" si="119"/>
        <v>2.0053932537892852E-2</v>
      </c>
    </row>
    <row r="384" spans="1:45" x14ac:dyDescent="0.3">
      <c r="A384" s="3">
        <v>43942</v>
      </c>
      <c r="B384" s="4">
        <v>112</v>
      </c>
      <c r="C384" s="1">
        <v>66.134438000000003</v>
      </c>
      <c r="E384" s="1">
        <f t="shared" si="100"/>
        <v>68.914473968944463</v>
      </c>
      <c r="F384" s="1">
        <f t="shared" si="101"/>
        <v>2.7800359689444605</v>
      </c>
      <c r="H384" s="1">
        <f t="shared" si="102"/>
        <v>0.36359991284241844</v>
      </c>
      <c r="I384" s="1">
        <f t="shared" si="92"/>
        <v>69.278073881786881</v>
      </c>
      <c r="J384" s="2">
        <f t="shared" si="103"/>
        <v>4.7534022770207525E-2</v>
      </c>
      <c r="L384" s="1">
        <f t="shared" si="104"/>
        <v>-4.7301573728496638E-2</v>
      </c>
      <c r="M384" s="1">
        <f t="shared" si="93"/>
        <v>68.867172395215974</v>
      </c>
      <c r="N384" s="2">
        <f t="shared" si="105"/>
        <v>4.1320898428379639E-2</v>
      </c>
      <c r="P384" s="1">
        <f t="shared" si="106"/>
        <v>-0.65514368327972039</v>
      </c>
      <c r="Q384" s="1">
        <f t="shared" si="94"/>
        <v>68.259330285664745</v>
      </c>
      <c r="R384" s="2">
        <f t="shared" si="107"/>
        <v>3.2129891020843668E-2</v>
      </c>
      <c r="T384" s="1">
        <f t="shared" si="108"/>
        <v>-0.89458900100242811</v>
      </c>
      <c r="U384" s="1">
        <f t="shared" si="95"/>
        <v>68.019884967942033</v>
      </c>
      <c r="V384" s="2">
        <f t="shared" si="109"/>
        <v>2.8509306572500556E-2</v>
      </c>
      <c r="X384" s="3">
        <v>43942</v>
      </c>
      <c r="Y384" s="4">
        <v>112</v>
      </c>
      <c r="Z384" s="1">
        <v>130.29716500000001</v>
      </c>
      <c r="AB384" s="1">
        <f t="shared" si="110"/>
        <v>134.32699782596586</v>
      </c>
      <c r="AC384" s="1">
        <f t="shared" si="111"/>
        <v>4.0298328259658547</v>
      </c>
      <c r="AE384" s="1">
        <f t="shared" si="112"/>
        <v>6.2820993905454911E-2</v>
      </c>
      <c r="AF384" s="1">
        <f t="shared" si="96"/>
        <v>134.38981881987132</v>
      </c>
      <c r="AG384" s="2">
        <f t="shared" si="113"/>
        <v>3.1410152476236269E-2</v>
      </c>
      <c r="AI384" s="1">
        <f t="shared" si="114"/>
        <v>-0.14755713815304933</v>
      </c>
      <c r="AJ384" s="1">
        <f t="shared" si="97"/>
        <v>134.17944068781281</v>
      </c>
      <c r="AK384" s="2">
        <f t="shared" si="115"/>
        <v>2.9795549947789018E-2</v>
      </c>
      <c r="AM384" s="1">
        <f t="shared" si="116"/>
        <v>-9.9660988105348514E-2</v>
      </c>
      <c r="AN384" s="1">
        <f t="shared" si="98"/>
        <v>134.22733683786052</v>
      </c>
      <c r="AO384" s="2">
        <f t="shared" si="117"/>
        <v>3.0163141599132359E-2</v>
      </c>
      <c r="AQ384" s="1">
        <f t="shared" si="118"/>
        <v>-0.24313815238964828</v>
      </c>
      <c r="AR384" s="1">
        <f t="shared" si="99"/>
        <v>134.0838596735762</v>
      </c>
      <c r="AS384" s="2">
        <f t="shared" si="119"/>
        <v>2.9061988214219341E-2</v>
      </c>
    </row>
    <row r="385" spans="1:45" x14ac:dyDescent="0.3">
      <c r="A385" s="3">
        <v>43943</v>
      </c>
      <c r="B385" s="4">
        <v>113</v>
      </c>
      <c r="C385" s="1">
        <v>68.039351999999994</v>
      </c>
      <c r="E385" s="1">
        <f t="shared" si="100"/>
        <v>67.24645238757779</v>
      </c>
      <c r="F385" s="1">
        <f t="shared" si="101"/>
        <v>0.79289961242220386</v>
      </c>
      <c r="H385" s="1">
        <f t="shared" si="102"/>
        <v>3.854047376896369E-2</v>
      </c>
      <c r="I385" s="1">
        <f t="shared" si="92"/>
        <v>67.284992861346751</v>
      </c>
      <c r="J385" s="2">
        <f t="shared" si="103"/>
        <v>1.1087100574579881E-2</v>
      </c>
      <c r="L385" s="1">
        <f t="shared" si="104"/>
        <v>-0.63076077647824025</v>
      </c>
      <c r="M385" s="1">
        <f t="shared" si="93"/>
        <v>66.61569161109955</v>
      </c>
      <c r="N385" s="2">
        <f t="shared" si="105"/>
        <v>2.0924073305407794E-2</v>
      </c>
      <c r="P385" s="1">
        <f t="shared" si="106"/>
        <v>-1.3236430960171095</v>
      </c>
      <c r="Q385" s="1">
        <f t="shared" si="94"/>
        <v>65.922809291560682</v>
      </c>
      <c r="R385" s="2">
        <f t="shared" si="107"/>
        <v>3.1107625899190101E-2</v>
      </c>
      <c r="T385" s="1">
        <f t="shared" si="108"/>
        <v>-1.5597410201156789</v>
      </c>
      <c r="U385" s="1">
        <f t="shared" si="95"/>
        <v>65.686711367462109</v>
      </c>
      <c r="V385" s="2">
        <f t="shared" si="109"/>
        <v>3.457764607367049E-2</v>
      </c>
      <c r="X385" s="3">
        <v>43943</v>
      </c>
      <c r="Y385" s="4">
        <v>113</v>
      </c>
      <c r="Z385" s="1">
        <v>131.313873</v>
      </c>
      <c r="AB385" s="1">
        <f t="shared" si="110"/>
        <v>131.90909813038633</v>
      </c>
      <c r="AC385" s="1">
        <f t="shared" si="111"/>
        <v>0.59522513038632496</v>
      </c>
      <c r="AE385" s="1">
        <f t="shared" si="112"/>
        <v>-0.3340943164121436</v>
      </c>
      <c r="AF385" s="1">
        <f t="shared" si="96"/>
        <v>131.57500381397418</v>
      </c>
      <c r="AG385" s="2">
        <f t="shared" si="113"/>
        <v>1.9886003512681145E-3</v>
      </c>
      <c r="AI385" s="1">
        <f t="shared" si="114"/>
        <v>-0.87406675652952492</v>
      </c>
      <c r="AJ385" s="1">
        <f t="shared" si="97"/>
        <v>131.03503137385681</v>
      </c>
      <c r="AK385" s="2">
        <f t="shared" si="115"/>
        <v>2.1234742359871645E-3</v>
      </c>
      <c r="AM385" s="1">
        <f t="shared" si="116"/>
        <v>-1.629698535038312</v>
      </c>
      <c r="AN385" s="1">
        <f t="shared" si="98"/>
        <v>130.27939959534802</v>
      </c>
      <c r="AO385" s="2">
        <f t="shared" si="117"/>
        <v>7.877868354792766E-3</v>
      </c>
      <c r="AQ385" s="1">
        <f t="shared" si="118"/>
        <v>-2.1134330795329515</v>
      </c>
      <c r="AR385" s="1">
        <f t="shared" si="99"/>
        <v>129.79566505085339</v>
      </c>
      <c r="AS385" s="2">
        <f t="shared" si="119"/>
        <v>1.1561672155893338E-2</v>
      </c>
    </row>
    <row r="386" spans="1:45" x14ac:dyDescent="0.3">
      <c r="A386" s="3">
        <v>43944</v>
      </c>
      <c r="B386" s="4">
        <v>114</v>
      </c>
      <c r="C386" s="1">
        <v>67.775672999999998</v>
      </c>
      <c r="E386" s="1">
        <f t="shared" si="100"/>
        <v>67.722192155031109</v>
      </c>
      <c r="F386" s="1">
        <f t="shared" si="101"/>
        <v>5.3480844968888164E-2</v>
      </c>
      <c r="H386" s="1">
        <f t="shared" si="102"/>
        <v>0.10849236075846061</v>
      </c>
      <c r="I386" s="1">
        <f t="shared" si="92"/>
        <v>67.830684515789571</v>
      </c>
      <c r="J386" s="2">
        <f t="shared" si="103"/>
        <v>8.116705206243131E-4</v>
      </c>
      <c r="L386" s="1">
        <f t="shared" si="104"/>
        <v>-0.2324205806628788</v>
      </c>
      <c r="M386" s="1">
        <f t="shared" si="93"/>
        <v>67.489771574368234</v>
      </c>
      <c r="N386" s="2">
        <f t="shared" si="105"/>
        <v>4.2183487522398132E-3</v>
      </c>
      <c r="P386" s="1">
        <f t="shared" si="106"/>
        <v>-0.13605040612662628</v>
      </c>
      <c r="Q386" s="1">
        <f t="shared" si="94"/>
        <v>67.586141748904481</v>
      </c>
      <c r="R386" s="2">
        <f t="shared" si="107"/>
        <v>2.7964495623011595E-3</v>
      </c>
      <c r="T386" s="1">
        <f t="shared" si="108"/>
        <v>0.19077245719365965</v>
      </c>
      <c r="U386" s="1">
        <f t="shared" si="95"/>
        <v>67.912964612224769</v>
      </c>
      <c r="V386" s="2">
        <f t="shared" si="109"/>
        <v>2.0256768564256324E-3</v>
      </c>
      <c r="X386" s="3">
        <v>43944</v>
      </c>
      <c r="Y386" s="4">
        <v>114</v>
      </c>
      <c r="Z386" s="1">
        <v>132.94258099999999</v>
      </c>
      <c r="AB386" s="1">
        <f t="shared" si="110"/>
        <v>131.55196305215452</v>
      </c>
      <c r="AC386" s="1">
        <f t="shared" si="111"/>
        <v>1.3906179478454703</v>
      </c>
      <c r="AE386" s="1">
        <f t="shared" si="112"/>
        <v>-0.33778083830328964</v>
      </c>
      <c r="AF386" s="1">
        <f t="shared" si="96"/>
        <v>131.21418221385122</v>
      </c>
      <c r="AG386" s="2">
        <f t="shared" si="113"/>
        <v>1.3001092450196775E-2</v>
      </c>
      <c r="AI386" s="1">
        <f t="shared" si="114"/>
        <v>-0.70864861947425495</v>
      </c>
      <c r="AJ386" s="1">
        <f t="shared" si="97"/>
        <v>130.84331443268027</v>
      </c>
      <c r="AK386" s="2">
        <f t="shared" si="115"/>
        <v>1.5790776375251184E-2</v>
      </c>
      <c r="AM386" s="1">
        <f t="shared" si="116"/>
        <v>-0.7898066535460182</v>
      </c>
      <c r="AN386" s="1">
        <f t="shared" si="98"/>
        <v>130.76215639860851</v>
      </c>
      <c r="AO386" s="2">
        <f t="shared" si="117"/>
        <v>1.6401250712828264E-2</v>
      </c>
      <c r="AQ386" s="1">
        <f t="shared" si="118"/>
        <v>-0.60301679841396671</v>
      </c>
      <c r="AR386" s="1">
        <f t="shared" si="99"/>
        <v>130.94894625374056</v>
      </c>
      <c r="AS386" s="2">
        <f t="shared" si="119"/>
        <v>1.4996209124745603E-2</v>
      </c>
    </row>
    <row r="387" spans="1:45" x14ac:dyDescent="0.3">
      <c r="A387" s="3">
        <v>43945</v>
      </c>
      <c r="B387" s="4">
        <v>115</v>
      </c>
      <c r="C387" s="1">
        <v>69.732322999999994</v>
      </c>
      <c r="E387" s="1">
        <f t="shared" si="100"/>
        <v>67.754280662012448</v>
      </c>
      <c r="F387" s="1">
        <f t="shared" si="101"/>
        <v>1.9780423379875458</v>
      </c>
      <c r="H387" s="1">
        <f t="shared" si="102"/>
        <v>9.6267744154121079E-2</v>
      </c>
      <c r="I387" s="1">
        <f t="shared" si="92"/>
        <v>67.850548406166567</v>
      </c>
      <c r="J387" s="2">
        <f t="shared" si="103"/>
        <v>2.6985686305523296E-2</v>
      </c>
      <c r="L387" s="1">
        <f t="shared" si="104"/>
        <v>-0.13719730911096054</v>
      </c>
      <c r="M387" s="1">
        <f t="shared" si="93"/>
        <v>67.617083352901489</v>
      </c>
      <c r="N387" s="2">
        <f t="shared" si="105"/>
        <v>3.0333704028453284E-2</v>
      </c>
      <c r="P387" s="1">
        <f t="shared" si="106"/>
        <v>-2.5078723475369463E-2</v>
      </c>
      <c r="Q387" s="1">
        <f t="shared" si="94"/>
        <v>67.729201938537074</v>
      </c>
      <c r="R387" s="2">
        <f t="shared" si="107"/>
        <v>2.8725861627511253E-2</v>
      </c>
      <c r="T387" s="1">
        <f t="shared" si="108"/>
        <v>5.4304260011063532E-2</v>
      </c>
      <c r="U387" s="1">
        <f t="shared" si="95"/>
        <v>67.808584922023513</v>
      </c>
      <c r="V387" s="2">
        <f t="shared" si="109"/>
        <v>2.7587465829533326E-2</v>
      </c>
      <c r="X387" s="3">
        <v>43945</v>
      </c>
      <c r="Y387" s="4">
        <v>115</v>
      </c>
      <c r="Z387" s="1">
        <v>133.771759</v>
      </c>
      <c r="AB387" s="1">
        <f t="shared" si="110"/>
        <v>132.38633382086181</v>
      </c>
      <c r="AC387" s="1">
        <f t="shared" si="111"/>
        <v>1.3854251791381955</v>
      </c>
      <c r="AE387" s="1">
        <f t="shared" si="112"/>
        <v>-0.15023658118159725</v>
      </c>
      <c r="AF387" s="1">
        <f t="shared" si="96"/>
        <v>132.23609723968022</v>
      </c>
      <c r="AG387" s="2">
        <f t="shared" si="113"/>
        <v>1.1479715687373023E-2</v>
      </c>
      <c r="AI387" s="1">
        <f t="shared" si="114"/>
        <v>-0.2148824152561612</v>
      </c>
      <c r="AJ387" s="1">
        <f t="shared" si="97"/>
        <v>132.17145140560564</v>
      </c>
      <c r="AK387" s="2">
        <f t="shared" si="115"/>
        <v>1.1962970408383174E-2</v>
      </c>
      <c r="AM387" s="1">
        <f t="shared" si="116"/>
        <v>0.28215044514116389</v>
      </c>
      <c r="AN387" s="1">
        <f t="shared" si="98"/>
        <v>132.66848426600296</v>
      </c>
      <c r="AO387" s="2">
        <f t="shared" si="117"/>
        <v>8.2474413302514767E-3</v>
      </c>
      <c r="AQ387" s="1">
        <f t="shared" si="118"/>
        <v>0.63313650931031229</v>
      </c>
      <c r="AR387" s="1">
        <f t="shared" si="99"/>
        <v>133.01947033017211</v>
      </c>
      <c r="AS387" s="2">
        <f t="shared" si="119"/>
        <v>5.62367330333072E-3</v>
      </c>
    </row>
    <row r="388" spans="1:45" x14ac:dyDescent="0.3">
      <c r="A388" s="3">
        <v>43948</v>
      </c>
      <c r="B388" s="4">
        <v>116</v>
      </c>
      <c r="C388" s="1">
        <v>69.781609000000003</v>
      </c>
      <c r="E388" s="1">
        <f t="shared" si="100"/>
        <v>68.941106064804984</v>
      </c>
      <c r="F388" s="1">
        <f t="shared" si="101"/>
        <v>0.84050293519501906</v>
      </c>
      <c r="H388" s="1">
        <f t="shared" si="102"/>
        <v>0.27075696953626749</v>
      </c>
      <c r="I388" s="1">
        <f t="shared" si="92"/>
        <v>69.211863034341249</v>
      </c>
      <c r="J388" s="2">
        <f t="shared" si="103"/>
        <v>8.1647008978935117E-3</v>
      </c>
      <c r="L388" s="1">
        <f t="shared" si="104"/>
        <v>0.33945086717429818</v>
      </c>
      <c r="M388" s="1">
        <f t="shared" si="93"/>
        <v>69.280556931979277</v>
      </c>
      <c r="N388" s="2">
        <f t="shared" si="105"/>
        <v>7.1802882622085482E-3</v>
      </c>
      <c r="P388" s="1">
        <f t="shared" si="106"/>
        <v>0.77477799986144824</v>
      </c>
      <c r="Q388" s="1">
        <f t="shared" si="94"/>
        <v>69.715884064666426</v>
      </c>
      <c r="R388" s="2">
        <f t="shared" si="107"/>
        <v>9.4186614891005375E-4</v>
      </c>
      <c r="T388" s="1">
        <f t="shared" si="108"/>
        <v>1.0282724428031298</v>
      </c>
      <c r="U388" s="1">
        <f t="shared" si="95"/>
        <v>69.969378507608113</v>
      </c>
      <c r="V388" s="2">
        <f t="shared" si="109"/>
        <v>2.690816538897944E-3</v>
      </c>
      <c r="X388" s="3">
        <v>43948</v>
      </c>
      <c r="Y388" s="4">
        <v>116</v>
      </c>
      <c r="Z388" s="1">
        <v>138.07551599999999</v>
      </c>
      <c r="AB388" s="1">
        <f t="shared" si="110"/>
        <v>133.21758892834472</v>
      </c>
      <c r="AC388" s="1">
        <f t="shared" si="111"/>
        <v>4.8579270716552685</v>
      </c>
      <c r="AE388" s="1">
        <f t="shared" si="112"/>
        <v>6.8020890047250926E-3</v>
      </c>
      <c r="AF388" s="1">
        <f t="shared" si="96"/>
        <v>133.22439101734946</v>
      </c>
      <c r="AG388" s="2">
        <f t="shared" si="113"/>
        <v>3.5133853728640294E-2</v>
      </c>
      <c r="AI388" s="1">
        <f t="shared" si="114"/>
        <v>0.11988159202034396</v>
      </c>
      <c r="AJ388" s="1">
        <f t="shared" si="97"/>
        <v>133.33747052036506</v>
      </c>
      <c r="AK388" s="2">
        <f t="shared" si="115"/>
        <v>3.4314885193946584E-2</v>
      </c>
      <c r="AM388" s="1">
        <f t="shared" si="116"/>
        <v>0.64455952228672109</v>
      </c>
      <c r="AN388" s="1">
        <f t="shared" si="98"/>
        <v>133.86214845063145</v>
      </c>
      <c r="AO388" s="2">
        <f t="shared" si="117"/>
        <v>3.0514950596806329E-2</v>
      </c>
      <c r="AQ388" s="1">
        <f t="shared" si="118"/>
        <v>0.80351850373875255</v>
      </c>
      <c r="AR388" s="1">
        <f t="shared" si="99"/>
        <v>134.02110743208348</v>
      </c>
      <c r="AS388" s="2">
        <f t="shared" si="119"/>
        <v>2.9363703901830872E-2</v>
      </c>
    </row>
    <row r="389" spans="1:45" x14ac:dyDescent="0.3">
      <c r="A389" s="3">
        <v>43949</v>
      </c>
      <c r="B389" s="4">
        <v>117</v>
      </c>
      <c r="C389" s="1">
        <v>68.650490000000005</v>
      </c>
      <c r="E389" s="1">
        <f t="shared" si="100"/>
        <v>69.44540782592199</v>
      </c>
      <c r="F389" s="1">
        <f t="shared" si="101"/>
        <v>0.7949178259219849</v>
      </c>
      <c r="H389" s="1">
        <f t="shared" si="102"/>
        <v>0.3081241361891856</v>
      </c>
      <c r="I389" s="1">
        <f t="shared" si="92"/>
        <v>69.753531962111182</v>
      </c>
      <c r="J389" s="2">
        <f t="shared" si="103"/>
        <v>1.6067503117766203E-2</v>
      </c>
      <c r="L389" s="1">
        <f t="shared" si="104"/>
        <v>0.39879718899367289</v>
      </c>
      <c r="M389" s="1">
        <f t="shared" si="93"/>
        <v>69.844205014915659</v>
      </c>
      <c r="N389" s="2">
        <f t="shared" si="105"/>
        <v>1.7388295624920575E-2</v>
      </c>
      <c r="P389" s="1">
        <f t="shared" si="106"/>
        <v>0.59626368229011617</v>
      </c>
      <c r="Q389" s="1">
        <f t="shared" si="94"/>
        <v>70.041671508212104</v>
      </c>
      <c r="R389" s="2">
        <f t="shared" si="107"/>
        <v>2.0264698885792357E-2</v>
      </c>
      <c r="T389" s="1">
        <f t="shared" si="108"/>
        <v>0.57765765655306311</v>
      </c>
      <c r="U389" s="1">
        <f t="shared" si="95"/>
        <v>70.023065482475047</v>
      </c>
      <c r="V389" s="2">
        <f t="shared" si="109"/>
        <v>1.999367349708709E-2</v>
      </c>
      <c r="X389" s="3">
        <v>43949</v>
      </c>
      <c r="Y389" s="4">
        <v>117</v>
      </c>
      <c r="Z389" s="1">
        <v>140.91835</v>
      </c>
      <c r="AB389" s="1">
        <f t="shared" si="110"/>
        <v>136.13234517133787</v>
      </c>
      <c r="AC389" s="1">
        <f t="shared" si="111"/>
        <v>4.7860048286621293</v>
      </c>
      <c r="AE389" s="1">
        <f t="shared" si="112"/>
        <v>0.47207475364287305</v>
      </c>
      <c r="AF389" s="1">
        <f t="shared" si="96"/>
        <v>136.60441992498076</v>
      </c>
      <c r="AG389" s="2">
        <f t="shared" si="113"/>
        <v>3.061297606038705E-2</v>
      </c>
      <c r="AI389" s="1">
        <f t="shared" si="114"/>
        <v>1.0142414803316417</v>
      </c>
      <c r="AJ389" s="1">
        <f t="shared" si="97"/>
        <v>137.14658665166951</v>
      </c>
      <c r="AK389" s="2">
        <f t="shared" si="115"/>
        <v>2.6765594036053466E-2</v>
      </c>
      <c r="AM389" s="1">
        <f t="shared" si="116"/>
        <v>2.142889357952964</v>
      </c>
      <c r="AN389" s="1">
        <f t="shared" si="98"/>
        <v>138.27523452929083</v>
      </c>
      <c r="AO389" s="2">
        <f t="shared" si="117"/>
        <v>1.8756361188654112E-2</v>
      </c>
      <c r="AQ389" s="1">
        <f t="shared" si="118"/>
        <v>2.6191829594975342</v>
      </c>
      <c r="AR389" s="1">
        <f t="shared" si="99"/>
        <v>138.7515281308354</v>
      </c>
      <c r="AS389" s="2">
        <f t="shared" si="119"/>
        <v>1.5376435142510591E-2</v>
      </c>
    </row>
    <row r="390" spans="1:45" x14ac:dyDescent="0.3">
      <c r="A390" s="3">
        <v>43950</v>
      </c>
      <c r="B390" s="4">
        <v>118</v>
      </c>
      <c r="C390" s="1">
        <v>70.905333999999996</v>
      </c>
      <c r="E390" s="1">
        <f t="shared" si="100"/>
        <v>68.96845713036879</v>
      </c>
      <c r="F390" s="1">
        <f t="shared" si="101"/>
        <v>1.936876869631206</v>
      </c>
      <c r="H390" s="1">
        <f t="shared" si="102"/>
        <v>0.18251216311040402</v>
      </c>
      <c r="I390" s="1">
        <f t="shared" si="92"/>
        <v>69.150969293479193</v>
      </c>
      <c r="J390" s="2">
        <f t="shared" si="103"/>
        <v>2.4742351633528777E-2</v>
      </c>
      <c r="L390" s="1">
        <f t="shared" si="104"/>
        <v>8.3527950556798874E-2</v>
      </c>
      <c r="M390" s="1">
        <f t="shared" si="93"/>
        <v>69.05198508092559</v>
      </c>
      <c r="N390" s="2">
        <f t="shared" si="105"/>
        <v>2.6138356799425083E-2</v>
      </c>
      <c r="P390" s="1">
        <f t="shared" si="106"/>
        <v>-0.1120578070864722</v>
      </c>
      <c r="Q390" s="1">
        <f t="shared" si="94"/>
        <v>68.856399323282318</v>
      </c>
      <c r="R390" s="2">
        <f t="shared" si="107"/>
        <v>2.8896763630190055E-2</v>
      </c>
      <c r="T390" s="1">
        <f t="shared" si="108"/>
        <v>-0.32930552625832271</v>
      </c>
      <c r="U390" s="1">
        <f t="shared" si="95"/>
        <v>68.639151604110467</v>
      </c>
      <c r="V390" s="2">
        <f t="shared" si="109"/>
        <v>3.1960675848301201E-2</v>
      </c>
      <c r="X390" s="3">
        <v>43950</v>
      </c>
      <c r="Y390" s="4">
        <v>118</v>
      </c>
      <c r="Z390" s="1">
        <v>144.274506</v>
      </c>
      <c r="AB390" s="1">
        <f t="shared" si="110"/>
        <v>139.00394806853515</v>
      </c>
      <c r="AC390" s="1">
        <f t="shared" si="111"/>
        <v>5.2705579314648503</v>
      </c>
      <c r="AE390" s="1">
        <f t="shared" si="112"/>
        <v>0.85599925661157772</v>
      </c>
      <c r="AF390" s="1">
        <f t="shared" si="96"/>
        <v>139.85994732514672</v>
      </c>
      <c r="AG390" s="2">
        <f t="shared" si="113"/>
        <v>3.0598328126337733E-2</v>
      </c>
      <c r="AI390" s="1">
        <f t="shared" si="114"/>
        <v>1.6085971337286451</v>
      </c>
      <c r="AJ390" s="1">
        <f t="shared" si="97"/>
        <v>140.61254520226379</v>
      </c>
      <c r="AK390" s="2">
        <f t="shared" si="115"/>
        <v>2.5381898016938721E-2</v>
      </c>
      <c r="AM390" s="1">
        <f t="shared" si="116"/>
        <v>2.6238402938542111</v>
      </c>
      <c r="AN390" s="1">
        <f t="shared" si="98"/>
        <v>141.62778836238937</v>
      </c>
      <c r="AO390" s="2">
        <f t="shared" si="117"/>
        <v>1.8345012649779131E-2</v>
      </c>
      <c r="AQ390" s="1">
        <f t="shared" si="118"/>
        <v>2.8362641059193132</v>
      </c>
      <c r="AR390" s="1">
        <f t="shared" si="99"/>
        <v>141.84021217445448</v>
      </c>
      <c r="AS390" s="2">
        <f t="shared" si="119"/>
        <v>1.6872654033177031E-2</v>
      </c>
    </row>
    <row r="391" spans="1:45" x14ac:dyDescent="0.3">
      <c r="A391" s="3">
        <v>43951</v>
      </c>
      <c r="B391" s="4">
        <v>119</v>
      </c>
      <c r="C391" s="1">
        <v>72.401154000000005</v>
      </c>
      <c r="E391" s="1">
        <f t="shared" si="100"/>
        <v>70.130583252147517</v>
      </c>
      <c r="F391" s="1">
        <f t="shared" si="101"/>
        <v>2.2705707478524886</v>
      </c>
      <c r="H391" s="1">
        <f t="shared" si="102"/>
        <v>0.33925039649733557</v>
      </c>
      <c r="I391" s="1">
        <f t="shared" si="92"/>
        <v>70.469833648644851</v>
      </c>
      <c r="J391" s="2">
        <f t="shared" si="103"/>
        <v>2.6675270277531131E-2</v>
      </c>
      <c r="L391" s="1">
        <f t="shared" si="104"/>
        <v>0.47182329219669278</v>
      </c>
      <c r="M391" s="1">
        <f t="shared" si="93"/>
        <v>70.602406544344205</v>
      </c>
      <c r="N391" s="2">
        <f t="shared" si="105"/>
        <v>2.484418211974632E-2</v>
      </c>
      <c r="P391" s="1">
        <f t="shared" si="106"/>
        <v>0.72890358596455895</v>
      </c>
      <c r="Q391" s="1">
        <f t="shared" si="94"/>
        <v>70.859486838112076</v>
      </c>
      <c r="R391" s="2">
        <f t="shared" si="107"/>
        <v>2.1293405929523293E-2</v>
      </c>
      <c r="T391" s="1">
        <f t="shared" si="108"/>
        <v>0.95332569105353948</v>
      </c>
      <c r="U391" s="1">
        <f t="shared" si="95"/>
        <v>71.083908943201052</v>
      </c>
      <c r="V391" s="2">
        <f t="shared" si="109"/>
        <v>1.8193702503677672E-2</v>
      </c>
      <c r="X391" s="3">
        <v>43951</v>
      </c>
      <c r="Y391" s="4">
        <v>119</v>
      </c>
      <c r="Z391" s="1">
        <v>140.06944300000001</v>
      </c>
      <c r="AB391" s="1">
        <f t="shared" si="110"/>
        <v>142.16628282741408</v>
      </c>
      <c r="AC391" s="1">
        <f t="shared" si="111"/>
        <v>2.0968398274140725</v>
      </c>
      <c r="AE391" s="1">
        <f t="shared" si="112"/>
        <v>1.2250129369743537</v>
      </c>
      <c r="AF391" s="1">
        <f t="shared" si="96"/>
        <v>143.39129576438845</v>
      </c>
      <c r="AG391" s="2">
        <f t="shared" si="113"/>
        <v>2.3715756222350642E-2</v>
      </c>
      <c r="AI391" s="1">
        <f t="shared" si="114"/>
        <v>2.1057931737767355</v>
      </c>
      <c r="AJ391" s="1">
        <f t="shared" si="97"/>
        <v>144.27207600119081</v>
      </c>
      <c r="AK391" s="2">
        <f t="shared" si="115"/>
        <v>3.0003924561838976E-2</v>
      </c>
      <c r="AM391" s="1">
        <f t="shared" si="116"/>
        <v>2.979246640770524</v>
      </c>
      <c r="AN391" s="1">
        <f t="shared" si="98"/>
        <v>145.14552946818461</v>
      </c>
      <c r="AO391" s="2">
        <f t="shared" si="117"/>
        <v>3.6239784777216531E-2</v>
      </c>
      <c r="AQ391" s="1">
        <f t="shared" si="118"/>
        <v>3.1166848674645813</v>
      </c>
      <c r="AR391" s="1">
        <f t="shared" si="99"/>
        <v>145.28296769487866</v>
      </c>
      <c r="AS391" s="2">
        <f t="shared" si="119"/>
        <v>3.7220999692835627E-2</v>
      </c>
    </row>
    <row r="392" spans="1:45" x14ac:dyDescent="0.3">
      <c r="A392" s="3">
        <v>43952</v>
      </c>
      <c r="B392" s="4">
        <v>120</v>
      </c>
      <c r="C392" s="1">
        <v>71.235541999999995</v>
      </c>
      <c r="E392" s="1">
        <f t="shared" si="100"/>
        <v>71.492925700859018</v>
      </c>
      <c r="F392" s="1">
        <f t="shared" si="101"/>
        <v>0.25738370085902318</v>
      </c>
      <c r="H392" s="1">
        <f t="shared" si="102"/>
        <v>0.50294512485160214</v>
      </c>
      <c r="I392" s="1">
        <f t="shared" si="92"/>
        <v>71.995870825710625</v>
      </c>
      <c r="J392" s="2">
        <f t="shared" si="103"/>
        <v>1.0673447612859183E-2</v>
      </c>
      <c r="L392" s="1">
        <f t="shared" si="104"/>
        <v>0.79241018854202405</v>
      </c>
      <c r="M392" s="1">
        <f t="shared" si="93"/>
        <v>72.28533588940104</v>
      </c>
      <c r="N392" s="2">
        <f t="shared" si="105"/>
        <v>1.4736939734396133E-2</v>
      </c>
      <c r="P392" s="1">
        <f t="shared" si="106"/>
        <v>1.146973235377541</v>
      </c>
      <c r="Q392" s="1">
        <f t="shared" si="94"/>
        <v>72.639898936236563</v>
      </c>
      <c r="R392" s="2">
        <f t="shared" si="107"/>
        <v>1.9714273195767466E-2</v>
      </c>
      <c r="T392" s="1">
        <f t="shared" si="108"/>
        <v>1.305080102639387</v>
      </c>
      <c r="U392" s="1">
        <f t="shared" si="95"/>
        <v>72.798005803498398</v>
      </c>
      <c r="V392" s="2">
        <f t="shared" si="109"/>
        <v>2.1933767325001938E-2</v>
      </c>
      <c r="X392" s="3">
        <v>43952</v>
      </c>
      <c r="Y392" s="4">
        <v>120</v>
      </c>
      <c r="Z392" s="1">
        <v>135.47943100000001</v>
      </c>
      <c r="AB392" s="1">
        <f t="shared" si="110"/>
        <v>140.90817893096565</v>
      </c>
      <c r="AC392" s="1">
        <f t="shared" si="111"/>
        <v>5.4287479309656419</v>
      </c>
      <c r="AE392" s="1">
        <f t="shared" si="112"/>
        <v>0.82771424362670787</v>
      </c>
      <c r="AF392" s="1">
        <f t="shared" si="96"/>
        <v>141.73589317459235</v>
      </c>
      <c r="AG392" s="2">
        <f t="shared" si="113"/>
        <v>4.6180162762805989E-2</v>
      </c>
      <c r="AI392" s="1">
        <f t="shared" si="114"/>
        <v>1.0293461113046818</v>
      </c>
      <c r="AJ392" s="1">
        <f t="shared" si="97"/>
        <v>141.93752504227032</v>
      </c>
      <c r="AK392" s="2">
        <f t="shared" si="115"/>
        <v>4.7668446749457617E-2</v>
      </c>
      <c r="AM392" s="1">
        <f t="shared" si="116"/>
        <v>0.18259528620601284</v>
      </c>
      <c r="AN392" s="1">
        <f t="shared" si="98"/>
        <v>141.09077421717166</v>
      </c>
      <c r="AO392" s="2">
        <f t="shared" si="117"/>
        <v>4.1418414409871936E-2</v>
      </c>
      <c r="AQ392" s="1">
        <f t="shared" si="118"/>
        <v>-0.64563346950061018</v>
      </c>
      <c r="AR392" s="1">
        <f t="shared" si="99"/>
        <v>140.26254546146504</v>
      </c>
      <c r="AS392" s="2">
        <f t="shared" si="119"/>
        <v>3.530509706277872E-2</v>
      </c>
    </row>
    <row r="393" spans="1:45" x14ac:dyDescent="0.3">
      <c r="A393" s="3">
        <v>43955</v>
      </c>
      <c r="B393" s="4">
        <v>121</v>
      </c>
      <c r="C393" s="1">
        <v>72.243446000000006</v>
      </c>
      <c r="E393" s="1">
        <f t="shared" si="100"/>
        <v>71.33849548034361</v>
      </c>
      <c r="F393" s="1">
        <f t="shared" si="101"/>
        <v>0.90495051965639561</v>
      </c>
      <c r="H393" s="1">
        <f t="shared" si="102"/>
        <v>0.39776506959288049</v>
      </c>
      <c r="I393" s="1">
        <f t="shared" si="92"/>
        <v>71.736260549936489</v>
      </c>
      <c r="J393" s="2">
        <f t="shared" si="103"/>
        <v>7.020504670603848E-3</v>
      </c>
      <c r="L393" s="1">
        <f t="shared" si="104"/>
        <v>0.45154764128134839</v>
      </c>
      <c r="M393" s="1">
        <f t="shared" si="93"/>
        <v>71.790043121624961</v>
      </c>
      <c r="N393" s="2">
        <f t="shared" si="105"/>
        <v>6.2760416823838148E-3</v>
      </c>
      <c r="P393" s="1">
        <f t="shared" si="106"/>
        <v>0.28804695448819451</v>
      </c>
      <c r="Q393" s="1">
        <f t="shared" si="94"/>
        <v>71.626542434831805</v>
      </c>
      <c r="R393" s="2">
        <f t="shared" si="107"/>
        <v>8.5392322670792987E-3</v>
      </c>
      <c r="T393" s="1">
        <f t="shared" si="108"/>
        <v>4.9901224726263127E-2</v>
      </c>
      <c r="U393" s="1">
        <f t="shared" si="95"/>
        <v>71.38839670506988</v>
      </c>
      <c r="V393" s="2">
        <f t="shared" si="109"/>
        <v>1.1835665963804188E-2</v>
      </c>
      <c r="X393" s="3">
        <v>43955</v>
      </c>
      <c r="Y393" s="4">
        <v>121</v>
      </c>
      <c r="Z393" s="1">
        <v>133.45588699999999</v>
      </c>
      <c r="AB393" s="1">
        <f t="shared" si="110"/>
        <v>137.65093017238627</v>
      </c>
      <c r="AC393" s="1">
        <f t="shared" si="111"/>
        <v>4.1950431723862778</v>
      </c>
      <c r="AE393" s="1">
        <f t="shared" si="112"/>
        <v>0.17412016327373392</v>
      </c>
      <c r="AF393" s="1">
        <f t="shared" si="96"/>
        <v>137.82505033565999</v>
      </c>
      <c r="AG393" s="2">
        <f t="shared" si="113"/>
        <v>3.2738633220878485E-2</v>
      </c>
      <c r="AI393" s="1">
        <f t="shared" si="114"/>
        <v>-0.34236424705821777</v>
      </c>
      <c r="AJ393" s="1">
        <f t="shared" si="97"/>
        <v>137.30856592532805</v>
      </c>
      <c r="AK393" s="2">
        <f t="shared" si="115"/>
        <v>2.8868557333316173E-2</v>
      </c>
      <c r="AM393" s="1">
        <f t="shared" si="116"/>
        <v>-2.0877017833523466</v>
      </c>
      <c r="AN393" s="1">
        <f t="shared" si="98"/>
        <v>135.56322838903392</v>
      </c>
      <c r="AO393" s="2">
        <f t="shared" si="117"/>
        <v>1.5790546497464995E-2</v>
      </c>
      <c r="AQ393" s="1">
        <f t="shared" si="118"/>
        <v>-2.891622618108352</v>
      </c>
      <c r="AR393" s="1">
        <f t="shared" si="99"/>
        <v>134.75930755427791</v>
      </c>
      <c r="AS393" s="2">
        <f t="shared" si="119"/>
        <v>9.7666770914191341E-3</v>
      </c>
    </row>
    <row r="394" spans="1:45" x14ac:dyDescent="0.3">
      <c r="A394" s="3">
        <v>43956</v>
      </c>
      <c r="B394" s="4">
        <v>122</v>
      </c>
      <c r="C394" s="1">
        <v>73.327736000000002</v>
      </c>
      <c r="E394" s="1">
        <f t="shared" si="100"/>
        <v>71.881465792137448</v>
      </c>
      <c r="F394" s="1">
        <f t="shared" si="101"/>
        <v>1.446270207862554</v>
      </c>
      <c r="H394" s="1">
        <f t="shared" si="102"/>
        <v>0.42099790834503359</v>
      </c>
      <c r="I394" s="1">
        <f t="shared" si="92"/>
        <v>72.302463700482477</v>
      </c>
      <c r="J394" s="2">
        <f t="shared" si="103"/>
        <v>1.3982053114493059E-2</v>
      </c>
      <c r="L394" s="1">
        <f t="shared" si="104"/>
        <v>0.48445980266584443</v>
      </c>
      <c r="M394" s="1">
        <f t="shared" si="93"/>
        <v>72.365925594803286</v>
      </c>
      <c r="N394" s="2">
        <f t="shared" si="105"/>
        <v>1.3116597588622061E-2</v>
      </c>
      <c r="P394" s="1">
        <f t="shared" si="106"/>
        <v>0.45629637030991882</v>
      </c>
      <c r="Q394" s="1">
        <f t="shared" si="94"/>
        <v>72.337762162447362</v>
      </c>
      <c r="R394" s="2">
        <f t="shared" si="107"/>
        <v>1.3500673708958362E-2</v>
      </c>
      <c r="T394" s="1">
        <f t="shared" si="108"/>
        <v>0.47394063960437699</v>
      </c>
      <c r="U394" s="1">
        <f t="shared" si="95"/>
        <v>72.355406431741827</v>
      </c>
      <c r="V394" s="2">
        <f t="shared" si="109"/>
        <v>1.3260051670737181E-2</v>
      </c>
      <c r="X394" s="3">
        <v>43956</v>
      </c>
      <c r="Y394" s="4">
        <v>122</v>
      </c>
      <c r="Z394" s="1">
        <v>133.13014200000001</v>
      </c>
      <c r="AB394" s="1">
        <f t="shared" si="110"/>
        <v>135.1339042689545</v>
      </c>
      <c r="AC394" s="1">
        <f t="shared" si="111"/>
        <v>2.0037622689544889</v>
      </c>
      <c r="AE394" s="1">
        <f t="shared" si="112"/>
        <v>-0.25646320739914708</v>
      </c>
      <c r="AF394" s="1">
        <f t="shared" si="96"/>
        <v>134.87744106155534</v>
      </c>
      <c r="AG394" s="2">
        <f t="shared" si="113"/>
        <v>1.3124744218746032E-2</v>
      </c>
      <c r="AI394" s="1">
        <f t="shared" si="114"/>
        <v>-1.0382559770977551</v>
      </c>
      <c r="AJ394" s="1">
        <f t="shared" si="97"/>
        <v>134.09564829185675</v>
      </c>
      <c r="AK394" s="2">
        <f t="shared" si="115"/>
        <v>7.2523492978527806E-3</v>
      </c>
      <c r="AM394" s="1">
        <f t="shared" si="116"/>
        <v>-2.3710557026047674</v>
      </c>
      <c r="AN394" s="1">
        <f t="shared" si="98"/>
        <v>132.76284856634973</v>
      </c>
      <c r="AO394" s="2">
        <f t="shared" si="117"/>
        <v>2.7589051444884276E-3</v>
      </c>
      <c r="AQ394" s="1">
        <f t="shared" si="118"/>
        <v>-2.5694694434864935</v>
      </c>
      <c r="AR394" s="1">
        <f t="shared" si="99"/>
        <v>132.564434825468</v>
      </c>
      <c r="AS394" s="2">
        <f t="shared" si="119"/>
        <v>4.2492794346452971E-3</v>
      </c>
    </row>
    <row r="395" spans="1:45" x14ac:dyDescent="0.3">
      <c r="A395" s="3">
        <v>43957</v>
      </c>
      <c r="B395" s="4">
        <v>123</v>
      </c>
      <c r="C395" s="1">
        <v>74.084282000000002</v>
      </c>
      <c r="E395" s="1">
        <f t="shared" si="100"/>
        <v>72.749227916854977</v>
      </c>
      <c r="F395" s="1">
        <f t="shared" si="101"/>
        <v>1.3350540831450246</v>
      </c>
      <c r="H395" s="1">
        <f t="shared" si="102"/>
        <v>0.49248018296463292</v>
      </c>
      <c r="I395" s="1">
        <f t="shared" si="92"/>
        <v>73.241708099819604</v>
      </c>
      <c r="J395" s="2">
        <f t="shared" si="103"/>
        <v>1.1373180348571071E-2</v>
      </c>
      <c r="L395" s="1">
        <f t="shared" si="104"/>
        <v>0.62244863860445099</v>
      </c>
      <c r="M395" s="1">
        <f t="shared" si="93"/>
        <v>73.37167655545943</v>
      </c>
      <c r="N395" s="2">
        <f t="shared" si="105"/>
        <v>9.6188479567173423E-3</v>
      </c>
      <c r="P395" s="1">
        <f t="shared" si="106"/>
        <v>0.72786376821894194</v>
      </c>
      <c r="Q395" s="1">
        <f t="shared" si="94"/>
        <v>73.477091685073916</v>
      </c>
      <c r="R395" s="2">
        <f t="shared" si="107"/>
        <v>8.1959397936270228E-3</v>
      </c>
      <c r="T395" s="1">
        <f t="shared" si="108"/>
        <v>0.8126271168016882</v>
      </c>
      <c r="U395" s="1">
        <f t="shared" si="95"/>
        <v>73.56185503365667</v>
      </c>
      <c r="V395" s="2">
        <f t="shared" si="109"/>
        <v>7.0517922592991025E-3</v>
      </c>
      <c r="X395" s="3">
        <v>43957</v>
      </c>
      <c r="Y395" s="4">
        <v>123</v>
      </c>
      <c r="Z395" s="1">
        <v>131.323746</v>
      </c>
      <c r="AB395" s="1">
        <f t="shared" si="110"/>
        <v>133.93164690758181</v>
      </c>
      <c r="AC395" s="1">
        <f t="shared" si="111"/>
        <v>2.6079009075818078</v>
      </c>
      <c r="AE395" s="1">
        <f t="shared" si="112"/>
        <v>-0.40779027203491358</v>
      </c>
      <c r="AF395" s="1">
        <f t="shared" si="96"/>
        <v>133.52385663554691</v>
      </c>
      <c r="AG395" s="2">
        <f t="shared" si="113"/>
        <v>1.675333443158792E-2</v>
      </c>
      <c r="AI395" s="1">
        <f t="shared" si="114"/>
        <v>-1.0907364200657335</v>
      </c>
      <c r="AJ395" s="1">
        <f t="shared" si="97"/>
        <v>132.84091048751608</v>
      </c>
      <c r="AK395" s="2">
        <f t="shared" si="115"/>
        <v>1.1552857222912934E-2</v>
      </c>
      <c r="AM395" s="1">
        <f t="shared" si="116"/>
        <v>-1.5996487973915947</v>
      </c>
      <c r="AN395" s="1">
        <f t="shared" si="98"/>
        <v>132.33199811019023</v>
      </c>
      <c r="AO395" s="2">
        <f t="shared" si="117"/>
        <v>7.6776069896013115E-3</v>
      </c>
      <c r="AQ395" s="1">
        <f t="shared" si="118"/>
        <v>-1.3936670528686206</v>
      </c>
      <c r="AR395" s="1">
        <f t="shared" si="99"/>
        <v>132.5379798547132</v>
      </c>
      <c r="AS395" s="2">
        <f t="shared" si="119"/>
        <v>9.246110408038466E-3</v>
      </c>
    </row>
    <row r="396" spans="1:45" x14ac:dyDescent="0.3">
      <c r="A396" s="3">
        <v>43958</v>
      </c>
      <c r="B396" s="4">
        <v>124</v>
      </c>
      <c r="C396" s="1">
        <v>74.850669999999994</v>
      </c>
      <c r="E396" s="1">
        <f t="shared" si="100"/>
        <v>73.550260366741981</v>
      </c>
      <c r="F396" s="1">
        <f t="shared" si="101"/>
        <v>1.3004096332580133</v>
      </c>
      <c r="H396" s="1">
        <f t="shared" si="102"/>
        <v>0.54184854567221219</v>
      </c>
      <c r="I396" s="1">
        <f t="shared" si="92"/>
        <v>74.09210891241419</v>
      </c>
      <c r="J396" s="2">
        <f t="shared" si="103"/>
        <v>1.013432595307168E-2</v>
      </c>
      <c r="L396" s="1">
        <f t="shared" si="104"/>
        <v>0.68673881066616982</v>
      </c>
      <c r="M396" s="1">
        <f t="shared" si="93"/>
        <v>74.236999177408151</v>
      </c>
      <c r="N396" s="2">
        <f t="shared" si="105"/>
        <v>8.1986015969107914E-3</v>
      </c>
      <c r="P396" s="1">
        <f t="shared" si="106"/>
        <v>0.7761550981198625</v>
      </c>
      <c r="Q396" s="1">
        <f t="shared" si="94"/>
        <v>74.326415464861839</v>
      </c>
      <c r="R396" s="2">
        <f t="shared" si="107"/>
        <v>7.0040059112116857E-3</v>
      </c>
      <c r="T396" s="1">
        <f t="shared" si="108"/>
        <v>0.80265570325505919</v>
      </c>
      <c r="U396" s="1">
        <f t="shared" si="95"/>
        <v>74.352916069997036</v>
      </c>
      <c r="V396" s="2">
        <f t="shared" si="109"/>
        <v>6.6499595795596446E-3</v>
      </c>
      <c r="X396" s="3">
        <v>43958</v>
      </c>
      <c r="Y396" s="4">
        <v>124</v>
      </c>
      <c r="Z396" s="1">
        <v>131.076965</v>
      </c>
      <c r="AB396" s="1">
        <f t="shared" si="110"/>
        <v>132.36690636303271</v>
      </c>
      <c r="AC396" s="1">
        <f t="shared" si="111"/>
        <v>1.2899413630327103</v>
      </c>
      <c r="AE396" s="1">
        <f t="shared" si="112"/>
        <v>-0.59290231563718276</v>
      </c>
      <c r="AF396" s="1">
        <f t="shared" si="96"/>
        <v>131.77400404739552</v>
      </c>
      <c r="AG396" s="2">
        <f t="shared" si="113"/>
        <v>5.3177844588903978E-3</v>
      </c>
      <c r="AI396" s="1">
        <f t="shared" si="114"/>
        <v>-1.2424177399004095</v>
      </c>
      <c r="AJ396" s="1">
        <f t="shared" si="97"/>
        <v>131.12448862313229</v>
      </c>
      <c r="AK396" s="2">
        <f t="shared" si="115"/>
        <v>3.6256273657459502E-4</v>
      </c>
      <c r="AM396" s="1">
        <f t="shared" si="116"/>
        <v>-1.5766093505155456</v>
      </c>
      <c r="AN396" s="1">
        <f t="shared" si="98"/>
        <v>130.79029701251716</v>
      </c>
      <c r="AO396" s="2">
        <f t="shared" si="117"/>
        <v>2.1870203317786883E-3</v>
      </c>
      <c r="AQ396" s="1">
        <f t="shared" si="118"/>
        <v>-1.5407902557138295</v>
      </c>
      <c r="AR396" s="1">
        <f t="shared" si="99"/>
        <v>130.82611610731888</v>
      </c>
      <c r="AS396" s="2">
        <f t="shared" si="119"/>
        <v>1.9137526771475038E-3</v>
      </c>
    </row>
    <row r="397" spans="1:45" x14ac:dyDescent="0.3">
      <c r="A397" s="3">
        <v>43959</v>
      </c>
      <c r="B397" s="4">
        <v>125</v>
      </c>
      <c r="C397" s="1">
        <v>77.259674000000004</v>
      </c>
      <c r="E397" s="1">
        <f t="shared" si="100"/>
        <v>74.330506146696791</v>
      </c>
      <c r="F397" s="1">
        <f t="shared" si="101"/>
        <v>2.9291678533032126</v>
      </c>
      <c r="H397" s="1">
        <f t="shared" si="102"/>
        <v>0.579992103157428</v>
      </c>
      <c r="I397" s="1">
        <f t="shared" si="92"/>
        <v>74.910498249854214</v>
      </c>
      <c r="J397" s="2">
        <f t="shared" si="103"/>
        <v>3.04062343072505E-2</v>
      </c>
      <c r="L397" s="1">
        <f t="shared" si="104"/>
        <v>0.72040131961008058</v>
      </c>
      <c r="M397" s="1">
        <f t="shared" si="93"/>
        <v>75.050907466306867</v>
      </c>
      <c r="N397" s="2">
        <f t="shared" si="105"/>
        <v>2.8588866860778321E-2</v>
      </c>
      <c r="P397" s="1">
        <f t="shared" si="106"/>
        <v>0.77885494813092837</v>
      </c>
      <c r="Q397" s="1">
        <f t="shared" si="94"/>
        <v>75.109361094827719</v>
      </c>
      <c r="R397" s="2">
        <f t="shared" si="107"/>
        <v>2.7832280332587025E-2</v>
      </c>
      <c r="T397" s="1">
        <f t="shared" si="108"/>
        <v>0.78338316921684559</v>
      </c>
      <c r="U397" s="1">
        <f t="shared" si="95"/>
        <v>75.113889315913639</v>
      </c>
      <c r="V397" s="2">
        <f t="shared" si="109"/>
        <v>2.7773669923670207E-2</v>
      </c>
      <c r="X397" s="3">
        <v>43959</v>
      </c>
      <c r="Y397" s="4">
        <v>125</v>
      </c>
      <c r="Z397" s="1">
        <v>135.14382900000001</v>
      </c>
      <c r="AB397" s="1">
        <f t="shared" si="110"/>
        <v>131.59294154521308</v>
      </c>
      <c r="AC397" s="1">
        <f t="shared" si="111"/>
        <v>3.5508874547869311</v>
      </c>
      <c r="AE397" s="1">
        <f t="shared" si="112"/>
        <v>-0.6218723159863746</v>
      </c>
      <c r="AF397" s="1">
        <f t="shared" si="96"/>
        <v>130.97106922922671</v>
      </c>
      <c r="AG397" s="2">
        <f t="shared" si="113"/>
        <v>3.0876435880570593E-2</v>
      </c>
      <c r="AI397" s="1">
        <f t="shared" si="114"/>
        <v>-1.0925128048345605</v>
      </c>
      <c r="AJ397" s="1">
        <f t="shared" si="97"/>
        <v>130.50042874037851</v>
      </c>
      <c r="AK397" s="2">
        <f t="shared" si="115"/>
        <v>3.4358951451801033E-2</v>
      </c>
      <c r="AM397" s="1">
        <f t="shared" si="116"/>
        <v>-1.0468639589362425</v>
      </c>
      <c r="AN397" s="1">
        <f t="shared" si="98"/>
        <v>130.54607758627685</v>
      </c>
      <c r="AO397" s="2">
        <f t="shared" si="117"/>
        <v>3.4021171723077039E-2</v>
      </c>
      <c r="AQ397" s="1">
        <f t="shared" si="118"/>
        <v>-0.88132037912481964</v>
      </c>
      <c r="AR397" s="1">
        <f t="shared" si="99"/>
        <v>130.71162116608826</v>
      </c>
      <c r="AS397" s="2">
        <f t="shared" si="119"/>
        <v>3.279622803873454E-2</v>
      </c>
    </row>
    <row r="398" spans="1:45" x14ac:dyDescent="0.3">
      <c r="A398" s="3">
        <v>43962</v>
      </c>
      <c r="B398" s="4">
        <v>126</v>
      </c>
      <c r="C398" s="1">
        <v>78.475371999999993</v>
      </c>
      <c r="E398" s="1">
        <f t="shared" si="100"/>
        <v>76.088006858678725</v>
      </c>
      <c r="F398" s="1">
        <f t="shared" si="101"/>
        <v>2.3873651413212684</v>
      </c>
      <c r="H398" s="1">
        <f t="shared" si="102"/>
        <v>0.76839348056934886</v>
      </c>
      <c r="I398" s="1">
        <f t="shared" si="92"/>
        <v>76.856400339248069</v>
      </c>
      <c r="J398" s="2">
        <f t="shared" si="103"/>
        <v>2.0630315212165219E-2</v>
      </c>
      <c r="L398" s="1">
        <f t="shared" si="104"/>
        <v>1.0937571008639475</v>
      </c>
      <c r="M398" s="1">
        <f t="shared" si="93"/>
        <v>77.181763959542678</v>
      </c>
      <c r="N398" s="2">
        <f t="shared" si="105"/>
        <v>1.6484254964185641E-2</v>
      </c>
      <c r="P398" s="1">
        <f t="shared" si="106"/>
        <v>1.4247611522725916</v>
      </c>
      <c r="Q398" s="1">
        <f t="shared" si="94"/>
        <v>77.512768010951319</v>
      </c>
      <c r="R398" s="2">
        <f t="shared" si="107"/>
        <v>1.2266319540972343E-2</v>
      </c>
      <c r="T398" s="1">
        <f t="shared" si="108"/>
        <v>1.6211242559948211</v>
      </c>
      <c r="U398" s="1">
        <f t="shared" si="95"/>
        <v>77.709131114673539</v>
      </c>
      <c r="V398" s="2">
        <f t="shared" si="109"/>
        <v>9.7640936996954125E-3</v>
      </c>
      <c r="X398" s="3">
        <v>43962</v>
      </c>
      <c r="Y398" s="4">
        <v>126</v>
      </c>
      <c r="Z398" s="1">
        <v>132.54776000000001</v>
      </c>
      <c r="AB398" s="1">
        <f t="shared" si="110"/>
        <v>133.72347401808526</v>
      </c>
      <c r="AC398" s="1">
        <f t="shared" si="111"/>
        <v>1.1757140180852446</v>
      </c>
      <c r="AE398" s="1">
        <f t="shared" si="112"/>
        <v>-0.1814875497690065</v>
      </c>
      <c r="AF398" s="1">
        <f t="shared" si="96"/>
        <v>133.54198646831625</v>
      </c>
      <c r="AG398" s="2">
        <f t="shared" si="113"/>
        <v>7.5008922694449302E-3</v>
      </c>
      <c r="AI398" s="1">
        <f t="shared" si="114"/>
        <v>-6.1138315968404799E-2</v>
      </c>
      <c r="AJ398" s="1">
        <f t="shared" si="97"/>
        <v>133.66233570211685</v>
      </c>
      <c r="AK398" s="2">
        <f t="shared" si="115"/>
        <v>8.4088610936679554E-3</v>
      </c>
      <c r="AM398" s="1">
        <f t="shared" si="116"/>
        <v>1.0502176860573136</v>
      </c>
      <c r="AN398" s="1">
        <f t="shared" si="98"/>
        <v>134.77369170414258</v>
      </c>
      <c r="AO398" s="2">
        <f t="shared" si="117"/>
        <v>1.6793431319718773E-2</v>
      </c>
      <c r="AQ398" s="1">
        <f t="shared" si="118"/>
        <v>1.7088730735925963</v>
      </c>
      <c r="AR398" s="1">
        <f t="shared" si="99"/>
        <v>135.43234709167785</v>
      </c>
      <c r="AS398" s="2">
        <f t="shared" si="119"/>
        <v>2.1762624216945223E-2</v>
      </c>
    </row>
    <row r="399" spans="1:45" x14ac:dyDescent="0.3">
      <c r="A399" s="3">
        <v>43963</v>
      </c>
      <c r="B399" s="4">
        <v>127</v>
      </c>
      <c r="C399" s="1">
        <v>77.578536999999997</v>
      </c>
      <c r="E399" s="1">
        <f t="shared" si="100"/>
        <v>77.52042594347148</v>
      </c>
      <c r="F399" s="1">
        <f t="shared" si="101"/>
        <v>5.8111056528517224E-2</v>
      </c>
      <c r="H399" s="1">
        <f t="shared" si="102"/>
        <v>0.87463757724509394</v>
      </c>
      <c r="I399" s="1">
        <f t="shared" si="92"/>
        <v>78.395063520716576</v>
      </c>
      <c r="J399" s="2">
        <f t="shared" si="103"/>
        <v>1.0525160080249759E-2</v>
      </c>
      <c r="L399" s="1">
        <f t="shared" si="104"/>
        <v>1.2156754150783184</v>
      </c>
      <c r="M399" s="1">
        <f t="shared" si="93"/>
        <v>78.736101358549803</v>
      </c>
      <c r="N399" s="2">
        <f t="shared" si="105"/>
        <v>1.4921193455218236E-2</v>
      </c>
      <c r="P399" s="1">
        <f t="shared" si="106"/>
        <v>1.4298153877358997</v>
      </c>
      <c r="Q399" s="1">
        <f t="shared" si="94"/>
        <v>78.95024133120738</v>
      </c>
      <c r="R399" s="2">
        <f t="shared" si="107"/>
        <v>1.768149264283474E-2</v>
      </c>
      <c r="T399" s="1">
        <f t="shared" si="108"/>
        <v>1.4588378087610445</v>
      </c>
      <c r="U399" s="1">
        <f t="shared" si="95"/>
        <v>78.979263752232526</v>
      </c>
      <c r="V399" s="2">
        <f t="shared" si="109"/>
        <v>1.8055596385280238E-2</v>
      </c>
      <c r="X399" s="3">
        <v>43963</v>
      </c>
      <c r="Y399" s="4">
        <v>127</v>
      </c>
      <c r="Z399" s="1">
        <v>125.944046</v>
      </c>
      <c r="AB399" s="1">
        <f t="shared" si="110"/>
        <v>133.01804560723411</v>
      </c>
      <c r="AC399" s="1">
        <f t="shared" si="111"/>
        <v>7.0739996072341143</v>
      </c>
      <c r="AE399" s="1">
        <f t="shared" si="112"/>
        <v>-0.26531808754214803</v>
      </c>
      <c r="AF399" s="1">
        <f t="shared" si="96"/>
        <v>132.75272751969197</v>
      </c>
      <c r="AG399" s="2">
        <f t="shared" si="113"/>
        <v>5.4061162364848696E-2</v>
      </c>
      <c r="AI399" s="1">
        <f t="shared" si="114"/>
        <v>-0.26731114633088038</v>
      </c>
      <c r="AJ399" s="1">
        <f t="shared" si="97"/>
        <v>132.75073446090323</v>
      </c>
      <c r="AK399" s="2">
        <f t="shared" si="115"/>
        <v>5.4045337410418205E-2</v>
      </c>
      <c r="AM399" s="1">
        <f t="shared" si="116"/>
        <v>-0.10850873790226656</v>
      </c>
      <c r="AN399" s="1">
        <f t="shared" si="98"/>
        <v>132.90953686933184</v>
      </c>
      <c r="AO399" s="2">
        <f t="shared" si="117"/>
        <v>5.5306233923371376E-2</v>
      </c>
      <c r="AQ399" s="1">
        <f t="shared" si="118"/>
        <v>-0.36742620302901774</v>
      </c>
      <c r="AR399" s="1">
        <f t="shared" si="99"/>
        <v>132.65061940420509</v>
      </c>
      <c r="AS399" s="2">
        <f t="shared" si="119"/>
        <v>5.3250420462155772E-2</v>
      </c>
    </row>
    <row r="400" spans="1:45" x14ac:dyDescent="0.3">
      <c r="A400" s="3">
        <v>43964</v>
      </c>
      <c r="B400" s="4">
        <v>128</v>
      </c>
      <c r="C400" s="1">
        <v>76.641852999999998</v>
      </c>
      <c r="E400" s="1">
        <f t="shared" si="100"/>
        <v>77.555292577388599</v>
      </c>
      <c r="F400" s="1">
        <f t="shared" si="101"/>
        <v>0.91343957738860126</v>
      </c>
      <c r="H400" s="1">
        <f t="shared" si="102"/>
        <v>0.74027422631261786</v>
      </c>
      <c r="I400" s="1">
        <f t="shared" si="92"/>
        <v>78.29556680370122</v>
      </c>
      <c r="J400" s="2">
        <f t="shared" si="103"/>
        <v>2.1577163638008892E-2</v>
      </c>
      <c r="L400" s="1">
        <f t="shared" si="104"/>
        <v>0.79058425386028663</v>
      </c>
      <c r="M400" s="1">
        <f t="shared" si="93"/>
        <v>78.345876831248887</v>
      </c>
      <c r="N400" s="2">
        <f t="shared" si="105"/>
        <v>2.2233593846548695E-2</v>
      </c>
      <c r="P400" s="1">
        <f t="shared" si="106"/>
        <v>0.5091492102155043</v>
      </c>
      <c r="Q400" s="1">
        <f t="shared" si="94"/>
        <v>78.064441787604096</v>
      </c>
      <c r="R400" s="2">
        <f t="shared" si="107"/>
        <v>1.8561513480162054E-2</v>
      </c>
      <c r="T400" s="1">
        <f t="shared" si="108"/>
        <v>0.23422259839526846</v>
      </c>
      <c r="U400" s="1">
        <f t="shared" si="95"/>
        <v>77.789515175783862</v>
      </c>
      <c r="V400" s="2">
        <f t="shared" si="109"/>
        <v>1.4974353187727133E-2</v>
      </c>
      <c r="X400" s="3">
        <v>43964</v>
      </c>
      <c r="Y400" s="4">
        <v>128</v>
      </c>
      <c r="Z400" s="1">
        <v>121.383652</v>
      </c>
      <c r="AB400" s="1">
        <f t="shared" si="110"/>
        <v>128.77364584289364</v>
      </c>
      <c r="AC400" s="1">
        <f t="shared" si="111"/>
        <v>7.3899938428936451</v>
      </c>
      <c r="AE400" s="1">
        <f t="shared" si="112"/>
        <v>-0.90197115582987974</v>
      </c>
      <c r="AF400" s="1">
        <f t="shared" si="96"/>
        <v>127.87167468706376</v>
      </c>
      <c r="AG400" s="2">
        <f t="shared" si="113"/>
        <v>5.3450547748091826E-2</v>
      </c>
      <c r="AI400" s="1">
        <f t="shared" si="114"/>
        <v>-1.5399795040939495</v>
      </c>
      <c r="AJ400" s="1">
        <f t="shared" si="97"/>
        <v>127.23366633879969</v>
      </c>
      <c r="AK400" s="2">
        <f t="shared" si="115"/>
        <v>4.8194416977993836E-2</v>
      </c>
      <c r="AM400" s="1">
        <f t="shared" si="116"/>
        <v>-2.8381968153514818</v>
      </c>
      <c r="AN400" s="1">
        <f t="shared" si="98"/>
        <v>125.93544902754216</v>
      </c>
      <c r="AO400" s="2">
        <f t="shared" si="117"/>
        <v>3.7499259188067312E-2</v>
      </c>
      <c r="AQ400" s="1">
        <f t="shared" si="118"/>
        <v>-3.7016234657568678</v>
      </c>
      <c r="AR400" s="1">
        <f t="shared" si="99"/>
        <v>125.07202237713678</v>
      </c>
      <c r="AS400" s="2">
        <f t="shared" si="119"/>
        <v>3.0386055423153504E-2</v>
      </c>
    </row>
    <row r="401" spans="1:45" x14ac:dyDescent="0.3">
      <c r="A401" s="3">
        <v>43965</v>
      </c>
      <c r="B401" s="4">
        <v>129</v>
      </c>
      <c r="C401" s="1">
        <v>77.112685999999997</v>
      </c>
      <c r="E401" s="1">
        <f t="shared" si="100"/>
        <v>77.007228830955441</v>
      </c>
      <c r="F401" s="1">
        <f t="shared" si="101"/>
        <v>0.1054571690445556</v>
      </c>
      <c r="H401" s="1">
        <f t="shared" si="102"/>
        <v>0.53414015067329379</v>
      </c>
      <c r="I401" s="1">
        <f t="shared" si="92"/>
        <v>77.541368981628736</v>
      </c>
      <c r="J401" s="2">
        <f t="shared" si="103"/>
        <v>5.5591758485593334E-3</v>
      </c>
      <c r="L401" s="1">
        <f t="shared" si="104"/>
        <v>0.30867097375464664</v>
      </c>
      <c r="M401" s="1">
        <f t="shared" si="93"/>
        <v>77.315899804710085</v>
      </c>
      <c r="N401" s="2">
        <f t="shared" si="105"/>
        <v>2.6352837029965299E-3</v>
      </c>
      <c r="P401" s="1">
        <f t="shared" si="106"/>
        <v>-0.1886113411726128</v>
      </c>
      <c r="Q401" s="1">
        <f t="shared" si="94"/>
        <v>76.818617489782824</v>
      </c>
      <c r="R401" s="2">
        <f t="shared" si="107"/>
        <v>3.813490690976226E-3</v>
      </c>
      <c r="T401" s="1">
        <f t="shared" si="108"/>
        <v>-0.43854365815717822</v>
      </c>
      <c r="U401" s="1">
        <f t="shared" si="95"/>
        <v>76.568685172798268</v>
      </c>
      <c r="V401" s="2">
        <f t="shared" si="109"/>
        <v>7.0546216896364899E-3</v>
      </c>
      <c r="X401" s="3">
        <v>43965</v>
      </c>
      <c r="Y401" s="4">
        <v>129</v>
      </c>
      <c r="Z401" s="1">
        <v>126.335655</v>
      </c>
      <c r="AB401" s="1">
        <f t="shared" si="110"/>
        <v>124.33964953715747</v>
      </c>
      <c r="AC401" s="1">
        <f t="shared" si="111"/>
        <v>1.9960054628425326</v>
      </c>
      <c r="AE401" s="1">
        <f t="shared" si="112"/>
        <v>-1.4670951798148866</v>
      </c>
      <c r="AF401" s="1">
        <f t="shared" si="96"/>
        <v>122.87255435734258</v>
      </c>
      <c r="AG401" s="2">
        <f t="shared" si="113"/>
        <v>2.7411902385414657E-2</v>
      </c>
      <c r="AI401" s="1">
        <f t="shared" si="114"/>
        <v>-2.4660648806194612</v>
      </c>
      <c r="AJ401" s="1">
        <f t="shared" si="97"/>
        <v>121.87358465653801</v>
      </c>
      <c r="AK401" s="2">
        <f t="shared" si="115"/>
        <v>3.5319168950855469E-2</v>
      </c>
      <c r="AM401" s="1">
        <f t="shared" si="116"/>
        <v>-3.8914244790053778</v>
      </c>
      <c r="AN401" s="1">
        <f t="shared" si="98"/>
        <v>120.44822505815209</v>
      </c>
      <c r="AO401" s="2">
        <f t="shared" si="117"/>
        <v>4.6601491414659718E-2</v>
      </c>
      <c r="AQ401" s="1">
        <f t="shared" si="118"/>
        <v>-4.3314641081390697</v>
      </c>
      <c r="AR401" s="1">
        <f t="shared" si="99"/>
        <v>120.0081854290184</v>
      </c>
      <c r="AS401" s="2">
        <f t="shared" si="119"/>
        <v>5.0084590695964694E-2</v>
      </c>
    </row>
    <row r="402" spans="1:45" x14ac:dyDescent="0.3">
      <c r="A402" s="3">
        <v>43966</v>
      </c>
      <c r="B402" s="4">
        <v>130</v>
      </c>
      <c r="C402" s="1">
        <v>76.656791999999996</v>
      </c>
      <c r="E402" s="1">
        <f t="shared" si="100"/>
        <v>77.070503132382171</v>
      </c>
      <c r="F402" s="1">
        <f t="shared" si="101"/>
        <v>0.41371113238217561</v>
      </c>
      <c r="H402" s="1">
        <f t="shared" si="102"/>
        <v>0.45880161479384363</v>
      </c>
      <c r="I402" s="1">
        <f t="shared" ref="I402:I465" si="120">E402+H402</f>
        <v>77.529304747176013</v>
      </c>
      <c r="J402" s="2">
        <f t="shared" si="103"/>
        <v>1.1382067060359342E-2</v>
      </c>
      <c r="L402" s="1">
        <f t="shared" si="104"/>
        <v>0.22032817171659685</v>
      </c>
      <c r="M402" s="1">
        <f t="shared" ref="M402:M465" si="121">E402+L402</f>
        <v>77.290831304098774</v>
      </c>
      <c r="N402" s="2">
        <f t="shared" si="105"/>
        <v>8.2711432027937955E-3</v>
      </c>
      <c r="P402" s="1">
        <f t="shared" si="106"/>
        <v>-2.2366817057046205E-2</v>
      </c>
      <c r="Q402" s="1">
        <f t="shared" ref="Q402:Q465" si="122">E402+P402</f>
        <v>77.048136315325124</v>
      </c>
      <c r="R402" s="2">
        <f t="shared" si="107"/>
        <v>5.1051486125994932E-3</v>
      </c>
      <c r="T402" s="1">
        <f t="shared" si="108"/>
        <v>-6.9802129150167147E-3</v>
      </c>
      <c r="U402" s="1">
        <f t="shared" ref="U402:U465" si="123">E402+T402</f>
        <v>77.063522919467161</v>
      </c>
      <c r="V402" s="2">
        <f t="shared" si="109"/>
        <v>5.3058693020595635E-3</v>
      </c>
      <c r="X402" s="3">
        <v>43966</v>
      </c>
      <c r="Y402" s="4">
        <v>130</v>
      </c>
      <c r="Z402" s="1">
        <v>124.70488</v>
      </c>
      <c r="AB402" s="1">
        <f t="shared" si="110"/>
        <v>125.537252814863</v>
      </c>
      <c r="AC402" s="1">
        <f t="shared" si="111"/>
        <v>0.83237281486299253</v>
      </c>
      <c r="AE402" s="1">
        <f t="shared" si="112"/>
        <v>-1.0407434266116207</v>
      </c>
      <c r="AF402" s="1">
        <f t="shared" ref="AF402:AF465" si="124">AB402+AE402</f>
        <v>124.49650938825137</v>
      </c>
      <c r="AG402" s="2">
        <f t="shared" si="113"/>
        <v>1.6709098452974283E-3</v>
      </c>
      <c r="AI402" s="1">
        <f t="shared" si="114"/>
        <v>-1.2936910699554653</v>
      </c>
      <c r="AJ402" s="1">
        <f t="shared" ref="AJ402:AJ465" si="125">AB402+AI402</f>
        <v>124.24356174490752</v>
      </c>
      <c r="AK402" s="2">
        <f t="shared" si="115"/>
        <v>3.6992798925950536E-3</v>
      </c>
      <c r="AM402" s="1">
        <f t="shared" si="116"/>
        <v>-0.53266615957618169</v>
      </c>
      <c r="AN402" s="1">
        <f t="shared" ref="AN402:AN465" si="126">AB402+AM402</f>
        <v>125.00458665528681</v>
      </c>
      <c r="AO402" s="2">
        <f t="shared" si="117"/>
        <v>2.4033274021578945E-3</v>
      </c>
      <c r="AQ402" s="1">
        <f t="shared" si="118"/>
        <v>0.42353384368728197</v>
      </c>
      <c r="AR402" s="1">
        <f t="shared" ref="AR402:AR465" si="127">AB402+AQ402</f>
        <v>125.96078665855028</v>
      </c>
      <c r="AS402" s="2">
        <f t="shared" si="119"/>
        <v>1.0071030568733744E-2</v>
      </c>
    </row>
    <row r="403" spans="1:45" x14ac:dyDescent="0.3">
      <c r="A403" s="3">
        <v>43969</v>
      </c>
      <c r="B403" s="4">
        <v>131</v>
      </c>
      <c r="C403" s="1">
        <v>78.462913999999998</v>
      </c>
      <c r="E403" s="1">
        <f t="shared" ref="E403:E466" si="128">C402*$D$273+(1-$D$273)*E402</f>
        <v>76.822276452952863</v>
      </c>
      <c r="F403" s="1">
        <f t="shared" ref="F403:F466" si="129">ABS(C403-E403)</f>
        <v>1.6406375470471346</v>
      </c>
      <c r="H403" s="1">
        <f t="shared" ref="H403:H466" si="130">$G$273*(E403-E402)+(1-$G$273)*H402</f>
        <v>0.34567708771813932</v>
      </c>
      <c r="I403" s="1">
        <f t="shared" si="120"/>
        <v>77.167953540671007</v>
      </c>
      <c r="J403" s="2">
        <f t="shared" ref="J403:J466" si="131">ABS((C403-I403)/C403)</f>
        <v>1.6504108671378054E-2</v>
      </c>
      <c r="L403" s="1">
        <f t="shared" ref="L403:L466" si="132">$K$273*(E403-E402)+(1-$K$273)*L402</f>
        <v>5.1648425304071044E-2</v>
      </c>
      <c r="M403" s="1">
        <f t="shared" si="121"/>
        <v>76.873924878256929</v>
      </c>
      <c r="N403" s="2">
        <f t="shared" ref="N403:N466" si="133">ABS((C403-M403)/C403)</f>
        <v>2.0251467103848179E-2</v>
      </c>
      <c r="P403" s="1">
        <f t="shared" ref="P403:P466" si="134">$O$273*(E403-E402)+(1-$O$273)*P402</f>
        <v>-0.17143432622273913</v>
      </c>
      <c r="Q403" s="1">
        <f t="shared" si="122"/>
        <v>76.650842126730126</v>
      </c>
      <c r="R403" s="2">
        <f t="shared" ref="R403:R466" si="135">ABS((C403-Q403)/C403)</f>
        <v>2.3094628798388396E-2</v>
      </c>
      <c r="T403" s="1">
        <f t="shared" ref="T403:T466" si="136">$S$273*(E403-E402)+(1-$S$273)*T402</f>
        <v>-0.21445217411730738</v>
      </c>
      <c r="U403" s="1">
        <f t="shared" si="123"/>
        <v>76.607824278835551</v>
      </c>
      <c r="V403" s="2">
        <f t="shared" ref="V403:V466" si="137">ABS((C403-U403)/C403)</f>
        <v>2.3642885875541749E-2</v>
      </c>
      <c r="X403" s="3">
        <v>43969</v>
      </c>
      <c r="Y403" s="4">
        <v>131</v>
      </c>
      <c r="Z403" s="1">
        <v>135.27510100000001</v>
      </c>
      <c r="AB403" s="1">
        <f t="shared" ref="AB403:AB466" si="138">Z402*$AA$273+(1-$AA$273)*AB402</f>
        <v>125.03782912594521</v>
      </c>
      <c r="AC403" s="1">
        <f t="shared" ref="AC403:AC466" si="139">ABS(Z403-AB403)</f>
        <v>10.237271874054798</v>
      </c>
      <c r="AE403" s="1">
        <f t="shared" ref="AE403:AE466" si="140">$AD$273*(AB403-AB402)+(1-$AD$273)*AE402</f>
        <v>-0.95413226858060729</v>
      </c>
      <c r="AF403" s="1">
        <f t="shared" si="124"/>
        <v>124.0836968573646</v>
      </c>
      <c r="AG403" s="2">
        <f t="shared" ref="AG403:AG466" si="141">ABS((Z403-AF403)/Z403)</f>
        <v>8.273070254544039E-2</v>
      </c>
      <c r="AI403" s="1">
        <f t="shared" ref="AI403:AI466" si="142">$AH$273*(AB403-AB402)+(1-$AH$273)*AI402</f>
        <v>-1.0395255080234083</v>
      </c>
      <c r="AJ403" s="1">
        <f t="shared" si="125"/>
        <v>123.99830361792181</v>
      </c>
      <c r="AK403" s="2">
        <f t="shared" ref="AK403:AK466" si="143">ABS((Z403-AJ403)/Z403)</f>
        <v>8.3361958695401014E-2</v>
      </c>
      <c r="AM403" s="1">
        <f t="shared" ref="AM403:AM466" si="144">$AL$273*(AB403-AB402)+(1-$AL$273)*AM402</f>
        <v>-0.51072612894164116</v>
      </c>
      <c r="AN403" s="1">
        <f t="shared" si="126"/>
        <v>124.52710299700357</v>
      </c>
      <c r="AO403" s="2">
        <f t="shared" ref="AO403:AO466" si="145">ABS((Z403-AN403)/Z403)</f>
        <v>7.9452892095762978E-2</v>
      </c>
      <c r="AQ403" s="1">
        <f t="shared" ref="AQ403:AQ466" si="146">$AP$273*(AB403-AB402)+(1-$AP$273)*AQ402</f>
        <v>-0.3702096343530773</v>
      </c>
      <c r="AR403" s="1">
        <f t="shared" si="127"/>
        <v>124.66761949159213</v>
      </c>
      <c r="AS403" s="2">
        <f t="shared" ref="AS403:AS466" si="147">ABS((Z403-AR403)/Z403)</f>
        <v>7.841414591446412E-2</v>
      </c>
    </row>
    <row r="404" spans="1:45" x14ac:dyDescent="0.3">
      <c r="A404" s="3">
        <v>43970</v>
      </c>
      <c r="B404" s="4">
        <v>132</v>
      </c>
      <c r="C404" s="1">
        <v>78.009521000000007</v>
      </c>
      <c r="E404" s="1">
        <f t="shared" si="128"/>
        <v>77.806658981181144</v>
      </c>
      <c r="F404" s="1">
        <f t="shared" si="129"/>
        <v>0.20286201881886257</v>
      </c>
      <c r="H404" s="1">
        <f t="shared" si="130"/>
        <v>0.44786995819976194</v>
      </c>
      <c r="I404" s="1">
        <f t="shared" si="120"/>
        <v>78.254528939380904</v>
      </c>
      <c r="J404" s="2">
        <f t="shared" si="131"/>
        <v>3.1407440558556651E-3</v>
      </c>
      <c r="L404" s="1">
        <f t="shared" si="132"/>
        <v>0.38743270235678651</v>
      </c>
      <c r="M404" s="1">
        <f t="shared" si="121"/>
        <v>78.194091683537934</v>
      </c>
      <c r="N404" s="2">
        <f t="shared" si="133"/>
        <v>2.3660020106767159E-3</v>
      </c>
      <c r="P404" s="1">
        <f t="shared" si="134"/>
        <v>0.59140479771493404</v>
      </c>
      <c r="Q404" s="1">
        <f t="shared" si="122"/>
        <v>78.398063778896073</v>
      </c>
      <c r="R404" s="2">
        <f t="shared" si="135"/>
        <v>4.98070971229354E-3</v>
      </c>
      <c r="T404" s="1">
        <f t="shared" si="136"/>
        <v>0.81654566989989841</v>
      </c>
      <c r="U404" s="1">
        <f t="shared" si="123"/>
        <v>78.623204651081039</v>
      </c>
      <c r="V404" s="2">
        <f t="shared" si="137"/>
        <v>7.8667788651212538E-3</v>
      </c>
      <c r="X404" s="3">
        <v>43970</v>
      </c>
      <c r="Y404" s="4">
        <v>132</v>
      </c>
      <c r="Z404" s="1">
        <v>131.208099</v>
      </c>
      <c r="AB404" s="1">
        <f t="shared" si="138"/>
        <v>131.1801922503781</v>
      </c>
      <c r="AC404" s="1">
        <f t="shared" si="139"/>
        <v>2.7906749621905647E-2</v>
      </c>
      <c r="AE404" s="1">
        <f t="shared" si="140"/>
        <v>0.18130699430155239</v>
      </c>
      <c r="AF404" s="1">
        <f t="shared" si="124"/>
        <v>131.36149924467966</v>
      </c>
      <c r="AG404" s="2">
        <f t="shared" si="141"/>
        <v>1.1691370109680437E-3</v>
      </c>
      <c r="AI404" s="1">
        <f t="shared" si="142"/>
        <v>1.2586788543626075</v>
      </c>
      <c r="AJ404" s="1">
        <f t="shared" si="125"/>
        <v>132.43887110474071</v>
      </c>
      <c r="AK404" s="2">
        <f t="shared" si="143"/>
        <v>9.380305896671123E-3</v>
      </c>
      <c r="AM404" s="1">
        <f t="shared" si="144"/>
        <v>3.8803127782855498</v>
      </c>
      <c r="AN404" s="1">
        <f t="shared" si="126"/>
        <v>135.06050502866364</v>
      </c>
      <c r="AO404" s="2">
        <f t="shared" si="145"/>
        <v>2.9361038365959689E-2</v>
      </c>
      <c r="AQ404" s="1">
        <f t="shared" si="146"/>
        <v>5.2306029382028552</v>
      </c>
      <c r="AR404" s="1">
        <f t="shared" si="127"/>
        <v>136.41079518858095</v>
      </c>
      <c r="AS404" s="2">
        <f t="shared" si="147"/>
        <v>3.9652248818732937E-2</v>
      </c>
    </row>
    <row r="405" spans="1:45" x14ac:dyDescent="0.3">
      <c r="A405" s="3">
        <v>43971</v>
      </c>
      <c r="B405" s="4">
        <v>133</v>
      </c>
      <c r="C405" s="1">
        <v>79.526664999999994</v>
      </c>
      <c r="E405" s="1">
        <f t="shared" si="128"/>
        <v>77.928376192472456</v>
      </c>
      <c r="F405" s="1">
        <f t="shared" si="129"/>
        <v>1.5982888075275383</v>
      </c>
      <c r="H405" s="1">
        <f t="shared" si="130"/>
        <v>0.39568551869440993</v>
      </c>
      <c r="I405" s="1">
        <f t="shared" si="120"/>
        <v>78.324061711166863</v>
      </c>
      <c r="J405" s="2">
        <f t="shared" si="131"/>
        <v>1.5122013337704172E-2</v>
      </c>
      <c r="L405" s="1">
        <f t="shared" si="132"/>
        <v>0.29177512557321561</v>
      </c>
      <c r="M405" s="1">
        <f t="shared" si="121"/>
        <v>78.220151318045666</v>
      </c>
      <c r="N405" s="2">
        <f t="shared" si="133"/>
        <v>1.6428624059041434E-2</v>
      </c>
      <c r="P405" s="1">
        <f t="shared" si="134"/>
        <v>0.28141099067534336</v>
      </c>
      <c r="Q405" s="1">
        <f t="shared" si="122"/>
        <v>78.209787183147796</v>
      </c>
      <c r="R405" s="2">
        <f t="shared" si="135"/>
        <v>1.6558946824341222E-2</v>
      </c>
      <c r="T405" s="1">
        <f t="shared" si="136"/>
        <v>0.21899319549651397</v>
      </c>
      <c r="U405" s="1">
        <f t="shared" si="123"/>
        <v>78.147369387968965</v>
      </c>
      <c r="V405" s="2">
        <f t="shared" si="137"/>
        <v>1.7343813072395648E-2</v>
      </c>
      <c r="X405" s="3">
        <v>43971</v>
      </c>
      <c r="Y405" s="4">
        <v>133</v>
      </c>
      <c r="Z405" s="1">
        <v>135.26516699999999</v>
      </c>
      <c r="AB405" s="1">
        <f t="shared" si="138"/>
        <v>131.19693630015124</v>
      </c>
      <c r="AC405" s="1">
        <f t="shared" si="139"/>
        <v>4.0682306998487547</v>
      </c>
      <c r="AE405" s="1">
        <f t="shared" si="140"/>
        <v>0.15497692317700604</v>
      </c>
      <c r="AF405" s="1">
        <f t="shared" si="124"/>
        <v>131.35191322332824</v>
      </c>
      <c r="AG405" s="2">
        <f t="shared" si="141"/>
        <v>2.8930240234514716E-2</v>
      </c>
      <c r="AI405" s="1">
        <f t="shared" si="142"/>
        <v>0.86125971689397718</v>
      </c>
      <c r="AJ405" s="1">
        <f t="shared" si="125"/>
        <v>132.05819601704522</v>
      </c>
      <c r="AK405" s="2">
        <f t="shared" si="143"/>
        <v>2.3708771844822195E-2</v>
      </c>
      <c r="AM405" s="1">
        <f t="shared" si="144"/>
        <v>1.3303574174673576</v>
      </c>
      <c r="AN405" s="1">
        <f t="shared" si="126"/>
        <v>132.52729371761859</v>
      </c>
      <c r="AO405" s="2">
        <f t="shared" si="145"/>
        <v>2.02407858808277E-2</v>
      </c>
      <c r="AQ405" s="1">
        <f t="shared" si="146"/>
        <v>0.74668429415329829</v>
      </c>
      <c r="AR405" s="1">
        <f t="shared" si="127"/>
        <v>131.94362059430455</v>
      </c>
      <c r="AS405" s="2">
        <f t="shared" si="147"/>
        <v>2.4555814917934071E-2</v>
      </c>
    </row>
    <row r="406" spans="1:45" x14ac:dyDescent="0.3">
      <c r="A406" s="3">
        <v>43972</v>
      </c>
      <c r="B406" s="4">
        <v>134</v>
      </c>
      <c r="C406" s="1">
        <v>78.933753999999993</v>
      </c>
      <c r="E406" s="1">
        <f t="shared" si="128"/>
        <v>78.887349476988987</v>
      </c>
      <c r="F406" s="1">
        <f t="shared" si="129"/>
        <v>4.6404523011005949E-2</v>
      </c>
      <c r="H406" s="1">
        <f t="shared" si="130"/>
        <v>0.48581156122594937</v>
      </c>
      <c r="I406" s="1">
        <f t="shared" si="120"/>
        <v>79.373161038214931</v>
      </c>
      <c r="J406" s="2">
        <f t="shared" si="131"/>
        <v>5.5667824719819866E-3</v>
      </c>
      <c r="L406" s="1">
        <f t="shared" si="132"/>
        <v>0.53196646279280935</v>
      </c>
      <c r="M406" s="1">
        <f t="shared" si="121"/>
        <v>79.419315939781796</v>
      </c>
      <c r="N406" s="2">
        <f t="shared" si="133"/>
        <v>6.151512061390153E-3</v>
      </c>
      <c r="P406" s="1">
        <f t="shared" si="134"/>
        <v>0.72860210461052755</v>
      </c>
      <c r="Q406" s="1">
        <f t="shared" si="122"/>
        <v>79.615951581599518</v>
      </c>
      <c r="R406" s="2">
        <f t="shared" si="135"/>
        <v>8.6426597878459521E-3</v>
      </c>
      <c r="T406" s="1">
        <f t="shared" si="136"/>
        <v>0.85537607205372912</v>
      </c>
      <c r="U406" s="1">
        <f t="shared" si="123"/>
        <v>79.742725549042717</v>
      </c>
      <c r="V406" s="2">
        <f t="shared" si="137"/>
        <v>1.0248740342980824E-2</v>
      </c>
      <c r="X406" s="3">
        <v>43972</v>
      </c>
      <c r="Y406" s="4">
        <v>134</v>
      </c>
      <c r="Z406" s="1">
        <v>136.91583299999999</v>
      </c>
      <c r="AB406" s="1">
        <f t="shared" si="138"/>
        <v>133.63787472006049</v>
      </c>
      <c r="AC406" s="1">
        <f t="shared" si="139"/>
        <v>3.2779582799394973</v>
      </c>
      <c r="AE406" s="1">
        <f t="shared" si="140"/>
        <v>0.5207307626541664</v>
      </c>
      <c r="AF406" s="1">
        <f t="shared" si="124"/>
        <v>134.15860548271465</v>
      </c>
      <c r="AG406" s="2">
        <f t="shared" si="141"/>
        <v>2.0138120309908525E-2</v>
      </c>
      <c r="AI406" s="1">
        <f t="shared" si="142"/>
        <v>1.3667569018588672</v>
      </c>
      <c r="AJ406" s="1">
        <f t="shared" si="125"/>
        <v>135.00463162191937</v>
      </c>
      <c r="AK406" s="2">
        <f t="shared" si="143"/>
        <v>1.3958950810901611E-2</v>
      </c>
      <c r="AM406" s="1">
        <f t="shared" si="144"/>
        <v>2.0633408790790124</v>
      </c>
      <c r="AN406" s="1">
        <f t="shared" si="126"/>
        <v>135.70121559913952</v>
      </c>
      <c r="AO406" s="2">
        <f t="shared" si="145"/>
        <v>8.8712705773077109E-3</v>
      </c>
      <c r="AQ406" s="1">
        <f t="shared" si="146"/>
        <v>2.203742842303424</v>
      </c>
      <c r="AR406" s="1">
        <f t="shared" si="127"/>
        <v>135.84161756236392</v>
      </c>
      <c r="AS406" s="2">
        <f t="shared" si="147"/>
        <v>7.8458087286082563E-3</v>
      </c>
    </row>
    <row r="407" spans="1:45" x14ac:dyDescent="0.3">
      <c r="A407" s="3">
        <v>43973</v>
      </c>
      <c r="B407" s="4">
        <v>135</v>
      </c>
      <c r="C407" s="1">
        <v>79.441963000000001</v>
      </c>
      <c r="E407" s="1">
        <f t="shared" si="128"/>
        <v>78.915192190795594</v>
      </c>
      <c r="F407" s="1">
        <f t="shared" si="129"/>
        <v>0.52677080920440744</v>
      </c>
      <c r="H407" s="1">
        <f t="shared" si="130"/>
        <v>0.41253654563885445</v>
      </c>
      <c r="I407" s="1">
        <f t="shared" si="120"/>
        <v>79.327728736434452</v>
      </c>
      <c r="J407" s="2">
        <f t="shared" si="131"/>
        <v>1.4379587217091998E-3</v>
      </c>
      <c r="L407" s="1">
        <f t="shared" si="132"/>
        <v>0.35048191315777627</v>
      </c>
      <c r="M407" s="1">
        <f t="shared" si="121"/>
        <v>79.265674103953373</v>
      </c>
      <c r="N407" s="2">
        <f t="shared" si="133"/>
        <v>2.2190903823289016E-3</v>
      </c>
      <c r="P407" s="1">
        <f t="shared" si="134"/>
        <v>0.26610090667993958</v>
      </c>
      <c r="Q407" s="1">
        <f t="shared" si="122"/>
        <v>79.181293097475532</v>
      </c>
      <c r="R407" s="2">
        <f t="shared" si="135"/>
        <v>3.2812621023031547E-3</v>
      </c>
      <c r="T407" s="1">
        <f t="shared" si="136"/>
        <v>0.1436973839612036</v>
      </c>
      <c r="U407" s="1">
        <f t="shared" si="123"/>
        <v>79.05888957475679</v>
      </c>
      <c r="V407" s="2">
        <f t="shared" si="137"/>
        <v>4.8220538714937198E-3</v>
      </c>
      <c r="X407" s="3">
        <v>43973</v>
      </c>
      <c r="Y407" s="4">
        <v>135</v>
      </c>
      <c r="Z407" s="1">
        <v>138.397446</v>
      </c>
      <c r="AB407" s="1">
        <f t="shared" si="138"/>
        <v>135.60464968802418</v>
      </c>
      <c r="AC407" s="1">
        <f t="shared" si="139"/>
        <v>2.7927963119758203</v>
      </c>
      <c r="AE407" s="1">
        <f t="shared" si="140"/>
        <v>0.75209783550368969</v>
      </c>
      <c r="AF407" s="1">
        <f t="shared" si="124"/>
        <v>136.35674752352787</v>
      </c>
      <c r="AG407" s="2">
        <f t="shared" si="141"/>
        <v>1.4745203292784247E-2</v>
      </c>
      <c r="AI407" s="1">
        <f t="shared" si="142"/>
        <v>1.5587626830124095</v>
      </c>
      <c r="AJ407" s="1">
        <f t="shared" si="125"/>
        <v>137.1634123710366</v>
      </c>
      <c r="AK407" s="2">
        <f t="shared" si="143"/>
        <v>8.9165924995711441E-3</v>
      </c>
      <c r="AM407" s="1">
        <f t="shared" si="144"/>
        <v>1.9996073777428975</v>
      </c>
      <c r="AN407" s="1">
        <f t="shared" si="126"/>
        <v>137.60425706576709</v>
      </c>
      <c r="AO407" s="2">
        <f t="shared" si="145"/>
        <v>5.7312396807735573E-3</v>
      </c>
      <c r="AQ407" s="1">
        <f t="shared" si="146"/>
        <v>1.9999504703712503</v>
      </c>
      <c r="AR407" s="1">
        <f t="shared" si="127"/>
        <v>137.60460015839544</v>
      </c>
      <c r="AS407" s="2">
        <f t="shared" si="147"/>
        <v>5.7287606420465308E-3</v>
      </c>
    </row>
    <row r="408" spans="1:45" x14ac:dyDescent="0.3">
      <c r="A408" s="3">
        <v>43977</v>
      </c>
      <c r="B408" s="4">
        <v>136</v>
      </c>
      <c r="C408" s="1">
        <v>78.903862000000004</v>
      </c>
      <c r="E408" s="1">
        <f t="shared" si="128"/>
        <v>79.231254676318244</v>
      </c>
      <c r="F408" s="1">
        <f t="shared" si="129"/>
        <v>0.32739267631824021</v>
      </c>
      <c r="H408" s="1">
        <f t="shared" si="130"/>
        <v>0.39710069602026177</v>
      </c>
      <c r="I408" s="1">
        <f t="shared" si="120"/>
        <v>79.628355372338504</v>
      </c>
      <c r="J408" s="2">
        <f t="shared" si="131"/>
        <v>9.1819760652336671E-3</v>
      </c>
      <c r="L408" s="1">
        <f t="shared" si="132"/>
        <v>0.33809091920913087</v>
      </c>
      <c r="M408" s="1">
        <f t="shared" si="121"/>
        <v>79.569345595527381</v>
      </c>
      <c r="N408" s="2">
        <f t="shared" si="133"/>
        <v>8.43410675547639E-3</v>
      </c>
      <c r="P408" s="1">
        <f t="shared" si="134"/>
        <v>0.29907554871612851</v>
      </c>
      <c r="Q408" s="1">
        <f t="shared" si="122"/>
        <v>79.530330225034376</v>
      </c>
      <c r="R408" s="2">
        <f t="shared" si="135"/>
        <v>7.9396395709296526E-3</v>
      </c>
      <c r="T408" s="1">
        <f t="shared" si="136"/>
        <v>0.29193137130404762</v>
      </c>
      <c r="U408" s="1">
        <f t="shared" si="123"/>
        <v>79.523186047622289</v>
      </c>
      <c r="V408" s="2">
        <f t="shared" si="137"/>
        <v>7.8490967605905695E-3</v>
      </c>
      <c r="X408" s="3">
        <v>43977</v>
      </c>
      <c r="Y408" s="4">
        <v>136</v>
      </c>
      <c r="Z408" s="1">
        <v>144.12506099999999</v>
      </c>
      <c r="AB408" s="1">
        <f t="shared" si="138"/>
        <v>137.28032747520967</v>
      </c>
      <c r="AC408" s="1">
        <f t="shared" si="139"/>
        <v>6.844733524790314</v>
      </c>
      <c r="AE408" s="1">
        <f t="shared" si="140"/>
        <v>0.89987062777277804</v>
      </c>
      <c r="AF408" s="1">
        <f t="shared" si="124"/>
        <v>138.18019810298244</v>
      </c>
      <c r="AG408" s="2">
        <f t="shared" si="141"/>
        <v>4.1247947135422507E-2</v>
      </c>
      <c r="AI408" s="1">
        <f t="shared" si="142"/>
        <v>1.596175516347796</v>
      </c>
      <c r="AJ408" s="1">
        <f t="shared" si="125"/>
        <v>138.87650299155746</v>
      </c>
      <c r="AK408" s="2">
        <f t="shared" si="143"/>
        <v>3.6416692364435704E-2</v>
      </c>
      <c r="AM408" s="1">
        <f t="shared" si="144"/>
        <v>1.7858138479750099</v>
      </c>
      <c r="AN408" s="1">
        <f t="shared" si="126"/>
        <v>139.0661413231847</v>
      </c>
      <c r="AO408" s="2">
        <f t="shared" si="145"/>
        <v>3.5100902242222079E-2</v>
      </c>
      <c r="AQ408" s="1">
        <f t="shared" si="146"/>
        <v>1.7210759628314984</v>
      </c>
      <c r="AR408" s="1">
        <f t="shared" si="127"/>
        <v>139.00140343804117</v>
      </c>
      <c r="AS408" s="2">
        <f t="shared" si="147"/>
        <v>3.5550080786844025E-2</v>
      </c>
    </row>
    <row r="409" spans="1:45" x14ac:dyDescent="0.3">
      <c r="A409" s="3">
        <v>43978</v>
      </c>
      <c r="B409" s="4">
        <v>137</v>
      </c>
      <c r="C409" s="1">
        <v>79.247642999999997</v>
      </c>
      <c r="E409" s="1">
        <f t="shared" si="128"/>
        <v>79.034819070527305</v>
      </c>
      <c r="F409" s="1">
        <f t="shared" si="129"/>
        <v>0.21282392947269102</v>
      </c>
      <c r="H409" s="1">
        <f t="shared" si="130"/>
        <v>0.3021348877304697</v>
      </c>
      <c r="I409" s="1">
        <f t="shared" si="120"/>
        <v>79.33695395825778</v>
      </c>
      <c r="J409" s="2">
        <f t="shared" si="131"/>
        <v>1.1269856727194217E-3</v>
      </c>
      <c r="L409" s="1">
        <f t="shared" si="132"/>
        <v>0.14566137020910591</v>
      </c>
      <c r="M409" s="1">
        <f t="shared" si="121"/>
        <v>79.180480440736417</v>
      </c>
      <c r="N409" s="2">
        <f t="shared" si="133"/>
        <v>8.4750229434052914E-4</v>
      </c>
      <c r="P409" s="1">
        <f t="shared" si="134"/>
        <v>-2.7961813258535681E-2</v>
      </c>
      <c r="Q409" s="1">
        <f t="shared" si="122"/>
        <v>79.006857257268763</v>
      </c>
      <c r="R409" s="2">
        <f t="shared" si="135"/>
        <v>3.0383962679020457E-3</v>
      </c>
      <c r="T409" s="1">
        <f t="shared" si="136"/>
        <v>-0.12806422899764039</v>
      </c>
      <c r="U409" s="1">
        <f t="shared" si="123"/>
        <v>78.906754841529661</v>
      </c>
      <c r="V409" s="2">
        <f t="shared" si="137"/>
        <v>4.3015558011023141E-3</v>
      </c>
      <c r="X409" s="3">
        <v>43978</v>
      </c>
      <c r="Y409" s="4">
        <v>137</v>
      </c>
      <c r="Z409" s="1">
        <v>147.75453200000001</v>
      </c>
      <c r="AB409" s="1">
        <f t="shared" si="138"/>
        <v>141.38716759008386</v>
      </c>
      <c r="AC409" s="1">
        <f t="shared" si="139"/>
        <v>6.3673644099161493</v>
      </c>
      <c r="AE409" s="1">
        <f t="shared" si="140"/>
        <v>1.4129857457090038</v>
      </c>
      <c r="AF409" s="1">
        <f t="shared" si="124"/>
        <v>142.80015333579286</v>
      </c>
      <c r="AG409" s="2">
        <f t="shared" si="141"/>
        <v>3.3531145184820151E-2</v>
      </c>
      <c r="AI409" s="1">
        <f t="shared" si="142"/>
        <v>2.3995881878762413</v>
      </c>
      <c r="AJ409" s="1">
        <f t="shared" si="125"/>
        <v>143.78675577796011</v>
      </c>
      <c r="AK409" s="2">
        <f t="shared" si="143"/>
        <v>2.6853837701843904E-2</v>
      </c>
      <c r="AM409" s="1">
        <f t="shared" si="144"/>
        <v>3.3176911841284675</v>
      </c>
      <c r="AN409" s="1">
        <f t="shared" si="126"/>
        <v>144.70485877421234</v>
      </c>
      <c r="AO409" s="2">
        <f t="shared" si="145"/>
        <v>2.0640133229806252E-2</v>
      </c>
      <c r="AQ409" s="1">
        <f t="shared" si="146"/>
        <v>3.7728331335882119</v>
      </c>
      <c r="AR409" s="1">
        <f t="shared" si="127"/>
        <v>145.16000072367208</v>
      </c>
      <c r="AS409" s="2">
        <f t="shared" si="147"/>
        <v>1.7559740748445723E-2</v>
      </c>
    </row>
    <row r="410" spans="1:45" x14ac:dyDescent="0.3">
      <c r="A410" s="3">
        <v>43979</v>
      </c>
      <c r="B410" s="4">
        <v>138</v>
      </c>
      <c r="C410" s="1">
        <v>79.282523999999995</v>
      </c>
      <c r="E410" s="1">
        <f t="shared" si="128"/>
        <v>79.162513428210929</v>
      </c>
      <c r="F410" s="1">
        <f t="shared" si="129"/>
        <v>0.12001057178906649</v>
      </c>
      <c r="H410" s="1">
        <f t="shared" si="130"/>
        <v>0.27422440292297423</v>
      </c>
      <c r="I410" s="1">
        <f t="shared" si="120"/>
        <v>79.436737831133897</v>
      </c>
      <c r="J410" s="2">
        <f t="shared" si="131"/>
        <v>1.9451175789244757E-3</v>
      </c>
      <c r="L410" s="1">
        <f t="shared" si="132"/>
        <v>0.13919324569993211</v>
      </c>
      <c r="M410" s="1">
        <f t="shared" si="121"/>
        <v>79.301706673910857</v>
      </c>
      <c r="N410" s="2">
        <f t="shared" si="133"/>
        <v>2.4195337059226366E-4</v>
      </c>
      <c r="P410" s="1">
        <f t="shared" si="134"/>
        <v>7.4771259563289144E-2</v>
      </c>
      <c r="Q410" s="1">
        <f t="shared" si="122"/>
        <v>79.237284687774221</v>
      </c>
      <c r="R410" s="2">
        <f t="shared" si="135"/>
        <v>5.7060888003230821E-4</v>
      </c>
      <c r="T410" s="1">
        <f t="shared" si="136"/>
        <v>9.1888155548246253E-2</v>
      </c>
      <c r="U410" s="1">
        <f t="shared" si="123"/>
        <v>79.254401583759176</v>
      </c>
      <c r="V410" s="2">
        <f t="shared" si="137"/>
        <v>3.5471141459647966E-4</v>
      </c>
      <c r="X410" s="3">
        <v>43979</v>
      </c>
      <c r="Y410" s="4">
        <v>138</v>
      </c>
      <c r="Z410" s="1">
        <v>146.73033100000001</v>
      </c>
      <c r="AB410" s="1">
        <f t="shared" si="138"/>
        <v>145.20758623603356</v>
      </c>
      <c r="AC410" s="1">
        <f t="shared" si="139"/>
        <v>1.5227447639664433</v>
      </c>
      <c r="AE410" s="1">
        <f t="shared" si="140"/>
        <v>1.7981750097475153</v>
      </c>
      <c r="AF410" s="1">
        <f t="shared" si="124"/>
        <v>147.00576124578109</v>
      </c>
      <c r="AG410" s="2">
        <f t="shared" si="141"/>
        <v>1.8771186836693012E-3</v>
      </c>
      <c r="AI410" s="1">
        <f t="shared" si="142"/>
        <v>2.8542539344597482</v>
      </c>
      <c r="AJ410" s="1">
        <f t="shared" si="125"/>
        <v>148.0618401704933</v>
      </c>
      <c r="AK410" s="2">
        <f t="shared" si="143"/>
        <v>9.0745325892660263E-3</v>
      </c>
      <c r="AM410" s="1">
        <f t="shared" si="144"/>
        <v>3.6494913089304815</v>
      </c>
      <c r="AN410" s="1">
        <f t="shared" si="126"/>
        <v>148.85707754496406</v>
      </c>
      <c r="AO410" s="2">
        <f t="shared" si="145"/>
        <v>1.4494253031870075E-2</v>
      </c>
      <c r="AQ410" s="1">
        <f t="shared" si="146"/>
        <v>3.8137566742190923</v>
      </c>
      <c r="AR410" s="1">
        <f t="shared" si="127"/>
        <v>149.02134291025266</v>
      </c>
      <c r="AS410" s="2">
        <f t="shared" si="147"/>
        <v>1.5613758209627765E-2</v>
      </c>
    </row>
    <row r="411" spans="1:45" x14ac:dyDescent="0.3">
      <c r="A411" s="3">
        <v>43980</v>
      </c>
      <c r="B411" s="4">
        <v>139</v>
      </c>
      <c r="C411" s="1">
        <v>79.205298999999997</v>
      </c>
      <c r="E411" s="1">
        <f t="shared" si="128"/>
        <v>79.234519771284369</v>
      </c>
      <c r="F411" s="1">
        <f t="shared" si="129"/>
        <v>2.9220771284371949E-2</v>
      </c>
      <c r="H411" s="1">
        <f t="shared" si="130"/>
        <v>0.24186951334704873</v>
      </c>
      <c r="I411" s="1">
        <f t="shared" si="120"/>
        <v>79.476389284631423</v>
      </c>
      <c r="J411" s="2">
        <f t="shared" si="131"/>
        <v>3.4226281328907922E-3</v>
      </c>
      <c r="L411" s="1">
        <f t="shared" si="132"/>
        <v>0.1150059607543949</v>
      </c>
      <c r="M411" s="1">
        <f t="shared" si="121"/>
        <v>79.349525732038757</v>
      </c>
      <c r="N411" s="2">
        <f t="shared" si="133"/>
        <v>1.8209227647604743E-3</v>
      </c>
      <c r="P411" s="1">
        <f t="shared" si="134"/>
        <v>7.2946414679988636E-2</v>
      </c>
      <c r="Q411" s="1">
        <f t="shared" si="122"/>
        <v>79.307466185964358</v>
      </c>
      <c r="R411" s="2">
        <f t="shared" si="135"/>
        <v>1.2899034187644669E-3</v>
      </c>
      <c r="T411" s="1">
        <f t="shared" si="136"/>
        <v>7.4789796819912782E-2</v>
      </c>
      <c r="U411" s="1">
        <f t="shared" si="123"/>
        <v>79.309309568104283</v>
      </c>
      <c r="V411" s="2">
        <f t="shared" si="137"/>
        <v>1.3131768886357716E-3</v>
      </c>
      <c r="X411" s="3">
        <v>43980</v>
      </c>
      <c r="Y411" s="4">
        <v>139</v>
      </c>
      <c r="Z411" s="1">
        <v>145.02995300000001</v>
      </c>
      <c r="AB411" s="1">
        <f t="shared" si="138"/>
        <v>146.12123309441341</v>
      </c>
      <c r="AC411" s="1">
        <f t="shared" si="139"/>
        <v>1.0912800944134062</v>
      </c>
      <c r="AE411" s="1">
        <f t="shared" si="140"/>
        <v>1.6566505055286886</v>
      </c>
      <c r="AF411" s="1">
        <f t="shared" si="124"/>
        <v>147.7778835999421</v>
      </c>
      <c r="AG411" s="2">
        <f t="shared" si="141"/>
        <v>1.8947331520834831E-2</v>
      </c>
      <c r="AI411" s="1">
        <f t="shared" si="142"/>
        <v>2.23325967011418</v>
      </c>
      <c r="AJ411" s="1">
        <f t="shared" si="125"/>
        <v>148.35449276452761</v>
      </c>
      <c r="AK411" s="2">
        <f t="shared" si="143"/>
        <v>2.2923125159722006E-2</v>
      </c>
      <c r="AM411" s="1">
        <f t="shared" si="144"/>
        <v>1.843833971567064</v>
      </c>
      <c r="AN411" s="1">
        <f t="shared" si="126"/>
        <v>147.96506706598046</v>
      </c>
      <c r="AO411" s="2">
        <f t="shared" si="145"/>
        <v>2.0237985362792314E-2</v>
      </c>
      <c r="AQ411" s="1">
        <f t="shared" si="146"/>
        <v>1.3196622325973431</v>
      </c>
      <c r="AR411" s="1">
        <f t="shared" si="127"/>
        <v>147.44089532701076</v>
      </c>
      <c r="AS411" s="2">
        <f t="shared" si="147"/>
        <v>1.6623754453059487E-2</v>
      </c>
    </row>
    <row r="412" spans="1:45" x14ac:dyDescent="0.3">
      <c r="A412" s="3">
        <v>43983</v>
      </c>
      <c r="B412" s="4">
        <v>140</v>
      </c>
      <c r="C412" s="1">
        <v>80.179359000000005</v>
      </c>
      <c r="E412" s="1">
        <f t="shared" si="128"/>
        <v>79.216987308513751</v>
      </c>
      <c r="F412" s="1">
        <f t="shared" si="129"/>
        <v>0.96237169148625412</v>
      </c>
      <c r="H412" s="1">
        <f t="shared" si="130"/>
        <v>0.20036519716822213</v>
      </c>
      <c r="I412" s="1">
        <f t="shared" si="120"/>
        <v>79.417352505681976</v>
      </c>
      <c r="J412" s="2">
        <f t="shared" si="131"/>
        <v>9.503773836830369E-3</v>
      </c>
      <c r="L412" s="1">
        <f t="shared" si="132"/>
        <v>6.7292128285390454E-2</v>
      </c>
      <c r="M412" s="1">
        <f t="shared" si="121"/>
        <v>79.284279436799139</v>
      </c>
      <c r="N412" s="2">
        <f t="shared" si="133"/>
        <v>1.1163466188359852E-2</v>
      </c>
      <c r="P412" s="1">
        <f t="shared" si="134"/>
        <v>1.3230355562588593E-2</v>
      </c>
      <c r="Q412" s="1">
        <f t="shared" si="122"/>
        <v>79.230217664076335</v>
      </c>
      <c r="R412" s="2">
        <f t="shared" si="135"/>
        <v>1.1837726663837138E-2</v>
      </c>
      <c r="T412" s="1">
        <f t="shared" si="136"/>
        <v>-4.6073464279432468E-3</v>
      </c>
      <c r="U412" s="1">
        <f t="shared" si="123"/>
        <v>79.212379962085805</v>
      </c>
      <c r="V412" s="2">
        <f t="shared" si="137"/>
        <v>1.2060199158167377E-2</v>
      </c>
      <c r="X412" s="3">
        <v>43983</v>
      </c>
      <c r="Y412" s="4">
        <v>140</v>
      </c>
      <c r="Z412" s="1">
        <v>145.358093</v>
      </c>
      <c r="AB412" s="1">
        <f t="shared" si="138"/>
        <v>145.46646503776537</v>
      </c>
      <c r="AC412" s="1">
        <f t="shared" si="139"/>
        <v>0.10837203776537763</v>
      </c>
      <c r="AE412" s="1">
        <f t="shared" si="140"/>
        <v>1.2868235355804123</v>
      </c>
      <c r="AF412" s="1">
        <f t="shared" si="124"/>
        <v>146.7532885733458</v>
      </c>
      <c r="AG412" s="2">
        <f t="shared" si="141"/>
        <v>9.598334324225086E-3</v>
      </c>
      <c r="AI412" s="1">
        <f t="shared" si="142"/>
        <v>1.3090907975502699</v>
      </c>
      <c r="AJ412" s="1">
        <f t="shared" si="125"/>
        <v>146.77555583531566</v>
      </c>
      <c r="AK412" s="2">
        <f t="shared" si="143"/>
        <v>9.7515233315262368E-3</v>
      </c>
      <c r="AM412" s="1">
        <f t="shared" si="144"/>
        <v>0.19475663294509654</v>
      </c>
      <c r="AN412" s="1">
        <f t="shared" si="126"/>
        <v>145.66122167071046</v>
      </c>
      <c r="AO412" s="2">
        <f t="shared" si="145"/>
        <v>2.0853924570299921E-3</v>
      </c>
      <c r="AQ412" s="1">
        <f t="shared" si="146"/>
        <v>-0.37834781615368474</v>
      </c>
      <c r="AR412" s="1">
        <f t="shared" si="127"/>
        <v>145.0881172216117</v>
      </c>
      <c r="AS412" s="2">
        <f t="shared" si="147"/>
        <v>1.8573150817842673E-3</v>
      </c>
    </row>
    <row r="413" spans="1:45" x14ac:dyDescent="0.3">
      <c r="A413" s="3">
        <v>43984</v>
      </c>
      <c r="B413" s="4">
        <v>141</v>
      </c>
      <c r="C413" s="1">
        <v>80.550545</v>
      </c>
      <c r="E413" s="1">
        <f t="shared" si="128"/>
        <v>79.794410323405501</v>
      </c>
      <c r="F413" s="1">
        <f t="shared" si="129"/>
        <v>0.75613467659449896</v>
      </c>
      <c r="H413" s="1">
        <f t="shared" si="130"/>
        <v>0.26069444800398656</v>
      </c>
      <c r="I413" s="1">
        <f t="shared" si="120"/>
        <v>80.055104771409489</v>
      </c>
      <c r="J413" s="2">
        <f t="shared" si="131"/>
        <v>6.1506750648367484E-3</v>
      </c>
      <c r="L413" s="1">
        <f t="shared" si="132"/>
        <v>0.25093924746367974</v>
      </c>
      <c r="M413" s="1">
        <f t="shared" si="121"/>
        <v>80.045349570869178</v>
      </c>
      <c r="N413" s="2">
        <f t="shared" si="133"/>
        <v>6.2717816388557276E-3</v>
      </c>
      <c r="P413" s="1">
        <f t="shared" si="134"/>
        <v>0.38559751071983489</v>
      </c>
      <c r="Q413" s="1">
        <f t="shared" si="122"/>
        <v>80.180007834125334</v>
      </c>
      <c r="R413" s="2">
        <f t="shared" si="135"/>
        <v>4.600057837903712E-3</v>
      </c>
      <c r="T413" s="1">
        <f t="shared" si="136"/>
        <v>0.49593876430699263</v>
      </c>
      <c r="U413" s="1">
        <f t="shared" si="123"/>
        <v>80.290349087712499</v>
      </c>
      <c r="V413" s="2">
        <f t="shared" si="137"/>
        <v>3.2302191411305802E-3</v>
      </c>
      <c r="X413" s="3">
        <v>43984</v>
      </c>
      <c r="Y413" s="4">
        <v>141</v>
      </c>
      <c r="Z413" s="1">
        <v>147.51589999999999</v>
      </c>
      <c r="AB413" s="1">
        <f t="shared" si="138"/>
        <v>145.40144181510615</v>
      </c>
      <c r="AC413" s="1">
        <f t="shared" si="139"/>
        <v>2.1144581848938344</v>
      </c>
      <c r="AE413" s="1">
        <f t="shared" si="140"/>
        <v>1.070528054262071</v>
      </c>
      <c r="AF413" s="1">
        <f t="shared" si="124"/>
        <v>146.47196986936822</v>
      </c>
      <c r="AG413" s="2">
        <f t="shared" si="141"/>
        <v>7.0767295636047682E-3</v>
      </c>
      <c r="AI413" s="1">
        <f t="shared" si="142"/>
        <v>0.86937431108323282</v>
      </c>
      <c r="AJ413" s="1">
        <f t="shared" si="125"/>
        <v>146.27081612618937</v>
      </c>
      <c r="AK413" s="2">
        <f t="shared" si="143"/>
        <v>8.4403367624141835E-3</v>
      </c>
      <c r="AM413" s="1">
        <f t="shared" si="144"/>
        <v>2.3301928246247022E-2</v>
      </c>
      <c r="AN413" s="1">
        <f t="shared" si="126"/>
        <v>145.42474374335239</v>
      </c>
      <c r="AO413" s="2">
        <f t="shared" si="145"/>
        <v>1.4175802450092456E-2</v>
      </c>
      <c r="AQ413" s="1">
        <f t="shared" si="146"/>
        <v>-0.10888866574844583</v>
      </c>
      <c r="AR413" s="1">
        <f t="shared" si="127"/>
        <v>145.2925531493577</v>
      </c>
      <c r="AS413" s="2">
        <f t="shared" si="147"/>
        <v>1.5071913269296983E-2</v>
      </c>
    </row>
    <row r="414" spans="1:45" x14ac:dyDescent="0.3">
      <c r="A414" s="3">
        <v>43985</v>
      </c>
      <c r="B414" s="4">
        <v>142</v>
      </c>
      <c r="C414" s="1">
        <v>80.993979999999993</v>
      </c>
      <c r="E414" s="1">
        <f t="shared" si="128"/>
        <v>80.248091129362194</v>
      </c>
      <c r="F414" s="1">
        <f t="shared" si="129"/>
        <v>0.74588887063779907</v>
      </c>
      <c r="H414" s="1">
        <f t="shared" si="130"/>
        <v>0.29157226527641972</v>
      </c>
      <c r="I414" s="1">
        <f t="shared" si="120"/>
        <v>80.539663394638609</v>
      </c>
      <c r="J414" s="2">
        <f t="shared" si="131"/>
        <v>5.6092638658007E-3</v>
      </c>
      <c r="L414" s="1">
        <f t="shared" si="132"/>
        <v>0.32392620852116472</v>
      </c>
      <c r="M414" s="1">
        <f t="shared" si="121"/>
        <v>80.572017337883352</v>
      </c>
      <c r="N414" s="2">
        <f t="shared" si="133"/>
        <v>5.2098027793749764E-3</v>
      </c>
      <c r="P414" s="1">
        <f t="shared" si="134"/>
        <v>0.43053248557616169</v>
      </c>
      <c r="Q414" s="1">
        <f t="shared" si="122"/>
        <v>80.67862361493836</v>
      </c>
      <c r="R414" s="2">
        <f t="shared" si="135"/>
        <v>3.8935780790329564E-3</v>
      </c>
      <c r="T414" s="1">
        <f t="shared" si="136"/>
        <v>0.4595969201257355</v>
      </c>
      <c r="U414" s="1">
        <f t="shared" si="123"/>
        <v>80.707688049487928</v>
      </c>
      <c r="V414" s="2">
        <f t="shared" si="137"/>
        <v>3.5347312295563918E-3</v>
      </c>
      <c r="X414" s="3">
        <v>43985</v>
      </c>
      <c r="Y414" s="4">
        <v>142</v>
      </c>
      <c r="Z414" s="1">
        <v>152.48779300000001</v>
      </c>
      <c r="AB414" s="1">
        <f t="shared" si="138"/>
        <v>146.67011672604247</v>
      </c>
      <c r="AC414" s="1">
        <f t="shared" si="139"/>
        <v>5.8176762739575452</v>
      </c>
      <c r="AE414" s="1">
        <f t="shared" si="140"/>
        <v>1.1022315513299494</v>
      </c>
      <c r="AF414" s="1">
        <f t="shared" si="124"/>
        <v>147.7723482773724</v>
      </c>
      <c r="AG414" s="2">
        <f t="shared" si="141"/>
        <v>3.0923424294216184E-2</v>
      </c>
      <c r="AI414" s="1">
        <f t="shared" si="142"/>
        <v>0.99715050303621811</v>
      </c>
      <c r="AJ414" s="1">
        <f t="shared" si="125"/>
        <v>147.66726722907867</v>
      </c>
      <c r="AK414" s="2">
        <f t="shared" si="143"/>
        <v>3.1612535509129805E-2</v>
      </c>
      <c r="AM414" s="1">
        <f t="shared" si="144"/>
        <v>0.84524809682168989</v>
      </c>
      <c r="AN414" s="1">
        <f t="shared" si="126"/>
        <v>147.51536482286414</v>
      </c>
      <c r="AO414" s="2">
        <f t="shared" si="145"/>
        <v>3.2608696599968935E-2</v>
      </c>
      <c r="AQ414" s="1">
        <f t="shared" si="146"/>
        <v>1.0758160102004459</v>
      </c>
      <c r="AR414" s="1">
        <f t="shared" si="127"/>
        <v>147.74593273624291</v>
      </c>
      <c r="AS414" s="2">
        <f t="shared" si="147"/>
        <v>3.1096654823754344E-2</v>
      </c>
    </row>
    <row r="415" spans="1:45" x14ac:dyDescent="0.3">
      <c r="A415" s="3">
        <v>43986</v>
      </c>
      <c r="B415" s="4">
        <v>143</v>
      </c>
      <c r="C415" s="1">
        <v>80.296447999999998</v>
      </c>
      <c r="E415" s="1">
        <f t="shared" si="128"/>
        <v>80.695624451744877</v>
      </c>
      <c r="F415" s="1">
        <f t="shared" si="129"/>
        <v>0.39917645174487859</v>
      </c>
      <c r="H415" s="1">
        <f t="shared" si="130"/>
        <v>0.31652603441342175</v>
      </c>
      <c r="I415" s="1">
        <f t="shared" si="120"/>
        <v>81.012150486158305</v>
      </c>
      <c r="J415" s="2">
        <f t="shared" si="131"/>
        <v>8.9132521298863274E-3</v>
      </c>
      <c r="L415" s="1">
        <f t="shared" si="132"/>
        <v>0.36842476951131103</v>
      </c>
      <c r="M415" s="1">
        <f t="shared" si="121"/>
        <v>81.064049221256184</v>
      </c>
      <c r="N415" s="2">
        <f t="shared" si="133"/>
        <v>9.5595912443871226E-3</v>
      </c>
      <c r="P415" s="1">
        <f t="shared" si="134"/>
        <v>0.44175303786846531</v>
      </c>
      <c r="Q415" s="1">
        <f t="shared" si="122"/>
        <v>81.137377489613343</v>
      </c>
      <c r="R415" s="2">
        <f t="shared" si="135"/>
        <v>1.0472810573306363E-2</v>
      </c>
      <c r="T415" s="1">
        <f t="shared" si="136"/>
        <v>0.4492222260667097</v>
      </c>
      <c r="U415" s="1">
        <f t="shared" si="123"/>
        <v>81.144846677811586</v>
      </c>
      <c r="V415" s="2">
        <f t="shared" si="137"/>
        <v>1.0565830730290682E-2</v>
      </c>
      <c r="X415" s="3">
        <v>43986</v>
      </c>
      <c r="Y415" s="4">
        <v>143</v>
      </c>
      <c r="Z415" s="1">
        <v>155.03338600000001</v>
      </c>
      <c r="AB415" s="1">
        <f t="shared" si="138"/>
        <v>150.16072249041699</v>
      </c>
      <c r="AC415" s="1">
        <f t="shared" si="139"/>
        <v>4.8726635095830204</v>
      </c>
      <c r="AE415" s="1">
        <f t="shared" si="140"/>
        <v>1.484371425417081</v>
      </c>
      <c r="AF415" s="1">
        <f t="shared" si="124"/>
        <v>151.64509391583408</v>
      </c>
      <c r="AG415" s="2">
        <f t="shared" si="141"/>
        <v>2.1855241452095522E-2</v>
      </c>
      <c r="AI415" s="1">
        <f t="shared" si="142"/>
        <v>1.7950561866644752</v>
      </c>
      <c r="AJ415" s="1">
        <f t="shared" si="125"/>
        <v>151.95577867708147</v>
      </c>
      <c r="AK415" s="2">
        <f t="shared" si="143"/>
        <v>1.9851255283288068E-2</v>
      </c>
      <c r="AM415" s="1">
        <f t="shared" si="144"/>
        <v>2.5911841574065586</v>
      </c>
      <c r="AN415" s="1">
        <f t="shared" si="126"/>
        <v>152.75190664782355</v>
      </c>
      <c r="AO415" s="2">
        <f t="shared" si="145"/>
        <v>1.47160518843113E-2</v>
      </c>
      <c r="AQ415" s="1">
        <f t="shared" si="146"/>
        <v>3.1525351987901509</v>
      </c>
      <c r="AR415" s="1">
        <f t="shared" si="127"/>
        <v>153.31325768920715</v>
      </c>
      <c r="AS415" s="2">
        <f t="shared" si="147"/>
        <v>1.1095212167996246E-2</v>
      </c>
    </row>
    <row r="416" spans="1:45" x14ac:dyDescent="0.3">
      <c r="A416" s="3">
        <v>43987</v>
      </c>
      <c r="B416" s="4">
        <v>144</v>
      </c>
      <c r="C416" s="1">
        <v>82.583374000000006</v>
      </c>
      <c r="E416" s="1">
        <f t="shared" si="128"/>
        <v>80.456118580697961</v>
      </c>
      <c r="F416" s="1">
        <f t="shared" si="129"/>
        <v>2.1272554193020454</v>
      </c>
      <c r="H416" s="1">
        <f t="shared" si="130"/>
        <v>0.22756092953976775</v>
      </c>
      <c r="I416" s="1">
        <f t="shared" si="120"/>
        <v>80.683679510237724</v>
      </c>
      <c r="J416" s="2">
        <f t="shared" si="131"/>
        <v>2.3003352826953791E-2</v>
      </c>
      <c r="L416" s="1">
        <f t="shared" si="132"/>
        <v>0.14956973891034941</v>
      </c>
      <c r="M416" s="1">
        <f t="shared" si="121"/>
        <v>80.605688319608305</v>
      </c>
      <c r="N416" s="2">
        <f t="shared" si="133"/>
        <v>2.3947746193945782E-2</v>
      </c>
      <c r="P416" s="1">
        <f t="shared" si="134"/>
        <v>-7.8778420156862261E-3</v>
      </c>
      <c r="Q416" s="1">
        <f t="shared" si="122"/>
        <v>80.448240738682273</v>
      </c>
      <c r="R416" s="2">
        <f t="shared" si="135"/>
        <v>2.5854274993871443E-2</v>
      </c>
      <c r="T416" s="1">
        <f t="shared" si="136"/>
        <v>-0.14308393745100823</v>
      </c>
      <c r="U416" s="1">
        <f t="shared" si="123"/>
        <v>80.313034643246951</v>
      </c>
      <c r="V416" s="2">
        <f t="shared" si="137"/>
        <v>2.7491482205038695E-2</v>
      </c>
      <c r="X416" s="3">
        <v>43987</v>
      </c>
      <c r="Y416" s="4">
        <v>144</v>
      </c>
      <c r="Z416" s="1">
        <v>160.46267700000001</v>
      </c>
      <c r="AB416" s="1">
        <f t="shared" si="138"/>
        <v>153.08432059616678</v>
      </c>
      <c r="AC416" s="1">
        <f t="shared" si="139"/>
        <v>7.3783564038332372</v>
      </c>
      <c r="AE416" s="1">
        <f t="shared" si="140"/>
        <v>1.7146476942703144</v>
      </c>
      <c r="AF416" s="1">
        <f t="shared" si="124"/>
        <v>154.7989682904371</v>
      </c>
      <c r="AG416" s="2">
        <f t="shared" si="141"/>
        <v>3.5296112563066057E-2</v>
      </c>
      <c r="AI416" s="1">
        <f t="shared" si="142"/>
        <v>2.1561896007717758</v>
      </c>
      <c r="AJ416" s="1">
        <f t="shared" si="125"/>
        <v>155.24051019693854</v>
      </c>
      <c r="AK416" s="2">
        <f t="shared" si="143"/>
        <v>3.2544432765891529E-2</v>
      </c>
      <c r="AM416" s="1">
        <f t="shared" si="144"/>
        <v>2.810577363313091</v>
      </c>
      <c r="AN416" s="1">
        <f t="shared" si="126"/>
        <v>155.89489795947986</v>
      </c>
      <c r="AO416" s="2">
        <f t="shared" si="145"/>
        <v>2.846630210787366E-2</v>
      </c>
      <c r="AQ416" s="1">
        <f t="shared" si="146"/>
        <v>2.9556492987754401</v>
      </c>
      <c r="AR416" s="1">
        <f t="shared" si="127"/>
        <v>156.0399698949422</v>
      </c>
      <c r="AS416" s="2">
        <f t="shared" si="147"/>
        <v>2.7562216882732238E-2</v>
      </c>
    </row>
    <row r="417" spans="1:45" x14ac:dyDescent="0.3">
      <c r="A417" s="3">
        <v>43990</v>
      </c>
      <c r="B417" s="4">
        <v>145</v>
      </c>
      <c r="C417" s="1">
        <v>83.071640000000002</v>
      </c>
      <c r="E417" s="1">
        <f t="shared" si="128"/>
        <v>81.732471832279188</v>
      </c>
      <c r="F417" s="1">
        <f t="shared" si="129"/>
        <v>1.339168167720814</v>
      </c>
      <c r="H417" s="1">
        <f t="shared" si="130"/>
        <v>0.39536770106640129</v>
      </c>
      <c r="I417" s="1">
        <f t="shared" si="120"/>
        <v>82.127839533345593</v>
      </c>
      <c r="J417" s="2">
        <f t="shared" si="131"/>
        <v>1.136128366617547E-2</v>
      </c>
      <c r="L417" s="1">
        <f t="shared" si="132"/>
        <v>0.55521180347186549</v>
      </c>
      <c r="M417" s="1">
        <f t="shared" si="121"/>
        <v>82.287683635751051</v>
      </c>
      <c r="N417" s="2">
        <f t="shared" si="133"/>
        <v>9.4371119222992454E-3</v>
      </c>
      <c r="P417" s="1">
        <f t="shared" si="134"/>
        <v>0.83971467975827674</v>
      </c>
      <c r="Q417" s="1">
        <f t="shared" si="122"/>
        <v>82.572186512037462</v>
      </c>
      <c r="R417" s="2">
        <f t="shared" si="135"/>
        <v>6.012322472055933E-3</v>
      </c>
      <c r="T417" s="1">
        <f t="shared" si="136"/>
        <v>1.0776320451167143</v>
      </c>
      <c r="U417" s="1">
        <f t="shared" si="123"/>
        <v>82.810103877395903</v>
      </c>
      <c r="V417" s="2">
        <f t="shared" si="137"/>
        <v>3.1483202041526909E-3</v>
      </c>
      <c r="X417" s="3">
        <v>43990</v>
      </c>
      <c r="Y417" s="4">
        <v>145</v>
      </c>
      <c r="Z417" s="1">
        <v>162.00396699999999</v>
      </c>
      <c r="AB417" s="1">
        <f t="shared" si="138"/>
        <v>157.51133443846672</v>
      </c>
      <c r="AC417" s="1">
        <f t="shared" si="139"/>
        <v>4.4926325615332701</v>
      </c>
      <c r="AE417" s="1">
        <f t="shared" si="140"/>
        <v>2.1486262779550547</v>
      </c>
      <c r="AF417" s="1">
        <f t="shared" si="124"/>
        <v>159.65996071642178</v>
      </c>
      <c r="AG417" s="2">
        <f t="shared" si="141"/>
        <v>1.446882028251944E-2</v>
      </c>
      <c r="AI417" s="1">
        <f t="shared" si="142"/>
        <v>2.8828533580607889</v>
      </c>
      <c r="AJ417" s="1">
        <f t="shared" si="125"/>
        <v>160.39418779652752</v>
      </c>
      <c r="AK417" s="2">
        <f t="shared" si="143"/>
        <v>9.9366653377844175E-3</v>
      </c>
      <c r="AM417" s="1">
        <f t="shared" si="144"/>
        <v>3.877425439444413</v>
      </c>
      <c r="AN417" s="1">
        <f t="shared" si="126"/>
        <v>161.38875987791113</v>
      </c>
      <c r="AO417" s="2">
        <f t="shared" si="145"/>
        <v>3.797481836286525E-3</v>
      </c>
      <c r="AQ417" s="1">
        <f t="shared" si="146"/>
        <v>4.2210228062065118</v>
      </c>
      <c r="AR417" s="1">
        <f t="shared" si="127"/>
        <v>161.73235724467324</v>
      </c>
      <c r="AS417" s="2">
        <f t="shared" si="147"/>
        <v>1.6765623728630687E-3</v>
      </c>
    </row>
    <row r="418" spans="1:45" x14ac:dyDescent="0.3">
      <c r="A418" s="3">
        <v>43991</v>
      </c>
      <c r="B418" s="4">
        <v>146</v>
      </c>
      <c r="C418" s="1">
        <v>85.694878000000003</v>
      </c>
      <c r="E418" s="1">
        <f t="shared" si="128"/>
        <v>82.535972732911688</v>
      </c>
      <c r="F418" s="1">
        <f t="shared" si="129"/>
        <v>3.1589052670883149</v>
      </c>
      <c r="H418" s="1">
        <f t="shared" si="130"/>
        <v>0.46066901299697705</v>
      </c>
      <c r="I418" s="1">
        <f t="shared" si="120"/>
        <v>82.996641745908661</v>
      </c>
      <c r="J418" s="2">
        <f t="shared" si="131"/>
        <v>3.1486552254515625E-2</v>
      </c>
      <c r="L418" s="1">
        <f t="shared" si="132"/>
        <v>0.6445958784496939</v>
      </c>
      <c r="M418" s="1">
        <f t="shared" si="121"/>
        <v>83.18056861136138</v>
      </c>
      <c r="N418" s="2">
        <f t="shared" si="133"/>
        <v>2.9340252851968847E-2</v>
      </c>
      <c r="P418" s="1">
        <f t="shared" si="134"/>
        <v>0.81581358553526395</v>
      </c>
      <c r="Q418" s="1">
        <f t="shared" si="122"/>
        <v>83.351786318446955</v>
      </c>
      <c r="R418" s="2">
        <f t="shared" si="135"/>
        <v>2.7342260543892109E-2</v>
      </c>
      <c r="T418" s="1">
        <f t="shared" si="136"/>
        <v>0.84187926086028975</v>
      </c>
      <c r="U418" s="1">
        <f t="shared" si="123"/>
        <v>83.377851993771984</v>
      </c>
      <c r="V418" s="2">
        <f t="shared" si="137"/>
        <v>2.703809212760673E-2</v>
      </c>
      <c r="X418" s="3">
        <v>43991</v>
      </c>
      <c r="Y418" s="4">
        <v>146</v>
      </c>
      <c r="Z418" s="1">
        <v>157.21107499999999</v>
      </c>
      <c r="AB418" s="1">
        <f t="shared" si="138"/>
        <v>160.20691397538667</v>
      </c>
      <c r="AC418" s="1">
        <f t="shared" si="139"/>
        <v>2.9958389753866754</v>
      </c>
      <c r="AE418" s="1">
        <f t="shared" si="140"/>
        <v>2.2361387993894377</v>
      </c>
      <c r="AF418" s="1">
        <f t="shared" si="124"/>
        <v>162.44305277477611</v>
      </c>
      <c r="AG418" s="2">
        <f t="shared" si="141"/>
        <v>3.3279956738264858E-2</v>
      </c>
      <c r="AI418" s="1">
        <f t="shared" si="142"/>
        <v>2.8229257352957209</v>
      </c>
      <c r="AJ418" s="1">
        <f t="shared" si="125"/>
        <v>163.02983971068238</v>
      </c>
      <c r="AK418" s="2">
        <f t="shared" si="143"/>
        <v>3.7012435101549862E-2</v>
      </c>
      <c r="AM418" s="1">
        <f t="shared" si="144"/>
        <v>3.097407143778268</v>
      </c>
      <c r="AN418" s="1">
        <f t="shared" si="126"/>
        <v>163.30432111916494</v>
      </c>
      <c r="AO418" s="2">
        <f t="shared" si="145"/>
        <v>3.8758377036509327E-2</v>
      </c>
      <c r="AQ418" s="1">
        <f t="shared" si="146"/>
        <v>2.9091415946200692</v>
      </c>
      <c r="AR418" s="1">
        <f t="shared" si="127"/>
        <v>163.11605557000675</v>
      </c>
      <c r="AS418" s="2">
        <f t="shared" si="147"/>
        <v>3.7560843407544647E-2</v>
      </c>
    </row>
    <row r="419" spans="1:45" x14ac:dyDescent="0.3">
      <c r="A419" s="3">
        <v>43992</v>
      </c>
      <c r="B419" s="4">
        <v>147</v>
      </c>
      <c r="C419" s="1">
        <v>87.899590000000003</v>
      </c>
      <c r="E419" s="1">
        <f t="shared" si="128"/>
        <v>84.43131589316468</v>
      </c>
      <c r="F419" s="1">
        <f t="shared" si="129"/>
        <v>3.4682741068353238</v>
      </c>
      <c r="H419" s="1">
        <f t="shared" si="130"/>
        <v>0.6902168765579394</v>
      </c>
      <c r="I419" s="1">
        <f t="shared" si="120"/>
        <v>85.12153276972262</v>
      </c>
      <c r="J419" s="2">
        <f t="shared" si="131"/>
        <v>3.1604894064663817E-2</v>
      </c>
      <c r="L419" s="1">
        <f t="shared" si="132"/>
        <v>1.094864899898881</v>
      </c>
      <c r="M419" s="1">
        <f t="shared" si="121"/>
        <v>85.52618079306356</v>
      </c>
      <c r="N419" s="2">
        <f t="shared" si="133"/>
        <v>2.7001368344681056E-2</v>
      </c>
      <c r="P419" s="1">
        <f t="shared" si="134"/>
        <v>1.5283031048489644</v>
      </c>
      <c r="Q419" s="1">
        <f t="shared" si="122"/>
        <v>85.959618998013639</v>
      </c>
      <c r="R419" s="2">
        <f t="shared" si="135"/>
        <v>2.2070307745307625E-2</v>
      </c>
      <c r="T419" s="1">
        <f t="shared" si="136"/>
        <v>1.7478582143380135</v>
      </c>
      <c r="U419" s="1">
        <f t="shared" si="123"/>
        <v>86.179174107502689</v>
      </c>
      <c r="V419" s="2">
        <f t="shared" si="137"/>
        <v>1.9572513279041623E-2</v>
      </c>
      <c r="X419" s="3">
        <v>43992</v>
      </c>
      <c r="Y419" s="4">
        <v>147</v>
      </c>
      <c r="Z419" s="1">
        <v>153.25344799999999</v>
      </c>
      <c r="AB419" s="1">
        <f t="shared" si="138"/>
        <v>158.40941059015466</v>
      </c>
      <c r="AC419" s="1">
        <f t="shared" si="139"/>
        <v>5.1559625901546724</v>
      </c>
      <c r="AE419" s="1">
        <f t="shared" si="140"/>
        <v>1.5907560498500068</v>
      </c>
      <c r="AF419" s="1">
        <f t="shared" si="124"/>
        <v>160.00016664000466</v>
      </c>
      <c r="AG419" s="2">
        <f t="shared" si="141"/>
        <v>4.4023274699859762E-2</v>
      </c>
      <c r="AI419" s="1">
        <f t="shared" si="142"/>
        <v>1.3443884167268485</v>
      </c>
      <c r="AJ419" s="1">
        <f t="shared" si="125"/>
        <v>159.75379900688151</v>
      </c>
      <c r="AK419" s="2">
        <f t="shared" si="143"/>
        <v>4.2415691729699397E-2</v>
      </c>
      <c r="AM419" s="1">
        <f t="shared" si="144"/>
        <v>-0.13323380536851248</v>
      </c>
      <c r="AN419" s="1">
        <f t="shared" si="126"/>
        <v>158.27617678478614</v>
      </c>
      <c r="AO419" s="2">
        <f t="shared" si="145"/>
        <v>3.2774001827261687E-2</v>
      </c>
      <c r="AQ419" s="1">
        <f t="shared" si="146"/>
        <v>-1.1385730880527147</v>
      </c>
      <c r="AR419" s="1">
        <f t="shared" si="127"/>
        <v>157.27083750210195</v>
      </c>
      <c r="AS419" s="2">
        <f t="shared" si="147"/>
        <v>2.6214023596401976E-2</v>
      </c>
    </row>
    <row r="420" spans="1:45" x14ac:dyDescent="0.3">
      <c r="A420" s="3">
        <v>43993</v>
      </c>
      <c r="B420" s="4">
        <v>148</v>
      </c>
      <c r="C420" s="1">
        <v>83.679496999999998</v>
      </c>
      <c r="E420" s="1">
        <f t="shared" si="128"/>
        <v>86.512280357265865</v>
      </c>
      <c r="F420" s="1">
        <f t="shared" si="129"/>
        <v>2.8327833572658676</v>
      </c>
      <c r="H420" s="1">
        <f t="shared" si="130"/>
        <v>0.91273649056485873</v>
      </c>
      <c r="I420" s="1">
        <f t="shared" si="120"/>
        <v>87.425016847830719</v>
      </c>
      <c r="J420" s="2">
        <f t="shared" si="131"/>
        <v>4.4760305476390726E-2</v>
      </c>
      <c r="L420" s="1">
        <f t="shared" si="132"/>
        <v>1.4498607430117105</v>
      </c>
      <c r="M420" s="1">
        <f t="shared" si="121"/>
        <v>87.962141100277577</v>
      </c>
      <c r="N420" s="2">
        <f t="shared" si="133"/>
        <v>5.1179132927598493E-2</v>
      </c>
      <c r="P420" s="1">
        <f t="shared" si="134"/>
        <v>1.8930596019554304</v>
      </c>
      <c r="Q420" s="1">
        <f t="shared" si="122"/>
        <v>88.405339959221294</v>
      </c>
      <c r="R420" s="2">
        <f t="shared" si="135"/>
        <v>5.6475518241001096E-2</v>
      </c>
      <c r="T420" s="1">
        <f t="shared" si="136"/>
        <v>2.0343295891343418</v>
      </c>
      <c r="U420" s="1">
        <f t="shared" si="123"/>
        <v>88.54660994640021</v>
      </c>
      <c r="V420" s="2">
        <f t="shared" si="137"/>
        <v>5.816374525291676E-2</v>
      </c>
      <c r="X420" s="3">
        <v>43993</v>
      </c>
      <c r="Y420" s="4">
        <v>148</v>
      </c>
      <c r="Z420" s="1">
        <v>142.633499</v>
      </c>
      <c r="AB420" s="1">
        <f t="shared" si="138"/>
        <v>155.31583303606186</v>
      </c>
      <c r="AC420" s="1">
        <f t="shared" si="139"/>
        <v>12.68233403606186</v>
      </c>
      <c r="AE420" s="1">
        <f t="shared" si="140"/>
        <v>0.84126267321915704</v>
      </c>
      <c r="AF420" s="1">
        <f t="shared" si="124"/>
        <v>156.15709570928101</v>
      </c>
      <c r="AG420" s="2">
        <f t="shared" si="141"/>
        <v>9.4813608332506863E-2</v>
      </c>
      <c r="AI420" s="1">
        <f t="shared" si="142"/>
        <v>-7.576069393544016E-2</v>
      </c>
      <c r="AJ420" s="1">
        <f t="shared" si="125"/>
        <v>155.24007234212641</v>
      </c>
      <c r="AK420" s="2">
        <f t="shared" si="143"/>
        <v>8.8384379760089948E-2</v>
      </c>
      <c r="AM420" s="1">
        <f t="shared" si="144"/>
        <v>-2.0870606795265449</v>
      </c>
      <c r="AN420" s="1">
        <f t="shared" si="126"/>
        <v>153.2287723565353</v>
      </c>
      <c r="AO420" s="2">
        <f t="shared" si="145"/>
        <v>7.4283204372174186E-2</v>
      </c>
      <c r="AQ420" s="1">
        <f t="shared" si="146"/>
        <v>-2.819876928847191</v>
      </c>
      <c r="AR420" s="1">
        <f t="shared" si="127"/>
        <v>152.49595610721468</v>
      </c>
      <c r="AS420" s="2">
        <f t="shared" si="147"/>
        <v>6.9145447432476442E-2</v>
      </c>
    </row>
    <row r="421" spans="1:45" x14ac:dyDescent="0.3">
      <c r="A421" s="3">
        <v>43994</v>
      </c>
      <c r="B421" s="4">
        <v>149</v>
      </c>
      <c r="C421" s="1">
        <v>84.401947000000007</v>
      </c>
      <c r="E421" s="1">
        <f t="shared" si="128"/>
        <v>84.812610342906339</v>
      </c>
      <c r="F421" s="1">
        <f t="shared" si="129"/>
        <v>0.41066334290633222</v>
      </c>
      <c r="H421" s="1">
        <f t="shared" si="130"/>
        <v>0.49475144977695706</v>
      </c>
      <c r="I421" s="1">
        <f t="shared" si="120"/>
        <v>85.307361792683295</v>
      </c>
      <c r="J421" s="2">
        <f t="shared" si="131"/>
        <v>1.0727415952659103E-2</v>
      </c>
      <c r="L421" s="1">
        <f t="shared" si="132"/>
        <v>0.31602967035806528</v>
      </c>
      <c r="M421" s="1">
        <f t="shared" si="121"/>
        <v>85.128640013264402</v>
      </c>
      <c r="N421" s="2">
        <f t="shared" si="133"/>
        <v>8.6099081726680408E-3</v>
      </c>
      <c r="P421" s="1">
        <f t="shared" si="134"/>
        <v>-0.4781419448124411</v>
      </c>
      <c r="Q421" s="1">
        <f t="shared" si="122"/>
        <v>84.334468398093904</v>
      </c>
      <c r="R421" s="2">
        <f t="shared" si="135"/>
        <v>7.9949105802148263E-4</v>
      </c>
      <c r="T421" s="1">
        <f t="shared" si="136"/>
        <v>-1.1769100698703845</v>
      </c>
      <c r="U421" s="1">
        <f t="shared" si="123"/>
        <v>83.635700273035951</v>
      </c>
      <c r="V421" s="2">
        <f t="shared" si="137"/>
        <v>9.078543258771693E-3</v>
      </c>
      <c r="X421" s="3">
        <v>43994</v>
      </c>
      <c r="Y421" s="4">
        <v>149</v>
      </c>
      <c r="Z421" s="1">
        <v>143.69747899999999</v>
      </c>
      <c r="AB421" s="1">
        <f t="shared" si="138"/>
        <v>147.70643261442473</v>
      </c>
      <c r="AC421" s="1">
        <f t="shared" si="139"/>
        <v>4.0089536144247404</v>
      </c>
      <c r="AE421" s="1">
        <f t="shared" si="140"/>
        <v>-0.51084342195784938</v>
      </c>
      <c r="AF421" s="1">
        <f t="shared" si="124"/>
        <v>147.19558919246688</v>
      </c>
      <c r="AG421" s="2">
        <f t="shared" si="141"/>
        <v>2.4343573852585797E-2</v>
      </c>
      <c r="AI421" s="1">
        <f t="shared" si="142"/>
        <v>-2.486525406799982</v>
      </c>
      <c r="AJ421" s="1">
        <f t="shared" si="125"/>
        <v>145.21990720762474</v>
      </c>
      <c r="AK421" s="2">
        <f t="shared" si="143"/>
        <v>1.0594675830219375E-2</v>
      </c>
      <c r="AM421" s="1">
        <f t="shared" si="144"/>
        <v>-5.7318049093195338</v>
      </c>
      <c r="AN421" s="1">
        <f t="shared" si="126"/>
        <v>141.97462770510521</v>
      </c>
      <c r="AO421" s="2">
        <f t="shared" si="145"/>
        <v>1.198943298716313E-2</v>
      </c>
      <c r="AQ421" s="1">
        <f t="shared" si="146"/>
        <v>-6.938867132646541</v>
      </c>
      <c r="AR421" s="1">
        <f t="shared" si="127"/>
        <v>140.76756548177818</v>
      </c>
      <c r="AS421" s="2">
        <f t="shared" si="147"/>
        <v>2.0389456646082216E-2</v>
      </c>
    </row>
    <row r="422" spans="1:45" x14ac:dyDescent="0.3">
      <c r="A422" s="3">
        <v>43997</v>
      </c>
      <c r="B422" s="4">
        <v>150</v>
      </c>
      <c r="C422" s="1">
        <v>85.445755000000005</v>
      </c>
      <c r="E422" s="1">
        <f t="shared" si="128"/>
        <v>84.56621233716254</v>
      </c>
      <c r="F422" s="1">
        <f t="shared" si="129"/>
        <v>0.87954266283746563</v>
      </c>
      <c r="H422" s="1">
        <f t="shared" si="130"/>
        <v>0.37616753689363602</v>
      </c>
      <c r="I422" s="1">
        <f t="shared" si="120"/>
        <v>84.942379874056172</v>
      </c>
      <c r="J422" s="2">
        <f t="shared" si="131"/>
        <v>5.8911659911464673E-3</v>
      </c>
      <c r="L422" s="1">
        <f t="shared" si="132"/>
        <v>0.11355570696139403</v>
      </c>
      <c r="M422" s="1">
        <f t="shared" si="121"/>
        <v>84.679768044123932</v>
      </c>
      <c r="N422" s="2">
        <f t="shared" si="133"/>
        <v>8.964599304858073E-3</v>
      </c>
      <c r="P422" s="1">
        <f t="shared" si="134"/>
        <v>-0.32519094502713752</v>
      </c>
      <c r="Q422" s="1">
        <f t="shared" si="122"/>
        <v>84.241021392135409</v>
      </c>
      <c r="R422" s="2">
        <f t="shared" si="135"/>
        <v>1.4099396837965758E-2</v>
      </c>
      <c r="T422" s="1">
        <f t="shared" si="136"/>
        <v>-0.37666969472152123</v>
      </c>
      <c r="U422" s="1">
        <f t="shared" si="123"/>
        <v>84.189542642441012</v>
      </c>
      <c r="V422" s="2">
        <f t="shared" si="137"/>
        <v>1.4701869713234948E-2</v>
      </c>
      <c r="X422" s="3">
        <v>43997</v>
      </c>
      <c r="Y422" s="4">
        <v>150</v>
      </c>
      <c r="Z422" s="1">
        <v>145.80557300000001</v>
      </c>
      <c r="AB422" s="1">
        <f t="shared" si="138"/>
        <v>145.30106044576988</v>
      </c>
      <c r="AC422" s="1">
        <f t="shared" si="139"/>
        <v>0.50451255423013208</v>
      </c>
      <c r="AE422" s="1">
        <f t="shared" si="140"/>
        <v>-0.81396802142936941</v>
      </c>
      <c r="AF422" s="1">
        <f t="shared" si="124"/>
        <v>144.48709242434052</v>
      </c>
      <c r="AG422" s="2">
        <f t="shared" si="141"/>
        <v>9.0427310049355416E-3</v>
      </c>
      <c r="AI422" s="1">
        <f t="shared" si="142"/>
        <v>-2.4605563705935394</v>
      </c>
      <c r="AJ422" s="1">
        <f t="shared" si="125"/>
        <v>142.84050407517634</v>
      </c>
      <c r="AK422" s="2">
        <f t="shared" si="143"/>
        <v>2.0335772246673101E-2</v>
      </c>
      <c r="AM422" s="1">
        <f t="shared" si="144"/>
        <v>-3.536359300480842</v>
      </c>
      <c r="AN422" s="1">
        <f t="shared" si="126"/>
        <v>141.76470114528902</v>
      </c>
      <c r="AO422" s="2">
        <f t="shared" si="145"/>
        <v>2.7714111138337529E-2</v>
      </c>
      <c r="AQ422" s="1">
        <f t="shared" si="146"/>
        <v>-3.0400614636136867</v>
      </c>
      <c r="AR422" s="1">
        <f t="shared" si="127"/>
        <v>142.2609989821562</v>
      </c>
      <c r="AS422" s="2">
        <f t="shared" si="147"/>
        <v>2.4310278029247991E-2</v>
      </c>
    </row>
    <row r="423" spans="1:45" x14ac:dyDescent="0.3">
      <c r="A423" s="3">
        <v>43998</v>
      </c>
      <c r="B423" s="4">
        <v>151</v>
      </c>
      <c r="C423" s="1">
        <v>87.710257999999996</v>
      </c>
      <c r="E423" s="1">
        <f t="shared" si="128"/>
        <v>85.093937934865011</v>
      </c>
      <c r="F423" s="1">
        <f t="shared" si="129"/>
        <v>2.6163200651349854</v>
      </c>
      <c r="H423" s="1">
        <f t="shared" si="130"/>
        <v>0.40041682662304962</v>
      </c>
      <c r="I423" s="1">
        <f t="shared" si="120"/>
        <v>85.494354761488054</v>
      </c>
      <c r="J423" s="2">
        <f t="shared" si="131"/>
        <v>2.5263900586313882E-2</v>
      </c>
      <c r="L423" s="1">
        <f t="shared" si="132"/>
        <v>0.26265686762818163</v>
      </c>
      <c r="M423" s="1">
        <f t="shared" si="121"/>
        <v>85.356594802493191</v>
      </c>
      <c r="N423" s="2">
        <f t="shared" si="133"/>
        <v>2.6834525985624223E-2</v>
      </c>
      <c r="P423" s="1">
        <f t="shared" si="134"/>
        <v>0.23773397317440403</v>
      </c>
      <c r="Q423" s="1">
        <f t="shared" si="122"/>
        <v>85.331671908039411</v>
      </c>
      <c r="R423" s="2">
        <f t="shared" si="135"/>
        <v>2.7118676266584294E-2</v>
      </c>
      <c r="T423" s="1">
        <f t="shared" si="136"/>
        <v>0.40111025676311196</v>
      </c>
      <c r="U423" s="1">
        <f t="shared" si="123"/>
        <v>85.495048191628129</v>
      </c>
      <c r="V423" s="2">
        <f t="shared" si="137"/>
        <v>2.525599466794257E-2</v>
      </c>
      <c r="X423" s="3">
        <v>43998</v>
      </c>
      <c r="Y423" s="4">
        <v>151</v>
      </c>
      <c r="Z423" s="1">
        <v>148.27162200000001</v>
      </c>
      <c r="AB423" s="1">
        <f t="shared" si="138"/>
        <v>145.60376797830796</v>
      </c>
      <c r="AC423" s="1">
        <f t="shared" si="139"/>
        <v>2.667854021692051</v>
      </c>
      <c r="AE423" s="1">
        <f t="shared" si="140"/>
        <v>-0.63529993279457764</v>
      </c>
      <c r="AF423" s="1">
        <f t="shared" si="124"/>
        <v>144.96846804551339</v>
      </c>
      <c r="AG423" s="2">
        <f t="shared" si="141"/>
        <v>2.2277721858917937E-2</v>
      </c>
      <c r="AI423" s="1">
        <f t="shared" si="142"/>
        <v>-1.5763119215914214</v>
      </c>
      <c r="AJ423" s="1">
        <f t="shared" si="125"/>
        <v>144.02745605671655</v>
      </c>
      <c r="AK423" s="2">
        <f t="shared" si="143"/>
        <v>2.8624263267879153E-2</v>
      </c>
      <c r="AM423" s="1">
        <f t="shared" si="144"/>
        <v>-1.0025751906883538</v>
      </c>
      <c r="AN423" s="1">
        <f t="shared" si="126"/>
        <v>144.6011927876196</v>
      </c>
      <c r="AO423" s="2">
        <f t="shared" si="145"/>
        <v>2.4754765361509379E-2</v>
      </c>
      <c r="AQ423" s="1">
        <f t="shared" si="146"/>
        <v>-0.16528012692316801</v>
      </c>
      <c r="AR423" s="1">
        <f t="shared" si="127"/>
        <v>145.43848785138479</v>
      </c>
      <c r="AS423" s="2">
        <f t="shared" si="147"/>
        <v>1.910773019408404E-2</v>
      </c>
    </row>
    <row r="424" spans="1:45" x14ac:dyDescent="0.3">
      <c r="A424" s="3">
        <v>43999</v>
      </c>
      <c r="B424" s="4">
        <v>152</v>
      </c>
      <c r="C424" s="1">
        <v>87.588195999999996</v>
      </c>
      <c r="E424" s="1">
        <f t="shared" si="128"/>
        <v>86.663729973946005</v>
      </c>
      <c r="F424" s="1">
        <f t="shared" si="129"/>
        <v>0.92446602605399164</v>
      </c>
      <c r="H424" s="1">
        <f t="shared" si="130"/>
        <v>0.58751686061632069</v>
      </c>
      <c r="I424" s="1">
        <f t="shared" si="120"/>
        <v>87.251246834562323</v>
      </c>
      <c r="J424" s="2">
        <f t="shared" si="131"/>
        <v>3.8469700350681167E-3</v>
      </c>
      <c r="L424" s="1">
        <f t="shared" si="132"/>
        <v>0.73322552935119412</v>
      </c>
      <c r="M424" s="1">
        <f t="shared" si="121"/>
        <v>87.396955503297193</v>
      </c>
      <c r="N424" s="2">
        <f t="shared" si="133"/>
        <v>2.1834049042727612E-3</v>
      </c>
      <c r="P424" s="1">
        <f t="shared" si="134"/>
        <v>1.1168922966727535</v>
      </c>
      <c r="Q424" s="1">
        <f t="shared" si="122"/>
        <v>87.780622270618764</v>
      </c>
      <c r="R424" s="2">
        <f t="shared" si="135"/>
        <v>2.1969429604277685E-3</v>
      </c>
      <c r="T424" s="1">
        <f t="shared" si="136"/>
        <v>1.4061765895564906</v>
      </c>
      <c r="U424" s="1">
        <f t="shared" si="123"/>
        <v>88.069906563502499</v>
      </c>
      <c r="V424" s="2">
        <f t="shared" si="137"/>
        <v>5.4997201164241694E-3</v>
      </c>
      <c r="X424" s="3">
        <v>43999</v>
      </c>
      <c r="Y424" s="4">
        <v>152</v>
      </c>
      <c r="Z424" s="1">
        <v>147.50595100000001</v>
      </c>
      <c r="AB424" s="1">
        <f t="shared" si="138"/>
        <v>147.20448039132319</v>
      </c>
      <c r="AC424" s="1">
        <f t="shared" si="139"/>
        <v>0.30147060867682285</v>
      </c>
      <c r="AE424" s="1">
        <f t="shared" si="140"/>
        <v>-0.27753795746500826</v>
      </c>
      <c r="AF424" s="1">
        <f t="shared" si="124"/>
        <v>146.92694243385819</v>
      </c>
      <c r="AG424" s="2">
        <f t="shared" si="141"/>
        <v>3.9253234341835004E-3</v>
      </c>
      <c r="AI424" s="1">
        <f t="shared" si="142"/>
        <v>-0.55966413451729269</v>
      </c>
      <c r="AJ424" s="1">
        <f t="shared" si="125"/>
        <v>146.64481625680588</v>
      </c>
      <c r="AK424" s="2">
        <f t="shared" si="143"/>
        <v>5.8379661115782935E-3</v>
      </c>
      <c r="AM424" s="1">
        <f t="shared" si="144"/>
        <v>0.7155946277560119</v>
      </c>
      <c r="AN424" s="1">
        <f t="shared" si="126"/>
        <v>147.92007501907921</v>
      </c>
      <c r="AO424" s="2">
        <f t="shared" si="145"/>
        <v>2.8075071973143384E-3</v>
      </c>
      <c r="AQ424" s="1">
        <f t="shared" si="146"/>
        <v>1.3534734574238547</v>
      </c>
      <c r="AR424" s="1">
        <f t="shared" si="127"/>
        <v>148.55795384874705</v>
      </c>
      <c r="AS424" s="2">
        <f t="shared" si="147"/>
        <v>7.1319349600141684E-3</v>
      </c>
    </row>
    <row r="425" spans="1:45" x14ac:dyDescent="0.3">
      <c r="A425" s="3">
        <v>44000</v>
      </c>
      <c r="B425" s="4">
        <v>153</v>
      </c>
      <c r="C425" s="1">
        <v>87.623076999999995</v>
      </c>
      <c r="E425" s="1">
        <f t="shared" si="128"/>
        <v>87.2184095895784</v>
      </c>
      <c r="F425" s="1">
        <f t="shared" si="129"/>
        <v>0.40466741042159526</v>
      </c>
      <c r="H425" s="1">
        <f t="shared" si="130"/>
        <v>0.58226290141889259</v>
      </c>
      <c r="I425" s="1">
        <f t="shared" si="120"/>
        <v>87.800672490997286</v>
      </c>
      <c r="J425" s="2">
        <f t="shared" si="131"/>
        <v>2.0268118522851122E-3</v>
      </c>
      <c r="L425" s="1">
        <f t="shared" si="132"/>
        <v>0.66894900041242644</v>
      </c>
      <c r="M425" s="1">
        <f t="shared" si="121"/>
        <v>87.887358589990825</v>
      </c>
      <c r="N425" s="2">
        <f t="shared" si="133"/>
        <v>3.0161185733163648E-3</v>
      </c>
      <c r="P425" s="1">
        <f t="shared" si="134"/>
        <v>0.74583192718611691</v>
      </c>
      <c r="Q425" s="1">
        <f t="shared" si="122"/>
        <v>87.964241516764517</v>
      </c>
      <c r="R425" s="2">
        <f t="shared" si="135"/>
        <v>3.8935464086078818E-3</v>
      </c>
      <c r="T425" s="1">
        <f t="shared" si="136"/>
        <v>0.67388919198176844</v>
      </c>
      <c r="U425" s="1">
        <f t="shared" si="123"/>
        <v>87.892298781560172</v>
      </c>
      <c r="V425" s="2">
        <f t="shared" si="137"/>
        <v>3.072498601711699E-3</v>
      </c>
      <c r="X425" s="3">
        <v>44000</v>
      </c>
      <c r="Y425" s="4">
        <v>153</v>
      </c>
      <c r="Z425" s="1">
        <v>147.39656099999999</v>
      </c>
      <c r="AB425" s="1">
        <f t="shared" si="138"/>
        <v>147.38536275652928</v>
      </c>
      <c r="AC425" s="1">
        <f t="shared" si="139"/>
        <v>1.1198243470715852E-2</v>
      </c>
      <c r="AE425" s="1">
        <f t="shared" si="140"/>
        <v>-0.20419070583763285</v>
      </c>
      <c r="AF425" s="1">
        <f t="shared" si="124"/>
        <v>147.18117205069163</v>
      </c>
      <c r="AG425" s="2">
        <f t="shared" si="141"/>
        <v>1.4612888377250708E-3</v>
      </c>
      <c r="AI425" s="1">
        <f t="shared" si="142"/>
        <v>-0.32268925460581083</v>
      </c>
      <c r="AJ425" s="1">
        <f t="shared" si="125"/>
        <v>147.06267350192346</v>
      </c>
      <c r="AK425" s="2">
        <f t="shared" si="143"/>
        <v>2.2652326201595394E-3</v>
      </c>
      <c r="AM425" s="1">
        <f t="shared" si="144"/>
        <v>0.36268453447306215</v>
      </c>
      <c r="AN425" s="1">
        <f t="shared" si="126"/>
        <v>147.74804729100234</v>
      </c>
      <c r="AO425" s="2">
        <f t="shared" si="145"/>
        <v>2.3846302018019627E-3</v>
      </c>
      <c r="AQ425" s="1">
        <f t="shared" si="146"/>
        <v>0.34504511811657534</v>
      </c>
      <c r="AR425" s="1">
        <f t="shared" si="127"/>
        <v>147.73040787464586</v>
      </c>
      <c r="AS425" s="2">
        <f t="shared" si="147"/>
        <v>2.2649570137926868E-3</v>
      </c>
    </row>
    <row r="426" spans="1:45" x14ac:dyDescent="0.3">
      <c r="A426" s="3">
        <v>44001</v>
      </c>
      <c r="B426" s="4">
        <v>154</v>
      </c>
      <c r="C426" s="1">
        <v>87.122337000000002</v>
      </c>
      <c r="E426" s="1">
        <f t="shared" si="128"/>
        <v>87.461210035831357</v>
      </c>
      <c r="F426" s="1">
        <f t="shared" si="129"/>
        <v>0.3388730358313552</v>
      </c>
      <c r="H426" s="1">
        <f t="shared" si="130"/>
        <v>0.52794890859234289</v>
      </c>
      <c r="I426" s="1">
        <f t="shared" si="120"/>
        <v>87.989158944423693</v>
      </c>
      <c r="J426" s="2">
        <f t="shared" si="131"/>
        <v>9.9494799413345752E-3</v>
      </c>
      <c r="L426" s="1">
        <f t="shared" si="132"/>
        <v>0.51553552091501753</v>
      </c>
      <c r="M426" s="1">
        <f t="shared" si="121"/>
        <v>87.97674555674638</v>
      </c>
      <c r="N426" s="2">
        <f t="shared" si="133"/>
        <v>9.8069976789807427E-3</v>
      </c>
      <c r="P426" s="1">
        <f t="shared" si="134"/>
        <v>0.4138311497702315</v>
      </c>
      <c r="Q426" s="1">
        <f t="shared" si="122"/>
        <v>87.875041185601589</v>
      </c>
      <c r="R426" s="2">
        <f t="shared" si="135"/>
        <v>8.6396234481357758E-3</v>
      </c>
      <c r="T426" s="1">
        <f t="shared" si="136"/>
        <v>0.30315287065499075</v>
      </c>
      <c r="U426" s="1">
        <f t="shared" si="123"/>
        <v>87.764362906486355</v>
      </c>
      <c r="V426" s="2">
        <f t="shared" si="137"/>
        <v>7.3692456905323023E-3</v>
      </c>
      <c r="X426" s="3">
        <v>44001</v>
      </c>
      <c r="Y426" s="4">
        <v>154</v>
      </c>
      <c r="Z426" s="1">
        <v>144.55264299999999</v>
      </c>
      <c r="AB426" s="1">
        <f t="shared" si="138"/>
        <v>147.3920817026117</v>
      </c>
      <c r="AC426" s="1">
        <f t="shared" si="139"/>
        <v>2.8394387026117158</v>
      </c>
      <c r="AE426" s="1">
        <f t="shared" si="140"/>
        <v>-0.17044516153042286</v>
      </c>
      <c r="AF426" s="1">
        <f t="shared" si="124"/>
        <v>147.2216365410813</v>
      </c>
      <c r="AG426" s="2">
        <f t="shared" si="141"/>
        <v>1.8463816957544711E-2</v>
      </c>
      <c r="AI426" s="1">
        <f t="shared" si="142"/>
        <v>-0.21727863038557391</v>
      </c>
      <c r="AJ426" s="1">
        <f t="shared" si="125"/>
        <v>147.17480307222613</v>
      </c>
      <c r="AK426" s="2">
        <f t="shared" si="143"/>
        <v>1.813982793954267E-2</v>
      </c>
      <c r="AM426" s="1">
        <f t="shared" si="144"/>
        <v>0.1277472461352446</v>
      </c>
      <c r="AN426" s="1">
        <f t="shared" si="126"/>
        <v>147.51982894874695</v>
      </c>
      <c r="AO426" s="2">
        <f t="shared" si="145"/>
        <v>2.0526680710687244E-2</v>
      </c>
      <c r="AQ426" s="1">
        <f t="shared" si="146"/>
        <v>5.4084610167209932E-2</v>
      </c>
      <c r="AR426" s="1">
        <f t="shared" si="127"/>
        <v>147.44616631277893</v>
      </c>
      <c r="AS426" s="2">
        <f t="shared" si="147"/>
        <v>2.0017090332820404E-2</v>
      </c>
    </row>
    <row r="427" spans="1:45" x14ac:dyDescent="0.3">
      <c r="A427" s="3">
        <v>44004</v>
      </c>
      <c r="B427" s="4">
        <v>155</v>
      </c>
      <c r="C427" s="1">
        <v>89.401786999999999</v>
      </c>
      <c r="E427" s="1">
        <f t="shared" si="128"/>
        <v>87.257886214332544</v>
      </c>
      <c r="F427" s="1">
        <f t="shared" si="129"/>
        <v>2.143900785667455</v>
      </c>
      <c r="H427" s="1">
        <f t="shared" si="130"/>
        <v>0.41094527177775791</v>
      </c>
      <c r="I427" s="1">
        <f t="shared" si="120"/>
        <v>87.668831486110307</v>
      </c>
      <c r="J427" s="2">
        <f t="shared" si="131"/>
        <v>1.9383902403312052E-2</v>
      </c>
      <c r="L427" s="1">
        <f t="shared" si="132"/>
        <v>0.25674615764603853</v>
      </c>
      <c r="M427" s="1">
        <f t="shared" si="121"/>
        <v>87.514632371978578</v>
      </c>
      <c r="N427" s="2">
        <f t="shared" si="133"/>
        <v>2.1108690232572426E-2</v>
      </c>
      <c r="P427" s="1">
        <f t="shared" si="134"/>
        <v>6.5088687326620431E-3</v>
      </c>
      <c r="Q427" s="1">
        <f t="shared" si="122"/>
        <v>87.26439508306521</v>
      </c>
      <c r="R427" s="2">
        <f t="shared" si="135"/>
        <v>2.3907709103563986E-2</v>
      </c>
      <c r="T427" s="1">
        <f t="shared" si="136"/>
        <v>-0.13241708459728058</v>
      </c>
      <c r="U427" s="1">
        <f t="shared" si="123"/>
        <v>87.125469129735265</v>
      </c>
      <c r="V427" s="2">
        <f t="shared" si="137"/>
        <v>2.546165962280747E-2</v>
      </c>
      <c r="X427" s="3">
        <v>44004</v>
      </c>
      <c r="Y427" s="4">
        <v>155</v>
      </c>
      <c r="Z427" s="1">
        <v>144.12506099999999</v>
      </c>
      <c r="AB427" s="1">
        <f t="shared" si="138"/>
        <v>145.68841848104466</v>
      </c>
      <c r="AC427" s="1">
        <f t="shared" si="139"/>
        <v>1.563357481044676</v>
      </c>
      <c r="AE427" s="1">
        <f t="shared" si="140"/>
        <v>-0.41576005113628173</v>
      </c>
      <c r="AF427" s="1">
        <f t="shared" si="124"/>
        <v>145.27265842990838</v>
      </c>
      <c r="AG427" s="2">
        <f t="shared" si="141"/>
        <v>7.9625113213890493E-3</v>
      </c>
      <c r="AI427" s="1">
        <f t="shared" si="142"/>
        <v>-0.69292169956364336</v>
      </c>
      <c r="AJ427" s="1">
        <f t="shared" si="125"/>
        <v>144.99549678148102</v>
      </c>
      <c r="AK427" s="2">
        <f t="shared" si="143"/>
        <v>6.0394477923657926E-3</v>
      </c>
      <c r="AM427" s="1">
        <f t="shared" si="144"/>
        <v>-1.0809836625482638</v>
      </c>
      <c r="AN427" s="1">
        <f t="shared" si="126"/>
        <v>144.60743481849639</v>
      </c>
      <c r="AO427" s="2">
        <f t="shared" si="145"/>
        <v>3.3469114611261023E-3</v>
      </c>
      <c r="AQ427" s="1">
        <f t="shared" si="146"/>
        <v>-1.4575785251242457</v>
      </c>
      <c r="AR427" s="1">
        <f t="shared" si="127"/>
        <v>144.23083995592043</v>
      </c>
      <c r="AS427" s="2">
        <f t="shared" si="147"/>
        <v>7.3393867233431589E-4</v>
      </c>
    </row>
    <row r="428" spans="1:45" x14ac:dyDescent="0.3">
      <c r="A428" s="3">
        <v>44005</v>
      </c>
      <c r="B428" s="4">
        <v>156</v>
      </c>
      <c r="C428" s="1">
        <v>91.310051000000001</v>
      </c>
      <c r="E428" s="1">
        <f t="shared" si="128"/>
        <v>88.544226685733008</v>
      </c>
      <c r="F428" s="1">
        <f t="shared" si="129"/>
        <v>2.7658243142669932</v>
      </c>
      <c r="H428" s="1">
        <f t="shared" si="130"/>
        <v>0.55100850371739096</v>
      </c>
      <c r="I428" s="1">
        <f t="shared" si="120"/>
        <v>89.095235189450406</v>
      </c>
      <c r="J428" s="2">
        <f t="shared" si="131"/>
        <v>2.4255991386420265E-2</v>
      </c>
      <c r="L428" s="1">
        <f t="shared" si="132"/>
        <v>0.6274001105976319</v>
      </c>
      <c r="M428" s="1">
        <f t="shared" si="121"/>
        <v>89.171626796330642</v>
      </c>
      <c r="N428" s="2">
        <f t="shared" si="133"/>
        <v>2.3419373664235049E-2</v>
      </c>
      <c r="P428" s="1">
        <f t="shared" si="134"/>
        <v>0.85119772649341174</v>
      </c>
      <c r="Q428" s="1">
        <f t="shared" si="122"/>
        <v>89.395424412226419</v>
      </c>
      <c r="R428" s="2">
        <f t="shared" si="135"/>
        <v>2.0968410014069346E-2</v>
      </c>
      <c r="T428" s="1">
        <f t="shared" si="136"/>
        <v>1.0877144135607801</v>
      </c>
      <c r="U428" s="1">
        <f t="shared" si="123"/>
        <v>89.631941099293783</v>
      </c>
      <c r="V428" s="2">
        <f t="shared" si="137"/>
        <v>1.8378150951927713E-2</v>
      </c>
      <c r="X428" s="3">
        <v>44005</v>
      </c>
      <c r="Y428" s="4">
        <v>156</v>
      </c>
      <c r="Z428" s="1">
        <v>144.04551699999999</v>
      </c>
      <c r="AB428" s="1">
        <f t="shared" si="138"/>
        <v>144.75040399241786</v>
      </c>
      <c r="AC428" s="1">
        <f t="shared" si="139"/>
        <v>0.7048869924178689</v>
      </c>
      <c r="AE428" s="1">
        <f t="shared" si="140"/>
        <v>-0.49932076113476553</v>
      </c>
      <c r="AF428" s="1">
        <f t="shared" si="124"/>
        <v>144.2510832312831</v>
      </c>
      <c r="AG428" s="2">
        <f t="shared" si="141"/>
        <v>1.4270921828349202E-3</v>
      </c>
      <c r="AI428" s="1">
        <f t="shared" si="142"/>
        <v>-0.77135139206385528</v>
      </c>
      <c r="AJ428" s="1">
        <f t="shared" si="125"/>
        <v>143.97905260035401</v>
      </c>
      <c r="AK428" s="2">
        <f t="shared" si="143"/>
        <v>4.614124828749802E-4</v>
      </c>
      <c r="AM428" s="1">
        <f t="shared" si="144"/>
        <v>-0.9866240077601014</v>
      </c>
      <c r="AN428" s="1">
        <f t="shared" si="126"/>
        <v>143.76377998465776</v>
      </c>
      <c r="AO428" s="2">
        <f t="shared" si="145"/>
        <v>1.9558888135493332E-3</v>
      </c>
      <c r="AQ428" s="1">
        <f t="shared" si="146"/>
        <v>-1.0107534537364473</v>
      </c>
      <c r="AR428" s="1">
        <f t="shared" si="127"/>
        <v>143.73965053868142</v>
      </c>
      <c r="AS428" s="2">
        <f t="shared" si="147"/>
        <v>2.123401461487848E-3</v>
      </c>
    </row>
    <row r="429" spans="1:45" x14ac:dyDescent="0.3">
      <c r="A429" s="3">
        <v>44006</v>
      </c>
      <c r="B429" s="4">
        <v>157</v>
      </c>
      <c r="C429" s="1">
        <v>89.698241999999993</v>
      </c>
      <c r="E429" s="1">
        <f t="shared" si="128"/>
        <v>90.203721274293201</v>
      </c>
      <c r="F429" s="1">
        <f t="shared" si="129"/>
        <v>0.50547927429320794</v>
      </c>
      <c r="H429" s="1">
        <f t="shared" si="130"/>
        <v>0.72836627729223924</v>
      </c>
      <c r="I429" s="1">
        <f t="shared" si="120"/>
        <v>90.93208755158544</v>
      </c>
      <c r="J429" s="2">
        <f t="shared" si="131"/>
        <v>1.3755515426773317E-2</v>
      </c>
      <c r="L429" s="1">
        <f t="shared" si="132"/>
        <v>0.99895412266415395</v>
      </c>
      <c r="M429" s="1">
        <f t="shared" si="121"/>
        <v>91.20267539695736</v>
      </c>
      <c r="N429" s="2">
        <f t="shared" si="133"/>
        <v>1.6772161453926456E-2</v>
      </c>
      <c r="P429" s="1">
        <f t="shared" si="134"/>
        <v>1.3846736554574874</v>
      </c>
      <c r="Q429" s="1">
        <f t="shared" si="122"/>
        <v>91.588394929750692</v>
      </c>
      <c r="R429" s="2">
        <f t="shared" si="135"/>
        <v>2.1072352006081662E-2</v>
      </c>
      <c r="T429" s="1">
        <f t="shared" si="136"/>
        <v>1.5794453640602752</v>
      </c>
      <c r="U429" s="1">
        <f t="shared" si="123"/>
        <v>91.783166638353478</v>
      </c>
      <c r="V429" s="2">
        <f t="shared" si="137"/>
        <v>2.3243762551706251E-2</v>
      </c>
      <c r="X429" s="3">
        <v>44006</v>
      </c>
      <c r="Y429" s="4">
        <v>157</v>
      </c>
      <c r="Z429" s="1">
        <v>137.57212799999999</v>
      </c>
      <c r="AB429" s="1">
        <f t="shared" si="138"/>
        <v>144.32747179696713</v>
      </c>
      <c r="AC429" s="1">
        <f t="shared" si="139"/>
        <v>6.7553437969671393</v>
      </c>
      <c r="AE429" s="1">
        <f t="shared" si="140"/>
        <v>-0.48709859062531935</v>
      </c>
      <c r="AF429" s="1">
        <f t="shared" si="124"/>
        <v>143.84037320634181</v>
      </c>
      <c r="AG429" s="2">
        <f t="shared" si="141"/>
        <v>4.5563336828967398E-2</v>
      </c>
      <c r="AI429" s="1">
        <f t="shared" si="142"/>
        <v>-0.6598572491476542</v>
      </c>
      <c r="AJ429" s="1">
        <f t="shared" si="125"/>
        <v>143.66761454781948</v>
      </c>
      <c r="AK429" s="2">
        <f t="shared" si="143"/>
        <v>4.4307568956260465E-2</v>
      </c>
      <c r="AM429" s="1">
        <f t="shared" si="144"/>
        <v>-0.61458741163591424</v>
      </c>
      <c r="AN429" s="1">
        <f t="shared" si="126"/>
        <v>143.71288438533122</v>
      </c>
      <c r="AO429" s="2">
        <f t="shared" si="145"/>
        <v>4.4636631522710982E-2</v>
      </c>
      <c r="AQ429" s="1">
        <f t="shared" si="146"/>
        <v>-0.50522717161072783</v>
      </c>
      <c r="AR429" s="1">
        <f t="shared" si="127"/>
        <v>143.8222446253564</v>
      </c>
      <c r="AS429" s="2">
        <f t="shared" si="147"/>
        <v>4.5431561728524056E-2</v>
      </c>
    </row>
    <row r="430" spans="1:45" x14ac:dyDescent="0.3">
      <c r="A430" s="3">
        <v>44007</v>
      </c>
      <c r="B430" s="4">
        <v>158</v>
      </c>
      <c r="C430" s="1">
        <v>90.889037999999999</v>
      </c>
      <c r="E430" s="1">
        <f t="shared" si="128"/>
        <v>89.900433709717277</v>
      </c>
      <c r="F430" s="1">
        <f t="shared" si="129"/>
        <v>0.98860429028272279</v>
      </c>
      <c r="H430" s="1">
        <f t="shared" si="130"/>
        <v>0.56330166259333292</v>
      </c>
      <c r="I430" s="1">
        <f t="shared" si="120"/>
        <v>90.463735372310609</v>
      </c>
      <c r="J430" s="2">
        <f t="shared" si="131"/>
        <v>4.6793610874106793E-3</v>
      </c>
      <c r="L430" s="1">
        <f t="shared" si="132"/>
        <v>0.53014711525772562</v>
      </c>
      <c r="M430" s="1">
        <f t="shared" si="121"/>
        <v>90.430580824974996</v>
      </c>
      <c r="N430" s="2">
        <f t="shared" si="133"/>
        <v>5.0441415721112978E-3</v>
      </c>
      <c r="P430" s="1">
        <f t="shared" si="134"/>
        <v>0.27061925023543532</v>
      </c>
      <c r="Q430" s="1">
        <f t="shared" si="122"/>
        <v>90.171052959952718</v>
      </c>
      <c r="R430" s="2">
        <f t="shared" si="135"/>
        <v>7.8995779452224104E-3</v>
      </c>
      <c r="T430" s="1">
        <f t="shared" si="136"/>
        <v>-3.970495456685677E-2</v>
      </c>
      <c r="U430" s="1">
        <f t="shared" si="123"/>
        <v>89.860728755150419</v>
      </c>
      <c r="V430" s="2">
        <f t="shared" si="137"/>
        <v>1.1313897335447435E-2</v>
      </c>
      <c r="X430" s="3">
        <v>44007</v>
      </c>
      <c r="Y430" s="4">
        <v>158</v>
      </c>
      <c r="Z430" s="1">
        <v>141.65901199999999</v>
      </c>
      <c r="AB430" s="1">
        <f t="shared" si="138"/>
        <v>140.27426551878685</v>
      </c>
      <c r="AC430" s="1">
        <f t="shared" si="139"/>
        <v>1.384746481213142</v>
      </c>
      <c r="AE430" s="1">
        <f t="shared" si="140"/>
        <v>-1.0576758206341137</v>
      </c>
      <c r="AF430" s="1">
        <f t="shared" si="124"/>
        <v>139.21658969815275</v>
      </c>
      <c r="AG430" s="2">
        <f t="shared" si="141"/>
        <v>1.7241559625216396E-2</v>
      </c>
      <c r="AI430" s="1">
        <f t="shared" si="142"/>
        <v>-1.7457289384380956</v>
      </c>
      <c r="AJ430" s="1">
        <f t="shared" si="125"/>
        <v>138.52853658034874</v>
      </c>
      <c r="AK430" s="2">
        <f t="shared" si="143"/>
        <v>2.2098667606486256E-2</v>
      </c>
      <c r="AM430" s="1">
        <f t="shared" si="144"/>
        <v>-2.8840758635551982</v>
      </c>
      <c r="AN430" s="1">
        <f t="shared" si="126"/>
        <v>137.39018965523164</v>
      </c>
      <c r="AO430" s="2">
        <f t="shared" si="145"/>
        <v>3.0134491865355894E-2</v>
      </c>
      <c r="AQ430" s="1">
        <f t="shared" si="146"/>
        <v>-3.5564892032605457</v>
      </c>
      <c r="AR430" s="1">
        <f t="shared" si="127"/>
        <v>136.71777631552629</v>
      </c>
      <c r="AS430" s="2">
        <f t="shared" si="147"/>
        <v>3.4881195447513759E-2</v>
      </c>
    </row>
    <row r="431" spans="1:45" x14ac:dyDescent="0.3">
      <c r="A431" s="3">
        <v>44008</v>
      </c>
      <c r="B431" s="4">
        <v>159</v>
      </c>
      <c r="C431" s="1">
        <v>88.096405000000004</v>
      </c>
      <c r="E431" s="1">
        <f t="shared" si="128"/>
        <v>90.493596283886916</v>
      </c>
      <c r="F431" s="1">
        <f t="shared" si="129"/>
        <v>2.3971912838869116</v>
      </c>
      <c r="H431" s="1">
        <f t="shared" si="130"/>
        <v>0.56807940844554194</v>
      </c>
      <c r="I431" s="1">
        <f t="shared" si="120"/>
        <v>91.061675692332457</v>
      </c>
      <c r="J431" s="2">
        <f t="shared" si="131"/>
        <v>3.3659383630154409E-2</v>
      </c>
      <c r="L431" s="1">
        <f t="shared" si="132"/>
        <v>0.55283268046601464</v>
      </c>
      <c r="M431" s="1">
        <f t="shared" si="121"/>
        <v>91.046428964352927</v>
      </c>
      <c r="N431" s="2">
        <f t="shared" si="133"/>
        <v>3.3486314956358579E-2</v>
      </c>
      <c r="P431" s="1">
        <f t="shared" si="134"/>
        <v>0.48349784403201002</v>
      </c>
      <c r="Q431" s="1">
        <f t="shared" si="122"/>
        <v>90.977094127918932</v>
      </c>
      <c r="R431" s="2">
        <f t="shared" si="135"/>
        <v>3.2699281292113191E-2</v>
      </c>
      <c r="T431" s="1">
        <f t="shared" si="136"/>
        <v>0.50456112014652998</v>
      </c>
      <c r="U431" s="1">
        <f t="shared" si="123"/>
        <v>90.998157404033449</v>
      </c>
      <c r="V431" s="2">
        <f t="shared" si="137"/>
        <v>3.2938374772880287E-2</v>
      </c>
      <c r="X431" s="3">
        <v>44008</v>
      </c>
      <c r="Y431" s="4">
        <v>159</v>
      </c>
      <c r="Z431" s="1">
        <v>137.432907</v>
      </c>
      <c r="AB431" s="1">
        <f t="shared" si="138"/>
        <v>141.10511340751472</v>
      </c>
      <c r="AC431" s="1">
        <f t="shared" si="139"/>
        <v>3.6722064075147216</v>
      </c>
      <c r="AE431" s="1">
        <f t="shared" si="140"/>
        <v>-0.7555120271361957</v>
      </c>
      <c r="AF431" s="1">
        <f t="shared" si="124"/>
        <v>140.34960138037852</v>
      </c>
      <c r="AG431" s="2">
        <f t="shared" si="141"/>
        <v>2.1222678352998209E-2</v>
      </c>
      <c r="AI431" s="1">
        <f t="shared" si="142"/>
        <v>-0.92122435374498535</v>
      </c>
      <c r="AJ431" s="1">
        <f t="shared" si="125"/>
        <v>140.18388905376975</v>
      </c>
      <c r="AK431" s="2">
        <f t="shared" si="143"/>
        <v>2.0016909441999554E-2</v>
      </c>
      <c r="AM431" s="1">
        <f t="shared" si="144"/>
        <v>-0.43222618704837057</v>
      </c>
      <c r="AN431" s="1">
        <f t="shared" si="126"/>
        <v>140.67288722046635</v>
      </c>
      <c r="AO431" s="2">
        <f t="shared" si="145"/>
        <v>2.3574995910305166E-2</v>
      </c>
      <c r="AQ431" s="1">
        <f t="shared" si="146"/>
        <v>0.216620695849495</v>
      </c>
      <c r="AR431" s="1">
        <f t="shared" si="127"/>
        <v>141.32173410336421</v>
      </c>
      <c r="AS431" s="2">
        <f t="shared" si="147"/>
        <v>2.8296186031808286E-2</v>
      </c>
    </row>
    <row r="432" spans="1:45" x14ac:dyDescent="0.3">
      <c r="A432" s="3">
        <v>44011</v>
      </c>
      <c r="B432" s="4">
        <v>160</v>
      </c>
      <c r="C432" s="1">
        <v>90.126732000000004</v>
      </c>
      <c r="E432" s="1">
        <f t="shared" si="128"/>
        <v>89.055281513554775</v>
      </c>
      <c r="F432" s="1">
        <f t="shared" si="129"/>
        <v>1.0714504864452294</v>
      </c>
      <c r="H432" s="1">
        <f t="shared" si="130"/>
        <v>0.24705633984111258</v>
      </c>
      <c r="I432" s="1">
        <f t="shared" si="120"/>
        <v>89.302337853395883</v>
      </c>
      <c r="J432" s="2">
        <f t="shared" si="131"/>
        <v>9.1470546896576781E-3</v>
      </c>
      <c r="L432" s="1">
        <f t="shared" si="132"/>
        <v>-0.1639804018213214</v>
      </c>
      <c r="M432" s="1">
        <f t="shared" si="121"/>
        <v>88.891301111733455</v>
      </c>
      <c r="N432" s="2">
        <f t="shared" si="133"/>
        <v>1.3707707589647756E-2</v>
      </c>
      <c r="P432" s="1">
        <f t="shared" si="134"/>
        <v>-0.78489848144832985</v>
      </c>
      <c r="Q432" s="1">
        <f t="shared" si="122"/>
        <v>88.270383032106452</v>
      </c>
      <c r="R432" s="2">
        <f t="shared" si="135"/>
        <v>2.0597096185552943E-2</v>
      </c>
      <c r="T432" s="1">
        <f t="shared" si="136"/>
        <v>-1.1663121456651273</v>
      </c>
      <c r="U432" s="1">
        <f t="shared" si="123"/>
        <v>87.888969367889644</v>
      </c>
      <c r="V432" s="2">
        <f t="shared" si="137"/>
        <v>2.4829066609342504E-2</v>
      </c>
      <c r="X432" s="3">
        <v>44011</v>
      </c>
      <c r="Y432" s="4">
        <v>160</v>
      </c>
      <c r="Z432" s="1">
        <v>142.434631</v>
      </c>
      <c r="AB432" s="1">
        <f t="shared" si="138"/>
        <v>138.90178956300588</v>
      </c>
      <c r="AC432" s="1">
        <f t="shared" si="139"/>
        <v>3.5328414369941186</v>
      </c>
      <c r="AE432" s="1">
        <f t="shared" si="140"/>
        <v>-0.98716191791581953</v>
      </c>
      <c r="AF432" s="1">
        <f t="shared" si="124"/>
        <v>137.91462764509006</v>
      </c>
      <c r="AG432" s="2">
        <f t="shared" si="141"/>
        <v>3.1733879065618052E-2</v>
      </c>
      <c r="AI432" s="1">
        <f t="shared" si="142"/>
        <v>-1.3314961907894203</v>
      </c>
      <c r="AJ432" s="1">
        <f t="shared" si="125"/>
        <v>137.57029337221647</v>
      </c>
      <c r="AK432" s="2">
        <f t="shared" si="143"/>
        <v>3.4151368902577688E-2</v>
      </c>
      <c r="AM432" s="1">
        <f t="shared" si="144"/>
        <v>-1.6011506409722833</v>
      </c>
      <c r="AN432" s="1">
        <f t="shared" si="126"/>
        <v>137.30063892203358</v>
      </c>
      <c r="AO432" s="2">
        <f t="shared" si="145"/>
        <v>3.6044549291993543E-2</v>
      </c>
      <c r="AQ432" s="1">
        <f t="shared" si="146"/>
        <v>-1.8645316088586767</v>
      </c>
      <c r="AR432" s="1">
        <f t="shared" si="127"/>
        <v>137.03725795414721</v>
      </c>
      <c r="AS432" s="2">
        <f t="shared" si="147"/>
        <v>3.7893685039650141E-2</v>
      </c>
    </row>
    <row r="433" spans="1:45" x14ac:dyDescent="0.3">
      <c r="A433" s="3">
        <v>44012</v>
      </c>
      <c r="B433" s="4">
        <v>161</v>
      </c>
      <c r="C433" s="1">
        <v>90.879065999999995</v>
      </c>
      <c r="E433" s="1">
        <f t="shared" si="128"/>
        <v>89.698151805421915</v>
      </c>
      <c r="F433" s="1">
        <f t="shared" si="129"/>
        <v>1.1809141945780794</v>
      </c>
      <c r="H433" s="1">
        <f t="shared" si="130"/>
        <v>0.31038657216527704</v>
      </c>
      <c r="I433" s="1">
        <f t="shared" si="120"/>
        <v>90.008538377587186</v>
      </c>
      <c r="J433" s="2">
        <f t="shared" si="131"/>
        <v>9.5789675304630492E-3</v>
      </c>
      <c r="L433" s="1">
        <f t="shared" si="132"/>
        <v>0.1264858479065249</v>
      </c>
      <c r="M433" s="1">
        <f t="shared" si="121"/>
        <v>89.824637653328438</v>
      </c>
      <c r="N433" s="2">
        <f t="shared" si="133"/>
        <v>1.160254383194868E-2</v>
      </c>
      <c r="P433" s="1">
        <f t="shared" si="134"/>
        <v>0.15742890893988065</v>
      </c>
      <c r="Q433" s="1">
        <f t="shared" si="122"/>
        <v>89.855580714361793</v>
      </c>
      <c r="R433" s="2">
        <f t="shared" si="135"/>
        <v>1.12620577068673E-2</v>
      </c>
      <c r="T433" s="1">
        <f t="shared" si="136"/>
        <v>0.38958475061262293</v>
      </c>
      <c r="U433" s="1">
        <f t="shared" si="123"/>
        <v>90.087736556034542</v>
      </c>
      <c r="V433" s="2">
        <f t="shared" si="137"/>
        <v>8.7074997443905532E-3</v>
      </c>
      <c r="X433" s="3">
        <v>44012</v>
      </c>
      <c r="Y433" s="4">
        <v>161</v>
      </c>
      <c r="Z433" s="1">
        <v>143.77702300000001</v>
      </c>
      <c r="AB433" s="1">
        <f t="shared" si="138"/>
        <v>141.02149442520235</v>
      </c>
      <c r="AC433" s="1">
        <f t="shared" si="139"/>
        <v>2.7555285747976654</v>
      </c>
      <c r="AE433" s="1">
        <f t="shared" si="140"/>
        <v>-0.49006323309785293</v>
      </c>
      <c r="AF433" s="1">
        <f t="shared" si="124"/>
        <v>140.53143119210449</v>
      </c>
      <c r="AG433" s="2">
        <f t="shared" si="141"/>
        <v>2.2573786410193804E-2</v>
      </c>
      <c r="AI433" s="1">
        <f t="shared" si="142"/>
        <v>-0.22711185383393495</v>
      </c>
      <c r="AJ433" s="1">
        <f t="shared" si="125"/>
        <v>140.7943825713684</v>
      </c>
      <c r="AK433" s="2">
        <f t="shared" si="143"/>
        <v>2.0744903228602889E-2</v>
      </c>
      <c r="AM433" s="1">
        <f t="shared" si="144"/>
        <v>0.85461399111909464</v>
      </c>
      <c r="AN433" s="1">
        <f t="shared" si="126"/>
        <v>141.87610841632144</v>
      </c>
      <c r="AO433" s="2">
        <f t="shared" si="145"/>
        <v>1.3221268211114445E-2</v>
      </c>
      <c r="AQ433" s="1">
        <f t="shared" si="146"/>
        <v>1.5619117562487503</v>
      </c>
      <c r="AR433" s="1">
        <f t="shared" si="127"/>
        <v>142.5834061814511</v>
      </c>
      <c r="AS433" s="2">
        <f t="shared" si="147"/>
        <v>8.3018607121175259E-3</v>
      </c>
    </row>
    <row r="434" spans="1:45" x14ac:dyDescent="0.3">
      <c r="A434" s="3">
        <v>44013</v>
      </c>
      <c r="B434" s="4">
        <v>162</v>
      </c>
      <c r="C434" s="1">
        <v>90.707176000000004</v>
      </c>
      <c r="E434" s="1">
        <f t="shared" si="128"/>
        <v>90.40670032216876</v>
      </c>
      <c r="F434" s="1">
        <f t="shared" si="129"/>
        <v>0.30047567783124407</v>
      </c>
      <c r="H434" s="1">
        <f t="shared" si="130"/>
        <v>0.37409248329832789</v>
      </c>
      <c r="I434" s="1">
        <f t="shared" si="120"/>
        <v>90.780792805467087</v>
      </c>
      <c r="J434" s="2">
        <f t="shared" si="131"/>
        <v>8.115874478010726E-4</v>
      </c>
      <c r="L434" s="1">
        <f t="shared" si="132"/>
        <v>0.33602840868904005</v>
      </c>
      <c r="M434" s="1">
        <f t="shared" si="121"/>
        <v>90.742728730857806</v>
      </c>
      <c r="N434" s="2">
        <f t="shared" si="133"/>
        <v>3.9195058677388281E-4</v>
      </c>
      <c r="P434" s="1">
        <f t="shared" si="134"/>
        <v>0.52116785009247701</v>
      </c>
      <c r="Q434" s="1">
        <f t="shared" si="122"/>
        <v>90.927868172261242</v>
      </c>
      <c r="R434" s="2">
        <f t="shared" si="135"/>
        <v>2.4330177830829813E-3</v>
      </c>
      <c r="T434" s="1">
        <f t="shared" si="136"/>
        <v>0.66389358948805377</v>
      </c>
      <c r="U434" s="1">
        <f t="shared" si="123"/>
        <v>91.070593911656815</v>
      </c>
      <c r="V434" s="2">
        <f t="shared" si="137"/>
        <v>4.0064957116161416E-3</v>
      </c>
      <c r="X434" s="3">
        <v>44013</v>
      </c>
      <c r="Y434" s="4">
        <v>162</v>
      </c>
      <c r="Z434" s="1">
        <v>143.29972799999999</v>
      </c>
      <c r="AB434" s="1">
        <f t="shared" si="138"/>
        <v>142.67481157008095</v>
      </c>
      <c r="AC434" s="1">
        <f t="shared" si="139"/>
        <v>0.62491642991903973</v>
      </c>
      <c r="AE434" s="1">
        <f t="shared" si="140"/>
        <v>-0.14712237262162053</v>
      </c>
      <c r="AF434" s="1">
        <f t="shared" si="124"/>
        <v>142.52768919745932</v>
      </c>
      <c r="AG434" s="2">
        <f t="shared" si="141"/>
        <v>5.3875803765703134E-3</v>
      </c>
      <c r="AI434" s="1">
        <f t="shared" si="142"/>
        <v>0.37462542575407604</v>
      </c>
      <c r="AJ434" s="1">
        <f t="shared" si="125"/>
        <v>143.04943699583504</v>
      </c>
      <c r="AK434" s="2">
        <f t="shared" si="143"/>
        <v>1.7466258147046168E-3</v>
      </c>
      <c r="AM434" s="1">
        <f t="shared" si="144"/>
        <v>1.3817580726003678</v>
      </c>
      <c r="AN434" s="1">
        <f t="shared" si="126"/>
        <v>144.05656964268132</v>
      </c>
      <c r="AO434" s="2">
        <f t="shared" si="145"/>
        <v>5.2815288154722606E-3</v>
      </c>
      <c r="AQ434" s="1">
        <f t="shared" si="146"/>
        <v>1.6405203904704204</v>
      </c>
      <c r="AR434" s="1">
        <f t="shared" si="127"/>
        <v>144.31533196055136</v>
      </c>
      <c r="AS434" s="2">
        <f t="shared" si="147"/>
        <v>7.0872706789183448E-3</v>
      </c>
    </row>
    <row r="435" spans="1:45" x14ac:dyDescent="0.3">
      <c r="A435" s="3">
        <v>44014</v>
      </c>
      <c r="B435" s="4">
        <v>163</v>
      </c>
      <c r="C435" s="1">
        <v>90.707176000000004</v>
      </c>
      <c r="E435" s="1">
        <f t="shared" si="128"/>
        <v>90.586985728867518</v>
      </c>
      <c r="F435" s="1">
        <f t="shared" si="129"/>
        <v>0.12019027113248626</v>
      </c>
      <c r="H435" s="1">
        <f t="shared" si="130"/>
        <v>0.34308335104239668</v>
      </c>
      <c r="I435" s="1">
        <f t="shared" si="120"/>
        <v>90.930069079909913</v>
      </c>
      <c r="J435" s="2">
        <f t="shared" si="131"/>
        <v>2.4572816588393064E-3</v>
      </c>
      <c r="L435" s="1">
        <f t="shared" si="132"/>
        <v>0.27996092797253846</v>
      </c>
      <c r="M435" s="1">
        <f t="shared" si="121"/>
        <v>90.866946656840057</v>
      </c>
      <c r="N435" s="2">
        <f t="shared" si="133"/>
        <v>1.7613893837908981E-3</v>
      </c>
      <c r="P435" s="1">
        <f t="shared" si="134"/>
        <v>0.29618543745262232</v>
      </c>
      <c r="Q435" s="1">
        <f t="shared" si="122"/>
        <v>90.883171166320139</v>
      </c>
      <c r="R435" s="2">
        <f t="shared" si="135"/>
        <v>1.9402562628576916E-3</v>
      </c>
      <c r="T435" s="1">
        <f t="shared" si="136"/>
        <v>0.24799055228925926</v>
      </c>
      <c r="U435" s="1">
        <f t="shared" si="123"/>
        <v>90.83497628115677</v>
      </c>
      <c r="V435" s="2">
        <f t="shared" si="137"/>
        <v>1.4089324218049296E-3</v>
      </c>
      <c r="X435" s="3">
        <v>44014</v>
      </c>
      <c r="Y435" s="4">
        <v>163</v>
      </c>
      <c r="Z435" s="1">
        <v>144.20462000000001</v>
      </c>
      <c r="AB435" s="1">
        <f t="shared" si="138"/>
        <v>143.04976142803235</v>
      </c>
      <c r="AC435" s="1">
        <f t="shared" si="139"/>
        <v>1.154858571967651</v>
      </c>
      <c r="AE435" s="1">
        <f t="shared" si="140"/>
        <v>-6.3590815729936162E-2</v>
      </c>
      <c r="AF435" s="1">
        <f t="shared" si="124"/>
        <v>142.98617061230243</v>
      </c>
      <c r="AG435" s="2">
        <f t="shared" si="141"/>
        <v>8.4494476508282113E-3</v>
      </c>
      <c r="AI435" s="1">
        <f t="shared" si="142"/>
        <v>0.37472924405722186</v>
      </c>
      <c r="AJ435" s="1">
        <f t="shared" si="125"/>
        <v>143.42449067208958</v>
      </c>
      <c r="AK435" s="2">
        <f t="shared" si="143"/>
        <v>5.4098774915146957E-3</v>
      </c>
      <c r="AM435" s="1">
        <f t="shared" si="144"/>
        <v>0.71726465093205349</v>
      </c>
      <c r="AN435" s="1">
        <f t="shared" si="126"/>
        <v>143.76702607896442</v>
      </c>
      <c r="AO435" s="2">
        <f t="shared" si="145"/>
        <v>3.0345346843643792E-3</v>
      </c>
      <c r="AQ435" s="1">
        <f t="shared" si="146"/>
        <v>0.55212973250406872</v>
      </c>
      <c r="AR435" s="1">
        <f t="shared" si="127"/>
        <v>143.60189116053641</v>
      </c>
      <c r="AS435" s="2">
        <f t="shared" si="147"/>
        <v>4.1796777347604709E-3</v>
      </c>
    </row>
    <row r="436" spans="1:45" x14ac:dyDescent="0.3">
      <c r="A436" s="3">
        <v>44018</v>
      </c>
      <c r="B436" s="4">
        <v>164</v>
      </c>
      <c r="C436" s="1">
        <v>93.133613999999994</v>
      </c>
      <c r="E436" s="1">
        <f t="shared" si="128"/>
        <v>90.659099891547015</v>
      </c>
      <c r="F436" s="1">
        <f t="shared" si="129"/>
        <v>2.4745141084529791</v>
      </c>
      <c r="H436" s="1">
        <f t="shared" si="130"/>
        <v>0.29972828090433279</v>
      </c>
      <c r="I436" s="1">
        <f t="shared" si="120"/>
        <v>90.958828172451348</v>
      </c>
      <c r="J436" s="2">
        <f t="shared" si="131"/>
        <v>2.3351244885102887E-2</v>
      </c>
      <c r="L436" s="1">
        <f t="shared" si="132"/>
        <v>0.2051360924670437</v>
      </c>
      <c r="M436" s="1">
        <f t="shared" si="121"/>
        <v>90.864235984014059</v>
      </c>
      <c r="N436" s="2">
        <f t="shared" si="133"/>
        <v>2.4366905980755089E-2</v>
      </c>
      <c r="P436" s="1">
        <f t="shared" si="134"/>
        <v>0.1482983961023599</v>
      </c>
      <c r="Q436" s="1">
        <f t="shared" si="122"/>
        <v>90.807398287649377</v>
      </c>
      <c r="R436" s="2">
        <f t="shared" si="135"/>
        <v>2.4977187209234867E-2</v>
      </c>
      <c r="T436" s="1">
        <f t="shared" si="136"/>
        <v>9.6736857224864095E-2</v>
      </c>
      <c r="U436" s="1">
        <f t="shared" si="123"/>
        <v>90.755836748771884</v>
      </c>
      <c r="V436" s="2">
        <f t="shared" si="137"/>
        <v>2.5530816953244297E-2</v>
      </c>
      <c r="X436" s="3">
        <v>44018</v>
      </c>
      <c r="Y436" s="4">
        <v>164</v>
      </c>
      <c r="Z436" s="1">
        <v>146.39224200000001</v>
      </c>
      <c r="AB436" s="1">
        <f t="shared" si="138"/>
        <v>143.74267657121294</v>
      </c>
      <c r="AC436" s="1">
        <f t="shared" si="139"/>
        <v>2.6495654287870707</v>
      </c>
      <c r="AE436" s="1">
        <f t="shared" si="140"/>
        <v>5.7450137695747215E-2</v>
      </c>
      <c r="AF436" s="1">
        <f t="shared" si="124"/>
        <v>143.80012670890869</v>
      </c>
      <c r="AG436" s="2">
        <f t="shared" si="141"/>
        <v>1.7706643847228719E-2</v>
      </c>
      <c r="AI436" s="1">
        <f t="shared" si="142"/>
        <v>0.47654873177669804</v>
      </c>
      <c r="AJ436" s="1">
        <f t="shared" si="125"/>
        <v>144.21922530298963</v>
      </c>
      <c r="AK436" s="2">
        <f t="shared" si="143"/>
        <v>1.4843796825042015E-2</v>
      </c>
      <c r="AM436" s="1">
        <f t="shared" si="144"/>
        <v>0.70119397581608423</v>
      </c>
      <c r="AN436" s="1">
        <f t="shared" si="126"/>
        <v>144.44387054702904</v>
      </c>
      <c r="AO436" s="2">
        <f t="shared" si="145"/>
        <v>1.3309253457372244E-2</v>
      </c>
      <c r="AQ436" s="1">
        <f t="shared" si="146"/>
        <v>0.67320518568587262</v>
      </c>
      <c r="AR436" s="1">
        <f t="shared" si="127"/>
        <v>144.41588175689881</v>
      </c>
      <c r="AS436" s="2">
        <f t="shared" si="147"/>
        <v>1.3500443849348228E-2</v>
      </c>
    </row>
    <row r="437" spans="1:45" x14ac:dyDescent="0.3">
      <c r="A437" s="3">
        <v>44019</v>
      </c>
      <c r="B437" s="4">
        <v>165</v>
      </c>
      <c r="C437" s="1">
        <v>92.844634999999997</v>
      </c>
      <c r="E437" s="1">
        <f t="shared" si="128"/>
        <v>92.143808356618806</v>
      </c>
      <c r="F437" s="1">
        <f t="shared" si="129"/>
        <v>0.70082664338119116</v>
      </c>
      <c r="H437" s="1">
        <f t="shared" si="130"/>
        <v>0.48932511037112597</v>
      </c>
      <c r="I437" s="1">
        <f t="shared" si="120"/>
        <v>92.633133466989932</v>
      </c>
      <c r="J437" s="2">
        <f t="shared" si="131"/>
        <v>2.2780156657416415E-3</v>
      </c>
      <c r="L437" s="1">
        <f t="shared" si="132"/>
        <v>0.66578214660475243</v>
      </c>
      <c r="M437" s="1">
        <f t="shared" si="121"/>
        <v>92.809590503223561</v>
      </c>
      <c r="N437" s="2">
        <f t="shared" si="133"/>
        <v>3.7745311591171705E-4</v>
      </c>
      <c r="P437" s="1">
        <f t="shared" si="134"/>
        <v>1.030329041622184</v>
      </c>
      <c r="Q437" s="1">
        <f t="shared" si="122"/>
        <v>93.174137398240987</v>
      </c>
      <c r="R437" s="2">
        <f t="shared" si="135"/>
        <v>3.5489654113131054E-3</v>
      </c>
      <c r="T437" s="1">
        <f t="shared" si="136"/>
        <v>1.2903924399732207</v>
      </c>
      <c r="U437" s="1">
        <f t="shared" si="123"/>
        <v>93.434200796592023</v>
      </c>
      <c r="V437" s="2">
        <f t="shared" si="137"/>
        <v>6.3500254655751136E-3</v>
      </c>
      <c r="X437" s="3">
        <v>44019</v>
      </c>
      <c r="Y437" s="4">
        <v>165</v>
      </c>
      <c r="Z437" s="1">
        <v>144.15489199999999</v>
      </c>
      <c r="AB437" s="1">
        <f t="shared" si="138"/>
        <v>145.33241582848518</v>
      </c>
      <c r="AC437" s="1">
        <f t="shared" si="139"/>
        <v>1.1775238284851923</v>
      </c>
      <c r="AE437" s="1">
        <f t="shared" si="140"/>
        <v>0.30261639682798647</v>
      </c>
      <c r="AF437" s="1">
        <f t="shared" si="124"/>
        <v>145.63503222531318</v>
      </c>
      <c r="AG437" s="2">
        <f t="shared" si="141"/>
        <v>1.0267707219489941E-2</v>
      </c>
      <c r="AI437" s="1">
        <f t="shared" si="142"/>
        <v>0.83276969993527228</v>
      </c>
      <c r="AJ437" s="1">
        <f t="shared" si="125"/>
        <v>146.16518552842047</v>
      </c>
      <c r="AK437" s="2">
        <f t="shared" si="143"/>
        <v>1.3945371541192485E-2</v>
      </c>
      <c r="AM437" s="1">
        <f t="shared" si="144"/>
        <v>1.2876338615771485</v>
      </c>
      <c r="AN437" s="1">
        <f t="shared" si="126"/>
        <v>146.62004969006233</v>
      </c>
      <c r="AO437" s="2">
        <f t="shared" si="145"/>
        <v>1.7100756386833831E-2</v>
      </c>
      <c r="AQ437" s="1">
        <f t="shared" si="146"/>
        <v>1.4614244872501505</v>
      </c>
      <c r="AR437" s="1">
        <f t="shared" si="127"/>
        <v>146.79384031573534</v>
      </c>
      <c r="AS437" s="2">
        <f t="shared" si="147"/>
        <v>1.8306338960285499E-2</v>
      </c>
    </row>
    <row r="438" spans="1:45" x14ac:dyDescent="0.3">
      <c r="A438" s="3">
        <v>44020</v>
      </c>
      <c r="B438" s="4">
        <v>166</v>
      </c>
      <c r="C438" s="1">
        <v>95.006996000000001</v>
      </c>
      <c r="E438" s="1">
        <f t="shared" si="128"/>
        <v>92.564304342647517</v>
      </c>
      <c r="F438" s="1">
        <f t="shared" si="129"/>
        <v>2.4426916573524835</v>
      </c>
      <c r="H438" s="1">
        <f t="shared" si="130"/>
        <v>0.47831245047633975</v>
      </c>
      <c r="I438" s="1">
        <f t="shared" si="120"/>
        <v>93.042616793123855</v>
      </c>
      <c r="J438" s="2">
        <f t="shared" si="131"/>
        <v>2.0676153226401827E-2</v>
      </c>
      <c r="L438" s="1">
        <f t="shared" si="132"/>
        <v>0.57747912879737784</v>
      </c>
      <c r="M438" s="1">
        <f t="shared" si="121"/>
        <v>93.141783471444896</v>
      </c>
      <c r="N438" s="2">
        <f t="shared" si="133"/>
        <v>1.9632370320971995E-2</v>
      </c>
      <c r="P438" s="1">
        <f t="shared" si="134"/>
        <v>0.62783922493049238</v>
      </c>
      <c r="Q438" s="1">
        <f t="shared" si="122"/>
        <v>93.192143567578015</v>
      </c>
      <c r="R438" s="2">
        <f t="shared" si="135"/>
        <v>1.9102303081154005E-2</v>
      </c>
      <c r="T438" s="1">
        <f t="shared" si="136"/>
        <v>0.54228148958094313</v>
      </c>
      <c r="U438" s="1">
        <f t="shared" si="123"/>
        <v>93.106585832228461</v>
      </c>
      <c r="V438" s="2">
        <f t="shared" si="137"/>
        <v>2.0002844503909371E-2</v>
      </c>
      <c r="X438" s="3">
        <v>44020</v>
      </c>
      <c r="Y438" s="4">
        <v>166</v>
      </c>
      <c r="Z438" s="1">
        <v>144.77140800000001</v>
      </c>
      <c r="AB438" s="1">
        <f t="shared" si="138"/>
        <v>144.62590153139405</v>
      </c>
      <c r="AC438" s="1">
        <f t="shared" si="139"/>
        <v>0.14550646860595862</v>
      </c>
      <c r="AE438" s="1">
        <f t="shared" si="140"/>
        <v>0.14115548580092746</v>
      </c>
      <c r="AF438" s="1">
        <f t="shared" si="124"/>
        <v>144.76705701719499</v>
      </c>
      <c r="AG438" s="2">
        <f t="shared" si="141"/>
        <v>3.0054158242502452E-5</v>
      </c>
      <c r="AI438" s="1">
        <f t="shared" si="142"/>
        <v>0.34019882088682274</v>
      </c>
      <c r="AJ438" s="1">
        <f t="shared" si="125"/>
        <v>144.96610035228088</v>
      </c>
      <c r="AK438" s="2">
        <f t="shared" si="143"/>
        <v>1.3448259913370977E-3</v>
      </c>
      <c r="AM438" s="1">
        <f t="shared" si="144"/>
        <v>-2.8503923143916976E-2</v>
      </c>
      <c r="AN438" s="1">
        <f t="shared" si="126"/>
        <v>144.59739760825013</v>
      </c>
      <c r="AO438" s="2">
        <f t="shared" si="145"/>
        <v>1.2019665633829734E-3</v>
      </c>
      <c r="AQ438" s="1">
        <f t="shared" si="146"/>
        <v>-0.40300286728335277</v>
      </c>
      <c r="AR438" s="1">
        <f t="shared" si="127"/>
        <v>144.22289866411069</v>
      </c>
      <c r="AS438" s="2">
        <f t="shared" si="147"/>
        <v>3.7887960300097439E-3</v>
      </c>
    </row>
    <row r="439" spans="1:45" x14ac:dyDescent="0.3">
      <c r="A439" s="3">
        <v>44021</v>
      </c>
      <c r="B439" s="4">
        <v>167</v>
      </c>
      <c r="C439" s="1">
        <v>95.415558000000004</v>
      </c>
      <c r="E439" s="1">
        <f t="shared" si="128"/>
        <v>94.029919337058999</v>
      </c>
      <c r="F439" s="1">
        <f t="shared" si="129"/>
        <v>1.3856386629410054</v>
      </c>
      <c r="H439" s="1">
        <f t="shared" si="130"/>
        <v>0.63628085750596242</v>
      </c>
      <c r="I439" s="1">
        <f t="shared" si="120"/>
        <v>94.666200194564965</v>
      </c>
      <c r="J439" s="2">
        <f t="shared" si="131"/>
        <v>7.853622838269618E-3</v>
      </c>
      <c r="L439" s="1">
        <f t="shared" si="132"/>
        <v>0.89720804041845514</v>
      </c>
      <c r="M439" s="1">
        <f t="shared" si="121"/>
        <v>94.927127377477447</v>
      </c>
      <c r="N439" s="2">
        <f t="shared" si="133"/>
        <v>5.1189830333807527E-3</v>
      </c>
      <c r="P439" s="1">
        <f t="shared" si="134"/>
        <v>1.1807712327879454</v>
      </c>
      <c r="Q439" s="1">
        <f t="shared" si="122"/>
        <v>95.210690569846946</v>
      </c>
      <c r="R439" s="2">
        <f t="shared" si="135"/>
        <v>2.1471071851097718E-3</v>
      </c>
      <c r="T439" s="1">
        <f t="shared" si="136"/>
        <v>1.3363483037352062</v>
      </c>
      <c r="U439" s="1">
        <f t="shared" si="123"/>
        <v>95.366267640794206</v>
      </c>
      <c r="V439" s="2">
        <f t="shared" si="137"/>
        <v>5.1658618614166141E-4</v>
      </c>
      <c r="X439" s="3">
        <v>44021</v>
      </c>
      <c r="Y439" s="4">
        <v>167</v>
      </c>
      <c r="Z439" s="1">
        <v>140.57513399999999</v>
      </c>
      <c r="AB439" s="1">
        <f t="shared" si="138"/>
        <v>144.71320541255761</v>
      </c>
      <c r="AC439" s="1">
        <f t="shared" si="139"/>
        <v>4.1380714125576219</v>
      </c>
      <c r="AE439" s="1">
        <f t="shared" si="140"/>
        <v>0.13253922905894927</v>
      </c>
      <c r="AF439" s="1">
        <f t="shared" si="124"/>
        <v>144.84574464161656</v>
      </c>
      <c r="AG439" s="2">
        <f t="shared" si="141"/>
        <v>3.0379559457624782E-2</v>
      </c>
      <c r="AI439" s="1">
        <f t="shared" si="142"/>
        <v>0.25927244017537987</v>
      </c>
      <c r="AJ439" s="1">
        <f t="shared" si="125"/>
        <v>144.97247785273299</v>
      </c>
      <c r="AK439" s="2">
        <f t="shared" si="143"/>
        <v>3.1281093089571603E-2</v>
      </c>
      <c r="AM439" s="1">
        <f t="shared" si="144"/>
        <v>4.7929227699020339E-2</v>
      </c>
      <c r="AN439" s="1">
        <f t="shared" si="126"/>
        <v>144.76113464025664</v>
      </c>
      <c r="AO439" s="2">
        <f t="shared" si="145"/>
        <v>2.9777674906976446E-2</v>
      </c>
      <c r="AQ439" s="1">
        <f t="shared" si="146"/>
        <v>1.8660936380995474E-2</v>
      </c>
      <c r="AR439" s="1">
        <f t="shared" si="127"/>
        <v>144.73186634893861</v>
      </c>
      <c r="AS439" s="2">
        <f t="shared" si="147"/>
        <v>2.956947100572295E-2</v>
      </c>
    </row>
    <row r="440" spans="1:45" x14ac:dyDescent="0.3">
      <c r="A440" s="3">
        <v>44022</v>
      </c>
      <c r="B440" s="4">
        <v>168</v>
      </c>
      <c r="C440" s="1">
        <v>95.582465999999997</v>
      </c>
      <c r="E440" s="1">
        <f t="shared" si="128"/>
        <v>94.861302534823608</v>
      </c>
      <c r="F440" s="1">
        <f t="shared" si="129"/>
        <v>0.72116346517638874</v>
      </c>
      <c r="H440" s="1">
        <f t="shared" si="130"/>
        <v>0.66749723194734589</v>
      </c>
      <c r="I440" s="1">
        <f t="shared" si="120"/>
        <v>95.528799766770959</v>
      </c>
      <c r="J440" s="2">
        <f t="shared" si="131"/>
        <v>5.6146525063537945E-4</v>
      </c>
      <c r="L440" s="1">
        <f t="shared" si="132"/>
        <v>0.87351109706307062</v>
      </c>
      <c r="M440" s="1">
        <f t="shared" si="121"/>
        <v>95.734813631886681</v>
      </c>
      <c r="N440" s="2">
        <f t="shared" si="133"/>
        <v>1.5938868106487659E-3</v>
      </c>
      <c r="P440" s="1">
        <f t="shared" si="134"/>
        <v>0.95017512967254325</v>
      </c>
      <c r="Q440" s="1">
        <f t="shared" si="122"/>
        <v>95.811477664496152</v>
      </c>
      <c r="R440" s="2">
        <f t="shared" si="135"/>
        <v>2.3959589460284037E-3</v>
      </c>
      <c r="T440" s="1">
        <f t="shared" si="136"/>
        <v>0.90207831260049254</v>
      </c>
      <c r="U440" s="1">
        <f t="shared" si="123"/>
        <v>95.763380847424102</v>
      </c>
      <c r="V440" s="2">
        <f t="shared" si="137"/>
        <v>1.8927618735438943E-3</v>
      </c>
      <c r="X440" s="3">
        <v>44022</v>
      </c>
      <c r="Y440" s="4">
        <v>168</v>
      </c>
      <c r="Z440" s="1">
        <v>141.64906300000001</v>
      </c>
      <c r="AB440" s="1">
        <f t="shared" si="138"/>
        <v>142.23036256502303</v>
      </c>
      <c r="AC440" s="1">
        <f t="shared" si="139"/>
        <v>0.58129956502301638</v>
      </c>
      <c r="AE440" s="1">
        <f t="shared" si="140"/>
        <v>-0.28592190319601618</v>
      </c>
      <c r="AF440" s="1">
        <f t="shared" si="124"/>
        <v>141.944440661827</v>
      </c>
      <c r="AG440" s="2">
        <f t="shared" si="141"/>
        <v>2.0852779084531599E-3</v>
      </c>
      <c r="AI440" s="1">
        <f t="shared" si="142"/>
        <v>-0.61820445189180873</v>
      </c>
      <c r="AJ440" s="1">
        <f t="shared" si="125"/>
        <v>141.61215811313122</v>
      </c>
      <c r="AK440" s="2">
        <f t="shared" si="143"/>
        <v>2.6053745847084698E-4</v>
      </c>
      <c r="AM440" s="1">
        <f t="shared" si="144"/>
        <v>-1.6223803419551588</v>
      </c>
      <c r="AN440" s="1">
        <f t="shared" si="126"/>
        <v>140.60798222306786</v>
      </c>
      <c r="AO440" s="2">
        <f t="shared" si="145"/>
        <v>7.3497187689278813E-3</v>
      </c>
      <c r="AQ440" s="1">
        <f t="shared" si="146"/>
        <v>-2.1326323177864031</v>
      </c>
      <c r="AR440" s="1">
        <f t="shared" si="127"/>
        <v>140.09773024723663</v>
      </c>
      <c r="AS440" s="2">
        <f t="shared" si="147"/>
        <v>1.0951945038728468E-2</v>
      </c>
    </row>
    <row r="441" spans="1:45" x14ac:dyDescent="0.3">
      <c r="A441" s="3">
        <v>44025</v>
      </c>
      <c r="B441" s="4">
        <v>169</v>
      </c>
      <c r="C441" s="1">
        <v>95.141525000000001</v>
      </c>
      <c r="E441" s="1">
        <f t="shared" si="128"/>
        <v>95.294000613929441</v>
      </c>
      <c r="F441" s="1">
        <f t="shared" si="129"/>
        <v>0.15247561392943965</v>
      </c>
      <c r="H441" s="1">
        <f t="shared" si="130"/>
        <v>0.62992936749270378</v>
      </c>
      <c r="I441" s="1">
        <f t="shared" si="120"/>
        <v>95.923929981422148</v>
      </c>
      <c r="J441" s="2">
        <f t="shared" si="131"/>
        <v>8.2235909233339156E-3</v>
      </c>
      <c r="L441" s="1">
        <f t="shared" si="132"/>
        <v>0.71481841059846518</v>
      </c>
      <c r="M441" s="1">
        <f t="shared" si="121"/>
        <v>96.008819024527909</v>
      </c>
      <c r="N441" s="2">
        <f t="shared" si="133"/>
        <v>9.1158305958193107E-3</v>
      </c>
      <c r="P441" s="1">
        <f t="shared" si="134"/>
        <v>0.60864027629851458</v>
      </c>
      <c r="Q441" s="1">
        <f t="shared" si="122"/>
        <v>95.902640890227957</v>
      </c>
      <c r="R441" s="2">
        <f t="shared" si="135"/>
        <v>7.9998285735692759E-3</v>
      </c>
      <c r="T441" s="1">
        <f t="shared" si="136"/>
        <v>0.49841131179508558</v>
      </c>
      <c r="U441" s="1">
        <f t="shared" si="123"/>
        <v>95.792411925724522</v>
      </c>
      <c r="V441" s="2">
        <f t="shared" si="137"/>
        <v>6.8412496617488621E-3</v>
      </c>
      <c r="X441" s="3">
        <v>44025</v>
      </c>
      <c r="Y441" s="4">
        <v>169</v>
      </c>
      <c r="Z441" s="1">
        <v>142.68322800000001</v>
      </c>
      <c r="AB441" s="1">
        <f t="shared" si="138"/>
        <v>141.88158282600921</v>
      </c>
      <c r="AC441" s="1">
        <f t="shared" si="139"/>
        <v>0.80164517399080637</v>
      </c>
      <c r="AE441" s="1">
        <f t="shared" si="140"/>
        <v>-0.29597915692686499</v>
      </c>
      <c r="AF441" s="1">
        <f t="shared" si="124"/>
        <v>141.58560366908233</v>
      </c>
      <c r="AG441" s="2">
        <f t="shared" si="141"/>
        <v>7.6927354833721748E-3</v>
      </c>
      <c r="AI441" s="1">
        <f t="shared" si="142"/>
        <v>-0.5319885437708527</v>
      </c>
      <c r="AJ441" s="1">
        <f t="shared" si="125"/>
        <v>141.34959428223834</v>
      </c>
      <c r="AK441" s="2">
        <f t="shared" si="143"/>
        <v>9.346814874146743E-3</v>
      </c>
      <c r="AM441" s="1">
        <f t="shared" si="144"/>
        <v>-0.78180394401387598</v>
      </c>
      <c r="AN441" s="1">
        <f t="shared" si="126"/>
        <v>141.09977888199532</v>
      </c>
      <c r="AO441" s="2">
        <f t="shared" si="145"/>
        <v>1.1097654154591272E-2</v>
      </c>
      <c r="AQ441" s="1">
        <f t="shared" si="146"/>
        <v>-0.59851910004198272</v>
      </c>
      <c r="AR441" s="1">
        <f t="shared" si="127"/>
        <v>141.28306372596722</v>
      </c>
      <c r="AS441" s="2">
        <f t="shared" si="147"/>
        <v>9.8130964210649159E-3</v>
      </c>
    </row>
    <row r="442" spans="1:45" x14ac:dyDescent="0.3">
      <c r="A442" s="3">
        <v>44026</v>
      </c>
      <c r="B442" s="4">
        <v>170</v>
      </c>
      <c r="C442" s="1">
        <v>96.715964999999997</v>
      </c>
      <c r="E442" s="1">
        <f t="shared" si="128"/>
        <v>95.202515245571789</v>
      </c>
      <c r="F442" s="1">
        <f t="shared" si="129"/>
        <v>1.5134497544282084</v>
      </c>
      <c r="H442" s="1">
        <f t="shared" si="130"/>
        <v>0.51450300975664676</v>
      </c>
      <c r="I442" s="1">
        <f t="shared" si="120"/>
        <v>95.717018255328441</v>
      </c>
      <c r="J442" s="2">
        <f t="shared" si="131"/>
        <v>1.0328664400665976E-2</v>
      </c>
      <c r="L442" s="1">
        <f t="shared" si="132"/>
        <v>0.42454905017426287</v>
      </c>
      <c r="M442" s="1">
        <f t="shared" si="121"/>
        <v>95.627064295746052</v>
      </c>
      <c r="N442" s="2">
        <f t="shared" si="133"/>
        <v>1.1258748276501659E-2</v>
      </c>
      <c r="P442" s="1">
        <f t="shared" si="134"/>
        <v>0.14655735082544435</v>
      </c>
      <c r="Q442" s="1">
        <f t="shared" si="122"/>
        <v>95.349072596397235</v>
      </c>
      <c r="R442" s="2">
        <f t="shared" si="135"/>
        <v>1.4133058627939678E-2</v>
      </c>
      <c r="T442" s="1">
        <f t="shared" si="136"/>
        <v>-8.899833136269103E-3</v>
      </c>
      <c r="U442" s="1">
        <f t="shared" si="123"/>
        <v>95.19361541243552</v>
      </c>
      <c r="V442" s="2">
        <f t="shared" si="137"/>
        <v>1.5740416668173423E-2</v>
      </c>
      <c r="X442" s="3">
        <v>44026</v>
      </c>
      <c r="Y442" s="4">
        <v>170</v>
      </c>
      <c r="Z442" s="1">
        <v>147.267303</v>
      </c>
      <c r="AB442" s="1">
        <f t="shared" si="138"/>
        <v>142.36256993040368</v>
      </c>
      <c r="AC442" s="1">
        <f t="shared" si="139"/>
        <v>4.9047330695963183</v>
      </c>
      <c r="AE442" s="1">
        <f t="shared" si="140"/>
        <v>-0.17166455511545098</v>
      </c>
      <c r="AF442" s="1">
        <f t="shared" si="124"/>
        <v>142.19090537528822</v>
      </c>
      <c r="AG442" s="2">
        <f t="shared" si="141"/>
        <v>3.4470636192147651E-2</v>
      </c>
      <c r="AI442" s="1">
        <f t="shared" si="142"/>
        <v>-0.20783633635794863</v>
      </c>
      <c r="AJ442" s="1">
        <f t="shared" si="125"/>
        <v>142.15473359404572</v>
      </c>
      <c r="AK442" s="2">
        <f t="shared" si="143"/>
        <v>3.4716256098981289E-2</v>
      </c>
      <c r="AM442" s="1">
        <f t="shared" si="144"/>
        <v>5.1638147935634038E-2</v>
      </c>
      <c r="AN442" s="1">
        <f t="shared" si="126"/>
        <v>142.4142080783393</v>
      </c>
      <c r="AO442" s="2">
        <f t="shared" si="145"/>
        <v>3.2954327422297522E-2</v>
      </c>
      <c r="AQ442" s="1">
        <f t="shared" si="146"/>
        <v>0.3298562357733687</v>
      </c>
      <c r="AR442" s="1">
        <f t="shared" si="127"/>
        <v>142.69242616617706</v>
      </c>
      <c r="AS442" s="2">
        <f t="shared" si="147"/>
        <v>3.1065122675757437E-2</v>
      </c>
    </row>
    <row r="443" spans="1:45" x14ac:dyDescent="0.3">
      <c r="A443" s="3">
        <v>44027</v>
      </c>
      <c r="B443" s="4">
        <v>171</v>
      </c>
      <c r="C443" s="1">
        <v>97.381111000000004</v>
      </c>
      <c r="E443" s="1">
        <f t="shared" si="128"/>
        <v>96.110585098228711</v>
      </c>
      <c r="F443" s="1">
        <f t="shared" si="129"/>
        <v>1.2705259017712933</v>
      </c>
      <c r="H443" s="1">
        <f t="shared" si="130"/>
        <v>0.57747370462069081</v>
      </c>
      <c r="I443" s="1">
        <f t="shared" si="120"/>
        <v>96.688058802849397</v>
      </c>
      <c r="J443" s="2">
        <f t="shared" si="131"/>
        <v>7.1169058355742797E-3</v>
      </c>
      <c r="L443" s="1">
        <f t="shared" si="132"/>
        <v>0.59861653906802026</v>
      </c>
      <c r="M443" s="1">
        <f t="shared" si="121"/>
        <v>96.709201637296729</v>
      </c>
      <c r="N443" s="2">
        <f t="shared" si="133"/>
        <v>6.8997915078548942E-3</v>
      </c>
      <c r="P443" s="1">
        <f t="shared" si="134"/>
        <v>0.64915560203421974</v>
      </c>
      <c r="Q443" s="1">
        <f t="shared" si="122"/>
        <v>96.759740700262924</v>
      </c>
      <c r="R443" s="2">
        <f t="shared" si="135"/>
        <v>6.3808093105148511E-3</v>
      </c>
      <c r="T443" s="1">
        <f t="shared" si="136"/>
        <v>0.77969409664587541</v>
      </c>
      <c r="U443" s="1">
        <f t="shared" si="123"/>
        <v>96.89027919487458</v>
      </c>
      <c r="V443" s="2">
        <f t="shared" si="137"/>
        <v>5.0403183952730229E-3</v>
      </c>
      <c r="X443" s="3">
        <v>44027</v>
      </c>
      <c r="Y443" s="4">
        <v>171</v>
      </c>
      <c r="Z443" s="1">
        <v>151.07576</v>
      </c>
      <c r="AB443" s="1">
        <f t="shared" si="138"/>
        <v>145.30540977216148</v>
      </c>
      <c r="AC443" s="1">
        <f t="shared" si="139"/>
        <v>5.7703502278385201</v>
      </c>
      <c r="AE443" s="1">
        <f t="shared" si="140"/>
        <v>0.32665614838426954</v>
      </c>
      <c r="AF443" s="1">
        <f t="shared" si="124"/>
        <v>145.63206592054576</v>
      </c>
      <c r="AG443" s="2">
        <f t="shared" si="141"/>
        <v>3.6032875687365372E-2</v>
      </c>
      <c r="AI443" s="1">
        <f t="shared" si="142"/>
        <v>0.80038004063909163</v>
      </c>
      <c r="AJ443" s="1">
        <f t="shared" si="125"/>
        <v>146.10578981280057</v>
      </c>
      <c r="AK443" s="2">
        <f t="shared" si="143"/>
        <v>3.2897204602508279E-2</v>
      </c>
      <c r="AM443" s="1">
        <f t="shared" si="144"/>
        <v>1.9598312658582651</v>
      </c>
      <c r="AN443" s="1">
        <f t="shared" si="126"/>
        <v>147.26524103801975</v>
      </c>
      <c r="AO443" s="2">
        <f t="shared" si="145"/>
        <v>2.5222570199085876E-2</v>
      </c>
      <c r="AQ443" s="1">
        <f t="shared" si="146"/>
        <v>2.5770221369199815</v>
      </c>
      <c r="AR443" s="1">
        <f t="shared" si="127"/>
        <v>147.88243190908148</v>
      </c>
      <c r="AS443" s="2">
        <f t="shared" si="147"/>
        <v>2.1137263124928359E-2</v>
      </c>
    </row>
    <row r="444" spans="1:45" x14ac:dyDescent="0.3">
      <c r="A444" s="3">
        <v>44028</v>
      </c>
      <c r="B444" s="4">
        <v>172</v>
      </c>
      <c r="C444" s="1">
        <v>96.182845999999998</v>
      </c>
      <c r="E444" s="1">
        <f t="shared" si="128"/>
        <v>96.872900639291487</v>
      </c>
      <c r="F444" s="1">
        <f t="shared" si="129"/>
        <v>0.69005463929148902</v>
      </c>
      <c r="H444" s="1">
        <f t="shared" si="130"/>
        <v>0.60704839845142444</v>
      </c>
      <c r="I444" s="1">
        <f t="shared" si="120"/>
        <v>97.479949037742912</v>
      </c>
      <c r="J444" s="2">
        <f t="shared" si="131"/>
        <v>1.3485804295528066E-2</v>
      </c>
      <c r="L444" s="1">
        <f t="shared" si="132"/>
        <v>0.65754817978613223</v>
      </c>
      <c r="M444" s="1">
        <f t="shared" si="121"/>
        <v>97.53044881907762</v>
      </c>
      <c r="N444" s="2">
        <f t="shared" si="133"/>
        <v>1.4010843670373634E-2</v>
      </c>
      <c r="P444" s="1">
        <f t="shared" si="134"/>
        <v>0.7238411617930669</v>
      </c>
      <c r="Q444" s="1">
        <f t="shared" si="122"/>
        <v>97.596741801084548</v>
      </c>
      <c r="R444" s="2">
        <f t="shared" si="135"/>
        <v>1.470008280982401E-2</v>
      </c>
      <c r="T444" s="1">
        <f t="shared" si="136"/>
        <v>0.76474853884440985</v>
      </c>
      <c r="U444" s="1">
        <f t="shared" si="123"/>
        <v>97.637649178135902</v>
      </c>
      <c r="V444" s="2">
        <f t="shared" si="137"/>
        <v>1.5125391258810374E-2</v>
      </c>
      <c r="X444" s="3">
        <v>44028</v>
      </c>
      <c r="Y444" s="4">
        <v>172</v>
      </c>
      <c r="Z444" s="1">
        <v>152.21929900000001</v>
      </c>
      <c r="AB444" s="1">
        <f t="shared" si="138"/>
        <v>148.76761990886459</v>
      </c>
      <c r="AC444" s="1">
        <f t="shared" si="139"/>
        <v>3.4516790911354178</v>
      </c>
      <c r="AE444" s="1">
        <f t="shared" si="140"/>
        <v>0.82834478651528354</v>
      </c>
      <c r="AF444" s="1">
        <f t="shared" si="124"/>
        <v>149.59596469537988</v>
      </c>
      <c r="AG444" s="2">
        <f t="shared" si="141"/>
        <v>1.7233913977097802E-2</v>
      </c>
      <c r="AI444" s="1">
        <f t="shared" si="142"/>
        <v>1.6521656713795765</v>
      </c>
      <c r="AJ444" s="1">
        <f t="shared" si="125"/>
        <v>150.41978558024417</v>
      </c>
      <c r="AK444" s="2">
        <f t="shared" si="143"/>
        <v>1.1821848028322873E-2</v>
      </c>
      <c r="AM444" s="1">
        <f t="shared" si="144"/>
        <v>2.9514013206158602</v>
      </c>
      <c r="AN444" s="1">
        <f t="shared" si="126"/>
        <v>151.71902122948046</v>
      </c>
      <c r="AO444" s="2">
        <f t="shared" si="145"/>
        <v>3.2865594166186876E-3</v>
      </c>
      <c r="AQ444" s="1">
        <f t="shared" si="146"/>
        <v>3.3382838167334685</v>
      </c>
      <c r="AR444" s="1">
        <f t="shared" si="127"/>
        <v>152.10590372559807</v>
      </c>
      <c r="AS444" s="2">
        <f t="shared" si="147"/>
        <v>7.4494676527145343E-4</v>
      </c>
    </row>
    <row r="445" spans="1:45" x14ac:dyDescent="0.3">
      <c r="A445" s="3">
        <v>44029</v>
      </c>
      <c r="B445" s="4">
        <v>173</v>
      </c>
      <c r="C445" s="1">
        <v>95.988533000000004</v>
      </c>
      <c r="E445" s="1">
        <f t="shared" si="128"/>
        <v>96.458867855716591</v>
      </c>
      <c r="F445" s="1">
        <f t="shared" si="129"/>
        <v>0.47033485571658673</v>
      </c>
      <c r="H445" s="1">
        <f t="shared" si="130"/>
        <v>0.44367540932721317</v>
      </c>
      <c r="I445" s="1">
        <f t="shared" si="120"/>
        <v>96.902543265043803</v>
      </c>
      <c r="J445" s="2">
        <f t="shared" si="131"/>
        <v>9.5220776532109266E-3</v>
      </c>
      <c r="L445" s="1">
        <f t="shared" si="132"/>
        <v>0.27177903297616202</v>
      </c>
      <c r="M445" s="1">
        <f t="shared" si="121"/>
        <v>96.730646888692746</v>
      </c>
      <c r="N445" s="2">
        <f t="shared" si="133"/>
        <v>7.7312764920862195E-3</v>
      </c>
      <c r="P445" s="1">
        <f t="shared" si="134"/>
        <v>-2.71556421497888E-2</v>
      </c>
      <c r="Q445" s="1">
        <f t="shared" si="122"/>
        <v>96.431712213566797</v>
      </c>
      <c r="R445" s="2">
        <f t="shared" si="135"/>
        <v>4.6170016325470182E-3</v>
      </c>
      <c r="T445" s="1">
        <f t="shared" si="136"/>
        <v>-0.2490033984361934</v>
      </c>
      <c r="U445" s="1">
        <f t="shared" si="123"/>
        <v>96.209864457280403</v>
      </c>
      <c r="V445" s="2">
        <f t="shared" si="137"/>
        <v>2.3058114377099551E-3</v>
      </c>
      <c r="X445" s="3">
        <v>44029</v>
      </c>
      <c r="Y445" s="4">
        <v>173</v>
      </c>
      <c r="Z445" s="1">
        <v>154.12851000000001</v>
      </c>
      <c r="AB445" s="1">
        <f t="shared" si="138"/>
        <v>150.83862736354584</v>
      </c>
      <c r="AC445" s="1">
        <f t="shared" si="139"/>
        <v>3.2898826364541662</v>
      </c>
      <c r="AE445" s="1">
        <f t="shared" si="140"/>
        <v>1.0271708134218382</v>
      </c>
      <c r="AF445" s="1">
        <f t="shared" si="124"/>
        <v>151.86579817696767</v>
      </c>
      <c r="AG445" s="2">
        <f t="shared" si="141"/>
        <v>1.4680683171674943E-2</v>
      </c>
      <c r="AI445" s="1">
        <f t="shared" si="142"/>
        <v>1.7861950420361121</v>
      </c>
      <c r="AJ445" s="1">
        <f t="shared" si="125"/>
        <v>152.62482240558194</v>
      </c>
      <c r="AK445" s="2">
        <f t="shared" si="143"/>
        <v>9.7560639132764464E-3</v>
      </c>
      <c r="AM445" s="1">
        <f t="shared" si="144"/>
        <v>2.3703413690990178</v>
      </c>
      <c r="AN445" s="1">
        <f t="shared" si="126"/>
        <v>153.20896873264485</v>
      </c>
      <c r="AO445" s="2">
        <f t="shared" si="145"/>
        <v>5.9660686225744821E-3</v>
      </c>
      <c r="AQ445" s="1">
        <f t="shared" si="146"/>
        <v>2.248426145368561</v>
      </c>
      <c r="AR445" s="1">
        <f t="shared" si="127"/>
        <v>153.08705350891441</v>
      </c>
      <c r="AS445" s="2">
        <f t="shared" si="147"/>
        <v>6.7570658477500182E-3</v>
      </c>
    </row>
    <row r="446" spans="1:45" x14ac:dyDescent="0.3">
      <c r="A446" s="3">
        <v>44032</v>
      </c>
      <c r="B446" s="4">
        <v>174</v>
      </c>
      <c r="C446" s="1">
        <v>98.011391000000003</v>
      </c>
      <c r="E446" s="1">
        <f t="shared" si="128"/>
        <v>96.17666694228663</v>
      </c>
      <c r="F446" s="1">
        <f t="shared" si="129"/>
        <v>1.8347240577133732</v>
      </c>
      <c r="H446" s="1">
        <f t="shared" si="130"/>
        <v>0.32753519768606532</v>
      </c>
      <c r="I446" s="1">
        <f t="shared" si="120"/>
        <v>96.504202139972691</v>
      </c>
      <c r="J446" s="2">
        <f t="shared" si="131"/>
        <v>1.5377690742368024E-2</v>
      </c>
      <c r="L446" s="1">
        <f t="shared" si="132"/>
        <v>7.2346252269957889E-2</v>
      </c>
      <c r="M446" s="1">
        <f t="shared" si="121"/>
        <v>96.249013194556582</v>
      </c>
      <c r="N446" s="2">
        <f t="shared" si="133"/>
        <v>1.7981356936801571E-2</v>
      </c>
      <c r="P446" s="1">
        <f t="shared" si="134"/>
        <v>-0.19548552119470217</v>
      </c>
      <c r="Q446" s="1">
        <f t="shared" si="122"/>
        <v>95.981181421091932</v>
      </c>
      <c r="R446" s="2">
        <f t="shared" si="135"/>
        <v>2.0714016587195166E-2</v>
      </c>
      <c r="T446" s="1">
        <f t="shared" si="136"/>
        <v>-0.27755326133083319</v>
      </c>
      <c r="U446" s="1">
        <f t="shared" si="123"/>
        <v>95.899113680955793</v>
      </c>
      <c r="V446" s="2">
        <f t="shared" si="137"/>
        <v>2.1551345180318992E-2</v>
      </c>
      <c r="X446" s="3">
        <v>44032</v>
      </c>
      <c r="Y446" s="4">
        <v>174</v>
      </c>
      <c r="Z446" s="1">
        <v>152.527557</v>
      </c>
      <c r="AB446" s="1">
        <f t="shared" si="138"/>
        <v>152.81255694541835</v>
      </c>
      <c r="AC446" s="1">
        <f t="shared" si="139"/>
        <v>0.28499994541834894</v>
      </c>
      <c r="AE446" s="1">
        <f t="shared" si="140"/>
        <v>1.1786522163739459</v>
      </c>
      <c r="AF446" s="1">
        <f t="shared" si="124"/>
        <v>153.99120916179228</v>
      </c>
      <c r="AG446" s="2">
        <f t="shared" si="141"/>
        <v>9.5959850834841758E-3</v>
      </c>
      <c r="AI446" s="1">
        <f t="shared" si="142"/>
        <v>1.8462700947837598</v>
      </c>
      <c r="AJ446" s="1">
        <f t="shared" si="125"/>
        <v>154.65882704020211</v>
      </c>
      <c r="AK446" s="2">
        <f t="shared" si="143"/>
        <v>1.3973016300274912E-2</v>
      </c>
      <c r="AM446" s="1">
        <f t="shared" si="144"/>
        <v>2.1087095895295236</v>
      </c>
      <c r="AN446" s="1">
        <f t="shared" si="126"/>
        <v>154.92126653494788</v>
      </c>
      <c r="AO446" s="2">
        <f t="shared" si="145"/>
        <v>1.5693620103991265E-2</v>
      </c>
      <c r="AQ446" s="1">
        <f t="shared" si="146"/>
        <v>2.0123591007619579</v>
      </c>
      <c r="AR446" s="1">
        <f t="shared" si="127"/>
        <v>154.82491604618031</v>
      </c>
      <c r="AS446" s="2">
        <f t="shared" si="147"/>
        <v>1.5061927768110153E-2</v>
      </c>
    </row>
    <row r="447" spans="1:45" x14ac:dyDescent="0.3">
      <c r="A447" s="3">
        <v>44033</v>
      </c>
      <c r="B447" s="4">
        <v>175</v>
      </c>
      <c r="C447" s="1">
        <v>96.658660999999995</v>
      </c>
      <c r="E447" s="1">
        <f t="shared" si="128"/>
        <v>97.277501376914657</v>
      </c>
      <c r="F447" s="1">
        <f t="shared" si="129"/>
        <v>0.61884037691466176</v>
      </c>
      <c r="H447" s="1">
        <f t="shared" si="130"/>
        <v>0.45126307559677914</v>
      </c>
      <c r="I447" s="1">
        <f t="shared" si="120"/>
        <v>97.728764452511442</v>
      </c>
      <c r="J447" s="2">
        <f t="shared" si="131"/>
        <v>1.1070952581387886E-2</v>
      </c>
      <c r="L447" s="1">
        <f t="shared" si="132"/>
        <v>0.44260199791886268</v>
      </c>
      <c r="M447" s="1">
        <f t="shared" si="121"/>
        <v>97.720103374833513</v>
      </c>
      <c r="N447" s="2">
        <f t="shared" si="133"/>
        <v>1.0981347805278603E-2</v>
      </c>
      <c r="P447" s="1">
        <f t="shared" si="134"/>
        <v>0.66008564964829897</v>
      </c>
      <c r="Q447" s="1">
        <f t="shared" si="122"/>
        <v>97.937587026562952</v>
      </c>
      <c r="R447" s="2">
        <f t="shared" si="135"/>
        <v>1.3231365025457539E-2</v>
      </c>
      <c r="T447" s="1">
        <f t="shared" si="136"/>
        <v>0.90786015719378632</v>
      </c>
      <c r="U447" s="1">
        <f t="shared" si="123"/>
        <v>98.185361534108438</v>
      </c>
      <c r="V447" s="2">
        <f t="shared" si="137"/>
        <v>1.5794761879728943E-2</v>
      </c>
      <c r="X447" s="3">
        <v>44033</v>
      </c>
      <c r="Y447" s="4">
        <v>175</v>
      </c>
      <c r="Z447" s="1">
        <v>153.889847</v>
      </c>
      <c r="AB447" s="1">
        <f t="shared" si="138"/>
        <v>152.64155697816733</v>
      </c>
      <c r="AC447" s="1">
        <f t="shared" si="139"/>
        <v>1.2482900218326733</v>
      </c>
      <c r="AE447" s="1">
        <f t="shared" si="140"/>
        <v>0.96270786699395128</v>
      </c>
      <c r="AF447" s="1">
        <f t="shared" si="124"/>
        <v>153.60426484516128</v>
      </c>
      <c r="AG447" s="2">
        <f t="shared" si="141"/>
        <v>1.8557569612680242E-3</v>
      </c>
      <c r="AI447" s="1">
        <f t="shared" si="142"/>
        <v>1.2007436749326299</v>
      </c>
      <c r="AJ447" s="1">
        <f t="shared" si="125"/>
        <v>153.84230065309995</v>
      </c>
      <c r="AK447" s="2">
        <f t="shared" si="143"/>
        <v>3.0896350751488352E-4</v>
      </c>
      <c r="AM447" s="1">
        <f t="shared" si="144"/>
        <v>0.60410128205436431</v>
      </c>
      <c r="AN447" s="1">
        <f t="shared" si="126"/>
        <v>153.24565826022169</v>
      </c>
      <c r="AO447" s="2">
        <f t="shared" si="145"/>
        <v>4.1860379507578224E-3</v>
      </c>
      <c r="AQ447" s="1">
        <f t="shared" si="146"/>
        <v>0.13467030227079629</v>
      </c>
      <c r="AR447" s="1">
        <f t="shared" si="127"/>
        <v>152.77622728043812</v>
      </c>
      <c r="AS447" s="2">
        <f t="shared" si="147"/>
        <v>7.2364729790255879E-3</v>
      </c>
    </row>
    <row r="448" spans="1:45" x14ac:dyDescent="0.3">
      <c r="A448" s="3">
        <v>44034</v>
      </c>
      <c r="B448" s="4">
        <v>176</v>
      </c>
      <c r="C448" s="1">
        <v>96.930199000000002</v>
      </c>
      <c r="E448" s="1">
        <f t="shared" si="128"/>
        <v>96.906197150765848</v>
      </c>
      <c r="F448" s="1">
        <f t="shared" si="129"/>
        <v>2.4001849234153383E-2</v>
      </c>
      <c r="H448" s="1">
        <f t="shared" si="130"/>
        <v>0.31965230731748512</v>
      </c>
      <c r="I448" s="1">
        <f t="shared" si="120"/>
        <v>97.225849458083331</v>
      </c>
      <c r="J448" s="2">
        <f t="shared" si="131"/>
        <v>3.050137739666971E-3</v>
      </c>
      <c r="L448" s="1">
        <f t="shared" si="132"/>
        <v>0.14959575725450108</v>
      </c>
      <c r="M448" s="1">
        <f t="shared" si="121"/>
        <v>97.055792908020351</v>
      </c>
      <c r="N448" s="2">
        <f t="shared" si="133"/>
        <v>1.2957149507177735E-3</v>
      </c>
      <c r="P448" s="1">
        <f t="shared" si="134"/>
        <v>-2.0631668377791929E-2</v>
      </c>
      <c r="Q448" s="1">
        <f t="shared" si="122"/>
        <v>96.88556548238806</v>
      </c>
      <c r="R448" s="2">
        <f t="shared" si="135"/>
        <v>4.6047071059806551E-4</v>
      </c>
      <c r="T448" s="1">
        <f t="shared" si="136"/>
        <v>-0.19222121248084514</v>
      </c>
      <c r="U448" s="1">
        <f t="shared" si="123"/>
        <v>96.713975938285003</v>
      </c>
      <c r="V448" s="2">
        <f t="shared" si="137"/>
        <v>2.2307089425762832E-3</v>
      </c>
      <c r="X448" s="3">
        <v>44034</v>
      </c>
      <c r="Y448" s="4">
        <v>176</v>
      </c>
      <c r="Z448" s="1">
        <v>153.740692</v>
      </c>
      <c r="AB448" s="1">
        <f t="shared" si="138"/>
        <v>153.39053099126693</v>
      </c>
      <c r="AC448" s="1">
        <f t="shared" si="139"/>
        <v>0.35016100873306755</v>
      </c>
      <c r="AE448" s="1">
        <f t="shared" si="140"/>
        <v>0.92851045037085478</v>
      </c>
      <c r="AF448" s="1">
        <f t="shared" si="124"/>
        <v>154.31904144163778</v>
      </c>
      <c r="AG448" s="2">
        <f t="shared" si="141"/>
        <v>3.7618501264309614E-3</v>
      </c>
      <c r="AI448" s="1">
        <f t="shared" si="142"/>
        <v>1.0561773831460597</v>
      </c>
      <c r="AJ448" s="1">
        <f t="shared" si="125"/>
        <v>154.44670837441299</v>
      </c>
      <c r="AK448" s="2">
        <f t="shared" si="143"/>
        <v>4.592254433283002E-3</v>
      </c>
      <c r="AM448" s="1">
        <f t="shared" si="144"/>
        <v>0.69971728454421878</v>
      </c>
      <c r="AN448" s="1">
        <f t="shared" si="126"/>
        <v>154.09024827581115</v>
      </c>
      <c r="AO448" s="2">
        <f t="shared" si="145"/>
        <v>2.273674401121814E-3</v>
      </c>
      <c r="AQ448" s="1">
        <f t="shared" si="146"/>
        <v>0.662971493583566</v>
      </c>
      <c r="AR448" s="1">
        <f t="shared" si="127"/>
        <v>154.0535024848505</v>
      </c>
      <c r="AS448" s="2">
        <f t="shared" si="147"/>
        <v>2.0346629170272098E-3</v>
      </c>
    </row>
    <row r="449" spans="1:45" x14ac:dyDescent="0.3">
      <c r="A449" s="3">
        <v>44035</v>
      </c>
      <c r="B449" s="4">
        <v>177</v>
      </c>
      <c r="C449" s="1">
        <v>92.518287999999998</v>
      </c>
      <c r="E449" s="1">
        <f t="shared" si="128"/>
        <v>96.920598260306349</v>
      </c>
      <c r="F449" s="1">
        <f t="shared" si="129"/>
        <v>4.4023102603063506</v>
      </c>
      <c r="H449" s="1">
        <f t="shared" si="130"/>
        <v>0.2708121156731676</v>
      </c>
      <c r="I449" s="1">
        <f t="shared" si="120"/>
        <v>97.191410375979515</v>
      </c>
      <c r="J449" s="2">
        <f t="shared" si="131"/>
        <v>5.0510255615403489E-2</v>
      </c>
      <c r="L449" s="1">
        <f t="shared" si="132"/>
        <v>0.10092568407746089</v>
      </c>
      <c r="M449" s="1">
        <f t="shared" si="121"/>
        <v>97.021523944383816</v>
      </c>
      <c r="N449" s="2">
        <f t="shared" si="133"/>
        <v>4.8674008585025026E-2</v>
      </c>
      <c r="P449" s="1">
        <f t="shared" si="134"/>
        <v>2.4899650482811128E-3</v>
      </c>
      <c r="Q449" s="1">
        <f t="shared" si="122"/>
        <v>96.923088225354633</v>
      </c>
      <c r="R449" s="2">
        <f t="shared" si="135"/>
        <v>4.7610049003010455E-2</v>
      </c>
      <c r="T449" s="1">
        <f t="shared" si="136"/>
        <v>-1.4526015542487844E-2</v>
      </c>
      <c r="U449" s="1">
        <f t="shared" si="123"/>
        <v>96.906072244763862</v>
      </c>
      <c r="V449" s="2">
        <f t="shared" si="137"/>
        <v>4.7426128818594919E-2</v>
      </c>
      <c r="X449" s="3">
        <v>44035</v>
      </c>
      <c r="Y449" s="4">
        <v>177</v>
      </c>
      <c r="Z449" s="1">
        <v>152.86563100000001</v>
      </c>
      <c r="AB449" s="1">
        <f t="shared" si="138"/>
        <v>153.60062759650677</v>
      </c>
      <c r="AC449" s="1">
        <f t="shared" si="139"/>
        <v>0.73499659650676108</v>
      </c>
      <c r="AE449" s="1">
        <f t="shared" si="140"/>
        <v>0.81356423514989251</v>
      </c>
      <c r="AF449" s="1">
        <f t="shared" si="124"/>
        <v>154.41419183165667</v>
      </c>
      <c r="AG449" s="2">
        <f t="shared" si="141"/>
        <v>1.013020926631087E-2</v>
      </c>
      <c r="AI449" s="1">
        <f t="shared" si="142"/>
        <v>0.78543153421606948</v>
      </c>
      <c r="AJ449" s="1">
        <f t="shared" si="125"/>
        <v>154.38605913072283</v>
      </c>
      <c r="AK449" s="2">
        <f t="shared" si="143"/>
        <v>9.9461737787404931E-3</v>
      </c>
      <c r="AM449" s="1">
        <f t="shared" si="144"/>
        <v>0.37656763620332911</v>
      </c>
      <c r="AN449" s="1">
        <f t="shared" si="126"/>
        <v>153.9771952327101</v>
      </c>
      <c r="AO449" s="2">
        <f t="shared" si="145"/>
        <v>7.271511754725915E-3</v>
      </c>
      <c r="AQ449" s="1">
        <f t="shared" si="146"/>
        <v>0.2734990896079621</v>
      </c>
      <c r="AR449" s="1">
        <f t="shared" si="127"/>
        <v>153.87412668611472</v>
      </c>
      <c r="AS449" s="2">
        <f t="shared" si="147"/>
        <v>6.5972689839923103E-3</v>
      </c>
    </row>
    <row r="450" spans="1:45" x14ac:dyDescent="0.3">
      <c r="A450" s="3">
        <v>44036</v>
      </c>
      <c r="B450" s="4">
        <v>178</v>
      </c>
      <c r="C450" s="1">
        <v>92.289092999999994</v>
      </c>
      <c r="E450" s="1">
        <f t="shared" si="128"/>
        <v>94.279212104122536</v>
      </c>
      <c r="F450" s="1">
        <f t="shared" si="129"/>
        <v>1.9901191041225417</v>
      </c>
      <c r="H450" s="1">
        <f t="shared" si="130"/>
        <v>-0.19513960782394935</v>
      </c>
      <c r="I450" s="1">
        <f t="shared" si="120"/>
        <v>94.084072496298589</v>
      </c>
      <c r="J450" s="2">
        <f t="shared" si="131"/>
        <v>1.9449530144354056E-2</v>
      </c>
      <c r="L450" s="1">
        <f t="shared" si="132"/>
        <v>-0.88630657841659777</v>
      </c>
      <c r="M450" s="1">
        <f t="shared" si="121"/>
        <v>93.392905525705942</v>
      </c>
      <c r="N450" s="2">
        <f t="shared" si="133"/>
        <v>1.1960378955137718E-2</v>
      </c>
      <c r="P450" s="1">
        <f t="shared" si="134"/>
        <v>-1.7424682749649014</v>
      </c>
      <c r="Q450" s="1">
        <f t="shared" si="122"/>
        <v>92.536743829157629</v>
      </c>
      <c r="R450" s="2">
        <f t="shared" si="135"/>
        <v>2.6834246724868685E-3</v>
      </c>
      <c r="T450" s="1">
        <f t="shared" si="136"/>
        <v>-2.2736257364940275</v>
      </c>
      <c r="U450" s="1">
        <f t="shared" si="123"/>
        <v>92.00558636762851</v>
      </c>
      <c r="V450" s="2">
        <f t="shared" si="137"/>
        <v>3.0719408237275029E-3</v>
      </c>
      <c r="X450" s="3">
        <v>44036</v>
      </c>
      <c r="Y450" s="4">
        <v>178</v>
      </c>
      <c r="Z450" s="1">
        <v>148.58981299999999</v>
      </c>
      <c r="AB450" s="1">
        <f t="shared" si="138"/>
        <v>153.15962963860272</v>
      </c>
      <c r="AC450" s="1">
        <f t="shared" si="139"/>
        <v>4.569816638602731</v>
      </c>
      <c r="AE450" s="1">
        <f t="shared" si="140"/>
        <v>0.61283428426126241</v>
      </c>
      <c r="AF450" s="1">
        <f t="shared" si="124"/>
        <v>153.77246392286398</v>
      </c>
      <c r="AG450" s="2">
        <f t="shared" si="141"/>
        <v>3.4878911401981405E-2</v>
      </c>
      <c r="AI450" s="1">
        <f t="shared" si="142"/>
        <v>0.39297409673763273</v>
      </c>
      <c r="AJ450" s="1">
        <f t="shared" si="125"/>
        <v>153.55260373534037</v>
      </c>
      <c r="AK450" s="2">
        <f t="shared" si="143"/>
        <v>3.3399266310001868E-2</v>
      </c>
      <c r="AM450" s="1">
        <f t="shared" si="144"/>
        <v>-0.16302565590753798</v>
      </c>
      <c r="AN450" s="1">
        <f t="shared" si="126"/>
        <v>152.99660398269518</v>
      </c>
      <c r="AO450" s="2">
        <f t="shared" si="145"/>
        <v>2.9657423303273051E-2</v>
      </c>
      <c r="AQ450" s="1">
        <f t="shared" si="146"/>
        <v>-0.34096837125236423</v>
      </c>
      <c r="AR450" s="1">
        <f t="shared" si="127"/>
        <v>152.81866126735036</v>
      </c>
      <c r="AS450" s="2">
        <f t="shared" si="147"/>
        <v>2.8459880135594307E-2</v>
      </c>
    </row>
    <row r="451" spans="1:45" x14ac:dyDescent="0.3">
      <c r="A451" s="3">
        <v>44039</v>
      </c>
      <c r="B451" s="4">
        <v>179</v>
      </c>
      <c r="C451" s="1">
        <v>94.476364000000004</v>
      </c>
      <c r="E451" s="1">
        <f t="shared" si="128"/>
        <v>93.085140641649019</v>
      </c>
      <c r="F451" s="1">
        <f t="shared" si="129"/>
        <v>1.3912233583509845</v>
      </c>
      <c r="H451" s="1">
        <f t="shared" si="130"/>
        <v>-0.3549687045678801</v>
      </c>
      <c r="I451" s="1">
        <f t="shared" si="120"/>
        <v>92.730171937081138</v>
      </c>
      <c r="J451" s="2">
        <f t="shared" si="131"/>
        <v>1.8482845750910411E-2</v>
      </c>
      <c r="L451" s="1">
        <f t="shared" si="132"/>
        <v>-0.99710193667708857</v>
      </c>
      <c r="M451" s="1">
        <f t="shared" si="121"/>
        <v>92.088038704971936</v>
      </c>
      <c r="N451" s="2">
        <f t="shared" si="133"/>
        <v>2.5279606389467611E-2</v>
      </c>
      <c r="P451" s="1">
        <f t="shared" si="134"/>
        <v>-1.3805263787205873</v>
      </c>
      <c r="Q451" s="1">
        <f t="shared" si="122"/>
        <v>91.70461426292843</v>
      </c>
      <c r="R451" s="2">
        <f t="shared" si="135"/>
        <v>2.9338022969126683E-2</v>
      </c>
      <c r="T451" s="1">
        <f t="shared" si="136"/>
        <v>-1.345209060836388</v>
      </c>
      <c r="U451" s="1">
        <f t="shared" si="123"/>
        <v>91.739931580812637</v>
      </c>
      <c r="V451" s="2">
        <f t="shared" si="137"/>
        <v>2.8964201238601502E-2</v>
      </c>
      <c r="X451" s="3">
        <v>44039</v>
      </c>
      <c r="Y451" s="4">
        <v>179</v>
      </c>
      <c r="Z451" s="1">
        <v>149.91233800000001</v>
      </c>
      <c r="AB451" s="1">
        <f t="shared" si="138"/>
        <v>150.4177396554411</v>
      </c>
      <c r="AC451" s="1">
        <f t="shared" si="139"/>
        <v>0.50540165544109072</v>
      </c>
      <c r="AE451" s="1">
        <f t="shared" si="140"/>
        <v>7.607840147360001E-2</v>
      </c>
      <c r="AF451" s="1">
        <f t="shared" si="124"/>
        <v>150.49381805691471</v>
      </c>
      <c r="AG451" s="2">
        <f t="shared" si="141"/>
        <v>3.8788005355149596E-3</v>
      </c>
      <c r="AI451" s="1">
        <f t="shared" si="142"/>
        <v>-0.61018240883013042</v>
      </c>
      <c r="AJ451" s="1">
        <f t="shared" si="125"/>
        <v>149.80755724661097</v>
      </c>
      <c r="AK451" s="2">
        <f t="shared" si="143"/>
        <v>6.9894682977351974E-4</v>
      </c>
      <c r="AM451" s="1">
        <f t="shared" si="144"/>
        <v>-1.8650761118952368</v>
      </c>
      <c r="AN451" s="1">
        <f t="shared" si="126"/>
        <v>148.55266354354586</v>
      </c>
      <c r="AO451" s="2">
        <f t="shared" si="145"/>
        <v>9.0697968865921085E-3</v>
      </c>
      <c r="AQ451" s="1">
        <f t="shared" si="146"/>
        <v>-2.4057609574943304</v>
      </c>
      <c r="AR451" s="1">
        <f t="shared" si="127"/>
        <v>148.01197869794677</v>
      </c>
      <c r="AS451" s="2">
        <f t="shared" si="147"/>
        <v>1.2676470311958126E-2</v>
      </c>
    </row>
    <row r="452" spans="1:45" x14ac:dyDescent="0.3">
      <c r="A452" s="3">
        <v>44040</v>
      </c>
      <c r="B452" s="4">
        <v>180</v>
      </c>
      <c r="C452" s="1">
        <v>92.924355000000006</v>
      </c>
      <c r="E452" s="1">
        <f t="shared" si="128"/>
        <v>93.919874656659601</v>
      </c>
      <c r="F452" s="1">
        <f t="shared" si="129"/>
        <v>0.99551965665959585</v>
      </c>
      <c r="H452" s="1">
        <f t="shared" si="130"/>
        <v>-0.16461626943532615</v>
      </c>
      <c r="I452" s="1">
        <f t="shared" si="120"/>
        <v>93.755258387224274</v>
      </c>
      <c r="J452" s="2">
        <f t="shared" si="131"/>
        <v>8.9417181020440533E-3</v>
      </c>
      <c r="L452" s="1">
        <f t="shared" si="132"/>
        <v>-0.33764099406952708</v>
      </c>
      <c r="M452" s="1">
        <f t="shared" si="121"/>
        <v>93.58223366259007</v>
      </c>
      <c r="N452" s="2">
        <f t="shared" si="133"/>
        <v>7.079722668939319E-3</v>
      </c>
      <c r="P452" s="1">
        <f t="shared" si="134"/>
        <v>8.1545481141984677E-2</v>
      </c>
      <c r="Q452" s="1">
        <f t="shared" si="122"/>
        <v>94.001420137801588</v>
      </c>
      <c r="R452" s="2">
        <f t="shared" si="135"/>
        <v>1.1590773353246119E-2</v>
      </c>
      <c r="T452" s="1">
        <f t="shared" si="136"/>
        <v>0.52954198439200639</v>
      </c>
      <c r="U452" s="1">
        <f t="shared" si="123"/>
        <v>94.449416641051613</v>
      </c>
      <c r="V452" s="2">
        <f t="shared" si="137"/>
        <v>1.6411861465722384E-2</v>
      </c>
      <c r="X452" s="3">
        <v>44040</v>
      </c>
      <c r="Y452" s="4">
        <v>180</v>
      </c>
      <c r="Z452" s="1">
        <v>151.155304</v>
      </c>
      <c r="AB452" s="1">
        <f t="shared" si="138"/>
        <v>150.11449866217646</v>
      </c>
      <c r="AC452" s="1">
        <f t="shared" si="139"/>
        <v>1.0408053378235422</v>
      </c>
      <c r="AE452" s="1">
        <f t="shared" si="140"/>
        <v>1.5387298315482023E-2</v>
      </c>
      <c r="AF452" s="1">
        <f t="shared" si="124"/>
        <v>150.12988596049195</v>
      </c>
      <c r="AG452" s="2">
        <f t="shared" si="141"/>
        <v>6.783870710273282E-3</v>
      </c>
      <c r="AI452" s="1">
        <f t="shared" si="142"/>
        <v>-0.51196115584917257</v>
      </c>
      <c r="AJ452" s="1">
        <f t="shared" si="125"/>
        <v>149.60253750632728</v>
      </c>
      <c r="AK452" s="2">
        <f t="shared" si="143"/>
        <v>1.0272656351329363E-2</v>
      </c>
      <c r="AM452" s="1">
        <f t="shared" si="144"/>
        <v>-0.83426493359904119</v>
      </c>
      <c r="AN452" s="1">
        <f t="shared" si="126"/>
        <v>149.28023372857743</v>
      </c>
      <c r="AO452" s="2">
        <f t="shared" si="145"/>
        <v>1.2404925409845838E-2</v>
      </c>
      <c r="AQ452" s="1">
        <f t="shared" si="146"/>
        <v>-0.59759378825679443</v>
      </c>
      <c r="AR452" s="1">
        <f t="shared" si="127"/>
        <v>149.51690487391966</v>
      </c>
      <c r="AS452" s="2">
        <f t="shared" si="147"/>
        <v>1.0839177208630034E-2</v>
      </c>
    </row>
    <row r="453" spans="1:45" x14ac:dyDescent="0.3">
      <c r="A453" s="3">
        <v>44041</v>
      </c>
      <c r="B453" s="4">
        <v>181</v>
      </c>
      <c r="C453" s="1">
        <v>94.705558999999994</v>
      </c>
      <c r="E453" s="1">
        <f t="shared" si="128"/>
        <v>93.322562862663844</v>
      </c>
      <c r="F453" s="1">
        <f t="shared" si="129"/>
        <v>1.3829961373361499</v>
      </c>
      <c r="H453" s="1">
        <f t="shared" si="130"/>
        <v>-0.23384755336499516</v>
      </c>
      <c r="I453" s="1">
        <f t="shared" si="120"/>
        <v>93.088715309298848</v>
      </c>
      <c r="J453" s="2">
        <f t="shared" si="131"/>
        <v>1.707232086240202E-2</v>
      </c>
      <c r="L453" s="1">
        <f t="shared" si="132"/>
        <v>-0.43112248204296999</v>
      </c>
      <c r="M453" s="1">
        <f t="shared" si="121"/>
        <v>92.891440380620878</v>
      </c>
      <c r="N453" s="2">
        <f t="shared" si="133"/>
        <v>1.915535517169711E-2</v>
      </c>
      <c r="P453" s="1">
        <f t="shared" si="134"/>
        <v>-0.36650032044892522</v>
      </c>
      <c r="Q453" s="1">
        <f t="shared" si="122"/>
        <v>92.956062542214923</v>
      </c>
      <c r="R453" s="2">
        <f t="shared" si="135"/>
        <v>1.8473007036314215E-2</v>
      </c>
      <c r="T453" s="1">
        <f t="shared" si="136"/>
        <v>-0.43955226502147055</v>
      </c>
      <c r="U453" s="1">
        <f t="shared" si="123"/>
        <v>92.883010597642368</v>
      </c>
      <c r="V453" s="2">
        <f t="shared" si="137"/>
        <v>1.9244365606433153E-2</v>
      </c>
      <c r="X453" s="3">
        <v>44041</v>
      </c>
      <c r="Y453" s="4">
        <v>181</v>
      </c>
      <c r="Z453" s="1">
        <v>153.71086099999999</v>
      </c>
      <c r="AB453" s="1">
        <f t="shared" si="138"/>
        <v>150.7389818648706</v>
      </c>
      <c r="AC453" s="1">
        <f t="shared" si="139"/>
        <v>2.9718791351293987</v>
      </c>
      <c r="AE453" s="1">
        <f t="shared" si="140"/>
        <v>0.11284264301606678</v>
      </c>
      <c r="AF453" s="1">
        <f t="shared" si="124"/>
        <v>150.85182450788668</v>
      </c>
      <c r="AG453" s="2">
        <f t="shared" si="141"/>
        <v>1.8600094186664654E-2</v>
      </c>
      <c r="AI453" s="1">
        <f t="shared" si="142"/>
        <v>-0.14829896111531357</v>
      </c>
      <c r="AJ453" s="1">
        <f t="shared" si="125"/>
        <v>150.59068290375529</v>
      </c>
      <c r="AK453" s="2">
        <f t="shared" si="143"/>
        <v>2.0299008644839356E-2</v>
      </c>
      <c r="AM453" s="1">
        <f t="shared" si="144"/>
        <v>0.12850883635445626</v>
      </c>
      <c r="AN453" s="1">
        <f t="shared" si="126"/>
        <v>150.86749070122505</v>
      </c>
      <c r="AO453" s="2">
        <f t="shared" si="145"/>
        <v>1.8498174301261269E-2</v>
      </c>
      <c r="AQ453" s="1">
        <f t="shared" si="146"/>
        <v>0.45339242396100626</v>
      </c>
      <c r="AR453" s="1">
        <f t="shared" si="127"/>
        <v>151.19237428883162</v>
      </c>
      <c r="AS453" s="2">
        <f t="shared" si="147"/>
        <v>1.6384572272797163E-2</v>
      </c>
    </row>
    <row r="454" spans="1:45" x14ac:dyDescent="0.3">
      <c r="A454" s="3">
        <v>44042</v>
      </c>
      <c r="B454" s="4">
        <v>182</v>
      </c>
      <c r="C454" s="1">
        <v>95.851517000000001</v>
      </c>
      <c r="E454" s="1">
        <f t="shared" si="128"/>
        <v>94.152360545065534</v>
      </c>
      <c r="F454" s="1">
        <f t="shared" si="129"/>
        <v>1.6991564549344673</v>
      </c>
      <c r="H454" s="1">
        <f t="shared" si="130"/>
        <v>-6.3664315642325525E-2</v>
      </c>
      <c r="I454" s="1">
        <f t="shared" si="120"/>
        <v>94.088696229423206</v>
      </c>
      <c r="J454" s="2">
        <f t="shared" si="131"/>
        <v>1.839116193202028E-2</v>
      </c>
      <c r="L454" s="1">
        <f t="shared" si="132"/>
        <v>2.2808777157107607E-2</v>
      </c>
      <c r="M454" s="1">
        <f t="shared" si="121"/>
        <v>94.175169322222644</v>
      </c>
      <c r="N454" s="2">
        <f t="shared" si="133"/>
        <v>1.748900518473127E-2</v>
      </c>
      <c r="P454" s="1">
        <f t="shared" si="134"/>
        <v>0.42305636143248082</v>
      </c>
      <c r="Q454" s="1">
        <f t="shared" si="122"/>
        <v>94.57541690649802</v>
      </c>
      <c r="R454" s="2">
        <f t="shared" si="135"/>
        <v>1.3313300962174451E-2</v>
      </c>
      <c r="T454" s="1">
        <f t="shared" si="136"/>
        <v>0.65208868976244738</v>
      </c>
      <c r="U454" s="1">
        <f t="shared" si="123"/>
        <v>94.804449234827985</v>
      </c>
      <c r="V454" s="2">
        <f t="shared" si="137"/>
        <v>1.0923851786007899E-2</v>
      </c>
      <c r="X454" s="3">
        <v>44042</v>
      </c>
      <c r="Y454" s="4">
        <v>182</v>
      </c>
      <c r="Z454" s="1">
        <v>148.321335</v>
      </c>
      <c r="AB454" s="1">
        <f t="shared" si="138"/>
        <v>152.52210934594825</v>
      </c>
      <c r="AC454" s="1">
        <f t="shared" si="139"/>
        <v>4.2007743459482469</v>
      </c>
      <c r="AE454" s="1">
        <f t="shared" si="140"/>
        <v>0.38008821710592111</v>
      </c>
      <c r="AF454" s="1">
        <f t="shared" si="124"/>
        <v>152.90219756305416</v>
      </c>
      <c r="AG454" s="2">
        <f t="shared" si="141"/>
        <v>3.0884717718149948E-2</v>
      </c>
      <c r="AI454" s="1">
        <f t="shared" si="142"/>
        <v>0.46975750038643677</v>
      </c>
      <c r="AJ454" s="1">
        <f t="shared" si="125"/>
        <v>152.99186684633469</v>
      </c>
      <c r="AK454" s="2">
        <f t="shared" si="143"/>
        <v>3.1489278641772492E-2</v>
      </c>
      <c r="AM454" s="1">
        <f t="shared" si="144"/>
        <v>1.2205571418717682</v>
      </c>
      <c r="AN454" s="1">
        <f t="shared" si="126"/>
        <v>153.74266648782003</v>
      </c>
      <c r="AO454" s="2">
        <f t="shared" si="145"/>
        <v>3.6551258710151351E-2</v>
      </c>
      <c r="AQ454" s="1">
        <f t="shared" si="146"/>
        <v>1.5969645730813253</v>
      </c>
      <c r="AR454" s="1">
        <f t="shared" si="127"/>
        <v>154.11907391902957</v>
      </c>
      <c r="AS454" s="2">
        <f t="shared" si="147"/>
        <v>3.9089042173397169E-2</v>
      </c>
    </row>
    <row r="455" spans="1:45" x14ac:dyDescent="0.3">
      <c r="A455" s="3">
        <v>44043</v>
      </c>
      <c r="B455" s="4">
        <v>183</v>
      </c>
      <c r="C455" s="1">
        <v>105.88608600000001</v>
      </c>
      <c r="E455" s="1">
        <f t="shared" si="128"/>
        <v>95.171854418026214</v>
      </c>
      <c r="F455" s="1">
        <f t="shared" si="129"/>
        <v>10.714231581973792</v>
      </c>
      <c r="H455" s="1">
        <f t="shared" si="130"/>
        <v>0.10964099453415543</v>
      </c>
      <c r="I455" s="1">
        <f t="shared" si="120"/>
        <v>95.281495412560375</v>
      </c>
      <c r="J455" s="2">
        <f t="shared" si="131"/>
        <v>0.10015093567099675</v>
      </c>
      <c r="L455" s="1">
        <f t="shared" si="132"/>
        <v>0.38161541164639379</v>
      </c>
      <c r="M455" s="1">
        <f t="shared" si="121"/>
        <v>95.553469829672608</v>
      </c>
      <c r="N455" s="2">
        <f t="shared" si="133"/>
        <v>9.758237895701799E-2</v>
      </c>
      <c r="P455" s="1">
        <f t="shared" si="134"/>
        <v>0.81670511904109255</v>
      </c>
      <c r="Q455" s="1">
        <f t="shared" si="122"/>
        <v>95.988559537067303</v>
      </c>
      <c r="R455" s="2">
        <f t="shared" si="135"/>
        <v>9.3473343258081168E-2</v>
      </c>
      <c r="T455" s="1">
        <f t="shared" si="136"/>
        <v>0.9680571473129278</v>
      </c>
      <c r="U455" s="1">
        <f t="shared" si="123"/>
        <v>96.139911565339148</v>
      </c>
      <c r="V455" s="2">
        <f t="shared" si="137"/>
        <v>9.2043957830879292E-2</v>
      </c>
      <c r="X455" s="3">
        <v>44043</v>
      </c>
      <c r="Y455" s="4">
        <v>183</v>
      </c>
      <c r="Z455" s="1">
        <v>148.53015099999999</v>
      </c>
      <c r="AB455" s="1">
        <f t="shared" si="138"/>
        <v>150.0016447383793</v>
      </c>
      <c r="AC455" s="1">
        <f t="shared" si="139"/>
        <v>1.4714937383793085</v>
      </c>
      <c r="AE455" s="1">
        <f t="shared" si="140"/>
        <v>-8.4000234842058874E-2</v>
      </c>
      <c r="AF455" s="1">
        <f t="shared" si="124"/>
        <v>149.91764450353725</v>
      </c>
      <c r="AG455" s="2">
        <f t="shared" si="141"/>
        <v>9.3414939269620585E-3</v>
      </c>
      <c r="AI455" s="1">
        <f t="shared" si="142"/>
        <v>-0.48711357415928824</v>
      </c>
      <c r="AJ455" s="1">
        <f t="shared" si="125"/>
        <v>149.51453116422002</v>
      </c>
      <c r="AK455" s="2">
        <f t="shared" si="143"/>
        <v>6.6274770313808386E-3</v>
      </c>
      <c r="AM455" s="1">
        <f t="shared" si="144"/>
        <v>-1.2485172127591087</v>
      </c>
      <c r="AN455" s="1">
        <f t="shared" si="126"/>
        <v>148.75312752562019</v>
      </c>
      <c r="AO455" s="2">
        <f t="shared" si="145"/>
        <v>1.5012206216648714E-3</v>
      </c>
      <c r="AQ455" s="1">
        <f t="shared" si="146"/>
        <v>-1.9440245222779144</v>
      </c>
      <c r="AR455" s="1">
        <f t="shared" si="127"/>
        <v>148.05762021610138</v>
      </c>
      <c r="AS455" s="2">
        <f t="shared" si="147"/>
        <v>3.1813795429226051E-3</v>
      </c>
    </row>
    <row r="456" spans="1:45" x14ac:dyDescent="0.3">
      <c r="A456" s="3">
        <v>44046</v>
      </c>
      <c r="B456" s="4">
        <v>184</v>
      </c>
      <c r="C456" s="1">
        <v>108.554153</v>
      </c>
      <c r="E456" s="1">
        <f t="shared" si="128"/>
        <v>101.6003933672105</v>
      </c>
      <c r="F456" s="1">
        <f t="shared" si="129"/>
        <v>6.9537596327894988</v>
      </c>
      <c r="H456" s="1">
        <f t="shared" si="130"/>
        <v>1.1206646672781764</v>
      </c>
      <c r="I456" s="1">
        <f t="shared" si="120"/>
        <v>102.72105803448868</v>
      </c>
      <c r="J456" s="2">
        <f t="shared" si="131"/>
        <v>5.3734424748460075E-2</v>
      </c>
      <c r="L456" s="1">
        <f t="shared" si="132"/>
        <v>2.5585078851600351</v>
      </c>
      <c r="M456" s="1">
        <f t="shared" si="121"/>
        <v>104.15890125237054</v>
      </c>
      <c r="N456" s="2">
        <f t="shared" si="133"/>
        <v>4.0489024382415466E-2</v>
      </c>
      <c r="P456" s="1">
        <f t="shared" si="134"/>
        <v>4.5205154469356001</v>
      </c>
      <c r="Q456" s="1">
        <f t="shared" si="122"/>
        <v>106.12090881414611</v>
      </c>
      <c r="R456" s="2">
        <f t="shared" si="135"/>
        <v>2.241502622063565E-2</v>
      </c>
      <c r="T456" s="1">
        <f t="shared" si="136"/>
        <v>5.6640714969222961</v>
      </c>
      <c r="U456" s="1">
        <f t="shared" si="123"/>
        <v>107.26446486413279</v>
      </c>
      <c r="V456" s="2">
        <f t="shared" si="137"/>
        <v>1.1880596920757228E-2</v>
      </c>
      <c r="X456" s="3">
        <v>44046</v>
      </c>
      <c r="Y456" s="4">
        <v>184</v>
      </c>
      <c r="Z456" s="1">
        <v>147.694885</v>
      </c>
      <c r="AB456" s="1">
        <f t="shared" si="138"/>
        <v>149.11874849535172</v>
      </c>
      <c r="AC456" s="1">
        <f t="shared" si="139"/>
        <v>1.4238634953517249</v>
      </c>
      <c r="AE456" s="1">
        <f t="shared" si="140"/>
        <v>-0.21182359615174126</v>
      </c>
      <c r="AF456" s="1">
        <f t="shared" si="124"/>
        <v>148.90692489919999</v>
      </c>
      <c r="AG456" s="2">
        <f t="shared" si="141"/>
        <v>8.2063769452814395E-3</v>
      </c>
      <c r="AI456" s="1">
        <f t="shared" si="142"/>
        <v>-0.6137640281971396</v>
      </c>
      <c r="AJ456" s="1">
        <f t="shared" si="125"/>
        <v>148.50498446715457</v>
      </c>
      <c r="AK456" s="2">
        <f t="shared" si="143"/>
        <v>5.4849527602433357E-3</v>
      </c>
      <c r="AM456" s="1">
        <f t="shared" si="144"/>
        <v>-1.0072073727362956</v>
      </c>
      <c r="AN456" s="1">
        <f t="shared" si="126"/>
        <v>148.11154112261542</v>
      </c>
      <c r="AO456" s="2">
        <f t="shared" si="145"/>
        <v>2.8210599345767562E-3</v>
      </c>
      <c r="AQ456" s="1">
        <f t="shared" si="146"/>
        <v>-1.0314542021226214</v>
      </c>
      <c r="AR456" s="1">
        <f t="shared" si="127"/>
        <v>148.08729429322909</v>
      </c>
      <c r="AS456" s="2">
        <f t="shared" si="147"/>
        <v>2.6568915587638206E-3</v>
      </c>
    </row>
    <row r="457" spans="1:45" x14ac:dyDescent="0.3">
      <c r="A457" s="3">
        <v>44047</v>
      </c>
      <c r="B457" s="4">
        <v>185</v>
      </c>
      <c r="C457" s="1">
        <v>109.279099</v>
      </c>
      <c r="E457" s="1">
        <f t="shared" si="128"/>
        <v>105.77264914688419</v>
      </c>
      <c r="F457" s="1">
        <f t="shared" si="129"/>
        <v>3.5064498531158108</v>
      </c>
      <c r="H457" s="1">
        <f t="shared" si="130"/>
        <v>1.6089192452614585</v>
      </c>
      <c r="I457" s="1">
        <f t="shared" si="120"/>
        <v>107.38156839214565</v>
      </c>
      <c r="J457" s="2">
        <f t="shared" si="131"/>
        <v>1.7364076252626769E-2</v>
      </c>
      <c r="L457" s="1">
        <f t="shared" si="132"/>
        <v>3.1394571271849512</v>
      </c>
      <c r="M457" s="1">
        <f t="shared" si="121"/>
        <v>108.91210627406915</v>
      </c>
      <c r="N457" s="2">
        <f t="shared" si="133"/>
        <v>3.3583066596372334E-3</v>
      </c>
      <c r="P457" s="1">
        <f t="shared" si="134"/>
        <v>4.2906640665427398</v>
      </c>
      <c r="Q457" s="1">
        <f t="shared" si="122"/>
        <v>110.06331321342694</v>
      </c>
      <c r="R457" s="2">
        <f t="shared" si="135"/>
        <v>7.1762507250076723E-3</v>
      </c>
      <c r="T457" s="1">
        <f t="shared" si="136"/>
        <v>4.3811099800884961</v>
      </c>
      <c r="U457" s="1">
        <f t="shared" si="123"/>
        <v>110.15375912697269</v>
      </c>
      <c r="V457" s="2">
        <f t="shared" si="137"/>
        <v>8.0039104913619871E-3</v>
      </c>
      <c r="X457" s="3">
        <v>44047</v>
      </c>
      <c r="Y457" s="4">
        <v>185</v>
      </c>
      <c r="Z457" s="1">
        <v>146.501633</v>
      </c>
      <c r="AB457" s="1">
        <f t="shared" si="138"/>
        <v>148.26443039814069</v>
      </c>
      <c r="AC457" s="1">
        <f t="shared" si="139"/>
        <v>1.762797398140691</v>
      </c>
      <c r="AE457" s="1">
        <f t="shared" si="140"/>
        <v>-0.31462271632122824</v>
      </c>
      <c r="AF457" s="1">
        <f t="shared" si="124"/>
        <v>147.94980768181946</v>
      </c>
      <c r="AG457" s="2">
        <f t="shared" si="141"/>
        <v>9.8850412255777828E-3</v>
      </c>
      <c r="AI457" s="1">
        <f t="shared" si="142"/>
        <v>-0.69074133028158613</v>
      </c>
      <c r="AJ457" s="1">
        <f t="shared" si="125"/>
        <v>147.57368906785911</v>
      </c>
      <c r="AK457" s="2">
        <f t="shared" si="143"/>
        <v>7.3177072903966092E-3</v>
      </c>
      <c r="AM457" s="1">
        <f t="shared" si="144"/>
        <v>-0.90630045088962352</v>
      </c>
      <c r="AN457" s="1">
        <f t="shared" si="126"/>
        <v>147.35812994725106</v>
      </c>
      <c r="AO457" s="2">
        <f t="shared" si="145"/>
        <v>5.846330376747812E-3</v>
      </c>
      <c r="AQ457" s="1">
        <f t="shared" si="146"/>
        <v>-0.87911715189865702</v>
      </c>
      <c r="AR457" s="1">
        <f t="shared" si="127"/>
        <v>147.38531324624202</v>
      </c>
      <c r="AS457" s="2">
        <f t="shared" si="147"/>
        <v>6.0318798374214867E-3</v>
      </c>
    </row>
    <row r="458" spans="1:45" x14ac:dyDescent="0.3">
      <c r="A458" s="3">
        <v>44048</v>
      </c>
      <c r="B458" s="4">
        <v>186</v>
      </c>
      <c r="C458" s="1">
        <v>109.675194</v>
      </c>
      <c r="E458" s="1">
        <f t="shared" si="128"/>
        <v>107.87651905875369</v>
      </c>
      <c r="F458" s="1">
        <f t="shared" si="129"/>
        <v>1.7986749412463183</v>
      </c>
      <c r="H458" s="1">
        <f t="shared" si="130"/>
        <v>1.6881113519187443</v>
      </c>
      <c r="I458" s="1">
        <f t="shared" si="120"/>
        <v>109.56463041067244</v>
      </c>
      <c r="J458" s="2">
        <f t="shared" si="131"/>
        <v>1.0081002393993387E-3</v>
      </c>
      <c r="L458" s="1">
        <f t="shared" si="132"/>
        <v>2.7666457296713869</v>
      </c>
      <c r="M458" s="1">
        <f t="shared" si="121"/>
        <v>110.64316478842507</v>
      </c>
      <c r="N458" s="2">
        <f t="shared" si="133"/>
        <v>8.8257950874931958E-3</v>
      </c>
      <c r="P458" s="1">
        <f t="shared" si="134"/>
        <v>2.8473799244583979</v>
      </c>
      <c r="Q458" s="1">
        <f t="shared" si="122"/>
        <v>110.72389898321208</v>
      </c>
      <c r="R458" s="2">
        <f t="shared" si="135"/>
        <v>9.5619159170311201E-3</v>
      </c>
      <c r="T458" s="1">
        <f t="shared" si="136"/>
        <v>2.4226835214201552</v>
      </c>
      <c r="U458" s="1">
        <f t="shared" si="123"/>
        <v>110.29920258017384</v>
      </c>
      <c r="V458" s="2">
        <f t="shared" si="137"/>
        <v>5.6896054377969544E-3</v>
      </c>
      <c r="X458" s="3">
        <v>44048</v>
      </c>
      <c r="Y458" s="4">
        <v>186</v>
      </c>
      <c r="Z458" s="1">
        <v>149.972015</v>
      </c>
      <c r="AB458" s="1">
        <f t="shared" si="138"/>
        <v>147.20675195925628</v>
      </c>
      <c r="AC458" s="1">
        <f t="shared" si="139"/>
        <v>2.7652630407437186</v>
      </c>
      <c r="AE458" s="1">
        <f t="shared" si="140"/>
        <v>-0.43351163193133713</v>
      </c>
      <c r="AF458" s="1">
        <f t="shared" si="124"/>
        <v>146.77324032732494</v>
      </c>
      <c r="AG458" s="2">
        <f t="shared" si="141"/>
        <v>2.1329143791760465E-2</v>
      </c>
      <c r="AI458" s="1">
        <f t="shared" si="142"/>
        <v>-0.8081612050344894</v>
      </c>
      <c r="AJ458" s="1">
        <f t="shared" si="125"/>
        <v>146.3985907542218</v>
      </c>
      <c r="AK458" s="2">
        <f t="shared" si="143"/>
        <v>2.3827273680214263E-2</v>
      </c>
      <c r="AM458" s="1">
        <f t="shared" si="144"/>
        <v>-1.0062099229661818</v>
      </c>
      <c r="AN458" s="1">
        <f t="shared" si="126"/>
        <v>146.2005420362901</v>
      </c>
      <c r="AO458" s="2">
        <f t="shared" si="145"/>
        <v>2.5147844840985145E-2</v>
      </c>
      <c r="AQ458" s="1">
        <f t="shared" si="146"/>
        <v>-1.0326798587064037</v>
      </c>
      <c r="AR458" s="1">
        <f t="shared" si="127"/>
        <v>146.17407210054986</v>
      </c>
      <c r="AS458" s="2">
        <f t="shared" si="147"/>
        <v>2.5324344008114678E-2</v>
      </c>
    </row>
    <row r="459" spans="1:45" x14ac:dyDescent="0.3">
      <c r="A459" s="3">
        <v>44049</v>
      </c>
      <c r="B459" s="4">
        <v>187</v>
      </c>
      <c r="C459" s="1">
        <v>113.501678</v>
      </c>
      <c r="E459" s="1">
        <f t="shared" si="128"/>
        <v>108.95572402350149</v>
      </c>
      <c r="F459" s="1">
        <f t="shared" si="129"/>
        <v>4.5459539764985095</v>
      </c>
      <c r="H459" s="1">
        <f t="shared" si="130"/>
        <v>1.5906863299713936</v>
      </c>
      <c r="I459" s="1">
        <f t="shared" si="120"/>
        <v>110.54641035347288</v>
      </c>
      <c r="J459" s="2">
        <f t="shared" si="131"/>
        <v>2.6037215472066583E-2</v>
      </c>
      <c r="L459" s="1">
        <f t="shared" si="132"/>
        <v>2.1591670542988965</v>
      </c>
      <c r="M459" s="1">
        <f t="shared" si="121"/>
        <v>111.11489107780038</v>
      </c>
      <c r="N459" s="2">
        <f t="shared" si="133"/>
        <v>2.1028648776449093E-2</v>
      </c>
      <c r="P459" s="1">
        <f t="shared" si="134"/>
        <v>1.6803844510494048</v>
      </c>
      <c r="Q459" s="1">
        <f t="shared" si="122"/>
        <v>110.63610847455089</v>
      </c>
      <c r="R459" s="2">
        <f t="shared" si="135"/>
        <v>2.5246935340014123E-2</v>
      </c>
      <c r="T459" s="1">
        <f t="shared" si="136"/>
        <v>1.2672919626819317</v>
      </c>
      <c r="U459" s="1">
        <f t="shared" si="123"/>
        <v>110.22301598618343</v>
      </c>
      <c r="V459" s="2">
        <f t="shared" si="137"/>
        <v>2.8886462928033291E-2</v>
      </c>
      <c r="X459" s="3">
        <v>44049</v>
      </c>
      <c r="Y459" s="4">
        <v>187</v>
      </c>
      <c r="Z459" s="1">
        <v>151.72210699999999</v>
      </c>
      <c r="AB459" s="1">
        <f t="shared" si="138"/>
        <v>148.86590978370253</v>
      </c>
      <c r="AC459" s="1">
        <f t="shared" si="139"/>
        <v>2.8561972162974598</v>
      </c>
      <c r="AE459" s="1">
        <f t="shared" si="140"/>
        <v>-9.8684518910922558E-2</v>
      </c>
      <c r="AF459" s="1">
        <f t="shared" si="124"/>
        <v>148.76722526479162</v>
      </c>
      <c r="AG459" s="2">
        <f t="shared" si="141"/>
        <v>1.9475617585566318E-2</v>
      </c>
      <c r="AI459" s="1">
        <f t="shared" si="142"/>
        <v>-1.8619115600651437E-2</v>
      </c>
      <c r="AJ459" s="1">
        <f t="shared" si="125"/>
        <v>148.84729066810189</v>
      </c>
      <c r="AK459" s="2">
        <f t="shared" si="143"/>
        <v>1.8947906727251704E-2</v>
      </c>
      <c r="AM459" s="1">
        <f t="shared" si="144"/>
        <v>0.75293279032602589</v>
      </c>
      <c r="AN459" s="1">
        <f t="shared" si="126"/>
        <v>149.61884257402855</v>
      </c>
      <c r="AO459" s="2">
        <f t="shared" si="145"/>
        <v>1.3862610186210015E-2</v>
      </c>
      <c r="AQ459" s="1">
        <f t="shared" si="146"/>
        <v>1.2823005488048818</v>
      </c>
      <c r="AR459" s="1">
        <f t="shared" si="127"/>
        <v>150.1482103325074</v>
      </c>
      <c r="AS459" s="2">
        <f t="shared" si="147"/>
        <v>1.0373548710950808E-2</v>
      </c>
    </row>
    <row r="460" spans="1:45" x14ac:dyDescent="0.3">
      <c r="A460" s="3">
        <v>44050</v>
      </c>
      <c r="B460" s="4">
        <v>188</v>
      </c>
      <c r="C460" s="1">
        <v>110.92113500000001</v>
      </c>
      <c r="E460" s="1">
        <f t="shared" si="128"/>
        <v>111.68329640940058</v>
      </c>
      <c r="F460" s="1">
        <f t="shared" si="129"/>
        <v>0.76216140940057642</v>
      </c>
      <c r="H460" s="1">
        <f t="shared" si="130"/>
        <v>1.7725880989198255</v>
      </c>
      <c r="I460" s="1">
        <f t="shared" si="120"/>
        <v>113.45588450832041</v>
      </c>
      <c r="J460" s="2">
        <f t="shared" si="131"/>
        <v>2.2851817269273364E-2</v>
      </c>
      <c r="L460" s="1">
        <f t="shared" si="132"/>
        <v>2.3637929736749679</v>
      </c>
      <c r="M460" s="1">
        <f t="shared" si="121"/>
        <v>114.04708938307554</v>
      </c>
      <c r="N460" s="2">
        <f t="shared" si="133"/>
        <v>2.8181774222518885E-2</v>
      </c>
      <c r="P460" s="1">
        <f t="shared" si="134"/>
        <v>2.3715284880501999</v>
      </c>
      <c r="Q460" s="1">
        <f t="shared" si="122"/>
        <v>114.05482489745079</v>
      </c>
      <c r="R460" s="2">
        <f t="shared" si="135"/>
        <v>2.825151309036622E-2</v>
      </c>
      <c r="T460" s="1">
        <f t="shared" si="136"/>
        <v>2.5231331266486916</v>
      </c>
      <c r="U460" s="1">
        <f t="shared" si="123"/>
        <v>114.20642953604927</v>
      </c>
      <c r="V460" s="2">
        <f t="shared" si="137"/>
        <v>2.9618291735378149E-2</v>
      </c>
      <c r="X460" s="3">
        <v>44050</v>
      </c>
      <c r="Y460" s="4">
        <v>188</v>
      </c>
      <c r="Z460" s="1">
        <v>154.23788500000001</v>
      </c>
      <c r="AB460" s="1">
        <f t="shared" si="138"/>
        <v>150.57962811348102</v>
      </c>
      <c r="AC460" s="1">
        <f t="shared" si="139"/>
        <v>3.6582568865189842</v>
      </c>
      <c r="AE460" s="1">
        <f t="shared" si="140"/>
        <v>0.19129993687938301</v>
      </c>
      <c r="AF460" s="1">
        <f t="shared" si="124"/>
        <v>150.7709280503604</v>
      </c>
      <c r="AG460" s="2">
        <f t="shared" si="141"/>
        <v>2.2477985545766587E-2</v>
      </c>
      <c r="AI460" s="1">
        <f t="shared" si="142"/>
        <v>0.53572886692067301</v>
      </c>
      <c r="AJ460" s="1">
        <f t="shared" si="125"/>
        <v>151.11535698040169</v>
      </c>
      <c r="AK460" s="2">
        <f t="shared" si="143"/>
        <v>2.0244883542057907E-2</v>
      </c>
      <c r="AM460" s="1">
        <f t="shared" si="144"/>
        <v>1.3870512463646505</v>
      </c>
      <c r="AN460" s="1">
        <f t="shared" si="126"/>
        <v>151.96667935984567</v>
      </c>
      <c r="AO460" s="2">
        <f t="shared" si="145"/>
        <v>1.4725342221558179E-2</v>
      </c>
      <c r="AQ460" s="1">
        <f t="shared" si="146"/>
        <v>1.6533198404421825</v>
      </c>
      <c r="AR460" s="1">
        <f t="shared" si="127"/>
        <v>152.2329479539232</v>
      </c>
      <c r="AS460" s="2">
        <f t="shared" si="147"/>
        <v>1.2998992083409367E-2</v>
      </c>
    </row>
    <row r="461" spans="1:45" x14ac:dyDescent="0.3">
      <c r="A461" s="3">
        <v>44053</v>
      </c>
      <c r="B461" s="4">
        <v>189</v>
      </c>
      <c r="C461" s="1">
        <v>112.533356</v>
      </c>
      <c r="E461" s="1">
        <f t="shared" si="128"/>
        <v>111.22599956376024</v>
      </c>
      <c r="F461" s="1">
        <f t="shared" si="129"/>
        <v>1.3073564362397576</v>
      </c>
      <c r="H461" s="1">
        <f t="shared" si="130"/>
        <v>1.4158065077901985</v>
      </c>
      <c r="I461" s="1">
        <f t="shared" si="120"/>
        <v>112.64180607155043</v>
      </c>
      <c r="J461" s="2">
        <f t="shared" si="131"/>
        <v>9.6371489667860057E-4</v>
      </c>
      <c r="L461" s="1">
        <f t="shared" si="132"/>
        <v>1.348200638721456</v>
      </c>
      <c r="M461" s="1">
        <f t="shared" si="121"/>
        <v>112.57420020248169</v>
      </c>
      <c r="N461" s="2">
        <f t="shared" si="133"/>
        <v>3.6295196316453508E-4</v>
      </c>
      <c r="P461" s="1">
        <f t="shared" si="134"/>
        <v>0.50450376781444151</v>
      </c>
      <c r="Q461" s="1">
        <f t="shared" si="122"/>
        <v>111.73050333157468</v>
      </c>
      <c r="R461" s="2">
        <f t="shared" si="135"/>
        <v>7.1343528440164583E-3</v>
      </c>
      <c r="T461" s="1">
        <f t="shared" si="136"/>
        <v>-4.003664951987812E-2</v>
      </c>
      <c r="U461" s="1">
        <f t="shared" si="123"/>
        <v>111.18596291424036</v>
      </c>
      <c r="V461" s="2">
        <f t="shared" si="137"/>
        <v>1.1973277378838985E-2</v>
      </c>
      <c r="X461" s="3">
        <v>44053</v>
      </c>
      <c r="Y461" s="4">
        <v>189</v>
      </c>
      <c r="Z461" s="1">
        <v>158.53358499999999</v>
      </c>
      <c r="AB461" s="1">
        <f t="shared" si="138"/>
        <v>152.77458224539242</v>
      </c>
      <c r="AC461" s="1">
        <f t="shared" si="139"/>
        <v>5.7590027546075646</v>
      </c>
      <c r="AE461" s="1">
        <f t="shared" si="140"/>
        <v>0.51188460808450609</v>
      </c>
      <c r="AF461" s="1">
        <f t="shared" si="124"/>
        <v>153.28646685347692</v>
      </c>
      <c r="AG461" s="2">
        <f t="shared" si="141"/>
        <v>3.3097833159598737E-2</v>
      </c>
      <c r="AI461" s="1">
        <f t="shared" si="142"/>
        <v>1.0666809517177063</v>
      </c>
      <c r="AJ461" s="1">
        <f t="shared" si="125"/>
        <v>153.84126319711012</v>
      </c>
      <c r="AK461" s="2">
        <f t="shared" si="143"/>
        <v>2.9598282300181786E-2</v>
      </c>
      <c r="AM461" s="1">
        <f t="shared" si="144"/>
        <v>1.9202671508255065</v>
      </c>
      <c r="AN461" s="1">
        <f t="shared" si="126"/>
        <v>154.69484939621793</v>
      </c>
      <c r="AO461" s="2">
        <f t="shared" si="145"/>
        <v>2.4214021298906825E-2</v>
      </c>
      <c r="AQ461" s="1">
        <f t="shared" si="146"/>
        <v>2.1191253311057112</v>
      </c>
      <c r="AR461" s="1">
        <f t="shared" si="127"/>
        <v>154.89370757649814</v>
      </c>
      <c r="AS461" s="2">
        <f t="shared" si="147"/>
        <v>2.2959661345587083E-2</v>
      </c>
    </row>
    <row r="462" spans="1:45" x14ac:dyDescent="0.3">
      <c r="A462" s="3">
        <v>44054</v>
      </c>
      <c r="B462" s="4">
        <v>190</v>
      </c>
      <c r="C462" s="1">
        <v>109.186623</v>
      </c>
      <c r="E462" s="1">
        <f t="shared" si="128"/>
        <v>112.0104134255041</v>
      </c>
      <c r="F462" s="1">
        <f t="shared" si="129"/>
        <v>2.8237904255041002</v>
      </c>
      <c r="H462" s="1">
        <f t="shared" si="130"/>
        <v>1.3147836844227838</v>
      </c>
      <c r="I462" s="1">
        <f t="shared" si="120"/>
        <v>113.32519710992688</v>
      </c>
      <c r="J462" s="2">
        <f t="shared" si="131"/>
        <v>3.7903673510690759E-2</v>
      </c>
      <c r="L462" s="1">
        <f t="shared" si="132"/>
        <v>1.1452373990095206</v>
      </c>
      <c r="M462" s="1">
        <f t="shared" si="121"/>
        <v>113.15565082451361</v>
      </c>
      <c r="N462" s="2">
        <f t="shared" si="133"/>
        <v>3.6350861629941764E-2</v>
      </c>
      <c r="P462" s="1">
        <f t="shared" si="134"/>
        <v>0.68924442980785594</v>
      </c>
      <c r="Q462" s="1">
        <f t="shared" si="122"/>
        <v>112.69965785531195</v>
      </c>
      <c r="R462" s="2">
        <f t="shared" si="135"/>
        <v>3.2174590245473179E-2</v>
      </c>
      <c r="T462" s="1">
        <f t="shared" si="136"/>
        <v>0.66899079016693441</v>
      </c>
      <c r="U462" s="1">
        <f t="shared" si="123"/>
        <v>112.67940421567103</v>
      </c>
      <c r="V462" s="2">
        <f t="shared" si="137"/>
        <v>3.1989094631775822E-2</v>
      </c>
      <c r="X462" s="3">
        <v>44054</v>
      </c>
      <c r="Y462" s="4">
        <v>190</v>
      </c>
      <c r="Z462" s="1">
        <v>159.378815</v>
      </c>
      <c r="AB462" s="1">
        <f t="shared" si="138"/>
        <v>156.22998389815697</v>
      </c>
      <c r="AC462" s="1">
        <f t="shared" si="139"/>
        <v>3.1488311018430295</v>
      </c>
      <c r="AE462" s="1">
        <f t="shared" si="140"/>
        <v>0.98284733523331314</v>
      </c>
      <c r="AF462" s="1">
        <f t="shared" si="124"/>
        <v>157.21283123339029</v>
      </c>
      <c r="AG462" s="2">
        <f t="shared" si="141"/>
        <v>1.359016106757798E-2</v>
      </c>
      <c r="AI462" s="1">
        <f t="shared" si="142"/>
        <v>1.8310715760526963</v>
      </c>
      <c r="AJ462" s="1">
        <f t="shared" si="125"/>
        <v>158.06105547420967</v>
      </c>
      <c r="AK462" s="2">
        <f t="shared" si="143"/>
        <v>8.2680971482335108E-3</v>
      </c>
      <c r="AM462" s="1">
        <f t="shared" si="144"/>
        <v>2.9334559221052752</v>
      </c>
      <c r="AN462" s="1">
        <f t="shared" si="126"/>
        <v>159.16343982026225</v>
      </c>
      <c r="AO462" s="2">
        <f t="shared" si="145"/>
        <v>1.3513413293840095E-3</v>
      </c>
      <c r="AQ462" s="1">
        <f t="shared" si="146"/>
        <v>3.2683229677323125</v>
      </c>
      <c r="AR462" s="1">
        <f t="shared" si="127"/>
        <v>159.49830686588928</v>
      </c>
      <c r="AS462" s="2">
        <f t="shared" si="147"/>
        <v>7.4973493741482009E-4</v>
      </c>
    </row>
    <row r="463" spans="1:45" x14ac:dyDescent="0.3">
      <c r="A463" s="3">
        <v>44055</v>
      </c>
      <c r="B463" s="4">
        <v>191</v>
      </c>
      <c r="C463" s="1">
        <v>112.815369</v>
      </c>
      <c r="E463" s="1">
        <f t="shared" si="128"/>
        <v>110.31613917020164</v>
      </c>
      <c r="F463" s="1">
        <f t="shared" si="129"/>
        <v>2.4992298297983666</v>
      </c>
      <c r="H463" s="1">
        <f t="shared" si="130"/>
        <v>0.8333344140667448</v>
      </c>
      <c r="I463" s="1">
        <f t="shared" si="120"/>
        <v>111.14947358426838</v>
      </c>
      <c r="J463" s="2">
        <f t="shared" si="131"/>
        <v>1.4766564436195088E-2</v>
      </c>
      <c r="L463" s="1">
        <f t="shared" si="132"/>
        <v>0.12301320345720756</v>
      </c>
      <c r="M463" s="1">
        <f t="shared" si="121"/>
        <v>110.43915237365884</v>
      </c>
      <c r="N463" s="2">
        <f t="shared" si="133"/>
        <v>2.1062880416064245E-2</v>
      </c>
      <c r="P463" s="1">
        <f t="shared" si="134"/>
        <v>-0.88387790236495278</v>
      </c>
      <c r="Q463" s="1">
        <f t="shared" si="122"/>
        <v>109.43226126783668</v>
      </c>
      <c r="R463" s="2">
        <f t="shared" si="135"/>
        <v>2.9988003958603588E-2</v>
      </c>
      <c r="T463" s="1">
        <f t="shared" si="136"/>
        <v>-1.3634171489367448</v>
      </c>
      <c r="U463" s="1">
        <f t="shared" si="123"/>
        <v>108.95272202126489</v>
      </c>
      <c r="V463" s="2">
        <f t="shared" si="137"/>
        <v>3.4238659262242135E-2</v>
      </c>
      <c r="X463" s="3">
        <v>44055</v>
      </c>
      <c r="Y463" s="4">
        <v>191</v>
      </c>
      <c r="Z463" s="1">
        <v>159.16999799999999</v>
      </c>
      <c r="AB463" s="1">
        <f t="shared" si="138"/>
        <v>158.11928255926279</v>
      </c>
      <c r="AC463" s="1">
        <f t="shared" si="139"/>
        <v>1.050715440737207</v>
      </c>
      <c r="AE463" s="1">
        <f t="shared" si="140"/>
        <v>1.1278795473729128</v>
      </c>
      <c r="AF463" s="1">
        <f t="shared" si="124"/>
        <v>159.2471621066357</v>
      </c>
      <c r="AG463" s="2">
        <f t="shared" si="141"/>
        <v>4.8479052337304344E-4</v>
      </c>
      <c r="AI463" s="1">
        <f t="shared" si="142"/>
        <v>1.8497042432696933</v>
      </c>
      <c r="AJ463" s="1">
        <f t="shared" si="125"/>
        <v>159.96898680253247</v>
      </c>
      <c r="AK463" s="2">
        <f t="shared" si="143"/>
        <v>5.0197198754282669E-3</v>
      </c>
      <c r="AM463" s="1">
        <f t="shared" si="144"/>
        <v>2.2443121298456292</v>
      </c>
      <c r="AN463" s="1">
        <f t="shared" si="126"/>
        <v>160.36359468910842</v>
      </c>
      <c r="AO463" s="2">
        <f t="shared" si="145"/>
        <v>7.4988798398328308E-3</v>
      </c>
      <c r="AQ463" s="1">
        <f t="shared" si="146"/>
        <v>2.0823620640335219</v>
      </c>
      <c r="AR463" s="1">
        <f t="shared" si="127"/>
        <v>160.20164462329632</v>
      </c>
      <c r="AS463" s="2">
        <f t="shared" si="147"/>
        <v>6.4814138107630375E-3</v>
      </c>
    </row>
    <row r="464" spans="1:45" x14ac:dyDescent="0.3">
      <c r="A464" s="3">
        <v>44056</v>
      </c>
      <c r="B464" s="4">
        <v>192</v>
      </c>
      <c r="C464" s="1">
        <v>114.81192</v>
      </c>
      <c r="E464" s="1">
        <f t="shared" si="128"/>
        <v>111.81567706808065</v>
      </c>
      <c r="F464" s="1">
        <f t="shared" si="129"/>
        <v>2.9962429319193546</v>
      </c>
      <c r="H464" s="1">
        <f t="shared" si="130"/>
        <v>0.93992697147670701</v>
      </c>
      <c r="I464" s="1">
        <f t="shared" si="120"/>
        <v>112.75560403955735</v>
      </c>
      <c r="J464" s="2">
        <f t="shared" si="131"/>
        <v>1.7910300258393432E-2</v>
      </c>
      <c r="L464" s="1">
        <f t="shared" si="132"/>
        <v>0.61856209344905599</v>
      </c>
      <c r="M464" s="1">
        <f t="shared" si="121"/>
        <v>112.4342391615297</v>
      </c>
      <c r="N464" s="2">
        <f t="shared" si="133"/>
        <v>2.0709355252227273E-2</v>
      </c>
      <c r="P464" s="1">
        <f t="shared" si="134"/>
        <v>0.68917652579606181</v>
      </c>
      <c r="Q464" s="1">
        <f t="shared" si="122"/>
        <v>112.5048535938767</v>
      </c>
      <c r="R464" s="2">
        <f t="shared" si="135"/>
        <v>2.0094310818278255E-2</v>
      </c>
      <c r="T464" s="1">
        <f t="shared" si="136"/>
        <v>1.0987241913248029</v>
      </c>
      <c r="U464" s="1">
        <f t="shared" si="123"/>
        <v>112.91440125940545</v>
      </c>
      <c r="V464" s="2">
        <f t="shared" si="137"/>
        <v>1.65271928262723E-2</v>
      </c>
      <c r="X464" s="3">
        <v>44056</v>
      </c>
      <c r="Y464" s="4">
        <v>192</v>
      </c>
      <c r="Z464" s="1">
        <v>158.979996</v>
      </c>
      <c r="AB464" s="1">
        <f t="shared" si="138"/>
        <v>158.74971182370513</v>
      </c>
      <c r="AC464" s="1">
        <f t="shared" si="139"/>
        <v>0.23028417629487308</v>
      </c>
      <c r="AE464" s="1">
        <f t="shared" si="140"/>
        <v>1.0482875021040212</v>
      </c>
      <c r="AF464" s="1">
        <f t="shared" si="124"/>
        <v>159.79799932580914</v>
      </c>
      <c r="AG464" s="2">
        <f t="shared" si="141"/>
        <v>5.1453223448888761E-3</v>
      </c>
      <c r="AI464" s="1">
        <f t="shared" si="142"/>
        <v>1.4595362500449405</v>
      </c>
      <c r="AJ464" s="1">
        <f t="shared" si="125"/>
        <v>160.20924807375008</v>
      </c>
      <c r="AK464" s="2">
        <f t="shared" si="143"/>
        <v>7.7321179058909726E-3</v>
      </c>
      <c r="AM464" s="1">
        <f t="shared" si="144"/>
        <v>1.1791494386794592</v>
      </c>
      <c r="AN464" s="1">
        <f t="shared" si="126"/>
        <v>159.92886126238457</v>
      </c>
      <c r="AO464" s="2">
        <f t="shared" si="145"/>
        <v>5.9684569521851819E-3</v>
      </c>
      <c r="AQ464" s="1">
        <f t="shared" si="146"/>
        <v>0.83369985638510657</v>
      </c>
      <c r="AR464" s="1">
        <f t="shared" si="127"/>
        <v>159.58341168009022</v>
      </c>
      <c r="AS464" s="2">
        <f t="shared" si="147"/>
        <v>3.7955446928695509E-3</v>
      </c>
    </row>
    <row r="465" spans="1:45" x14ac:dyDescent="0.3">
      <c r="A465" s="3">
        <v>44057</v>
      </c>
      <c r="B465" s="4">
        <v>193</v>
      </c>
      <c r="C465" s="1">
        <v>114.709602</v>
      </c>
      <c r="E465" s="1">
        <f t="shared" si="128"/>
        <v>113.61342282723226</v>
      </c>
      <c r="F465" s="1">
        <f t="shared" si="129"/>
        <v>1.0961791727677479</v>
      </c>
      <c r="H465" s="1">
        <f t="shared" si="130"/>
        <v>1.0771779775046915</v>
      </c>
      <c r="I465" s="1">
        <f t="shared" si="120"/>
        <v>114.69060080473695</v>
      </c>
      <c r="J465" s="2">
        <f t="shared" si="131"/>
        <v>1.6564607436314212E-4</v>
      </c>
      <c r="L465" s="1">
        <f t="shared" si="132"/>
        <v>1.0430682131019753</v>
      </c>
      <c r="M465" s="1">
        <f t="shared" si="121"/>
        <v>114.65649104033423</v>
      </c>
      <c r="N465" s="2">
        <f t="shared" si="133"/>
        <v>4.6300360858869373E-4</v>
      </c>
      <c r="P465" s="1">
        <f t="shared" si="134"/>
        <v>1.4208322198107237</v>
      </c>
      <c r="Q465" s="1">
        <f t="shared" si="122"/>
        <v>115.03425504704298</v>
      </c>
      <c r="R465" s="2">
        <f t="shared" si="135"/>
        <v>2.8302168378456392E-3</v>
      </c>
      <c r="T465" s="1">
        <f t="shared" si="136"/>
        <v>1.6998827396558571</v>
      </c>
      <c r="U465" s="1">
        <f t="shared" si="123"/>
        <v>115.31330556688812</v>
      </c>
      <c r="V465" s="2">
        <f t="shared" si="137"/>
        <v>5.2628860737230568E-3</v>
      </c>
      <c r="X465" s="3">
        <v>44057</v>
      </c>
      <c r="Y465" s="4">
        <v>193</v>
      </c>
      <c r="Z465" s="1">
        <v>160.279999</v>
      </c>
      <c r="AB465" s="1">
        <f t="shared" si="138"/>
        <v>158.88788232948204</v>
      </c>
      <c r="AC465" s="1">
        <f t="shared" si="139"/>
        <v>1.3921166705179644</v>
      </c>
      <c r="AE465" s="1">
        <f t="shared" si="140"/>
        <v>0.90266878269168382</v>
      </c>
      <c r="AF465" s="1">
        <f t="shared" si="124"/>
        <v>159.79055111217372</v>
      </c>
      <c r="AG465" s="2">
        <f t="shared" si="141"/>
        <v>3.0537053336660387E-3</v>
      </c>
      <c r="AI465" s="1">
        <f t="shared" si="142"/>
        <v>1.0366992118791714</v>
      </c>
      <c r="AJ465" s="1">
        <f t="shared" si="125"/>
        <v>159.92458154136122</v>
      </c>
      <c r="AK465" s="2">
        <f t="shared" si="143"/>
        <v>2.2174785429015572E-3</v>
      </c>
      <c r="AM465" s="1">
        <f t="shared" si="144"/>
        <v>0.49210334296377833</v>
      </c>
      <c r="AN465" s="1">
        <f t="shared" si="126"/>
        <v>159.37998567244583</v>
      </c>
      <c r="AO465" s="2">
        <f t="shared" si="145"/>
        <v>5.6152566332008588E-3</v>
      </c>
      <c r="AQ465" s="1">
        <f t="shared" si="146"/>
        <v>0.23554461486205966</v>
      </c>
      <c r="AR465" s="1">
        <f t="shared" si="127"/>
        <v>159.12342694434409</v>
      </c>
      <c r="AS465" s="2">
        <f t="shared" si="147"/>
        <v>7.2159474848506469E-3</v>
      </c>
    </row>
    <row r="466" spans="1:45" x14ac:dyDescent="0.3">
      <c r="A466" s="3">
        <v>44060</v>
      </c>
      <c r="B466" s="4">
        <v>194</v>
      </c>
      <c r="C466" s="1">
        <v>114.41011</v>
      </c>
      <c r="E466" s="1">
        <f t="shared" si="128"/>
        <v>114.2711303308929</v>
      </c>
      <c r="F466" s="1">
        <f t="shared" si="129"/>
        <v>0.13897966910710124</v>
      </c>
      <c r="H466" s="1">
        <f t="shared" si="130"/>
        <v>1.0100627016896442</v>
      </c>
      <c r="I466" s="1">
        <f t="shared" ref="I466:I525" si="148">E466+H466</f>
        <v>115.28119303258255</v>
      </c>
      <c r="J466" s="2">
        <f t="shared" si="131"/>
        <v>7.6136893197860482E-3</v>
      </c>
      <c r="L466" s="1">
        <f t="shared" si="132"/>
        <v>0.90433835770309667</v>
      </c>
      <c r="M466" s="1">
        <f t="shared" ref="M466:M525" si="149">E466+L466</f>
        <v>115.175468688596</v>
      </c>
      <c r="N466" s="2">
        <f t="shared" si="133"/>
        <v>6.6896071387047467E-3</v>
      </c>
      <c r="P466" s="1">
        <f t="shared" si="134"/>
        <v>0.91716990715167235</v>
      </c>
      <c r="Q466" s="1">
        <f t="shared" ref="Q466:Q525" si="150">E466+P466</f>
        <v>115.18830023804458</v>
      </c>
      <c r="R466" s="2">
        <f t="shared" si="135"/>
        <v>6.8017611209758725E-3</v>
      </c>
      <c r="T466" s="1">
        <f t="shared" si="136"/>
        <v>0.8036120366999755</v>
      </c>
      <c r="U466" s="1">
        <f t="shared" ref="U466:U525" si="151">E466+T466</f>
        <v>115.07474236759288</v>
      </c>
      <c r="V466" s="2">
        <f t="shared" si="137"/>
        <v>5.8092101090792825E-3</v>
      </c>
      <c r="X466" s="3">
        <v>44060</v>
      </c>
      <c r="Y466" s="4">
        <v>194</v>
      </c>
      <c r="Z466" s="1">
        <v>158.759995</v>
      </c>
      <c r="AB466" s="1">
        <f t="shared" si="138"/>
        <v>159.72315233179282</v>
      </c>
      <c r="AC466" s="1">
        <f t="shared" si="139"/>
        <v>0.96315733179281438</v>
      </c>
      <c r="AE466" s="1">
        <f t="shared" si="140"/>
        <v>0.89188497783073895</v>
      </c>
      <c r="AF466" s="1">
        <f t="shared" ref="AF466:AF525" si="152">AB466+AE466</f>
        <v>160.61503730962355</v>
      </c>
      <c r="AG466" s="2">
        <f t="shared" si="141"/>
        <v>1.1684570219491012E-2</v>
      </c>
      <c r="AI466" s="1">
        <f t="shared" si="142"/>
        <v>0.97224186481728569</v>
      </c>
      <c r="AJ466" s="1">
        <f t="shared" ref="AJ466:AJ525" si="153">AB466+AI466</f>
        <v>160.6953941966101</v>
      </c>
      <c r="AK466" s="2">
        <f t="shared" si="143"/>
        <v>1.2190723466639641E-2</v>
      </c>
      <c r="AM466" s="1">
        <f t="shared" si="144"/>
        <v>0.71859333813279858</v>
      </c>
      <c r="AN466" s="1">
        <f t="shared" ref="AN466:AN525" si="154">AB466+AM466</f>
        <v>160.44174566992561</v>
      </c>
      <c r="AO466" s="2">
        <f t="shared" si="145"/>
        <v>1.059303806305616E-2</v>
      </c>
      <c r="AQ466" s="1">
        <f t="shared" si="146"/>
        <v>0.75130844806795805</v>
      </c>
      <c r="AR466" s="1">
        <f t="shared" ref="AR466:AR525" si="155">AB466+AQ466</f>
        <v>160.47446077986078</v>
      </c>
      <c r="AS466" s="2">
        <f t="shared" si="147"/>
        <v>1.0799104521644598E-2</v>
      </c>
    </row>
    <row r="467" spans="1:45" x14ac:dyDescent="0.3">
      <c r="A467" s="3">
        <v>44061</v>
      </c>
      <c r="B467" s="4">
        <v>195</v>
      </c>
      <c r="C467" s="1">
        <v>115.363472</v>
      </c>
      <c r="E467" s="1">
        <f t="shared" ref="E467:E525" si="156">C466*$D$273+(1-$D$273)*E466</f>
        <v>114.35451813235717</v>
      </c>
      <c r="F467" s="1">
        <f t="shared" ref="F467:F524" si="157">ABS(C467-E467)</f>
        <v>1.0089538676428305</v>
      </c>
      <c r="H467" s="1">
        <f t="shared" ref="H467:H525" si="158">$G$273*(E467-E466)+(1-$G$273)*H466</f>
        <v>0.86179471765358417</v>
      </c>
      <c r="I467" s="1">
        <f t="shared" si="148"/>
        <v>115.21631285001075</v>
      </c>
      <c r="J467" s="2">
        <f t="shared" ref="J467:J524" si="159">ABS((C467-I467)/C467)</f>
        <v>1.2756130466431326E-3</v>
      </c>
      <c r="L467" s="1">
        <f t="shared" ref="L467:L525" si="160">$K$273*(E467-E466)+(1-$K$273)*L466</f>
        <v>0.60879615745711879</v>
      </c>
      <c r="M467" s="1">
        <f t="shared" si="149"/>
        <v>114.96331428981429</v>
      </c>
      <c r="N467" s="2">
        <f t="shared" ref="N467:N524" si="161">ABS((C467-M467)/C467)</f>
        <v>3.4686690964511667E-3</v>
      </c>
      <c r="P467" s="1">
        <f t="shared" ref="P467:P525" si="162">$O$273*(E467-E466)+(1-$O$273)*P466</f>
        <v>0.3668737173979863</v>
      </c>
      <c r="Q467" s="1">
        <f t="shared" si="150"/>
        <v>114.72139184975515</v>
      </c>
      <c r="R467" s="2">
        <f t="shared" ref="R467:R524" si="163">ABS((C467-Q467)/C467)</f>
        <v>5.5657145118244294E-3</v>
      </c>
      <c r="T467" s="1">
        <f t="shared" ref="T467:T525" si="164">$S$273*(E467-E466)+(1-$S$273)*T466</f>
        <v>0.18421919439726814</v>
      </c>
      <c r="U467" s="1">
        <f t="shared" si="151"/>
        <v>114.53873732675444</v>
      </c>
      <c r="V467" s="2">
        <f t="shared" ref="V467:V524" si="165">ABS((C467-U467)/C467)</f>
        <v>7.1490105052105079E-3</v>
      </c>
      <c r="X467" s="3">
        <v>44061</v>
      </c>
      <c r="Y467" s="4">
        <v>195</v>
      </c>
      <c r="Z467" s="1">
        <v>157.38000500000001</v>
      </c>
      <c r="AB467" s="1">
        <f t="shared" ref="AB467:AB524" si="166">Z466*$AA$273+(1-$AA$273)*AB466</f>
        <v>159.14525793271713</v>
      </c>
      <c r="AC467" s="1">
        <f t="shared" ref="AC467:AC524" si="167">ABS(Z467-AB467)</f>
        <v>1.765252932717118</v>
      </c>
      <c r="AE467" s="1">
        <f t="shared" ref="AE467:AE525" si="168">$AD$273*(AB467-AB466)+(1-$AD$273)*AE466</f>
        <v>0.65672027752571049</v>
      </c>
      <c r="AF467" s="1">
        <f t="shared" si="152"/>
        <v>159.80197821024285</v>
      </c>
      <c r="AG467" s="2">
        <f t="shared" ref="AG467:AG524" si="169">ABS((Z467-AF467)/Z467)</f>
        <v>1.5389332401170271E-2</v>
      </c>
      <c r="AI467" s="1">
        <f t="shared" ref="AI467:AI525" si="170">$AH$273*(AB467-AB466)+(1-$AH$273)*AI466</f>
        <v>0.47619826037153384</v>
      </c>
      <c r="AJ467" s="1">
        <f t="shared" si="153"/>
        <v>159.62145619308868</v>
      </c>
      <c r="AK467" s="2">
        <f t="shared" ref="AK467:AK524" si="171">ABS((Z467-AJ467)/Z467)</f>
        <v>1.4242286960714385E-2</v>
      </c>
      <c r="AM467" s="1">
        <f t="shared" ref="AM467:AM525" si="172">$AL$273*(AB467-AB466)+(1-$AL$273)*AM466</f>
        <v>-0.13708856842480302</v>
      </c>
      <c r="AN467" s="1">
        <f t="shared" si="154"/>
        <v>159.00816936429231</v>
      </c>
      <c r="AO467" s="2">
        <f t="shared" ref="AO467:AO524" si="173">ABS((Z467-AN467)/Z467)</f>
        <v>1.0345433425880898E-2</v>
      </c>
      <c r="AQ467" s="1">
        <f t="shared" ref="AQ467:AQ525" si="174">$AP$273*(AB467-AB466)+(1-$AP$273)*AQ466</f>
        <v>-0.39180600047557812</v>
      </c>
      <c r="AR467" s="1">
        <f t="shared" si="155"/>
        <v>158.75345193224155</v>
      </c>
      <c r="AS467" s="2">
        <f t="shared" ref="AS467:AS524" si="175">ABS((Z467-AR467)/Z467)</f>
        <v>8.7269468077697341E-3</v>
      </c>
    </row>
    <row r="468" spans="1:45" x14ac:dyDescent="0.3">
      <c r="A468" s="3">
        <v>44062</v>
      </c>
      <c r="B468" s="4">
        <v>196</v>
      </c>
      <c r="C468" s="1">
        <v>115.508217</v>
      </c>
      <c r="E468" s="1">
        <f t="shared" si="156"/>
        <v>114.95989045294286</v>
      </c>
      <c r="F468" s="1">
        <f t="shared" si="157"/>
        <v>0.5483265470571439</v>
      </c>
      <c r="H468" s="1">
        <f t="shared" si="158"/>
        <v>0.82076713412272062</v>
      </c>
      <c r="I468" s="1">
        <f t="shared" si="148"/>
        <v>115.78065758706558</v>
      </c>
      <c r="J468" s="2">
        <f t="shared" si="159"/>
        <v>2.3586251622737314E-3</v>
      </c>
      <c r="L468" s="1">
        <f t="shared" si="160"/>
        <v>0.60756357618340329</v>
      </c>
      <c r="M468" s="1">
        <f t="shared" si="149"/>
        <v>115.56745402912627</v>
      </c>
      <c r="N468" s="2">
        <f t="shared" si="161"/>
        <v>5.1283822627324759E-4</v>
      </c>
      <c r="P468" s="1">
        <f t="shared" si="162"/>
        <v>0.52428279550186874</v>
      </c>
      <c r="Q468" s="1">
        <f t="shared" si="150"/>
        <v>115.48417324844473</v>
      </c>
      <c r="R468" s="2">
        <f t="shared" si="163"/>
        <v>2.0815620030970177E-4</v>
      </c>
      <c r="T468" s="1">
        <f t="shared" si="164"/>
        <v>0.54641088291930828</v>
      </c>
      <c r="U468" s="1">
        <f t="shared" si="151"/>
        <v>115.50630133586216</v>
      </c>
      <c r="V468" s="2">
        <f t="shared" si="165"/>
        <v>1.6584656811386565E-5</v>
      </c>
      <c r="X468" s="3">
        <v>44062</v>
      </c>
      <c r="Y468" s="4">
        <v>196</v>
      </c>
      <c r="Z468" s="1">
        <v>156.85000600000001</v>
      </c>
      <c r="AB468" s="1">
        <f t="shared" si="166"/>
        <v>158.08610617308688</v>
      </c>
      <c r="AC468" s="1">
        <f t="shared" si="167"/>
        <v>1.2361001730868679</v>
      </c>
      <c r="AE468" s="1">
        <f t="shared" si="168"/>
        <v>0.38218075158075615</v>
      </c>
      <c r="AF468" s="1">
        <f t="shared" si="152"/>
        <v>158.46828692466764</v>
      </c>
      <c r="AG468" s="2">
        <f t="shared" si="169"/>
        <v>1.0317378787142856E-2</v>
      </c>
      <c r="AI468" s="1">
        <f t="shared" si="170"/>
        <v>-1.5113746029038255E-2</v>
      </c>
      <c r="AJ468" s="1">
        <f t="shared" si="153"/>
        <v>158.07099242705783</v>
      </c>
      <c r="AK468" s="2">
        <f t="shared" si="171"/>
        <v>7.7844206589180722E-3</v>
      </c>
      <c r="AM468" s="1">
        <f t="shared" si="172"/>
        <v>-0.74565027462040046</v>
      </c>
      <c r="AN468" s="1">
        <f t="shared" si="154"/>
        <v>157.34045589846647</v>
      </c>
      <c r="AO468" s="2">
        <f t="shared" si="173"/>
        <v>3.1268720414742322E-3</v>
      </c>
      <c r="AQ468" s="1">
        <f t="shared" si="174"/>
        <v>-0.96572335334859916</v>
      </c>
      <c r="AR468" s="1">
        <f t="shared" si="155"/>
        <v>157.12038281973827</v>
      </c>
      <c r="AS468" s="2">
        <f t="shared" si="175"/>
        <v>1.7237922180140695E-3</v>
      </c>
    </row>
    <row r="469" spans="1:45" x14ac:dyDescent="0.3">
      <c r="A469" s="3">
        <v>44063</v>
      </c>
      <c r="B469" s="4">
        <v>197</v>
      </c>
      <c r="C469" s="1">
        <v>118.071297</v>
      </c>
      <c r="E469" s="1">
        <f t="shared" si="156"/>
        <v>115.28888638117715</v>
      </c>
      <c r="F469" s="1">
        <f t="shared" si="157"/>
        <v>2.7824106188228512</v>
      </c>
      <c r="H469" s="1">
        <f t="shared" si="158"/>
        <v>0.74208374118057208</v>
      </c>
      <c r="I469" s="1">
        <f t="shared" si="148"/>
        <v>116.03097012235773</v>
      </c>
      <c r="J469" s="2">
        <f t="shared" si="159"/>
        <v>1.7280464680948428E-2</v>
      </c>
      <c r="L469" s="1">
        <f t="shared" si="160"/>
        <v>0.50727922292172323</v>
      </c>
      <c r="M469" s="1">
        <f t="shared" si="149"/>
        <v>115.79616560409887</v>
      </c>
      <c r="N469" s="2">
        <f t="shared" si="161"/>
        <v>1.9269131903422106E-2</v>
      </c>
      <c r="P469" s="1">
        <f t="shared" si="162"/>
        <v>0.39539346310526813</v>
      </c>
      <c r="Q469" s="1">
        <f t="shared" si="150"/>
        <v>115.68427984428241</v>
      </c>
      <c r="R469" s="2">
        <f t="shared" si="163"/>
        <v>2.0216743750325589E-2</v>
      </c>
      <c r="T469" s="1">
        <f t="shared" si="164"/>
        <v>0.3594340218901943</v>
      </c>
      <c r="U469" s="1">
        <f t="shared" si="151"/>
        <v>115.64832040306734</v>
      </c>
      <c r="V469" s="2">
        <f t="shared" si="165"/>
        <v>2.052130076061294E-2</v>
      </c>
      <c r="X469" s="3">
        <v>44063</v>
      </c>
      <c r="Y469" s="4">
        <v>197</v>
      </c>
      <c r="Z469" s="1">
        <v>156.16999799999999</v>
      </c>
      <c r="AB469" s="1">
        <f t="shared" si="166"/>
        <v>157.34444606923475</v>
      </c>
      <c r="AC469" s="1">
        <f t="shared" si="167"/>
        <v>1.1744480692347565</v>
      </c>
      <c r="AE469" s="1">
        <f t="shared" si="168"/>
        <v>0.20236621471149491</v>
      </c>
      <c r="AF469" s="1">
        <f t="shared" si="152"/>
        <v>157.54681228394625</v>
      </c>
      <c r="AG469" s="2">
        <f t="shared" si="169"/>
        <v>8.8161253863002532E-3</v>
      </c>
      <c r="AI469" s="1">
        <f t="shared" si="170"/>
        <v>-0.24760858053242646</v>
      </c>
      <c r="AJ469" s="1">
        <f t="shared" si="153"/>
        <v>157.09683748870233</v>
      </c>
      <c r="AK469" s="2">
        <f t="shared" si="171"/>
        <v>5.934811427111256E-3</v>
      </c>
      <c r="AM469" s="1">
        <f t="shared" si="172"/>
        <v>-0.74301676191333965</v>
      </c>
      <c r="AN469" s="1">
        <f t="shared" si="154"/>
        <v>156.60142930732141</v>
      </c>
      <c r="AO469" s="2">
        <f t="shared" si="173"/>
        <v>2.7625748405363877E-3</v>
      </c>
      <c r="AQ469" s="1">
        <f t="shared" si="174"/>
        <v>-0.77302895878163258</v>
      </c>
      <c r="AR469" s="1">
        <f t="shared" si="155"/>
        <v>156.57141711045313</v>
      </c>
      <c r="AS469" s="2">
        <f t="shared" si="175"/>
        <v>2.5703983837736459E-3</v>
      </c>
    </row>
    <row r="470" spans="1:45" x14ac:dyDescent="0.3">
      <c r="A470" s="3">
        <v>44064</v>
      </c>
      <c r="B470" s="4">
        <v>198</v>
      </c>
      <c r="C470" s="1">
        <v>124.1558</v>
      </c>
      <c r="E470" s="1">
        <f t="shared" si="156"/>
        <v>116.95833275247085</v>
      </c>
      <c r="F470" s="1">
        <f t="shared" si="157"/>
        <v>7.197467247529147</v>
      </c>
      <c r="H470" s="1">
        <f t="shared" si="158"/>
        <v>0.89046176199867288</v>
      </c>
      <c r="I470" s="1">
        <f t="shared" si="148"/>
        <v>117.84879451446953</v>
      </c>
      <c r="J470" s="2">
        <f t="shared" si="159"/>
        <v>5.0799120826658661E-2</v>
      </c>
      <c r="L470" s="1">
        <f t="shared" si="160"/>
        <v>0.92565939633563565</v>
      </c>
      <c r="M470" s="1">
        <f t="shared" si="149"/>
        <v>117.88399214880648</v>
      </c>
      <c r="N470" s="2">
        <f t="shared" si="161"/>
        <v>5.0515625135462983E-2</v>
      </c>
      <c r="P470" s="1">
        <f t="shared" si="162"/>
        <v>1.2362683825096346</v>
      </c>
      <c r="Q470" s="1">
        <f t="shared" si="150"/>
        <v>118.19460113498049</v>
      </c>
      <c r="R470" s="2">
        <f t="shared" si="163"/>
        <v>4.8013857306863729E-2</v>
      </c>
      <c r="T470" s="1">
        <f t="shared" si="164"/>
        <v>1.4860446423772111</v>
      </c>
      <c r="U470" s="1">
        <f t="shared" si="151"/>
        <v>118.44437739484806</v>
      </c>
      <c r="V470" s="2">
        <f t="shared" si="165"/>
        <v>4.6002060356036031E-2</v>
      </c>
      <c r="X470" s="3">
        <v>44064</v>
      </c>
      <c r="Y470" s="4">
        <v>198</v>
      </c>
      <c r="Z470" s="1">
        <v>157.5</v>
      </c>
      <c r="AB470" s="1">
        <f t="shared" si="166"/>
        <v>156.63977722769391</v>
      </c>
      <c r="AC470" s="1">
        <f t="shared" si="167"/>
        <v>0.86022277230608779</v>
      </c>
      <c r="AE470" s="1">
        <f t="shared" si="168"/>
        <v>5.7240605711121814E-2</v>
      </c>
      <c r="AF470" s="1">
        <f t="shared" si="152"/>
        <v>156.69701783340503</v>
      </c>
      <c r="AG470" s="2">
        <f t="shared" si="169"/>
        <v>5.0982994704442701E-3</v>
      </c>
      <c r="AI470" s="1">
        <f t="shared" si="170"/>
        <v>-0.39386786405511776</v>
      </c>
      <c r="AJ470" s="1">
        <f t="shared" si="153"/>
        <v>156.24590936363879</v>
      </c>
      <c r="AK470" s="2">
        <f t="shared" si="171"/>
        <v>7.9624802308648403E-3</v>
      </c>
      <c r="AM470" s="1">
        <f t="shared" si="172"/>
        <v>-0.7177071344674878</v>
      </c>
      <c r="AN470" s="1">
        <f t="shared" si="154"/>
        <v>155.92207009322644</v>
      </c>
      <c r="AO470" s="2">
        <f t="shared" si="173"/>
        <v>1.0018602582689284E-2</v>
      </c>
      <c r="AQ470" s="1">
        <f t="shared" si="174"/>
        <v>-0.71423925795454835</v>
      </c>
      <c r="AR470" s="1">
        <f t="shared" si="155"/>
        <v>155.92553796973937</v>
      </c>
      <c r="AS470" s="2">
        <f t="shared" si="175"/>
        <v>9.9965843191151347E-3</v>
      </c>
    </row>
    <row r="471" spans="1:45" x14ac:dyDescent="0.3">
      <c r="A471" s="3">
        <v>44067</v>
      </c>
      <c r="B471" s="4">
        <v>199</v>
      </c>
      <c r="C471" s="1">
        <v>125.640739</v>
      </c>
      <c r="E471" s="1">
        <f t="shared" si="156"/>
        <v>121.27681310098833</v>
      </c>
      <c r="F471" s="1">
        <f t="shared" si="157"/>
        <v>4.3639258990116616</v>
      </c>
      <c r="H471" s="1">
        <f t="shared" si="158"/>
        <v>1.4389447358416825</v>
      </c>
      <c r="I471" s="1">
        <f t="shared" si="148"/>
        <v>122.71575783683002</v>
      </c>
      <c r="J471" s="2">
        <f t="shared" si="159"/>
        <v>2.3280515431941023E-2</v>
      </c>
      <c r="L471" s="1">
        <f t="shared" si="160"/>
        <v>2.1470749391211008</v>
      </c>
      <c r="M471" s="1">
        <f t="shared" si="149"/>
        <v>123.42388804010943</v>
      </c>
      <c r="N471" s="2">
        <f t="shared" si="161"/>
        <v>1.7644364220832581E-2</v>
      </c>
      <c r="P471" s="1">
        <f t="shared" si="162"/>
        <v>3.2705282800748146</v>
      </c>
      <c r="Q471" s="1">
        <f t="shared" si="150"/>
        <v>124.54734138106315</v>
      </c>
      <c r="R471" s="2">
        <f t="shared" si="163"/>
        <v>8.702572331549625E-3</v>
      </c>
      <c r="T471" s="1">
        <f t="shared" si="164"/>
        <v>3.9219393496578445</v>
      </c>
      <c r="U471" s="1">
        <f t="shared" si="151"/>
        <v>125.19875245064618</v>
      </c>
      <c r="V471" s="2">
        <f t="shared" si="165"/>
        <v>3.5178601532566121E-3</v>
      </c>
      <c r="X471" s="3">
        <v>44067</v>
      </c>
      <c r="Y471" s="4">
        <v>199</v>
      </c>
      <c r="Z471" s="1">
        <v>159.36999499999999</v>
      </c>
      <c r="AB471" s="1">
        <f t="shared" si="166"/>
        <v>157.15591089107755</v>
      </c>
      <c r="AC471" s="1">
        <f t="shared" si="167"/>
        <v>2.2140841089224352</v>
      </c>
      <c r="AE471" s="1">
        <f t="shared" si="168"/>
        <v>0.13066349493872492</v>
      </c>
      <c r="AF471" s="1">
        <f t="shared" si="152"/>
        <v>157.28657438601627</v>
      </c>
      <c r="AG471" s="2">
        <f t="shared" si="169"/>
        <v>1.3072853607002494E-2</v>
      </c>
      <c r="AI471" s="1">
        <f t="shared" si="170"/>
        <v>-0.10266737527471481</v>
      </c>
      <c r="AJ471" s="1">
        <f t="shared" si="153"/>
        <v>157.05324351580285</v>
      </c>
      <c r="AK471" s="2">
        <f t="shared" si="171"/>
        <v>1.4536936417655915E-2</v>
      </c>
      <c r="AM471" s="1">
        <f t="shared" si="172"/>
        <v>9.6627792114257427E-2</v>
      </c>
      <c r="AN471" s="1">
        <f t="shared" si="154"/>
        <v>157.2525386831918</v>
      </c>
      <c r="AO471" s="2">
        <f t="shared" si="173"/>
        <v>1.3286417664806902E-2</v>
      </c>
      <c r="AQ471" s="1">
        <f t="shared" si="174"/>
        <v>0.34388145439629475</v>
      </c>
      <c r="AR471" s="1">
        <f t="shared" si="155"/>
        <v>157.49979234547385</v>
      </c>
      <c r="AS471" s="2">
        <f t="shared" si="175"/>
        <v>1.1734973415329147E-2</v>
      </c>
    </row>
    <row r="472" spans="1:45" x14ac:dyDescent="0.3">
      <c r="A472" s="3">
        <v>44068</v>
      </c>
      <c r="B472" s="4">
        <v>200</v>
      </c>
      <c r="C472" s="1">
        <v>124.610016</v>
      </c>
      <c r="E472" s="1">
        <f t="shared" si="156"/>
        <v>123.89516864039533</v>
      </c>
      <c r="F472" s="1">
        <f t="shared" si="157"/>
        <v>0.7148473596046756</v>
      </c>
      <c r="H472" s="1">
        <f t="shared" si="158"/>
        <v>1.6276504644121319</v>
      </c>
      <c r="I472" s="1">
        <f t="shared" si="148"/>
        <v>125.52281910480745</v>
      </c>
      <c r="J472" s="2">
        <f t="shared" si="159"/>
        <v>7.3252787705881672E-3</v>
      </c>
      <c r="L472" s="1">
        <f t="shared" si="160"/>
        <v>2.3167359552240212</v>
      </c>
      <c r="M472" s="1">
        <f t="shared" si="149"/>
        <v>126.21190459561934</v>
      </c>
      <c r="N472" s="2">
        <f t="shared" si="161"/>
        <v>1.2855215391508681E-2</v>
      </c>
      <c r="P472" s="1">
        <f t="shared" si="162"/>
        <v>2.8400942712340509</v>
      </c>
      <c r="Q472" s="1">
        <f t="shared" si="150"/>
        <v>126.73526291162938</v>
      </c>
      <c r="R472" s="2">
        <f t="shared" si="163"/>
        <v>1.7055185288070065E-2</v>
      </c>
      <c r="T472" s="1">
        <f t="shared" si="164"/>
        <v>2.8008572728421108</v>
      </c>
      <c r="U472" s="1">
        <f t="shared" si="151"/>
        <v>126.69602591323743</v>
      </c>
      <c r="V472" s="2">
        <f t="shared" si="165"/>
        <v>1.6740306920732865E-2</v>
      </c>
      <c r="X472" s="3">
        <v>44068</v>
      </c>
      <c r="Y472" s="4">
        <v>200</v>
      </c>
      <c r="Z472" s="1">
        <v>164.529999</v>
      </c>
      <c r="AB472" s="1">
        <f t="shared" si="166"/>
        <v>158.48436135643101</v>
      </c>
      <c r="AC472" s="1">
        <f t="shared" si="167"/>
        <v>6.0456376435689947</v>
      </c>
      <c r="AE472" s="1">
        <f t="shared" si="168"/>
        <v>0.3223094102050818</v>
      </c>
      <c r="AF472" s="1">
        <f t="shared" si="152"/>
        <v>158.8066707666361</v>
      </c>
      <c r="AG472" s="2">
        <f t="shared" si="169"/>
        <v>3.4785925169572879E-2</v>
      </c>
      <c r="AI472" s="1">
        <f t="shared" si="170"/>
        <v>0.3552903337262997</v>
      </c>
      <c r="AJ472" s="1">
        <f t="shared" si="153"/>
        <v>158.8396516901573</v>
      </c>
      <c r="AK472" s="2">
        <f t="shared" si="171"/>
        <v>3.4585469789267471E-2</v>
      </c>
      <c r="AM472" s="1">
        <f t="shared" si="172"/>
        <v>0.9096307564521281</v>
      </c>
      <c r="AN472" s="1">
        <f t="shared" si="154"/>
        <v>159.39399211288313</v>
      </c>
      <c r="AO472" s="2">
        <f t="shared" si="173"/>
        <v>3.1216233625072091E-2</v>
      </c>
      <c r="AQ472" s="1">
        <f t="shared" si="174"/>
        <v>1.1906108038194529</v>
      </c>
      <c r="AR472" s="1">
        <f t="shared" si="155"/>
        <v>159.67497216025046</v>
      </c>
      <c r="AS472" s="2">
        <f t="shared" si="175"/>
        <v>2.9508459668498153E-2</v>
      </c>
    </row>
    <row r="473" spans="1:45" x14ac:dyDescent="0.3">
      <c r="A473" s="3">
        <v>44069</v>
      </c>
      <c r="B473" s="4">
        <v>201</v>
      </c>
      <c r="C473" s="1">
        <v>126.304596</v>
      </c>
      <c r="E473" s="1">
        <f t="shared" si="156"/>
        <v>124.32407705615813</v>
      </c>
      <c r="F473" s="1">
        <f t="shared" si="157"/>
        <v>1.9805189438418722</v>
      </c>
      <c r="H473" s="1">
        <f t="shared" si="158"/>
        <v>1.4358517366282395</v>
      </c>
      <c r="I473" s="1">
        <f t="shared" si="148"/>
        <v>125.75992879278637</v>
      </c>
      <c r="J473" s="2">
        <f t="shared" si="159"/>
        <v>4.3123308609738569E-3</v>
      </c>
      <c r="L473" s="1">
        <f t="shared" si="160"/>
        <v>1.6371180410179835</v>
      </c>
      <c r="M473" s="1">
        <f t="shared" si="149"/>
        <v>125.96119509717612</v>
      </c>
      <c r="N473" s="2">
        <f t="shared" si="161"/>
        <v>2.7188314099345014E-3</v>
      </c>
      <c r="P473" s="1">
        <f t="shared" si="162"/>
        <v>1.2487116066230288</v>
      </c>
      <c r="Q473" s="1">
        <f t="shared" si="150"/>
        <v>125.57278866278116</v>
      </c>
      <c r="R473" s="2">
        <f t="shared" si="163"/>
        <v>5.7939881872456911E-3</v>
      </c>
      <c r="T473" s="1">
        <f t="shared" si="164"/>
        <v>0.76098125575390818</v>
      </c>
      <c r="U473" s="1">
        <f t="shared" si="151"/>
        <v>125.08505831191204</v>
      </c>
      <c r="V473" s="2">
        <f t="shared" si="165"/>
        <v>9.6555289887310814E-3</v>
      </c>
      <c r="X473" s="3">
        <v>44069</v>
      </c>
      <c r="Y473" s="4">
        <v>201</v>
      </c>
      <c r="Z473" s="1">
        <v>165.30999800000001</v>
      </c>
      <c r="AB473" s="1">
        <f t="shared" si="166"/>
        <v>162.11174394257239</v>
      </c>
      <c r="AC473" s="1">
        <f t="shared" si="167"/>
        <v>3.1982540574276186</v>
      </c>
      <c r="AE473" s="1">
        <f t="shared" si="168"/>
        <v>0.85112111835488946</v>
      </c>
      <c r="AF473" s="1">
        <f t="shared" si="152"/>
        <v>162.96286506092727</v>
      </c>
      <c r="AG473" s="2">
        <f t="shared" si="169"/>
        <v>1.4198372557434403E-2</v>
      </c>
      <c r="AI473" s="1">
        <f t="shared" si="170"/>
        <v>1.4023598544991254</v>
      </c>
      <c r="AJ473" s="1">
        <f t="shared" si="153"/>
        <v>163.51410379707153</v>
      </c>
      <c r="AK473" s="2">
        <f t="shared" si="171"/>
        <v>1.086379665268933E-2</v>
      </c>
      <c r="AM473" s="1">
        <f t="shared" si="172"/>
        <v>2.7033469640470345</v>
      </c>
      <c r="AN473" s="1">
        <f t="shared" si="154"/>
        <v>164.81509090661942</v>
      </c>
      <c r="AO473" s="2">
        <f t="shared" si="173"/>
        <v>2.9938122277431149E-3</v>
      </c>
      <c r="AQ473" s="1">
        <f t="shared" si="174"/>
        <v>3.2862345366163099</v>
      </c>
      <c r="AR473" s="1">
        <f t="shared" si="155"/>
        <v>165.39797847918871</v>
      </c>
      <c r="AS473" s="2">
        <f t="shared" si="175"/>
        <v>5.3221511253482147E-4</v>
      </c>
    </row>
    <row r="474" spans="1:45" x14ac:dyDescent="0.3">
      <c r="A474" s="3">
        <v>44070</v>
      </c>
      <c r="B474" s="4">
        <v>202</v>
      </c>
      <c r="C474" s="1">
        <v>124.794701</v>
      </c>
      <c r="E474" s="1">
        <f t="shared" si="156"/>
        <v>125.51238842246326</v>
      </c>
      <c r="F474" s="1">
        <f t="shared" si="157"/>
        <v>0.71768742246325701</v>
      </c>
      <c r="H474" s="1">
        <f t="shared" si="158"/>
        <v>1.3962452773765419</v>
      </c>
      <c r="I474" s="1">
        <f t="shared" si="148"/>
        <v>126.9086336998398</v>
      </c>
      <c r="J474" s="2">
        <f t="shared" si="159"/>
        <v>1.6939282540849178E-2</v>
      </c>
      <c r="L474" s="1">
        <f t="shared" si="160"/>
        <v>1.4755476381213559</v>
      </c>
      <c r="M474" s="1">
        <f t="shared" si="149"/>
        <v>126.98793606058462</v>
      </c>
      <c r="N474" s="2">
        <f t="shared" si="161"/>
        <v>1.7574745105440114E-2</v>
      </c>
      <c r="P474" s="1">
        <f t="shared" si="162"/>
        <v>1.208847448013215</v>
      </c>
      <c r="Q474" s="1">
        <f t="shared" si="150"/>
        <v>126.72123587047648</v>
      </c>
      <c r="R474" s="2">
        <f t="shared" si="163"/>
        <v>1.5437633609751374E-2</v>
      </c>
      <c r="T474" s="1">
        <f t="shared" si="164"/>
        <v>1.1284851508279581</v>
      </c>
      <c r="U474" s="1">
        <f t="shared" si="151"/>
        <v>126.64087357329122</v>
      </c>
      <c r="V474" s="2">
        <f t="shared" si="165"/>
        <v>1.4793677604077219E-2</v>
      </c>
      <c r="X474" s="3">
        <v>44070</v>
      </c>
      <c r="Y474" s="4">
        <v>202</v>
      </c>
      <c r="Z474" s="1">
        <v>165.990005</v>
      </c>
      <c r="AB474" s="1">
        <f t="shared" si="166"/>
        <v>164.03069637702896</v>
      </c>
      <c r="AC474" s="1">
        <f t="shared" si="167"/>
        <v>1.9593086229710366</v>
      </c>
      <c r="AE474" s="1">
        <f t="shared" si="168"/>
        <v>1.0219741289311586</v>
      </c>
      <c r="AF474" s="1">
        <f t="shared" si="152"/>
        <v>165.05267050596012</v>
      </c>
      <c r="AG474" s="2">
        <f t="shared" si="169"/>
        <v>5.6469333442087299E-3</v>
      </c>
      <c r="AI474" s="1">
        <f t="shared" si="170"/>
        <v>1.567669480085508</v>
      </c>
      <c r="AJ474" s="1">
        <f t="shared" si="153"/>
        <v>165.59836585711446</v>
      </c>
      <c r="AK474" s="2">
        <f t="shared" si="171"/>
        <v>2.3594140074008536E-3</v>
      </c>
      <c r="AM474" s="1">
        <f t="shared" si="172"/>
        <v>2.1856465745173286</v>
      </c>
      <c r="AN474" s="1">
        <f t="shared" si="154"/>
        <v>166.2163429515463</v>
      </c>
      <c r="AO474" s="2">
        <f t="shared" si="173"/>
        <v>1.3635637371436833E-3</v>
      </c>
      <c r="AQ474" s="1">
        <f t="shared" si="174"/>
        <v>2.1103719287589344</v>
      </c>
      <c r="AR474" s="1">
        <f t="shared" si="155"/>
        <v>166.14106830578788</v>
      </c>
      <c r="AS474" s="2">
        <f t="shared" si="175"/>
        <v>9.1007471075072442E-4</v>
      </c>
    </row>
    <row r="475" spans="1:45" x14ac:dyDescent="0.3">
      <c r="A475" s="3">
        <v>44071</v>
      </c>
      <c r="B475" s="4">
        <v>203</v>
      </c>
      <c r="C475" s="1">
        <v>124.592552</v>
      </c>
      <c r="E475" s="1">
        <f t="shared" si="156"/>
        <v>125.08177596898531</v>
      </c>
      <c r="F475" s="1">
        <f t="shared" si="157"/>
        <v>0.48922396898531417</v>
      </c>
      <c r="H475" s="1">
        <f t="shared" si="158"/>
        <v>1.1039480404398234</v>
      </c>
      <c r="I475" s="1">
        <f t="shared" si="148"/>
        <v>126.18572400942513</v>
      </c>
      <c r="J475" s="2">
        <f t="shared" si="159"/>
        <v>1.278705656037234E-2</v>
      </c>
      <c r="L475" s="1">
        <f t="shared" si="160"/>
        <v>0.78933000514560625</v>
      </c>
      <c r="M475" s="1">
        <f t="shared" si="149"/>
        <v>125.87110597413091</v>
      </c>
      <c r="N475" s="2">
        <f t="shared" si="161"/>
        <v>1.0261881257002546E-2</v>
      </c>
      <c r="P475" s="1">
        <f t="shared" si="162"/>
        <v>0.12680391302904703</v>
      </c>
      <c r="Q475" s="1">
        <f t="shared" si="150"/>
        <v>125.20857988201436</v>
      </c>
      <c r="R475" s="2">
        <f t="shared" si="163"/>
        <v>4.9443395461902457E-3</v>
      </c>
      <c r="T475" s="1">
        <f t="shared" si="164"/>
        <v>-0.21233878887512159</v>
      </c>
      <c r="U475" s="1">
        <f t="shared" si="151"/>
        <v>124.8694371801102</v>
      </c>
      <c r="V475" s="2">
        <f t="shared" si="165"/>
        <v>2.2223252968620374E-3</v>
      </c>
      <c r="X475" s="3">
        <v>44071</v>
      </c>
      <c r="Y475" s="4">
        <v>203</v>
      </c>
      <c r="Z475" s="1">
        <v>168.38000500000001</v>
      </c>
      <c r="AB475" s="1">
        <f t="shared" si="166"/>
        <v>165.20628155081158</v>
      </c>
      <c r="AC475" s="1">
        <f t="shared" si="167"/>
        <v>3.1737234491884294</v>
      </c>
      <c r="AE475" s="1">
        <f t="shared" si="168"/>
        <v>1.0465518961073927</v>
      </c>
      <c r="AF475" s="1">
        <f t="shared" si="152"/>
        <v>166.25283344691897</v>
      </c>
      <c r="AG475" s="2">
        <f t="shared" si="169"/>
        <v>1.2633160054134937E-2</v>
      </c>
      <c r="AI475" s="1">
        <f t="shared" si="170"/>
        <v>1.4422025020685845</v>
      </c>
      <c r="AJ475" s="1">
        <f t="shared" si="153"/>
        <v>166.64848405288018</v>
      </c>
      <c r="AK475" s="2">
        <f t="shared" si="171"/>
        <v>1.0283411899885814E-2</v>
      </c>
      <c r="AM475" s="1">
        <f t="shared" si="172"/>
        <v>1.5190060500324223</v>
      </c>
      <c r="AN475" s="1">
        <f t="shared" si="154"/>
        <v>166.72528760084401</v>
      </c>
      <c r="AO475" s="2">
        <f t="shared" si="173"/>
        <v>9.8272796651597584E-3</v>
      </c>
      <c r="AQ475" s="1">
        <f t="shared" si="174"/>
        <v>1.3064553194793056</v>
      </c>
      <c r="AR475" s="1">
        <f t="shared" si="155"/>
        <v>166.51273687029089</v>
      </c>
      <c r="AS475" s="2">
        <f t="shared" si="175"/>
        <v>1.1089607282700326E-2</v>
      </c>
    </row>
    <row r="476" spans="1:45" x14ac:dyDescent="0.3">
      <c r="A476" s="3">
        <v>44074</v>
      </c>
      <c r="B476" s="4">
        <v>204</v>
      </c>
      <c r="C476" s="1">
        <v>128.81774899999999</v>
      </c>
      <c r="E476" s="1">
        <f t="shared" si="156"/>
        <v>124.78824158759411</v>
      </c>
      <c r="F476" s="1">
        <f t="shared" si="157"/>
        <v>4.0295074124058772</v>
      </c>
      <c r="H476" s="1">
        <f t="shared" si="158"/>
        <v>0.88035085294686011</v>
      </c>
      <c r="I476" s="1">
        <f t="shared" si="148"/>
        <v>125.66859244054098</v>
      </c>
      <c r="J476" s="2">
        <f t="shared" si="159"/>
        <v>2.4446604477299287E-2</v>
      </c>
      <c r="L476" s="1">
        <f t="shared" si="160"/>
        <v>0.39949882599235709</v>
      </c>
      <c r="M476" s="1">
        <f t="shared" si="149"/>
        <v>125.18774041358647</v>
      </c>
      <c r="N476" s="2">
        <f t="shared" si="161"/>
        <v>2.8179413276454041E-2</v>
      </c>
      <c r="P476" s="1">
        <f t="shared" si="162"/>
        <v>-0.15061936128831405</v>
      </c>
      <c r="Q476" s="1">
        <f t="shared" si="150"/>
        <v>124.63762222630579</v>
      </c>
      <c r="R476" s="2">
        <f t="shared" si="163"/>
        <v>3.244992872600342E-2</v>
      </c>
      <c r="T476" s="1">
        <f t="shared" si="164"/>
        <v>-0.28216699843894644</v>
      </c>
      <c r="U476" s="1">
        <f t="shared" si="151"/>
        <v>124.50607458915516</v>
      </c>
      <c r="V476" s="2">
        <f t="shared" si="165"/>
        <v>3.3471120589483601E-2</v>
      </c>
      <c r="X476" s="3">
        <v>44074</v>
      </c>
      <c r="Y476" s="4">
        <v>204</v>
      </c>
      <c r="Z476" s="1">
        <v>165.550003</v>
      </c>
      <c r="AB476" s="1">
        <f t="shared" si="166"/>
        <v>167.11051562032463</v>
      </c>
      <c r="AC476" s="1">
        <f t="shared" si="167"/>
        <v>1.56051262032463</v>
      </c>
      <c r="AE476" s="1">
        <f t="shared" si="168"/>
        <v>1.1837810438522982</v>
      </c>
      <c r="AF476" s="1">
        <f t="shared" si="152"/>
        <v>168.29429666417693</v>
      </c>
      <c r="AG476" s="2">
        <f t="shared" si="169"/>
        <v>1.6576826423717564E-2</v>
      </c>
      <c r="AI476" s="1">
        <f t="shared" si="170"/>
        <v>1.590052603650814</v>
      </c>
      <c r="AJ476" s="1">
        <f t="shared" si="153"/>
        <v>168.70056822397544</v>
      </c>
      <c r="AK476" s="2">
        <f t="shared" si="171"/>
        <v>1.9030898018017155E-2</v>
      </c>
      <c r="AM476" s="1">
        <f t="shared" si="172"/>
        <v>1.7732565428896381</v>
      </c>
      <c r="AN476" s="1">
        <f t="shared" si="154"/>
        <v>168.88377216321427</v>
      </c>
      <c r="AO476" s="2">
        <f t="shared" si="173"/>
        <v>2.0137536108738523E-2</v>
      </c>
      <c r="AQ476" s="1">
        <f t="shared" si="174"/>
        <v>1.8205450445083273</v>
      </c>
      <c r="AR476" s="1">
        <f t="shared" si="155"/>
        <v>168.93106066483296</v>
      </c>
      <c r="AS476" s="2">
        <f t="shared" si="175"/>
        <v>2.0423180933635814E-2</v>
      </c>
    </row>
    <row r="477" spans="1:45" x14ac:dyDescent="0.3">
      <c r="A477" s="3">
        <v>44075</v>
      </c>
      <c r="B477" s="4">
        <v>205</v>
      </c>
      <c r="C477" s="1">
        <v>133.94889800000001</v>
      </c>
      <c r="E477" s="1">
        <f t="shared" si="156"/>
        <v>127.20594603503764</v>
      </c>
      <c r="F477" s="1">
        <f t="shared" si="157"/>
        <v>6.7429519649623728</v>
      </c>
      <c r="H477" s="1">
        <f t="shared" si="158"/>
        <v>1.1263274280663267</v>
      </c>
      <c r="I477" s="1">
        <f t="shared" si="148"/>
        <v>128.33227346310397</v>
      </c>
      <c r="J477" s="2">
        <f t="shared" si="159"/>
        <v>4.1931099253209529E-2</v>
      </c>
      <c r="L477" s="1">
        <f t="shared" si="160"/>
        <v>1.1260528497147779</v>
      </c>
      <c r="M477" s="1">
        <f t="shared" si="149"/>
        <v>128.33199888475241</v>
      </c>
      <c r="N477" s="2">
        <f t="shared" si="161"/>
        <v>4.1933149127121636E-2</v>
      </c>
      <c r="P477" s="1">
        <f t="shared" si="162"/>
        <v>1.5444743524747007</v>
      </c>
      <c r="Q477" s="1">
        <f t="shared" si="150"/>
        <v>128.75042038751235</v>
      </c>
      <c r="R477" s="2">
        <f t="shared" si="163"/>
        <v>3.8809409335250102E-2</v>
      </c>
      <c r="T477" s="1">
        <f t="shared" si="164"/>
        <v>2.0397224450199802</v>
      </c>
      <c r="U477" s="1">
        <f t="shared" si="151"/>
        <v>129.24566848005762</v>
      </c>
      <c r="V477" s="2">
        <f t="shared" si="165"/>
        <v>3.5112118055218314E-2</v>
      </c>
      <c r="X477" s="3">
        <v>44075</v>
      </c>
      <c r="Y477" s="4">
        <v>205</v>
      </c>
      <c r="Z477" s="1">
        <v>167.970001</v>
      </c>
      <c r="AB477" s="1">
        <f t="shared" si="166"/>
        <v>166.17420804812986</v>
      </c>
      <c r="AC477" s="1">
        <f t="shared" si="167"/>
        <v>1.7957929518701405</v>
      </c>
      <c r="AE477" s="1">
        <f t="shared" si="168"/>
        <v>0.84456686528476599</v>
      </c>
      <c r="AF477" s="1">
        <f t="shared" si="152"/>
        <v>167.01877491341463</v>
      </c>
      <c r="AG477" s="2">
        <f t="shared" si="169"/>
        <v>5.6630712682163098E-3</v>
      </c>
      <c r="AI477" s="1">
        <f t="shared" si="170"/>
        <v>0.78161734738022459</v>
      </c>
      <c r="AJ477" s="1">
        <f t="shared" si="153"/>
        <v>166.95582539551009</v>
      </c>
      <c r="AK477" s="2">
        <f t="shared" si="171"/>
        <v>6.0378376998992036E-3</v>
      </c>
      <c r="AM477" s="1">
        <f t="shared" si="172"/>
        <v>-1.5055773066076639E-2</v>
      </c>
      <c r="AN477" s="1">
        <f t="shared" si="154"/>
        <v>166.15915227506378</v>
      </c>
      <c r="AO477" s="2">
        <f t="shared" si="173"/>
        <v>1.0780786534234891E-2</v>
      </c>
      <c r="AQ477" s="1">
        <f t="shared" si="174"/>
        <v>-0.55034820585634325</v>
      </c>
      <c r="AR477" s="1">
        <f t="shared" si="155"/>
        <v>165.6238598422735</v>
      </c>
      <c r="AS477" s="2">
        <f t="shared" si="175"/>
        <v>1.3967620073577856E-2</v>
      </c>
    </row>
    <row r="478" spans="1:45" x14ac:dyDescent="0.3">
      <c r="A478" s="3">
        <v>44076</v>
      </c>
      <c r="B478" s="4">
        <v>206</v>
      </c>
      <c r="C478" s="1">
        <v>131.17369099999999</v>
      </c>
      <c r="E478" s="1">
        <f t="shared" si="156"/>
        <v>131.25171721401506</v>
      </c>
      <c r="F478" s="1">
        <f t="shared" si="157"/>
        <v>7.8026214015068263E-2</v>
      </c>
      <c r="H478" s="1">
        <f t="shared" si="158"/>
        <v>1.5934384282121012</v>
      </c>
      <c r="I478" s="1">
        <f t="shared" si="148"/>
        <v>132.84515564222716</v>
      </c>
      <c r="J478" s="2">
        <f t="shared" si="159"/>
        <v>1.2742377145026469E-2</v>
      </c>
      <c r="L478" s="1">
        <f t="shared" si="160"/>
        <v>2.1771514482493286</v>
      </c>
      <c r="M478" s="1">
        <f t="shared" si="149"/>
        <v>133.42886866226439</v>
      </c>
      <c r="N478" s="2">
        <f t="shared" si="161"/>
        <v>1.7192301635122864E-2</v>
      </c>
      <c r="P478" s="1">
        <f t="shared" si="162"/>
        <v>3.1953302579664946</v>
      </c>
      <c r="Q478" s="1">
        <f t="shared" si="150"/>
        <v>134.44704747198156</v>
      </c>
      <c r="R478" s="2">
        <f t="shared" si="163"/>
        <v>2.4954367350855225E-2</v>
      </c>
      <c r="T478" s="1">
        <f t="shared" si="164"/>
        <v>3.7649243562233767</v>
      </c>
      <c r="U478" s="1">
        <f t="shared" si="151"/>
        <v>135.01664157023845</v>
      </c>
      <c r="V478" s="2">
        <f t="shared" si="165"/>
        <v>2.9296656524199337E-2</v>
      </c>
      <c r="X478" s="3">
        <v>44076</v>
      </c>
      <c r="Y478" s="4">
        <v>206</v>
      </c>
      <c r="Z478" s="1">
        <v>172.470001</v>
      </c>
      <c r="AB478" s="1">
        <f t="shared" si="166"/>
        <v>167.25168381925192</v>
      </c>
      <c r="AC478" s="1">
        <f t="shared" si="167"/>
        <v>5.2183171807480733</v>
      </c>
      <c r="AE478" s="1">
        <f t="shared" si="168"/>
        <v>0.88183229021873422</v>
      </c>
      <c r="AF478" s="1">
        <f t="shared" si="152"/>
        <v>168.13351610947066</v>
      </c>
      <c r="AG478" s="2">
        <f t="shared" si="169"/>
        <v>2.514341546579648E-2</v>
      </c>
      <c r="AI478" s="1">
        <f t="shared" si="170"/>
        <v>0.87629204297761421</v>
      </c>
      <c r="AJ478" s="1">
        <f t="shared" si="153"/>
        <v>168.12797586222953</v>
      </c>
      <c r="AK478" s="2">
        <f t="shared" si="171"/>
        <v>2.5175538427523191E-2</v>
      </c>
      <c r="AM478" s="1">
        <f t="shared" si="172"/>
        <v>0.7060150460980984</v>
      </c>
      <c r="AN478" s="1">
        <f t="shared" si="154"/>
        <v>167.95769886535001</v>
      </c>
      <c r="AO478" s="2">
        <f t="shared" si="173"/>
        <v>2.6162823148879008E-2</v>
      </c>
      <c r="AQ478" s="1">
        <f t="shared" si="174"/>
        <v>0.84958041434508969</v>
      </c>
      <c r="AR478" s="1">
        <f t="shared" si="155"/>
        <v>168.10126423359702</v>
      </c>
      <c r="AS478" s="2">
        <f t="shared" si="175"/>
        <v>2.5330415382806053E-2</v>
      </c>
    </row>
    <row r="479" spans="1:45" x14ac:dyDescent="0.3">
      <c r="A479" s="3">
        <v>44077</v>
      </c>
      <c r="B479" s="4">
        <v>207</v>
      </c>
      <c r="C479" s="1">
        <v>120.671806</v>
      </c>
      <c r="E479" s="1">
        <f t="shared" si="156"/>
        <v>131.204901485606</v>
      </c>
      <c r="F479" s="1">
        <f t="shared" si="157"/>
        <v>10.533095485605998</v>
      </c>
      <c r="H479" s="1">
        <f t="shared" si="158"/>
        <v>1.3309977631527157</v>
      </c>
      <c r="I479" s="1">
        <f t="shared" si="148"/>
        <v>132.53589924875871</v>
      </c>
      <c r="J479" s="2">
        <f t="shared" si="159"/>
        <v>9.8317027332454995E-2</v>
      </c>
      <c r="L479" s="1">
        <f t="shared" si="160"/>
        <v>1.3765232646523096</v>
      </c>
      <c r="M479" s="1">
        <f t="shared" si="149"/>
        <v>132.58142475025832</v>
      </c>
      <c r="N479" s="2">
        <f t="shared" si="161"/>
        <v>9.8694294425810764E-2</v>
      </c>
      <c r="P479" s="1">
        <f t="shared" si="162"/>
        <v>1.0555139069586297</v>
      </c>
      <c r="Q479" s="1">
        <f t="shared" si="150"/>
        <v>132.26041539256462</v>
      </c>
      <c r="R479" s="2">
        <f t="shared" si="163"/>
        <v>9.6034109181763805E-2</v>
      </c>
      <c r="T479" s="1">
        <f t="shared" si="164"/>
        <v>0.48682788343948297</v>
      </c>
      <c r="U479" s="1">
        <f t="shared" si="151"/>
        <v>131.69172936904548</v>
      </c>
      <c r="V479" s="2">
        <f t="shared" si="165"/>
        <v>9.1321442301488975E-2</v>
      </c>
      <c r="X479" s="3">
        <v>44077</v>
      </c>
      <c r="Y479" s="4">
        <v>207</v>
      </c>
      <c r="Z479" s="1">
        <v>166.300003</v>
      </c>
      <c r="AB479" s="1">
        <f t="shared" si="166"/>
        <v>170.38267412770077</v>
      </c>
      <c r="AC479" s="1">
        <f t="shared" si="167"/>
        <v>4.0826711277007632</v>
      </c>
      <c r="AE479" s="1">
        <f t="shared" si="168"/>
        <v>1.2416975731355517</v>
      </c>
      <c r="AF479" s="1">
        <f t="shared" si="152"/>
        <v>171.62437170083632</v>
      </c>
      <c r="AG479" s="2">
        <f t="shared" si="169"/>
        <v>3.2016648254878967E-2</v>
      </c>
      <c r="AI479" s="1">
        <f t="shared" si="170"/>
        <v>1.5977954879284075</v>
      </c>
      <c r="AJ479" s="1">
        <f t="shared" si="153"/>
        <v>171.98046961562918</v>
      </c>
      <c r="AK479" s="2">
        <f t="shared" si="171"/>
        <v>3.4157946561366996E-2</v>
      </c>
      <c r="AM479" s="1">
        <f t="shared" si="172"/>
        <v>2.3064987192495905</v>
      </c>
      <c r="AN479" s="1">
        <f t="shared" si="154"/>
        <v>172.68917284695036</v>
      </c>
      <c r="AO479" s="2">
        <f t="shared" si="173"/>
        <v>3.8419541381188985E-2</v>
      </c>
      <c r="AQ479" s="1">
        <f t="shared" si="174"/>
        <v>2.8115929232743184</v>
      </c>
      <c r="AR479" s="1">
        <f t="shared" si="155"/>
        <v>173.1942670509751</v>
      </c>
      <c r="AS479" s="2">
        <f t="shared" si="175"/>
        <v>4.1456788494315874E-2</v>
      </c>
    </row>
    <row r="480" spans="1:45" x14ac:dyDescent="0.3">
      <c r="A480" s="3">
        <v>44078</v>
      </c>
      <c r="B480" s="4">
        <v>208</v>
      </c>
      <c r="C480" s="1">
        <v>120.751671</v>
      </c>
      <c r="E480" s="1">
        <f t="shared" si="156"/>
        <v>124.8850441942424</v>
      </c>
      <c r="F480" s="1">
        <f t="shared" si="157"/>
        <v>4.1333731942423952</v>
      </c>
      <c r="H480" s="1">
        <f t="shared" si="158"/>
        <v>0.10686095443010446</v>
      </c>
      <c r="I480" s="1">
        <f t="shared" si="148"/>
        <v>124.9919051486725</v>
      </c>
      <c r="J480" s="2">
        <f t="shared" si="159"/>
        <v>3.5115324811302188E-2</v>
      </c>
      <c r="L480" s="1">
        <f t="shared" si="160"/>
        <v>-1.3941737355134194</v>
      </c>
      <c r="M480" s="1">
        <f t="shared" si="149"/>
        <v>123.49087045872898</v>
      </c>
      <c r="N480" s="2">
        <f t="shared" si="161"/>
        <v>2.2684567725186809E-2</v>
      </c>
      <c r="P480" s="1">
        <f t="shared" si="162"/>
        <v>-3.8122310839340452</v>
      </c>
      <c r="Q480" s="1">
        <f t="shared" si="150"/>
        <v>121.07281311030835</v>
      </c>
      <c r="R480" s="2">
        <f t="shared" si="163"/>
        <v>2.6595251862671435E-3</v>
      </c>
      <c r="T480" s="1">
        <f t="shared" si="164"/>
        <v>-5.3669213668911722</v>
      </c>
      <c r="U480" s="1">
        <f t="shared" si="151"/>
        <v>119.51812282735122</v>
      </c>
      <c r="V480" s="2">
        <f t="shared" si="165"/>
        <v>1.0215578487926527E-2</v>
      </c>
      <c r="X480" s="3">
        <v>44078</v>
      </c>
      <c r="Y480" s="4">
        <v>208</v>
      </c>
      <c r="Z480" s="1">
        <v>166.69000199999999</v>
      </c>
      <c r="AB480" s="1">
        <f t="shared" si="166"/>
        <v>167.93307145108031</v>
      </c>
      <c r="AC480" s="1">
        <f t="shared" si="167"/>
        <v>1.2430694510803164</v>
      </c>
      <c r="AE480" s="1">
        <f t="shared" si="168"/>
        <v>0.65108953317459028</v>
      </c>
      <c r="AF480" s="1">
        <f t="shared" si="152"/>
        <v>168.58416098425491</v>
      </c>
      <c r="AG480" s="2">
        <f t="shared" si="169"/>
        <v>1.1363362898363365E-2</v>
      </c>
      <c r="AI480" s="1">
        <f t="shared" si="170"/>
        <v>0.30262807527277047</v>
      </c>
      <c r="AJ480" s="1">
        <f t="shared" si="153"/>
        <v>168.23569952635307</v>
      </c>
      <c r="AK480" s="2">
        <f t="shared" si="171"/>
        <v>9.2728868426858665E-3</v>
      </c>
      <c r="AM480" s="1">
        <f t="shared" si="172"/>
        <v>-0.83252820202464173</v>
      </c>
      <c r="AN480" s="1">
        <f t="shared" si="154"/>
        <v>167.10054324905568</v>
      </c>
      <c r="AO480" s="2">
        <f t="shared" si="173"/>
        <v>2.4629026584070892E-3</v>
      </c>
      <c r="AQ480" s="1">
        <f t="shared" si="174"/>
        <v>-1.7130352926351891</v>
      </c>
      <c r="AR480" s="1">
        <f t="shared" si="155"/>
        <v>166.22003615844511</v>
      </c>
      <c r="AS480" s="2">
        <f t="shared" si="175"/>
        <v>2.8194002994545594E-3</v>
      </c>
    </row>
    <row r="481" spans="1:45" x14ac:dyDescent="0.3">
      <c r="A481" s="3">
        <v>44082</v>
      </c>
      <c r="B481" s="4">
        <v>209</v>
      </c>
      <c r="C481" s="1">
        <v>112.625694</v>
      </c>
      <c r="E481" s="1">
        <f t="shared" si="156"/>
        <v>122.40502027769696</v>
      </c>
      <c r="F481" s="1">
        <f t="shared" si="157"/>
        <v>9.7793262776969669</v>
      </c>
      <c r="H481" s="1">
        <f t="shared" si="158"/>
        <v>-0.30704062492598172</v>
      </c>
      <c r="I481" s="1">
        <f t="shared" si="148"/>
        <v>122.09797965277099</v>
      </c>
      <c r="J481" s="2">
        <f t="shared" si="159"/>
        <v>8.410412683247033E-2</v>
      </c>
      <c r="L481" s="1">
        <f t="shared" si="160"/>
        <v>-1.7850798006849447</v>
      </c>
      <c r="M481" s="1">
        <f t="shared" si="149"/>
        <v>120.61994047701202</v>
      </c>
      <c r="N481" s="2">
        <f t="shared" si="161"/>
        <v>7.0980663408937814E-2</v>
      </c>
      <c r="P481" s="1">
        <f t="shared" si="162"/>
        <v>-2.9329743534575616</v>
      </c>
      <c r="Q481" s="1">
        <f t="shared" si="150"/>
        <v>119.4720459242394</v>
      </c>
      <c r="R481" s="2">
        <f t="shared" si="163"/>
        <v>6.0788543724661977E-2</v>
      </c>
      <c r="T481" s="1">
        <f t="shared" si="164"/>
        <v>-2.8841895595938376</v>
      </c>
      <c r="U481" s="1">
        <f t="shared" si="151"/>
        <v>119.52083071810313</v>
      </c>
      <c r="V481" s="2">
        <f t="shared" si="165"/>
        <v>6.1221702377284637E-2</v>
      </c>
      <c r="X481" s="3">
        <v>44082</v>
      </c>
      <c r="Y481" s="4">
        <v>209</v>
      </c>
      <c r="Z481" s="1">
        <v>164.270004</v>
      </c>
      <c r="AB481" s="1">
        <f t="shared" si="166"/>
        <v>167.18722978043212</v>
      </c>
      <c r="AC481" s="1">
        <f t="shared" si="167"/>
        <v>2.9172257804321191</v>
      </c>
      <c r="AE481" s="1">
        <f t="shared" si="168"/>
        <v>0.42758054056294542</v>
      </c>
      <c r="AF481" s="1">
        <f t="shared" si="152"/>
        <v>167.61481032099508</v>
      </c>
      <c r="AG481" s="2">
        <f t="shared" si="169"/>
        <v>2.0361637788692547E-2</v>
      </c>
      <c r="AI481" s="1">
        <f t="shared" si="170"/>
        <v>-3.2882243421936852E-2</v>
      </c>
      <c r="AJ481" s="1">
        <f t="shared" si="153"/>
        <v>167.15434753701018</v>
      </c>
      <c r="AK481" s="2">
        <f t="shared" si="171"/>
        <v>1.7558552789772756E-2</v>
      </c>
      <c r="AM481" s="1">
        <f t="shared" si="172"/>
        <v>-0.77531509131618348</v>
      </c>
      <c r="AN481" s="1">
        <f t="shared" si="154"/>
        <v>166.41191468911595</v>
      </c>
      <c r="AO481" s="2">
        <f t="shared" si="173"/>
        <v>1.3038964125890846E-2</v>
      </c>
      <c r="AQ481" s="1">
        <f t="shared" si="174"/>
        <v>-0.88124877772636978</v>
      </c>
      <c r="AR481" s="1">
        <f t="shared" si="155"/>
        <v>166.30598100270575</v>
      </c>
      <c r="AS481" s="2">
        <f t="shared" si="175"/>
        <v>1.2394088714490744E-2</v>
      </c>
    </row>
    <row r="482" spans="1:45" x14ac:dyDescent="0.3">
      <c r="A482" s="3">
        <v>44083</v>
      </c>
      <c r="B482" s="4">
        <v>210</v>
      </c>
      <c r="C482" s="1">
        <v>117.117943</v>
      </c>
      <c r="E482" s="1">
        <f t="shared" si="156"/>
        <v>116.53742451107878</v>
      </c>
      <c r="F482" s="1">
        <f t="shared" si="157"/>
        <v>0.58051848892121427</v>
      </c>
      <c r="H482" s="1">
        <f t="shared" si="158"/>
        <v>-1.1967294475967334</v>
      </c>
      <c r="I482" s="1">
        <f t="shared" si="148"/>
        <v>115.34069506348204</v>
      </c>
      <c r="J482" s="2">
        <f t="shared" si="159"/>
        <v>1.5174856140685054E-2</v>
      </c>
      <c r="L482" s="1">
        <f t="shared" si="160"/>
        <v>-3.2547855484209092</v>
      </c>
      <c r="M482" s="1">
        <f t="shared" si="149"/>
        <v>113.28263896265787</v>
      </c>
      <c r="N482" s="2">
        <f t="shared" si="161"/>
        <v>3.2747365084290513E-2</v>
      </c>
      <c r="P482" s="1">
        <f t="shared" si="162"/>
        <v>-4.8698244861435693</v>
      </c>
      <c r="Q482" s="1">
        <f t="shared" si="150"/>
        <v>111.66760002493521</v>
      </c>
      <c r="R482" s="2">
        <f t="shared" si="163"/>
        <v>4.6537215694308985E-2</v>
      </c>
      <c r="T482" s="1">
        <f t="shared" si="164"/>
        <v>-5.4499188976347721</v>
      </c>
      <c r="U482" s="1">
        <f t="shared" si="151"/>
        <v>111.08750561344401</v>
      </c>
      <c r="V482" s="2">
        <f t="shared" si="165"/>
        <v>5.1490294587533771E-2</v>
      </c>
      <c r="X482" s="3">
        <v>44083</v>
      </c>
      <c r="Y482" s="4">
        <v>210</v>
      </c>
      <c r="Z482" s="1">
        <v>165.75</v>
      </c>
      <c r="AB482" s="1">
        <f t="shared" si="166"/>
        <v>165.43689431217285</v>
      </c>
      <c r="AC482" s="1">
        <f t="shared" si="167"/>
        <v>0.31310568782714654</v>
      </c>
      <c r="AE482" s="1">
        <f t="shared" si="168"/>
        <v>7.9113979151391622E-2</v>
      </c>
      <c r="AF482" s="1">
        <f t="shared" si="152"/>
        <v>165.51600829132425</v>
      </c>
      <c r="AG482" s="2">
        <f t="shared" si="169"/>
        <v>1.4117146828099261E-3</v>
      </c>
      <c r="AI482" s="1">
        <f t="shared" si="170"/>
        <v>-0.58246727536988208</v>
      </c>
      <c r="AJ482" s="1">
        <f t="shared" si="153"/>
        <v>164.85442703680297</v>
      </c>
      <c r="AK482" s="2">
        <f t="shared" si="171"/>
        <v>5.4031551324104114E-3</v>
      </c>
      <c r="AM482" s="1">
        <f t="shared" si="172"/>
        <v>-1.4188285400986178</v>
      </c>
      <c r="AN482" s="1">
        <f t="shared" si="154"/>
        <v>164.01806577207424</v>
      </c>
      <c r="AO482" s="2">
        <f t="shared" si="173"/>
        <v>1.0449075281603394E-2</v>
      </c>
      <c r="AQ482" s="1">
        <f t="shared" si="174"/>
        <v>-1.6286633315846604</v>
      </c>
      <c r="AR482" s="1">
        <f t="shared" si="155"/>
        <v>163.80823098058821</v>
      </c>
      <c r="AS482" s="2">
        <f t="shared" si="175"/>
        <v>1.17150468742793E-2</v>
      </c>
    </row>
    <row r="483" spans="1:45" x14ac:dyDescent="0.3">
      <c r="A483" s="3">
        <v>44084</v>
      </c>
      <c r="B483" s="4">
        <v>211</v>
      </c>
      <c r="C483" s="1">
        <v>113.29454</v>
      </c>
      <c r="E483" s="1">
        <f t="shared" si="156"/>
        <v>116.88573560443152</v>
      </c>
      <c r="F483" s="1">
        <f t="shared" si="157"/>
        <v>3.591195604431519</v>
      </c>
      <c r="H483" s="1">
        <f t="shared" si="158"/>
        <v>-0.94952296104481848</v>
      </c>
      <c r="I483" s="1">
        <f t="shared" si="148"/>
        <v>115.9362126433867</v>
      </c>
      <c r="J483" s="2">
        <f t="shared" si="159"/>
        <v>2.3316857488337023E-2</v>
      </c>
      <c r="L483" s="1">
        <f t="shared" si="160"/>
        <v>-1.9576707573823975</v>
      </c>
      <c r="M483" s="1">
        <f t="shared" si="149"/>
        <v>114.92806484704911</v>
      </c>
      <c r="N483" s="2">
        <f t="shared" si="161"/>
        <v>1.4418389862822309E-2</v>
      </c>
      <c r="P483" s="1">
        <f t="shared" si="162"/>
        <v>-1.4258550036760087</v>
      </c>
      <c r="Q483" s="1">
        <f t="shared" si="150"/>
        <v>115.45988060075551</v>
      </c>
      <c r="R483" s="2">
        <f t="shared" si="163"/>
        <v>1.9112488569665523E-2</v>
      </c>
      <c r="T483" s="1">
        <f t="shared" si="164"/>
        <v>-0.46344110538551669</v>
      </c>
      <c r="U483" s="1">
        <f t="shared" si="151"/>
        <v>116.422294499046</v>
      </c>
      <c r="V483" s="2">
        <f t="shared" si="165"/>
        <v>2.7607283625901174E-2</v>
      </c>
      <c r="X483" s="3">
        <v>44084</v>
      </c>
      <c r="Y483" s="4">
        <v>211</v>
      </c>
      <c r="Z483" s="1">
        <v>164.270004</v>
      </c>
      <c r="AB483" s="1">
        <f t="shared" si="166"/>
        <v>165.62475772486914</v>
      </c>
      <c r="AC483" s="1">
        <f t="shared" si="167"/>
        <v>1.3547537248691413</v>
      </c>
      <c r="AE483" s="1">
        <f t="shared" si="168"/>
        <v>9.6513888518575022E-2</v>
      </c>
      <c r="AF483" s="1">
        <f t="shared" si="152"/>
        <v>165.72127161338773</v>
      </c>
      <c r="AG483" s="2">
        <f t="shared" si="169"/>
        <v>8.8346477022532236E-3</v>
      </c>
      <c r="AI483" s="1">
        <f t="shared" si="170"/>
        <v>-0.33596145518870763</v>
      </c>
      <c r="AJ483" s="1">
        <f t="shared" si="153"/>
        <v>165.28879626968043</v>
      </c>
      <c r="AK483" s="2">
        <f t="shared" si="171"/>
        <v>6.2019373280129226E-3</v>
      </c>
      <c r="AM483" s="1">
        <f t="shared" si="172"/>
        <v>-0.35841185125398001</v>
      </c>
      <c r="AN483" s="1">
        <f t="shared" si="154"/>
        <v>165.26634587361517</v>
      </c>
      <c r="AO483" s="2">
        <f t="shared" si="173"/>
        <v>6.065269674037174E-3</v>
      </c>
      <c r="AQ483" s="1">
        <f t="shared" si="174"/>
        <v>-6.6450331503044857E-2</v>
      </c>
      <c r="AR483" s="1">
        <f t="shared" si="155"/>
        <v>165.55830739336611</v>
      </c>
      <c r="AS483" s="2">
        <f t="shared" si="175"/>
        <v>7.8425967127029889E-3</v>
      </c>
    </row>
    <row r="484" spans="1:45" x14ac:dyDescent="0.3">
      <c r="A484" s="3">
        <v>44085</v>
      </c>
      <c r="B484" s="4">
        <v>212</v>
      </c>
      <c r="C484" s="1">
        <v>111.807106</v>
      </c>
      <c r="E484" s="1">
        <f t="shared" si="156"/>
        <v>114.7310182417726</v>
      </c>
      <c r="F484" s="1">
        <f t="shared" si="157"/>
        <v>2.923912241772598</v>
      </c>
      <c r="H484" s="1">
        <f t="shared" si="158"/>
        <v>-1.1423540653030737</v>
      </c>
      <c r="I484" s="1">
        <f t="shared" si="148"/>
        <v>113.58866417646954</v>
      </c>
      <c r="J484" s="2">
        <f t="shared" si="159"/>
        <v>1.5934212414634281E-2</v>
      </c>
      <c r="L484" s="1">
        <f t="shared" si="160"/>
        <v>-2.0286075352819437</v>
      </c>
      <c r="M484" s="1">
        <f t="shared" si="149"/>
        <v>112.70241070649065</v>
      </c>
      <c r="N484" s="2">
        <f t="shared" si="161"/>
        <v>8.0075832254405052E-3</v>
      </c>
      <c r="P484" s="1">
        <f t="shared" si="162"/>
        <v>-1.9069041606047263</v>
      </c>
      <c r="Q484" s="1">
        <f t="shared" si="150"/>
        <v>112.82411408116788</v>
      </c>
      <c r="R484" s="2">
        <f t="shared" si="163"/>
        <v>9.0960952085449107E-3</v>
      </c>
      <c r="T484" s="1">
        <f t="shared" si="164"/>
        <v>-1.9179386866406387</v>
      </c>
      <c r="U484" s="1">
        <f t="shared" si="151"/>
        <v>112.81307955513196</v>
      </c>
      <c r="V484" s="2">
        <f t="shared" si="165"/>
        <v>8.9974026796826225E-3</v>
      </c>
      <c r="X484" s="3">
        <v>44085</v>
      </c>
      <c r="Y484" s="4">
        <v>212</v>
      </c>
      <c r="Z484" s="1">
        <v>166.449997</v>
      </c>
      <c r="AB484" s="1">
        <f t="shared" si="166"/>
        <v>164.81190548994766</v>
      </c>
      <c r="AC484" s="1">
        <f t="shared" si="167"/>
        <v>1.6380915100523339</v>
      </c>
      <c r="AE484" s="1">
        <f t="shared" si="168"/>
        <v>-4.8984691231833646E-2</v>
      </c>
      <c r="AF484" s="1">
        <f t="shared" si="152"/>
        <v>164.76292079871584</v>
      </c>
      <c r="AG484" s="2">
        <f t="shared" si="169"/>
        <v>1.0135633713974515E-2</v>
      </c>
      <c r="AI484" s="1">
        <f t="shared" si="170"/>
        <v>-0.48856650470319452</v>
      </c>
      <c r="AJ484" s="1">
        <f t="shared" si="153"/>
        <v>164.32333898524448</v>
      </c>
      <c r="AK484" s="2">
        <f t="shared" si="171"/>
        <v>1.2776557843707983E-2</v>
      </c>
      <c r="AM484" s="1">
        <f t="shared" si="172"/>
        <v>-0.65834250447452947</v>
      </c>
      <c r="AN484" s="1">
        <f t="shared" si="154"/>
        <v>164.15356298547314</v>
      </c>
      <c r="AO484" s="2">
        <f t="shared" si="173"/>
        <v>1.3796539837287304E-2</v>
      </c>
      <c r="AQ484" s="1">
        <f t="shared" si="174"/>
        <v>-0.70835596844289817</v>
      </c>
      <c r="AR484" s="1">
        <f t="shared" si="155"/>
        <v>164.10354952150476</v>
      </c>
      <c r="AS484" s="2">
        <f t="shared" si="175"/>
        <v>1.4097011239328746E-2</v>
      </c>
    </row>
    <row r="485" spans="1:45" x14ac:dyDescent="0.3">
      <c r="A485" s="3">
        <v>44088</v>
      </c>
      <c r="B485" s="4">
        <v>213</v>
      </c>
      <c r="C485" s="1">
        <v>115.161316</v>
      </c>
      <c r="E485" s="1">
        <f t="shared" si="156"/>
        <v>112.97667089670904</v>
      </c>
      <c r="F485" s="1">
        <f t="shared" si="157"/>
        <v>2.1846451032909613</v>
      </c>
      <c r="H485" s="1">
        <f t="shared" si="158"/>
        <v>-1.2402729900647522</v>
      </c>
      <c r="I485" s="1">
        <f t="shared" si="148"/>
        <v>111.73639790664429</v>
      </c>
      <c r="J485" s="2">
        <f t="shared" si="159"/>
        <v>2.9740178493233911E-2</v>
      </c>
      <c r="L485" s="1">
        <f t="shared" si="160"/>
        <v>-1.9298738668033271</v>
      </c>
      <c r="M485" s="1">
        <f t="shared" si="149"/>
        <v>111.0467970299057</v>
      </c>
      <c r="N485" s="2">
        <f t="shared" si="161"/>
        <v>3.5728308020501393E-2</v>
      </c>
      <c r="P485" s="1">
        <f t="shared" si="162"/>
        <v>-1.8062166623475595</v>
      </c>
      <c r="Q485" s="1">
        <f t="shared" si="150"/>
        <v>111.17045423436147</v>
      </c>
      <c r="R485" s="2">
        <f t="shared" si="163"/>
        <v>3.465453421562608E-2</v>
      </c>
      <c r="T485" s="1">
        <f t="shared" si="164"/>
        <v>-1.7772501328843551</v>
      </c>
      <c r="U485" s="1">
        <f t="shared" si="151"/>
        <v>111.19942076382468</v>
      </c>
      <c r="V485" s="2">
        <f t="shared" si="165"/>
        <v>3.4403004183933807E-2</v>
      </c>
      <c r="X485" s="3">
        <v>44088</v>
      </c>
      <c r="Y485" s="4">
        <v>213</v>
      </c>
      <c r="Z485" s="1">
        <v>168.470001</v>
      </c>
      <c r="AB485" s="1">
        <f t="shared" si="166"/>
        <v>165.79476039597907</v>
      </c>
      <c r="AC485" s="1">
        <f t="shared" si="167"/>
        <v>2.675240604020928</v>
      </c>
      <c r="AE485" s="1">
        <f t="shared" si="168"/>
        <v>0.1161096443302847</v>
      </c>
      <c r="AF485" s="1">
        <f t="shared" si="152"/>
        <v>165.91087004030936</v>
      </c>
      <c r="AG485" s="2">
        <f t="shared" si="169"/>
        <v>1.5190425265627168E-2</v>
      </c>
      <c r="AI485" s="1">
        <f t="shared" si="170"/>
        <v>-1.7711653268122296E-2</v>
      </c>
      <c r="AJ485" s="1">
        <f t="shared" si="153"/>
        <v>165.77704874271095</v>
      </c>
      <c r="AK485" s="2">
        <f t="shared" si="171"/>
        <v>1.598475836234518E-2</v>
      </c>
      <c r="AM485" s="1">
        <f t="shared" si="172"/>
        <v>0.42484778645938803</v>
      </c>
      <c r="AN485" s="1">
        <f t="shared" si="154"/>
        <v>166.21960818243846</v>
      </c>
      <c r="AO485" s="2">
        <f t="shared" si="173"/>
        <v>1.3357825157023256E-2</v>
      </c>
      <c r="AQ485" s="1">
        <f t="shared" si="174"/>
        <v>0.74608538360500343</v>
      </c>
      <c r="AR485" s="1">
        <f t="shared" si="155"/>
        <v>166.54084577958406</v>
      </c>
      <c r="AS485" s="2">
        <f t="shared" si="175"/>
        <v>1.1451031097316464E-2</v>
      </c>
    </row>
    <row r="486" spans="1:45" x14ac:dyDescent="0.3">
      <c r="A486" s="3">
        <v>44089</v>
      </c>
      <c r="B486" s="4">
        <v>214</v>
      </c>
      <c r="C486" s="1">
        <v>115.34101099999999</v>
      </c>
      <c r="E486" s="1">
        <f t="shared" si="156"/>
        <v>114.2874579586836</v>
      </c>
      <c r="F486" s="1">
        <f t="shared" si="157"/>
        <v>1.0535530413163912</v>
      </c>
      <c r="H486" s="1">
        <f t="shared" si="158"/>
        <v>-0.83210338173846132</v>
      </c>
      <c r="I486" s="1">
        <f t="shared" si="148"/>
        <v>113.45535457694514</v>
      </c>
      <c r="J486" s="2">
        <f t="shared" si="159"/>
        <v>1.6348533853711881E-2</v>
      </c>
      <c r="L486" s="1">
        <f t="shared" si="160"/>
        <v>-0.7632359324432858</v>
      </c>
      <c r="M486" s="1">
        <f t="shared" si="149"/>
        <v>113.52422202624032</v>
      </c>
      <c r="N486" s="2">
        <f t="shared" si="161"/>
        <v>1.5751456988353181E-2</v>
      </c>
      <c r="P486" s="1">
        <f t="shared" si="162"/>
        <v>0.25100579570504311</v>
      </c>
      <c r="Q486" s="1">
        <f t="shared" si="150"/>
        <v>114.53846375438864</v>
      </c>
      <c r="R486" s="2">
        <f t="shared" si="163"/>
        <v>6.9580389373503108E-3</v>
      </c>
      <c r="T486" s="1">
        <f t="shared" si="164"/>
        <v>0.87846185469431648</v>
      </c>
      <c r="U486" s="1">
        <f t="shared" si="151"/>
        <v>115.16591981337793</v>
      </c>
      <c r="V486" s="2">
        <f t="shared" si="165"/>
        <v>1.5180306215806364E-3</v>
      </c>
      <c r="X486" s="3">
        <v>44089</v>
      </c>
      <c r="Y486" s="4">
        <v>214</v>
      </c>
      <c r="Z486" s="1">
        <v>168.300003</v>
      </c>
      <c r="AB486" s="1">
        <f t="shared" si="166"/>
        <v>167.39990475839164</v>
      </c>
      <c r="AC486" s="1">
        <f t="shared" si="167"/>
        <v>0.9000982416083616</v>
      </c>
      <c r="AE486" s="1">
        <f t="shared" si="168"/>
        <v>0.35435519922345099</v>
      </c>
      <c r="AF486" s="1">
        <f t="shared" si="152"/>
        <v>167.75425995761509</v>
      </c>
      <c r="AG486" s="2">
        <f t="shared" si="169"/>
        <v>3.2426799326017433E-3</v>
      </c>
      <c r="AI486" s="1">
        <f t="shared" si="170"/>
        <v>0.50160227174970051</v>
      </c>
      <c r="AJ486" s="1">
        <f t="shared" si="153"/>
        <v>167.90150703014135</v>
      </c>
      <c r="AK486" s="2">
        <f t="shared" si="171"/>
        <v>2.3677716147079207E-3</v>
      </c>
      <c r="AM486" s="1">
        <f t="shared" si="172"/>
        <v>1.2038435265884906</v>
      </c>
      <c r="AN486" s="1">
        <f t="shared" si="154"/>
        <v>168.60374828498013</v>
      </c>
      <c r="AO486" s="2">
        <f t="shared" si="173"/>
        <v>1.8047847864870454E-3</v>
      </c>
      <c r="AQ486" s="1">
        <f t="shared" si="174"/>
        <v>1.4848761053795139</v>
      </c>
      <c r="AR486" s="1">
        <f t="shared" si="155"/>
        <v>168.88478086377117</v>
      </c>
      <c r="AS486" s="2">
        <f t="shared" si="175"/>
        <v>3.4746158844166245E-3</v>
      </c>
    </row>
    <row r="487" spans="1:45" x14ac:dyDescent="0.3">
      <c r="A487" s="3">
        <v>44090</v>
      </c>
      <c r="B487" s="4">
        <v>215</v>
      </c>
      <c r="C487" s="1">
        <v>111.936882</v>
      </c>
      <c r="E487" s="1">
        <f t="shared" si="156"/>
        <v>114.91958978347344</v>
      </c>
      <c r="F487" s="1">
        <f t="shared" si="157"/>
        <v>2.9827077834734439</v>
      </c>
      <c r="H487" s="1">
        <f t="shared" si="158"/>
        <v>-0.59782574869393346</v>
      </c>
      <c r="I487" s="1">
        <f t="shared" si="148"/>
        <v>114.32176403477951</v>
      </c>
      <c r="J487" s="2">
        <f t="shared" si="159"/>
        <v>2.130559644121147E-2</v>
      </c>
      <c r="L487" s="1">
        <f t="shared" si="160"/>
        <v>-0.26090353983936143</v>
      </c>
      <c r="M487" s="1">
        <f t="shared" si="149"/>
        <v>114.65868624363408</v>
      </c>
      <c r="N487" s="2">
        <f t="shared" si="161"/>
        <v>2.4315526705791953E-2</v>
      </c>
      <c r="P487" s="1">
        <f t="shared" si="162"/>
        <v>0.50254897490100747</v>
      </c>
      <c r="Q487" s="1">
        <f t="shared" si="150"/>
        <v>115.42213875837444</v>
      </c>
      <c r="R487" s="2">
        <f t="shared" si="163"/>
        <v>3.1135910667714036E-2</v>
      </c>
      <c r="T487" s="1">
        <f t="shared" si="164"/>
        <v>0.6666180289764646</v>
      </c>
      <c r="U487" s="1">
        <f t="shared" si="151"/>
        <v>115.5862078124499</v>
      </c>
      <c r="V487" s="2">
        <f t="shared" si="165"/>
        <v>3.2601638952654603E-2</v>
      </c>
      <c r="X487" s="3">
        <v>44090</v>
      </c>
      <c r="Y487" s="4">
        <v>215</v>
      </c>
      <c r="Z487" s="1">
        <v>170</v>
      </c>
      <c r="AB487" s="1">
        <f t="shared" si="166"/>
        <v>167.93996370335665</v>
      </c>
      <c r="AC487" s="1">
        <f t="shared" si="167"/>
        <v>2.0600362966433465</v>
      </c>
      <c r="AE487" s="1">
        <f t="shared" si="168"/>
        <v>0.3840677985421006</v>
      </c>
      <c r="AF487" s="1">
        <f t="shared" si="152"/>
        <v>168.32403150189876</v>
      </c>
      <c r="AG487" s="2">
        <f t="shared" si="169"/>
        <v>9.8586382241249489E-3</v>
      </c>
      <c r="AI487" s="1">
        <f t="shared" si="170"/>
        <v>0.51390840717859998</v>
      </c>
      <c r="AJ487" s="1">
        <f t="shared" si="153"/>
        <v>168.45387211053526</v>
      </c>
      <c r="AK487" s="2">
        <f t="shared" si="171"/>
        <v>9.0948699380278952E-3</v>
      </c>
      <c r="AM487" s="1">
        <f t="shared" si="172"/>
        <v>0.76574570271699427</v>
      </c>
      <c r="AN487" s="1">
        <f t="shared" si="154"/>
        <v>168.70570940607365</v>
      </c>
      <c r="AO487" s="2">
        <f t="shared" si="173"/>
        <v>7.6134740819196953E-3</v>
      </c>
      <c r="AQ487" s="1">
        <f t="shared" si="174"/>
        <v>0.67233334742304163</v>
      </c>
      <c r="AR487" s="1">
        <f t="shared" si="155"/>
        <v>168.61229705077969</v>
      </c>
      <c r="AS487" s="2">
        <f t="shared" si="175"/>
        <v>8.1629585248253651E-3</v>
      </c>
    </row>
    <row r="488" spans="1:45" x14ac:dyDescent="0.3">
      <c r="A488" s="3">
        <v>44091</v>
      </c>
      <c r="B488" s="4">
        <v>216</v>
      </c>
      <c r="C488" s="1">
        <v>110.149963</v>
      </c>
      <c r="E488" s="1">
        <f t="shared" si="156"/>
        <v>113.12996511338937</v>
      </c>
      <c r="F488" s="1">
        <f t="shared" si="157"/>
        <v>2.980002113389375</v>
      </c>
      <c r="H488" s="1">
        <f t="shared" si="158"/>
        <v>-0.78851357611635464</v>
      </c>
      <c r="I488" s="1">
        <f t="shared" si="148"/>
        <v>112.34145153727302</v>
      </c>
      <c r="J488" s="2">
        <f t="shared" si="159"/>
        <v>1.9895499531606894E-2</v>
      </c>
      <c r="L488" s="1">
        <f t="shared" si="160"/>
        <v>-0.81124314672745512</v>
      </c>
      <c r="M488" s="1">
        <f t="shared" si="149"/>
        <v>112.31872196666193</v>
      </c>
      <c r="N488" s="2">
        <f t="shared" si="161"/>
        <v>1.96891483900174E-2</v>
      </c>
      <c r="P488" s="1">
        <f t="shared" si="162"/>
        <v>-1.0102856307891412</v>
      </c>
      <c r="Q488" s="1">
        <f t="shared" si="150"/>
        <v>112.11967948260023</v>
      </c>
      <c r="R488" s="2">
        <f t="shared" si="163"/>
        <v>1.7882134763860372E-2</v>
      </c>
      <c r="T488" s="1">
        <f t="shared" si="164"/>
        <v>-1.4457506922155918</v>
      </c>
      <c r="U488" s="1">
        <f t="shared" si="151"/>
        <v>111.68421442117378</v>
      </c>
      <c r="V488" s="2">
        <f t="shared" si="165"/>
        <v>1.3928751126078706E-2</v>
      </c>
      <c r="X488" s="3">
        <v>44091</v>
      </c>
      <c r="Y488" s="4">
        <v>216</v>
      </c>
      <c r="Z488" s="1">
        <v>170.33999600000001</v>
      </c>
      <c r="AB488" s="1">
        <f t="shared" si="166"/>
        <v>169.17598548134265</v>
      </c>
      <c r="AC488" s="1">
        <f t="shared" si="167"/>
        <v>1.1640105186573635</v>
      </c>
      <c r="AE488" s="1">
        <f t="shared" si="168"/>
        <v>0.52038043525312394</v>
      </c>
      <c r="AF488" s="1">
        <f t="shared" si="152"/>
        <v>169.69636591659577</v>
      </c>
      <c r="AG488" s="2">
        <f t="shared" si="169"/>
        <v>3.7785023982520637E-3</v>
      </c>
      <c r="AI488" s="1">
        <f t="shared" si="170"/>
        <v>0.74498468583696686</v>
      </c>
      <c r="AJ488" s="1">
        <f t="shared" si="153"/>
        <v>169.9209701671796</v>
      </c>
      <c r="AK488" s="2">
        <f t="shared" si="171"/>
        <v>2.4599380219570361E-3</v>
      </c>
      <c r="AM488" s="1">
        <f t="shared" si="172"/>
        <v>1.0761279123945358</v>
      </c>
      <c r="AN488" s="1">
        <f t="shared" si="154"/>
        <v>170.25211339373718</v>
      </c>
      <c r="AO488" s="2">
        <f t="shared" si="173"/>
        <v>5.1592467022740641E-4</v>
      </c>
      <c r="AQ488" s="1">
        <f t="shared" si="174"/>
        <v>1.157105397707183</v>
      </c>
      <c r="AR488" s="1">
        <f t="shared" si="155"/>
        <v>170.33309087904982</v>
      </c>
      <c r="AS488" s="2">
        <f t="shared" si="175"/>
        <v>4.0537284914539839E-5</v>
      </c>
    </row>
    <row r="489" spans="1:45" x14ac:dyDescent="0.3">
      <c r="A489" s="3">
        <v>44092</v>
      </c>
      <c r="B489" s="4">
        <v>217</v>
      </c>
      <c r="C489" s="1">
        <v>106.655991</v>
      </c>
      <c r="E489" s="1">
        <f t="shared" si="156"/>
        <v>111.34196384535575</v>
      </c>
      <c r="F489" s="1">
        <f t="shared" si="157"/>
        <v>4.6859728453557494</v>
      </c>
      <c r="H489" s="1">
        <f t="shared" si="158"/>
        <v>-0.94843160682311778</v>
      </c>
      <c r="I489" s="1">
        <f t="shared" si="148"/>
        <v>110.39353223853263</v>
      </c>
      <c r="J489" s="2">
        <f t="shared" si="159"/>
        <v>3.5042956363629196E-2</v>
      </c>
      <c r="L489" s="1">
        <f t="shared" si="160"/>
        <v>-1.1628760703976764</v>
      </c>
      <c r="M489" s="1">
        <f t="shared" si="149"/>
        <v>110.17908777495808</v>
      </c>
      <c r="N489" s="2">
        <f t="shared" si="161"/>
        <v>3.3032338286164128E-2</v>
      </c>
      <c r="P489" s="1">
        <f t="shared" si="162"/>
        <v>-1.5235779513705006</v>
      </c>
      <c r="Q489" s="1">
        <f t="shared" si="150"/>
        <v>109.81838589398525</v>
      </c>
      <c r="R489" s="2">
        <f t="shared" si="163"/>
        <v>2.9650419674833374E-2</v>
      </c>
      <c r="T489" s="1">
        <f t="shared" si="164"/>
        <v>-1.7400861874191005</v>
      </c>
      <c r="U489" s="1">
        <f t="shared" si="151"/>
        <v>109.60187765793665</v>
      </c>
      <c r="V489" s="2">
        <f t="shared" si="165"/>
        <v>2.7620451793811136E-2</v>
      </c>
      <c r="X489" s="3">
        <v>44092</v>
      </c>
      <c r="Y489" s="4">
        <v>217</v>
      </c>
      <c r="Z489" s="1">
        <v>168.699997</v>
      </c>
      <c r="AB489" s="1">
        <f t="shared" si="166"/>
        <v>169.87439179253707</v>
      </c>
      <c r="AC489" s="1">
        <f t="shared" si="167"/>
        <v>1.1743947925370719</v>
      </c>
      <c r="AE489" s="1">
        <f t="shared" si="168"/>
        <v>0.54886457540373101</v>
      </c>
      <c r="AF489" s="1">
        <f t="shared" si="152"/>
        <v>170.42325636794081</v>
      </c>
      <c r="AG489" s="2">
        <f t="shared" si="169"/>
        <v>1.021493419434271E-2</v>
      </c>
      <c r="AI489" s="1">
        <f t="shared" si="170"/>
        <v>0.73007960595135124</v>
      </c>
      <c r="AJ489" s="1">
        <f t="shared" si="153"/>
        <v>170.60447139848841</v>
      </c>
      <c r="AK489" s="2">
        <f t="shared" si="171"/>
        <v>1.1289119338208512E-2</v>
      </c>
      <c r="AM489" s="1">
        <f t="shared" si="172"/>
        <v>0.82683165560245808</v>
      </c>
      <c r="AN489" s="1">
        <f t="shared" si="154"/>
        <v>170.70122344813953</v>
      </c>
      <c r="AO489" s="2">
        <f t="shared" si="173"/>
        <v>1.1862634758313206E-2</v>
      </c>
      <c r="AQ489" s="1">
        <f t="shared" si="174"/>
        <v>0.76262418330620518</v>
      </c>
      <c r="AR489" s="1">
        <f t="shared" si="155"/>
        <v>170.63701597584327</v>
      </c>
      <c r="AS489" s="2">
        <f t="shared" si="175"/>
        <v>1.148203325601288E-2</v>
      </c>
    </row>
    <row r="490" spans="1:45" x14ac:dyDescent="0.3">
      <c r="A490" s="3">
        <v>44095</v>
      </c>
      <c r="B490" s="4">
        <v>218</v>
      </c>
      <c r="C490" s="1">
        <v>109.890411</v>
      </c>
      <c r="E490" s="1">
        <f t="shared" si="156"/>
        <v>108.53038013814231</v>
      </c>
      <c r="F490" s="1">
        <f t="shared" si="157"/>
        <v>1.3600308618576946</v>
      </c>
      <c r="H490" s="1">
        <f t="shared" si="158"/>
        <v>-1.24653594288557</v>
      </c>
      <c r="I490" s="1">
        <f t="shared" si="148"/>
        <v>107.28384419525673</v>
      </c>
      <c r="J490" s="2">
        <f t="shared" si="159"/>
        <v>2.3719692928833132E-2</v>
      </c>
      <c r="L490" s="1">
        <f t="shared" si="160"/>
        <v>-1.7564108196513526</v>
      </c>
      <c r="M490" s="1">
        <f t="shared" si="149"/>
        <v>106.77396931849096</v>
      </c>
      <c r="N490" s="2">
        <f t="shared" si="161"/>
        <v>2.8359541593752386E-2</v>
      </c>
      <c r="P490" s="1">
        <f t="shared" si="162"/>
        <v>-2.3736617502268431</v>
      </c>
      <c r="Q490" s="1">
        <f t="shared" si="150"/>
        <v>106.15671838791546</v>
      </c>
      <c r="R490" s="2">
        <f t="shared" si="163"/>
        <v>3.3976509670935157E-2</v>
      </c>
      <c r="T490" s="1">
        <f t="shared" si="164"/>
        <v>-2.6615740544422359</v>
      </c>
      <c r="U490" s="1">
        <f t="shared" si="151"/>
        <v>105.86880608370006</v>
      </c>
      <c r="V490" s="2">
        <f t="shared" si="165"/>
        <v>3.6596504460247543E-2</v>
      </c>
      <c r="X490" s="3">
        <v>44095</v>
      </c>
      <c r="Y490" s="4">
        <v>218</v>
      </c>
      <c r="Z490" s="1">
        <v>161.36999499999999</v>
      </c>
      <c r="AB490" s="1">
        <f t="shared" si="166"/>
        <v>169.16975491701481</v>
      </c>
      <c r="AC490" s="1">
        <f t="shared" si="167"/>
        <v>7.7997599170148249</v>
      </c>
      <c r="AE490" s="1">
        <f t="shared" si="168"/>
        <v>0.3483043432555733</v>
      </c>
      <c r="AF490" s="1">
        <f t="shared" si="152"/>
        <v>169.51805926027038</v>
      </c>
      <c r="AG490" s="2">
        <f t="shared" si="169"/>
        <v>5.0493056409095065E-2</v>
      </c>
      <c r="AI490" s="1">
        <f t="shared" si="170"/>
        <v>0.27097033187979735</v>
      </c>
      <c r="AJ490" s="1">
        <f t="shared" si="153"/>
        <v>169.44072524889461</v>
      </c>
      <c r="AK490" s="2">
        <f t="shared" si="171"/>
        <v>5.001382226537604E-2</v>
      </c>
      <c r="AM490" s="1">
        <f t="shared" si="172"/>
        <v>-0.18393757493985224</v>
      </c>
      <c r="AN490" s="1">
        <f t="shared" si="154"/>
        <v>168.98581734207497</v>
      </c>
      <c r="AO490" s="2">
        <f t="shared" si="173"/>
        <v>4.7194785759737914E-2</v>
      </c>
      <c r="AQ490" s="1">
        <f t="shared" si="174"/>
        <v>-0.49922032728627014</v>
      </c>
      <c r="AR490" s="1">
        <f t="shared" si="155"/>
        <v>168.67053458972853</v>
      </c>
      <c r="AS490" s="2">
        <f t="shared" si="175"/>
        <v>4.5240997805871805E-2</v>
      </c>
    </row>
    <row r="491" spans="1:45" x14ac:dyDescent="0.3">
      <c r="A491" s="3">
        <v>44096</v>
      </c>
      <c r="B491" s="4">
        <v>219</v>
      </c>
      <c r="C491" s="1">
        <v>111.61743199999999</v>
      </c>
      <c r="E491" s="1">
        <f t="shared" si="156"/>
        <v>109.34639865525692</v>
      </c>
      <c r="F491" s="1">
        <f t="shared" si="157"/>
        <v>2.2710333447430742</v>
      </c>
      <c r="H491" s="1">
        <f t="shared" si="158"/>
        <v>-0.91652722928554065</v>
      </c>
      <c r="I491" s="1">
        <f t="shared" si="148"/>
        <v>108.42987142597138</v>
      </c>
      <c r="J491" s="2">
        <f t="shared" si="159"/>
        <v>2.8557909969014601E-2</v>
      </c>
      <c r="L491" s="1">
        <f t="shared" si="160"/>
        <v>-0.83033625841560466</v>
      </c>
      <c r="M491" s="1">
        <f t="shared" si="149"/>
        <v>108.51606239684132</v>
      </c>
      <c r="N491" s="2">
        <f t="shared" si="161"/>
        <v>2.7785710059685602E-2</v>
      </c>
      <c r="P491" s="1">
        <f t="shared" si="162"/>
        <v>-0.26847277378148138</v>
      </c>
      <c r="Q491" s="1">
        <f t="shared" si="150"/>
        <v>109.07792588147544</v>
      </c>
      <c r="R491" s="2">
        <f t="shared" si="163"/>
        <v>2.2751877310029464E-2</v>
      </c>
      <c r="T491" s="1">
        <f t="shared" si="164"/>
        <v>0.32915555709665489</v>
      </c>
      <c r="U491" s="1">
        <f t="shared" si="151"/>
        <v>109.67555421235357</v>
      </c>
      <c r="V491" s="2">
        <f t="shared" si="165"/>
        <v>1.7397621078098439E-2</v>
      </c>
      <c r="X491" s="3">
        <v>44096</v>
      </c>
      <c r="Y491" s="4">
        <v>219</v>
      </c>
      <c r="Z491" s="1">
        <v>162.679993</v>
      </c>
      <c r="AB491" s="1">
        <f t="shared" si="166"/>
        <v>164.48989896680592</v>
      </c>
      <c r="AC491" s="1">
        <f t="shared" si="167"/>
        <v>1.8099059668059283</v>
      </c>
      <c r="AE491" s="1">
        <f t="shared" si="168"/>
        <v>-0.45620130369874073</v>
      </c>
      <c r="AF491" s="1">
        <f t="shared" si="152"/>
        <v>164.03369766310718</v>
      </c>
      <c r="AG491" s="2">
        <f t="shared" si="169"/>
        <v>8.3212731826659246E-3</v>
      </c>
      <c r="AI491" s="1">
        <f t="shared" si="170"/>
        <v>-1.3132940783885825</v>
      </c>
      <c r="AJ491" s="1">
        <f t="shared" si="153"/>
        <v>163.17660488841733</v>
      </c>
      <c r="AK491" s="2">
        <f t="shared" si="171"/>
        <v>3.0526918477143902E-3</v>
      </c>
      <c r="AM491" s="1">
        <f t="shared" si="172"/>
        <v>-3.1512437026174167</v>
      </c>
      <c r="AN491" s="1">
        <f t="shared" si="154"/>
        <v>161.3386552641885</v>
      </c>
      <c r="AO491" s="2">
        <f t="shared" si="173"/>
        <v>8.2452532181476849E-3</v>
      </c>
      <c r="AQ491" s="1">
        <f t="shared" si="174"/>
        <v>-4.094566962999723</v>
      </c>
      <c r="AR491" s="1">
        <f t="shared" si="155"/>
        <v>160.3953320038062</v>
      </c>
      <c r="AS491" s="2">
        <f t="shared" si="175"/>
        <v>1.4043896573033373E-2</v>
      </c>
    </row>
    <row r="492" spans="1:45" x14ac:dyDescent="0.3">
      <c r="A492" s="3">
        <v>44097</v>
      </c>
      <c r="B492" s="4">
        <v>220</v>
      </c>
      <c r="C492" s="1">
        <v>106.935509</v>
      </c>
      <c r="E492" s="1">
        <f t="shared" si="156"/>
        <v>110.70901866210276</v>
      </c>
      <c r="F492" s="1">
        <f t="shared" si="157"/>
        <v>3.7735096621027679</v>
      </c>
      <c r="H492" s="1">
        <f t="shared" si="158"/>
        <v>-0.55186367150451898</v>
      </c>
      <c r="I492" s="1">
        <f t="shared" si="148"/>
        <v>110.15715499059824</v>
      </c>
      <c r="J492" s="2">
        <f t="shared" si="159"/>
        <v>3.0126999167304172E-2</v>
      </c>
      <c r="L492" s="1">
        <f t="shared" si="160"/>
        <v>-4.0872002921482964E-2</v>
      </c>
      <c r="M492" s="1">
        <f t="shared" si="149"/>
        <v>110.66814665918128</v>
      </c>
      <c r="N492" s="2">
        <f t="shared" si="161"/>
        <v>3.490550233581699E-2</v>
      </c>
      <c r="P492" s="1">
        <f t="shared" si="162"/>
        <v>0.80804846143255371</v>
      </c>
      <c r="Q492" s="1">
        <f t="shared" si="150"/>
        <v>111.51706712353531</v>
      </c>
      <c r="R492" s="2">
        <f t="shared" si="163"/>
        <v>4.2844123213883208E-2</v>
      </c>
      <c r="T492" s="1">
        <f t="shared" si="164"/>
        <v>1.2179349838809579</v>
      </c>
      <c r="U492" s="1">
        <f t="shared" si="151"/>
        <v>111.92695364598372</v>
      </c>
      <c r="V492" s="2">
        <f t="shared" si="165"/>
        <v>4.6677148616590204E-2</v>
      </c>
      <c r="X492" s="3">
        <v>44097</v>
      </c>
      <c r="Y492" s="4">
        <v>220</v>
      </c>
      <c r="Z492" s="1">
        <v>158.78999300000001</v>
      </c>
      <c r="AB492" s="1">
        <f t="shared" si="166"/>
        <v>163.40395538672237</v>
      </c>
      <c r="AC492" s="1">
        <f t="shared" si="167"/>
        <v>4.6139623867223634</v>
      </c>
      <c r="AE492" s="1">
        <f t="shared" si="168"/>
        <v>-0.55696006792031039</v>
      </c>
      <c r="AF492" s="1">
        <f t="shared" si="152"/>
        <v>162.84699531880207</v>
      </c>
      <c r="AG492" s="2">
        <f t="shared" si="169"/>
        <v>2.5549483579875607E-2</v>
      </c>
      <c r="AI492" s="1">
        <f t="shared" si="170"/>
        <v>-1.2405419189309725</v>
      </c>
      <c r="AJ492" s="1">
        <f t="shared" si="153"/>
        <v>162.1634134677914</v>
      </c>
      <c r="AK492" s="2">
        <f t="shared" si="171"/>
        <v>2.1244540692129072E-2</v>
      </c>
      <c r="AM492" s="1">
        <f t="shared" si="172"/>
        <v>-1.7881456217450653</v>
      </c>
      <c r="AN492" s="1">
        <f t="shared" si="154"/>
        <v>161.61580976497731</v>
      </c>
      <c r="AO492" s="2">
        <f t="shared" si="173"/>
        <v>1.7795937335782261E-2</v>
      </c>
      <c r="AQ492" s="1">
        <f t="shared" si="174"/>
        <v>-1.5071508536918152</v>
      </c>
      <c r="AR492" s="1">
        <f t="shared" si="155"/>
        <v>161.89680453303055</v>
      </c>
      <c r="AS492" s="2">
        <f t="shared" si="175"/>
        <v>1.9565537313365442E-2</v>
      </c>
    </row>
    <row r="493" spans="1:45" x14ac:dyDescent="0.3">
      <c r="A493" s="3">
        <v>44098</v>
      </c>
      <c r="B493" s="4">
        <v>221</v>
      </c>
      <c r="C493" s="1">
        <v>108.033615</v>
      </c>
      <c r="E493" s="1">
        <f t="shared" si="156"/>
        <v>108.4449128648411</v>
      </c>
      <c r="F493" s="1">
        <f t="shared" si="157"/>
        <v>0.41129786484110298</v>
      </c>
      <c r="H493" s="1">
        <f t="shared" si="158"/>
        <v>-0.82582241162566206</v>
      </c>
      <c r="I493" s="1">
        <f t="shared" si="148"/>
        <v>107.61909045321543</v>
      </c>
      <c r="J493" s="2">
        <f t="shared" si="159"/>
        <v>3.8369959830054992E-3</v>
      </c>
      <c r="L493" s="1">
        <f t="shared" si="160"/>
        <v>-0.84123616888394792</v>
      </c>
      <c r="M493" s="1">
        <f t="shared" si="149"/>
        <v>107.60367669595715</v>
      </c>
      <c r="N493" s="2">
        <f t="shared" si="161"/>
        <v>3.9796715498490861E-3</v>
      </c>
      <c r="P493" s="1">
        <f t="shared" si="162"/>
        <v>-1.2195733493056298</v>
      </c>
      <c r="Q493" s="1">
        <f t="shared" si="150"/>
        <v>107.22533951553547</v>
      </c>
      <c r="R493" s="2">
        <f t="shared" si="163"/>
        <v>7.4817035833201623E-3</v>
      </c>
      <c r="T493" s="1">
        <f t="shared" si="164"/>
        <v>-1.7766200879016967</v>
      </c>
      <c r="U493" s="1">
        <f t="shared" si="151"/>
        <v>106.66829277693941</v>
      </c>
      <c r="V493" s="2">
        <f t="shared" si="165"/>
        <v>1.2637938877270632E-2</v>
      </c>
      <c r="X493" s="3">
        <v>44098</v>
      </c>
      <c r="Y493" s="4">
        <v>221</v>
      </c>
      <c r="Z493" s="1">
        <v>158.759995</v>
      </c>
      <c r="AB493" s="1">
        <f t="shared" si="166"/>
        <v>160.63557795468896</v>
      </c>
      <c r="AC493" s="1">
        <f t="shared" si="167"/>
        <v>1.8755829546889515</v>
      </c>
      <c r="AE493" s="1">
        <f t="shared" si="168"/>
        <v>-0.91078684617840766</v>
      </c>
      <c r="AF493" s="1">
        <f t="shared" si="152"/>
        <v>159.72479110851054</v>
      </c>
      <c r="AG493" s="2">
        <f t="shared" si="169"/>
        <v>6.0770731852853787E-3</v>
      </c>
      <c r="AI493" s="1">
        <f t="shared" si="170"/>
        <v>-1.7294492831237549</v>
      </c>
      <c r="AJ493" s="1">
        <f t="shared" si="153"/>
        <v>158.9061286715652</v>
      </c>
      <c r="AK493" s="2">
        <f t="shared" si="171"/>
        <v>9.2046911166251489E-4</v>
      </c>
      <c r="AM493" s="1">
        <f t="shared" si="172"/>
        <v>-2.4350986165353783</v>
      </c>
      <c r="AN493" s="1">
        <f t="shared" si="154"/>
        <v>158.20047933815357</v>
      </c>
      <c r="AO493" s="2">
        <f t="shared" si="173"/>
        <v>3.5242862148391536E-3</v>
      </c>
      <c r="AQ493" s="1">
        <f t="shared" si="174"/>
        <v>-2.5918057110655934</v>
      </c>
      <c r="AR493" s="1">
        <f t="shared" si="155"/>
        <v>158.04377224362335</v>
      </c>
      <c r="AS493" s="2">
        <f t="shared" si="175"/>
        <v>4.5113553724705777E-3</v>
      </c>
    </row>
    <row r="494" spans="1:45" x14ac:dyDescent="0.3">
      <c r="A494" s="3">
        <v>44099</v>
      </c>
      <c r="B494" s="4">
        <v>222</v>
      </c>
      <c r="C494" s="1">
        <v>112.086624</v>
      </c>
      <c r="E494" s="1">
        <f t="shared" si="156"/>
        <v>108.19813414593644</v>
      </c>
      <c r="F494" s="1">
        <f t="shared" si="157"/>
        <v>3.8884898540635646</v>
      </c>
      <c r="H494" s="1">
        <f t="shared" si="158"/>
        <v>-0.7331754207903024</v>
      </c>
      <c r="I494" s="1">
        <f t="shared" si="148"/>
        <v>107.46495872514613</v>
      </c>
      <c r="J494" s="2">
        <f t="shared" si="159"/>
        <v>4.123297776239445E-2</v>
      </c>
      <c r="L494" s="1">
        <f t="shared" si="160"/>
        <v>-0.62723148689140595</v>
      </c>
      <c r="M494" s="1">
        <f t="shared" si="149"/>
        <v>107.57090265904503</v>
      </c>
      <c r="N494" s="2">
        <f t="shared" si="161"/>
        <v>4.0287780823472466E-2</v>
      </c>
      <c r="P494" s="1">
        <f t="shared" si="162"/>
        <v>-0.57752889324099277</v>
      </c>
      <c r="Q494" s="1">
        <f t="shared" si="150"/>
        <v>107.62060525269544</v>
      </c>
      <c r="R494" s="2">
        <f t="shared" si="163"/>
        <v>3.9844350627462555E-2</v>
      </c>
      <c r="T494" s="1">
        <f t="shared" si="164"/>
        <v>-0.46095651056424913</v>
      </c>
      <c r="U494" s="1">
        <f t="shared" si="151"/>
        <v>107.73717763537219</v>
      </c>
      <c r="V494" s="2">
        <f t="shared" si="165"/>
        <v>3.8804330163675987E-2</v>
      </c>
      <c r="X494" s="3">
        <v>44099</v>
      </c>
      <c r="Y494" s="4">
        <v>222</v>
      </c>
      <c r="Z494" s="1">
        <v>161.490005</v>
      </c>
      <c r="AB494" s="1">
        <f t="shared" si="166"/>
        <v>159.51022818187556</v>
      </c>
      <c r="AC494" s="1">
        <f t="shared" si="167"/>
        <v>1.9797768181244351</v>
      </c>
      <c r="AE494" s="1">
        <f t="shared" si="168"/>
        <v>-0.94511691444000534</v>
      </c>
      <c r="AF494" s="1">
        <f t="shared" si="152"/>
        <v>158.56511126743555</v>
      </c>
      <c r="AG494" s="2">
        <f t="shared" si="169"/>
        <v>1.8111918025914001E-2</v>
      </c>
      <c r="AI494" s="1">
        <f t="shared" si="170"/>
        <v>-1.5361374398244392</v>
      </c>
      <c r="AJ494" s="1">
        <f t="shared" si="153"/>
        <v>157.97409074205112</v>
      </c>
      <c r="AK494" s="2">
        <f t="shared" si="171"/>
        <v>2.1771714342004502E-2</v>
      </c>
      <c r="AM494" s="1">
        <f t="shared" si="172"/>
        <v>-1.5706643796788684</v>
      </c>
      <c r="AN494" s="1">
        <f t="shared" si="154"/>
        <v>157.93956380219669</v>
      </c>
      <c r="AO494" s="2">
        <f t="shared" si="173"/>
        <v>2.1985516675185619E-2</v>
      </c>
      <c r="AQ494" s="1">
        <f t="shared" si="174"/>
        <v>-1.3306536041687016</v>
      </c>
      <c r="AR494" s="1">
        <f t="shared" si="155"/>
        <v>158.17957457770686</v>
      </c>
      <c r="AS494" s="2">
        <f t="shared" si="175"/>
        <v>2.0499289861890448E-2</v>
      </c>
    </row>
    <row r="495" spans="1:45" x14ac:dyDescent="0.3">
      <c r="A495" s="3">
        <v>44102</v>
      </c>
      <c r="B495" s="4">
        <v>223</v>
      </c>
      <c r="C495" s="1">
        <v>114.76200900000001</v>
      </c>
      <c r="E495" s="1">
        <f t="shared" si="156"/>
        <v>110.53122805837458</v>
      </c>
      <c r="F495" s="1">
        <f t="shared" si="157"/>
        <v>4.2307809416254258</v>
      </c>
      <c r="H495" s="1">
        <f t="shared" si="158"/>
        <v>-0.2425723274737509</v>
      </c>
      <c r="I495" s="1">
        <f t="shared" si="148"/>
        <v>110.28865573090083</v>
      </c>
      <c r="J495" s="2">
        <f t="shared" si="159"/>
        <v>3.8979391421242703E-2</v>
      </c>
      <c r="L495" s="1">
        <f t="shared" si="160"/>
        <v>0.43848565686723218</v>
      </c>
      <c r="M495" s="1">
        <f t="shared" si="149"/>
        <v>110.96971371524181</v>
      </c>
      <c r="N495" s="2">
        <f t="shared" si="161"/>
        <v>3.3044866657555606E-2</v>
      </c>
      <c r="P495" s="1">
        <f t="shared" si="162"/>
        <v>1.3434821585072378</v>
      </c>
      <c r="Q495" s="1">
        <f t="shared" si="150"/>
        <v>111.87471021688182</v>
      </c>
      <c r="R495" s="2">
        <f t="shared" si="163"/>
        <v>2.515901218771957E-2</v>
      </c>
      <c r="T495" s="1">
        <f t="shared" si="164"/>
        <v>1.9419268532178093</v>
      </c>
      <c r="U495" s="1">
        <f t="shared" si="151"/>
        <v>112.47315491159239</v>
      </c>
      <c r="V495" s="2">
        <f t="shared" si="165"/>
        <v>1.9944353609282126E-2</v>
      </c>
      <c r="X495" s="3">
        <v>44102</v>
      </c>
      <c r="Y495" s="4">
        <v>223</v>
      </c>
      <c r="Z495" s="1">
        <v>164.63999899999999</v>
      </c>
      <c r="AB495" s="1">
        <f t="shared" si="166"/>
        <v>160.69809427275021</v>
      </c>
      <c r="AC495" s="1">
        <f t="shared" si="167"/>
        <v>3.9419047272497778</v>
      </c>
      <c r="AE495" s="1">
        <f t="shared" si="168"/>
        <v>-0.60383963358966053</v>
      </c>
      <c r="AF495" s="1">
        <f t="shared" si="152"/>
        <v>160.09425463916054</v>
      </c>
      <c r="AG495" s="2">
        <f t="shared" si="169"/>
        <v>2.7610206441020753E-2</v>
      </c>
      <c r="AI495" s="1">
        <f t="shared" si="170"/>
        <v>-0.66445631000073069</v>
      </c>
      <c r="AJ495" s="1">
        <f t="shared" si="153"/>
        <v>160.03363796274948</v>
      </c>
      <c r="AK495" s="2">
        <f t="shared" si="171"/>
        <v>2.7978383535160908E-2</v>
      </c>
      <c r="AM495" s="1">
        <f t="shared" si="172"/>
        <v>0.24996573088645369</v>
      </c>
      <c r="AN495" s="1">
        <f t="shared" si="154"/>
        <v>160.94806000363667</v>
      </c>
      <c r="AO495" s="2">
        <f t="shared" si="173"/>
        <v>2.2424313768146461E-2</v>
      </c>
      <c r="AQ495" s="1">
        <f t="shared" si="174"/>
        <v>0.83527333356858047</v>
      </c>
      <c r="AR495" s="1">
        <f t="shared" si="155"/>
        <v>161.53336760631879</v>
      </c>
      <c r="AS495" s="2">
        <f t="shared" si="175"/>
        <v>1.886923841442199E-2</v>
      </c>
    </row>
    <row r="496" spans="1:45" x14ac:dyDescent="0.3">
      <c r="A496" s="3">
        <v>44103</v>
      </c>
      <c r="B496" s="4">
        <v>224</v>
      </c>
      <c r="C496" s="1">
        <v>113.893501</v>
      </c>
      <c r="E496" s="1">
        <f t="shared" si="156"/>
        <v>113.06969662334984</v>
      </c>
      <c r="F496" s="1">
        <f t="shared" si="157"/>
        <v>0.82380437665015904</v>
      </c>
      <c r="H496" s="1">
        <f t="shared" si="158"/>
        <v>0.20239421531809107</v>
      </c>
      <c r="I496" s="1">
        <f t="shared" si="148"/>
        <v>113.27209083866794</v>
      </c>
      <c r="J496" s="2">
        <f t="shared" si="159"/>
        <v>5.4560633914666036E-3</v>
      </c>
      <c r="L496" s="1">
        <f t="shared" si="160"/>
        <v>1.1944795037861227</v>
      </c>
      <c r="M496" s="1">
        <f t="shared" si="149"/>
        <v>114.26417612713597</v>
      </c>
      <c r="N496" s="2">
        <f t="shared" si="161"/>
        <v>3.2545766341484914E-3</v>
      </c>
      <c r="P496" s="1">
        <f t="shared" si="162"/>
        <v>2.1321731867761331</v>
      </c>
      <c r="Q496" s="1">
        <f t="shared" si="150"/>
        <v>115.20186981012597</v>
      </c>
      <c r="R496" s="2">
        <f t="shared" si="163"/>
        <v>1.1487651170947582E-2</v>
      </c>
      <c r="T496" s="1">
        <f t="shared" si="164"/>
        <v>2.454952725329218</v>
      </c>
      <c r="U496" s="1">
        <f t="shared" si="151"/>
        <v>115.52464934867906</v>
      </c>
      <c r="V496" s="2">
        <f t="shared" si="165"/>
        <v>1.4321698203649584E-2</v>
      </c>
      <c r="X496" s="3">
        <v>44103</v>
      </c>
      <c r="Y496" s="4">
        <v>224</v>
      </c>
      <c r="Z496" s="1">
        <v>164.509995</v>
      </c>
      <c r="AB496" s="1">
        <f t="shared" si="166"/>
        <v>163.06323710910007</v>
      </c>
      <c r="AC496" s="1">
        <f t="shared" si="167"/>
        <v>1.4467578908999315</v>
      </c>
      <c r="AE496" s="1">
        <f t="shared" si="168"/>
        <v>-0.12880243839933708</v>
      </c>
      <c r="AF496" s="1">
        <f t="shared" si="152"/>
        <v>162.93443467070074</v>
      </c>
      <c r="AG496" s="2">
        <f t="shared" si="169"/>
        <v>9.5772924271213099E-3</v>
      </c>
      <c r="AI496" s="1">
        <f t="shared" si="170"/>
        <v>0.30501541683145877</v>
      </c>
      <c r="AJ496" s="1">
        <f t="shared" si="153"/>
        <v>163.36825252593152</v>
      </c>
      <c r="AK496" s="2">
        <f t="shared" si="171"/>
        <v>6.9402620434611244E-3</v>
      </c>
      <c r="AM496" s="1">
        <f t="shared" si="172"/>
        <v>1.6459826204923025</v>
      </c>
      <c r="AN496" s="1">
        <f t="shared" si="154"/>
        <v>164.70921972959238</v>
      </c>
      <c r="AO496" s="2">
        <f t="shared" si="173"/>
        <v>1.211018999741464E-3</v>
      </c>
      <c r="AQ496" s="1">
        <f t="shared" si="174"/>
        <v>2.1509611059604818</v>
      </c>
      <c r="AR496" s="1">
        <f t="shared" si="155"/>
        <v>165.21419821506055</v>
      </c>
      <c r="AS496" s="2">
        <f t="shared" si="175"/>
        <v>4.2806105188961012E-3</v>
      </c>
    </row>
    <row r="497" spans="1:45" x14ac:dyDescent="0.3">
      <c r="A497" s="3">
        <v>44104</v>
      </c>
      <c r="B497" s="4">
        <v>225</v>
      </c>
      <c r="C497" s="1">
        <v>115.610542</v>
      </c>
      <c r="E497" s="1">
        <f t="shared" si="156"/>
        <v>113.56397924933994</v>
      </c>
      <c r="F497" s="1">
        <f t="shared" si="157"/>
        <v>2.0465627506600583</v>
      </c>
      <c r="H497" s="1">
        <f t="shared" si="158"/>
        <v>0.24909636102561175</v>
      </c>
      <c r="I497" s="1">
        <f t="shared" si="148"/>
        <v>113.81307561036554</v>
      </c>
      <c r="J497" s="2">
        <f t="shared" si="159"/>
        <v>1.5547599367144659E-2</v>
      </c>
      <c r="L497" s="1">
        <f t="shared" si="160"/>
        <v>0.94240862777955292</v>
      </c>
      <c r="M497" s="1">
        <f t="shared" si="149"/>
        <v>114.50638787711949</v>
      </c>
      <c r="N497" s="2">
        <f t="shared" si="161"/>
        <v>9.5506352948375728E-3</v>
      </c>
      <c r="P497" s="1">
        <f t="shared" si="162"/>
        <v>1.0511654166573481</v>
      </c>
      <c r="Q497" s="1">
        <f t="shared" si="150"/>
        <v>114.61514466599729</v>
      </c>
      <c r="R497" s="2">
        <f t="shared" si="163"/>
        <v>8.6099184104050253E-3</v>
      </c>
      <c r="T497" s="1">
        <f t="shared" si="164"/>
        <v>0.76877643989757272</v>
      </c>
      <c r="U497" s="1">
        <f t="shared" si="151"/>
        <v>114.33275568923752</v>
      </c>
      <c r="V497" s="2">
        <f t="shared" si="165"/>
        <v>1.1052506879195149E-2</v>
      </c>
      <c r="X497" s="3">
        <v>44104</v>
      </c>
      <c r="Y497" s="4">
        <v>225</v>
      </c>
      <c r="Z497" s="1">
        <v>164.61000100000001</v>
      </c>
      <c r="AB497" s="1">
        <f t="shared" si="166"/>
        <v>163.93129184364003</v>
      </c>
      <c r="AC497" s="1">
        <f t="shared" si="167"/>
        <v>0.67870915635998585</v>
      </c>
      <c r="AE497" s="1">
        <f t="shared" si="168"/>
        <v>3.0694709270949375E-2</v>
      </c>
      <c r="AF497" s="1">
        <f t="shared" si="152"/>
        <v>163.96198655291099</v>
      </c>
      <c r="AG497" s="2">
        <f t="shared" si="169"/>
        <v>3.9366651063262263E-3</v>
      </c>
      <c r="AI497" s="1">
        <f t="shared" si="170"/>
        <v>0.48518799849817695</v>
      </c>
      <c r="AJ497" s="1">
        <f t="shared" si="153"/>
        <v>164.41647984213822</v>
      </c>
      <c r="AK497" s="2">
        <f t="shared" si="171"/>
        <v>1.1756342669713927E-3</v>
      </c>
      <c r="AM497" s="1">
        <f t="shared" si="172"/>
        <v>1.1325502157637519</v>
      </c>
      <c r="AN497" s="1">
        <f t="shared" si="154"/>
        <v>165.06384205940378</v>
      </c>
      <c r="AO497" s="2">
        <f t="shared" si="173"/>
        <v>2.7570685659844651E-3</v>
      </c>
      <c r="AQ497" s="1">
        <f t="shared" si="174"/>
        <v>1.0476616265388272</v>
      </c>
      <c r="AR497" s="1">
        <f t="shared" si="155"/>
        <v>164.97895347017885</v>
      </c>
      <c r="AS497" s="2">
        <f t="shared" si="175"/>
        <v>2.2413733548233197E-3</v>
      </c>
    </row>
    <row r="498" spans="1:45" x14ac:dyDescent="0.3">
      <c r="A498" s="3">
        <v>44105</v>
      </c>
      <c r="B498" s="4">
        <v>226</v>
      </c>
      <c r="C498" s="1">
        <v>116.58886</v>
      </c>
      <c r="E498" s="1">
        <f t="shared" si="156"/>
        <v>114.79191689973597</v>
      </c>
      <c r="F498" s="1">
        <f t="shared" si="157"/>
        <v>1.7969431002640306</v>
      </c>
      <c r="H498" s="1">
        <f t="shared" si="158"/>
        <v>0.40571096732487855</v>
      </c>
      <c r="I498" s="1">
        <f t="shared" si="148"/>
        <v>115.19762786706085</v>
      </c>
      <c r="J498" s="2">
        <f t="shared" si="159"/>
        <v>1.1932805011895234E-2</v>
      </c>
      <c r="L498" s="1">
        <f t="shared" si="160"/>
        <v>1.0451990759214844</v>
      </c>
      <c r="M498" s="1">
        <f t="shared" si="149"/>
        <v>115.83711597565745</v>
      </c>
      <c r="N498" s="2">
        <f t="shared" si="161"/>
        <v>6.4478203521549371E-3</v>
      </c>
      <c r="P498" s="1">
        <f t="shared" si="162"/>
        <v>1.1678350909248778</v>
      </c>
      <c r="Q498" s="1">
        <f t="shared" si="150"/>
        <v>115.95975199066085</v>
      </c>
      <c r="R498" s="2">
        <f t="shared" si="163"/>
        <v>5.3959530039074796E-3</v>
      </c>
      <c r="T498" s="1">
        <f t="shared" si="164"/>
        <v>1.1636550809262456</v>
      </c>
      <c r="U498" s="1">
        <f t="shared" si="151"/>
        <v>115.95557198066221</v>
      </c>
      <c r="V498" s="2">
        <f t="shared" si="165"/>
        <v>5.4318055716282261E-3</v>
      </c>
      <c r="X498" s="3">
        <v>44105</v>
      </c>
      <c r="Y498" s="4">
        <v>226</v>
      </c>
      <c r="Z498" s="1">
        <v>163.679993</v>
      </c>
      <c r="AB498" s="1">
        <f t="shared" si="166"/>
        <v>164.33851733745601</v>
      </c>
      <c r="AC498" s="1">
        <f t="shared" si="167"/>
        <v>0.65852433745601502</v>
      </c>
      <c r="AE498" s="1">
        <f t="shared" si="168"/>
        <v>9.09396347981552E-2</v>
      </c>
      <c r="AF498" s="1">
        <f t="shared" si="152"/>
        <v>164.42945697225417</v>
      </c>
      <c r="AG498" s="2">
        <f t="shared" si="169"/>
        <v>4.5788367809508415E-3</v>
      </c>
      <c r="AI498" s="1">
        <f t="shared" si="170"/>
        <v>0.46023999699987578</v>
      </c>
      <c r="AJ498" s="1">
        <f t="shared" si="153"/>
        <v>164.7987573344559</v>
      </c>
      <c r="AK498" s="2">
        <f t="shared" si="171"/>
        <v>6.835070761860941E-3</v>
      </c>
      <c r="AM498" s="1">
        <f t="shared" si="172"/>
        <v>0.65383589927822627</v>
      </c>
      <c r="AN498" s="1">
        <f t="shared" si="154"/>
        <v>164.99235323673423</v>
      </c>
      <c r="AO498" s="2">
        <f t="shared" si="173"/>
        <v>8.0178414764120604E-3</v>
      </c>
      <c r="AQ498" s="1">
        <f t="shared" si="174"/>
        <v>0.49688655239718366</v>
      </c>
      <c r="AR498" s="1">
        <f t="shared" si="155"/>
        <v>164.83540388985318</v>
      </c>
      <c r="AS498" s="2">
        <f t="shared" si="175"/>
        <v>7.0589622389169247E-3</v>
      </c>
    </row>
    <row r="499" spans="1:45" x14ac:dyDescent="0.3">
      <c r="A499" s="3">
        <v>44106</v>
      </c>
      <c r="B499" s="4">
        <v>227</v>
      </c>
      <c r="C499" s="1">
        <v>112.82534800000001</v>
      </c>
      <c r="E499" s="1">
        <f t="shared" si="156"/>
        <v>115.87008275989439</v>
      </c>
      <c r="F499" s="1">
        <f t="shared" si="157"/>
        <v>3.0447347598943821</v>
      </c>
      <c r="H499" s="1">
        <f t="shared" si="158"/>
        <v>0.51330375017824537</v>
      </c>
      <c r="I499" s="1">
        <f t="shared" si="148"/>
        <v>116.38338651007263</v>
      </c>
      <c r="J499" s="2">
        <f t="shared" si="159"/>
        <v>3.1535807982374847E-2</v>
      </c>
      <c r="L499" s="1">
        <f t="shared" si="160"/>
        <v>1.0570671182467817</v>
      </c>
      <c r="M499" s="1">
        <f t="shared" si="149"/>
        <v>116.92714987814117</v>
      </c>
      <c r="N499" s="2">
        <f t="shared" si="161"/>
        <v>3.6355322193565576E-2</v>
      </c>
      <c r="P499" s="1">
        <f t="shared" si="162"/>
        <v>1.1086533986190164</v>
      </c>
      <c r="Q499" s="1">
        <f t="shared" si="150"/>
        <v>116.9787361585134</v>
      </c>
      <c r="R499" s="2">
        <f t="shared" si="163"/>
        <v>3.6812544628831045E-2</v>
      </c>
      <c r="T499" s="1">
        <f t="shared" si="164"/>
        <v>1.0901343510659165</v>
      </c>
      <c r="U499" s="1">
        <f t="shared" si="151"/>
        <v>116.9602171109603</v>
      </c>
      <c r="V499" s="2">
        <f t="shared" si="165"/>
        <v>3.6648405560072324E-2</v>
      </c>
      <c r="X499" s="3">
        <v>44106</v>
      </c>
      <c r="Y499" s="4">
        <v>227</v>
      </c>
      <c r="Z499" s="1">
        <v>165.61000100000001</v>
      </c>
      <c r="AB499" s="1">
        <f t="shared" si="166"/>
        <v>163.94340273498239</v>
      </c>
      <c r="AC499" s="1">
        <f t="shared" si="167"/>
        <v>1.6665982650176261</v>
      </c>
      <c r="AE499" s="1">
        <f t="shared" si="168"/>
        <v>1.3170956834670192E-2</v>
      </c>
      <c r="AF499" s="1">
        <f t="shared" si="152"/>
        <v>163.95657369181706</v>
      </c>
      <c r="AG499" s="2">
        <f t="shared" si="169"/>
        <v>9.9838614709201971E-3</v>
      </c>
      <c r="AI499" s="1">
        <f t="shared" si="170"/>
        <v>0.18652652516835516</v>
      </c>
      <c r="AJ499" s="1">
        <f t="shared" si="153"/>
        <v>164.12992926015073</v>
      </c>
      <c r="AK499" s="2">
        <f t="shared" si="171"/>
        <v>8.937091545873967E-3</v>
      </c>
      <c r="AM499" s="1">
        <f t="shared" si="172"/>
        <v>-3.8471431877996287E-2</v>
      </c>
      <c r="AN499" s="1">
        <f t="shared" si="154"/>
        <v>163.90493130310438</v>
      </c>
      <c r="AO499" s="2">
        <f t="shared" si="173"/>
        <v>1.0295692812027907E-2</v>
      </c>
      <c r="AQ499" s="1">
        <f t="shared" si="174"/>
        <v>-0.27023444079171266</v>
      </c>
      <c r="AR499" s="1">
        <f t="shared" si="155"/>
        <v>163.67316829419067</v>
      </c>
      <c r="AS499" s="2">
        <f t="shared" si="175"/>
        <v>1.1695143373674256E-2</v>
      </c>
    </row>
    <row r="500" spans="1:45" x14ac:dyDescent="0.3">
      <c r="A500" s="3">
        <v>44109</v>
      </c>
      <c r="B500" s="4">
        <v>228</v>
      </c>
      <c r="C500" s="1">
        <v>116.29935500000001</v>
      </c>
      <c r="E500" s="1">
        <f t="shared" si="156"/>
        <v>114.04324190395776</v>
      </c>
      <c r="F500" s="1">
        <f t="shared" si="157"/>
        <v>2.2561130960422418</v>
      </c>
      <c r="H500" s="1">
        <f t="shared" si="158"/>
        <v>0.13888061319986628</v>
      </c>
      <c r="I500" s="1">
        <f t="shared" si="148"/>
        <v>114.18212251715762</v>
      </c>
      <c r="J500" s="2">
        <f t="shared" si="159"/>
        <v>1.8205023431491794E-2</v>
      </c>
      <c r="L500" s="1">
        <f t="shared" si="160"/>
        <v>1.886024754075577E-2</v>
      </c>
      <c r="M500" s="1">
        <f t="shared" si="149"/>
        <v>114.06210215149852</v>
      </c>
      <c r="N500" s="2">
        <f t="shared" si="161"/>
        <v>1.9237018541517138E-2</v>
      </c>
      <c r="P500" s="1">
        <f t="shared" si="162"/>
        <v>-0.82877280938770603</v>
      </c>
      <c r="Q500" s="1">
        <f t="shared" si="150"/>
        <v>113.21446909457006</v>
      </c>
      <c r="R500" s="2">
        <f t="shared" si="163"/>
        <v>2.6525391352599868E-2</v>
      </c>
      <c r="T500" s="1">
        <f t="shared" si="164"/>
        <v>-1.418464326956268</v>
      </c>
      <c r="U500" s="1">
        <f t="shared" si="151"/>
        <v>112.6247775770015</v>
      </c>
      <c r="V500" s="2">
        <f t="shared" si="165"/>
        <v>3.1595853846296137E-2</v>
      </c>
      <c r="X500" s="3">
        <v>44109</v>
      </c>
      <c r="Y500" s="4">
        <v>228</v>
      </c>
      <c r="Z500" s="1">
        <v>168.720001</v>
      </c>
      <c r="AB500" s="1">
        <f t="shared" si="166"/>
        <v>164.94336169399298</v>
      </c>
      <c r="AC500" s="1">
        <f t="shared" si="167"/>
        <v>3.7766393060070129</v>
      </c>
      <c r="AE500" s="1">
        <f t="shared" si="168"/>
        <v>0.17105703718281873</v>
      </c>
      <c r="AF500" s="1">
        <f t="shared" si="152"/>
        <v>165.11441873117579</v>
      </c>
      <c r="AG500" s="2">
        <f t="shared" si="169"/>
        <v>2.1370212467128943E-2</v>
      </c>
      <c r="AI500" s="1">
        <f t="shared" si="170"/>
        <v>0.446824903997873</v>
      </c>
      <c r="AJ500" s="1">
        <f t="shared" si="153"/>
        <v>165.39018659799086</v>
      </c>
      <c r="AK500" s="2">
        <f t="shared" si="171"/>
        <v>1.973574195278208E-2</v>
      </c>
      <c r="AM500" s="1">
        <f t="shared" si="172"/>
        <v>0.64689262610847631</v>
      </c>
      <c r="AN500" s="1">
        <f t="shared" si="154"/>
        <v>165.59025432010145</v>
      </c>
      <c r="AO500" s="2">
        <f t="shared" si="173"/>
        <v>1.854994465000356E-2</v>
      </c>
      <c r="AQ500" s="1">
        <f t="shared" si="174"/>
        <v>0.82213188303827478</v>
      </c>
      <c r="AR500" s="1">
        <f t="shared" si="155"/>
        <v>165.76549357703126</v>
      </c>
      <c r="AS500" s="2">
        <f t="shared" si="175"/>
        <v>1.751130515325644E-2</v>
      </c>
    </row>
    <row r="501" spans="1:45" x14ac:dyDescent="0.3">
      <c r="A501" s="3">
        <v>44110</v>
      </c>
      <c r="B501" s="4">
        <v>229</v>
      </c>
      <c r="C501" s="1">
        <v>112.96511099999999</v>
      </c>
      <c r="E501" s="1">
        <f t="shared" si="156"/>
        <v>115.3969097615831</v>
      </c>
      <c r="F501" s="1">
        <f t="shared" si="157"/>
        <v>2.43179876158311</v>
      </c>
      <c r="H501" s="1">
        <f t="shared" si="158"/>
        <v>0.33324657230794197</v>
      </c>
      <c r="I501" s="1">
        <f t="shared" si="148"/>
        <v>115.73015633389105</v>
      </c>
      <c r="J501" s="2">
        <f t="shared" si="159"/>
        <v>2.4476985056838058E-2</v>
      </c>
      <c r="L501" s="1">
        <f t="shared" si="160"/>
        <v>0.49939098717120584</v>
      </c>
      <c r="M501" s="1">
        <f t="shared" si="149"/>
        <v>115.89630074875431</v>
      </c>
      <c r="N501" s="2">
        <f t="shared" si="161"/>
        <v>2.5947743713139189E-2</v>
      </c>
      <c r="P501" s="1">
        <f t="shared" si="162"/>
        <v>0.61163803084090396</v>
      </c>
      <c r="Q501" s="1">
        <f t="shared" si="150"/>
        <v>116.00854779242401</v>
      </c>
      <c r="R501" s="2">
        <f t="shared" si="163"/>
        <v>2.6941387172398901E-2</v>
      </c>
      <c r="T501" s="1">
        <f t="shared" si="164"/>
        <v>0.96556935178391423</v>
      </c>
      <c r="U501" s="1">
        <f t="shared" si="151"/>
        <v>116.36247911336702</v>
      </c>
      <c r="V501" s="2">
        <f t="shared" si="165"/>
        <v>3.007449010842846E-2</v>
      </c>
      <c r="X501" s="3">
        <v>44110</v>
      </c>
      <c r="Y501" s="4">
        <v>229</v>
      </c>
      <c r="Z501" s="1">
        <v>166.88999899999999</v>
      </c>
      <c r="AB501" s="1">
        <f t="shared" si="166"/>
        <v>167.20934527759721</v>
      </c>
      <c r="AC501" s="1">
        <f t="shared" si="167"/>
        <v>0.31934627759721934</v>
      </c>
      <c r="AE501" s="1">
        <f t="shared" si="168"/>
        <v>0.50624528461024365</v>
      </c>
      <c r="AF501" s="1">
        <f t="shared" si="152"/>
        <v>167.71559056220744</v>
      </c>
      <c r="AG501" s="2">
        <f t="shared" si="169"/>
        <v>4.9469205294168034E-3</v>
      </c>
      <c r="AI501" s="1">
        <f t="shared" si="170"/>
        <v>1.0289556814719056</v>
      </c>
      <c r="AJ501" s="1">
        <f t="shared" si="153"/>
        <v>168.23830095906911</v>
      </c>
      <c r="AK501" s="2">
        <f t="shared" si="171"/>
        <v>8.0789859616999492E-3</v>
      </c>
      <c r="AM501" s="1">
        <f t="shared" si="172"/>
        <v>1.7154926580556704</v>
      </c>
      <c r="AN501" s="1">
        <f t="shared" si="154"/>
        <v>168.92483793565287</v>
      </c>
      <c r="AO501" s="2">
        <f t="shared" si="173"/>
        <v>1.2192695475136803E-2</v>
      </c>
      <c r="AQ501" s="1">
        <f t="shared" si="174"/>
        <v>2.0638443455249917</v>
      </c>
      <c r="AR501" s="1">
        <f t="shared" si="155"/>
        <v>169.27318962312219</v>
      </c>
      <c r="AS501" s="2">
        <f t="shared" si="175"/>
        <v>1.4280008612872026E-2</v>
      </c>
    </row>
    <row r="502" spans="1:45" x14ac:dyDescent="0.3">
      <c r="A502" s="3">
        <v>44111</v>
      </c>
      <c r="B502" s="4">
        <v>230</v>
      </c>
      <c r="C502" s="1">
        <v>114.881805</v>
      </c>
      <c r="E502" s="1">
        <f t="shared" si="156"/>
        <v>113.93783050463324</v>
      </c>
      <c r="F502" s="1">
        <f t="shared" si="157"/>
        <v>0.94397449536675992</v>
      </c>
      <c r="H502" s="1">
        <f t="shared" si="158"/>
        <v>4.6474439626693148E-2</v>
      </c>
      <c r="I502" s="1">
        <f t="shared" si="148"/>
        <v>113.98430494425993</v>
      </c>
      <c r="J502" s="2">
        <f t="shared" si="159"/>
        <v>7.8123777367535936E-3</v>
      </c>
      <c r="L502" s="1">
        <f t="shared" si="160"/>
        <v>-0.20565830071237895</v>
      </c>
      <c r="M502" s="1">
        <f t="shared" si="149"/>
        <v>113.73217220392087</v>
      </c>
      <c r="N502" s="2">
        <f t="shared" si="161"/>
        <v>1.0007092037587083E-2</v>
      </c>
      <c r="P502" s="1">
        <f t="shared" si="162"/>
        <v>-0.75503537910100238</v>
      </c>
      <c r="Q502" s="1">
        <f t="shared" si="150"/>
        <v>113.18279512553224</v>
      </c>
      <c r="R502" s="2">
        <f t="shared" si="163"/>
        <v>1.4789198989933718E-2</v>
      </c>
      <c r="T502" s="1">
        <f t="shared" si="164"/>
        <v>-1.1196284517271344</v>
      </c>
      <c r="U502" s="1">
        <f t="shared" si="151"/>
        <v>112.8182020529061</v>
      </c>
      <c r="V502" s="2">
        <f t="shared" si="165"/>
        <v>1.7962835342758568E-2</v>
      </c>
      <c r="X502" s="3">
        <v>44111</v>
      </c>
      <c r="Y502" s="4">
        <v>230</v>
      </c>
      <c r="Z502" s="1">
        <v>171.550003</v>
      </c>
      <c r="AB502" s="1">
        <f t="shared" si="166"/>
        <v>167.01773751103889</v>
      </c>
      <c r="AC502" s="1">
        <f t="shared" si="167"/>
        <v>4.5322654889611158</v>
      </c>
      <c r="AE502" s="1">
        <f t="shared" si="168"/>
        <v>0.39458879642327344</v>
      </c>
      <c r="AF502" s="1">
        <f t="shared" si="152"/>
        <v>167.41232630746217</v>
      </c>
      <c r="AG502" s="2">
        <f t="shared" si="169"/>
        <v>2.4119362402679978E-2</v>
      </c>
      <c r="AI502" s="1">
        <f t="shared" si="170"/>
        <v>0.63837537810223333</v>
      </c>
      <c r="AJ502" s="1">
        <f t="shared" si="153"/>
        <v>167.65611288914113</v>
      </c>
      <c r="AK502" s="2">
        <f t="shared" si="171"/>
        <v>2.2698280634007778E-2</v>
      </c>
      <c r="AM502" s="1">
        <f t="shared" si="172"/>
        <v>0.45680637781043654</v>
      </c>
      <c r="AN502" s="1">
        <f t="shared" si="154"/>
        <v>167.47454388884933</v>
      </c>
      <c r="AO502" s="2">
        <f t="shared" si="173"/>
        <v>2.3756683415217885E-2</v>
      </c>
      <c r="AQ502" s="1">
        <f t="shared" si="174"/>
        <v>0.12415552913334346</v>
      </c>
      <c r="AR502" s="1">
        <f t="shared" si="155"/>
        <v>167.14189304017222</v>
      </c>
      <c r="AS502" s="2">
        <f t="shared" si="175"/>
        <v>2.5695773143342836E-2</v>
      </c>
    </row>
    <row r="503" spans="1:45" x14ac:dyDescent="0.3">
      <c r="A503" s="3">
        <v>44112</v>
      </c>
      <c r="B503" s="4">
        <v>231</v>
      </c>
      <c r="C503" s="1">
        <v>114.77198799999999</v>
      </c>
      <c r="E503" s="1">
        <f t="shared" si="156"/>
        <v>114.5042152018533</v>
      </c>
      <c r="F503" s="1">
        <f t="shared" si="157"/>
        <v>0.26777279814669441</v>
      </c>
      <c r="H503" s="1">
        <f t="shared" si="158"/>
        <v>0.12966008084163166</v>
      </c>
      <c r="I503" s="1">
        <f t="shared" si="148"/>
        <v>114.63387528269493</v>
      </c>
      <c r="J503" s="2">
        <f t="shared" si="159"/>
        <v>1.2033660801019053E-3</v>
      </c>
      <c r="L503" s="1">
        <f t="shared" si="160"/>
        <v>7.2277178543298626E-2</v>
      </c>
      <c r="M503" s="1">
        <f t="shared" si="149"/>
        <v>114.5764923803966</v>
      </c>
      <c r="N503" s="2">
        <f t="shared" si="161"/>
        <v>1.7033391423296764E-3</v>
      </c>
      <c r="P503" s="1">
        <f t="shared" si="162"/>
        <v>0.11710187127089799</v>
      </c>
      <c r="Q503" s="1">
        <f t="shared" si="150"/>
        <v>114.6213170731242</v>
      </c>
      <c r="R503" s="2">
        <f t="shared" si="163"/>
        <v>1.3127848484753111E-3</v>
      </c>
      <c r="T503" s="1">
        <f t="shared" si="164"/>
        <v>0.3303428563674517</v>
      </c>
      <c r="U503" s="1">
        <f t="shared" si="151"/>
        <v>114.83455805822075</v>
      </c>
      <c r="V503" s="2">
        <f t="shared" si="165"/>
        <v>5.4516837523766793E-4</v>
      </c>
      <c r="X503" s="3">
        <v>44112</v>
      </c>
      <c r="Y503" s="4">
        <v>231</v>
      </c>
      <c r="Z503" s="1">
        <v>173.779999</v>
      </c>
      <c r="AB503" s="1">
        <f t="shared" si="166"/>
        <v>169.73709680441556</v>
      </c>
      <c r="AC503" s="1">
        <f t="shared" si="167"/>
        <v>4.0429021955844462</v>
      </c>
      <c r="AE503" s="1">
        <f t="shared" si="168"/>
        <v>0.76655207593581687</v>
      </c>
      <c r="AF503" s="1">
        <f t="shared" si="152"/>
        <v>170.50364888035136</v>
      </c>
      <c r="AG503" s="2">
        <f t="shared" si="169"/>
        <v>1.8853436175060859E-2</v>
      </c>
      <c r="AI503" s="1">
        <f t="shared" si="170"/>
        <v>1.3042902309900528</v>
      </c>
      <c r="AJ503" s="1">
        <f t="shared" si="153"/>
        <v>171.04138703540562</v>
      </c>
      <c r="AK503" s="2">
        <f t="shared" si="171"/>
        <v>1.5759074579085385E-2</v>
      </c>
      <c r="AM503" s="1">
        <f t="shared" si="172"/>
        <v>1.9500913020841504</v>
      </c>
      <c r="AN503" s="1">
        <f t="shared" si="154"/>
        <v>171.68718810649972</v>
      </c>
      <c r="AO503" s="2">
        <f t="shared" si="173"/>
        <v>1.204287550663575E-2</v>
      </c>
      <c r="AQ503" s="1">
        <f t="shared" si="174"/>
        <v>2.3560307663826037</v>
      </c>
      <c r="AR503" s="1">
        <f t="shared" si="155"/>
        <v>172.09312757079817</v>
      </c>
      <c r="AS503" s="2">
        <f t="shared" si="175"/>
        <v>9.7069365802092654E-3</v>
      </c>
    </row>
    <row r="504" spans="1:45" x14ac:dyDescent="0.3">
      <c r="A504" s="3">
        <v>44113</v>
      </c>
      <c r="B504" s="4">
        <v>232</v>
      </c>
      <c r="C504" s="1">
        <v>116.768547</v>
      </c>
      <c r="E504" s="1">
        <f t="shared" si="156"/>
        <v>114.66487888074131</v>
      </c>
      <c r="F504" s="1">
        <f t="shared" si="157"/>
        <v>2.1036681192586855</v>
      </c>
      <c r="H504" s="1">
        <f t="shared" si="158"/>
        <v>0.13462065652905281</v>
      </c>
      <c r="I504" s="1">
        <f t="shared" si="148"/>
        <v>114.79949953727036</v>
      </c>
      <c r="J504" s="2">
        <f t="shared" si="159"/>
        <v>1.6862824050809109E-2</v>
      </c>
      <c r="L504" s="1">
        <f t="shared" si="160"/>
        <v>0.10409631866739609</v>
      </c>
      <c r="M504" s="1">
        <f t="shared" si="149"/>
        <v>114.76897519940871</v>
      </c>
      <c r="N504" s="2">
        <f t="shared" si="161"/>
        <v>1.7124232954541119E-2</v>
      </c>
      <c r="P504" s="1">
        <f t="shared" si="162"/>
        <v>0.14585266429819443</v>
      </c>
      <c r="Q504" s="1">
        <f t="shared" si="150"/>
        <v>114.8107315450395</v>
      </c>
      <c r="R504" s="2">
        <f t="shared" si="163"/>
        <v>1.6766633697689978E-2</v>
      </c>
      <c r="T504" s="1">
        <f t="shared" si="164"/>
        <v>0.18441876373513511</v>
      </c>
      <c r="U504" s="1">
        <f t="shared" si="151"/>
        <v>114.84929764447645</v>
      </c>
      <c r="V504" s="2">
        <f t="shared" si="165"/>
        <v>1.6436355549783E-2</v>
      </c>
      <c r="X504" s="3">
        <v>44113</v>
      </c>
      <c r="Y504" s="4">
        <v>232</v>
      </c>
      <c r="Z504" s="1">
        <v>174.38000500000001</v>
      </c>
      <c r="AB504" s="1">
        <f t="shared" si="166"/>
        <v>172.16283812176621</v>
      </c>
      <c r="AC504" s="1">
        <f t="shared" si="167"/>
        <v>2.2171668782337974</v>
      </c>
      <c r="AE504" s="1">
        <f t="shared" si="168"/>
        <v>1.0320223545621912</v>
      </c>
      <c r="AF504" s="1">
        <f t="shared" si="152"/>
        <v>173.19486047632842</v>
      </c>
      <c r="AG504" s="2">
        <f t="shared" si="169"/>
        <v>6.7963326625182516E-3</v>
      </c>
      <c r="AI504" s="1">
        <f t="shared" si="170"/>
        <v>1.6631545786254458</v>
      </c>
      <c r="AJ504" s="1">
        <f t="shared" si="153"/>
        <v>173.82599270039165</v>
      </c>
      <c r="AK504" s="2">
        <f t="shared" si="171"/>
        <v>3.1770402782610287E-3</v>
      </c>
      <c r="AM504" s="1">
        <f t="shared" si="172"/>
        <v>2.264020312160044</v>
      </c>
      <c r="AN504" s="1">
        <f t="shared" si="154"/>
        <v>174.42685843392627</v>
      </c>
      <c r="AO504" s="2">
        <f t="shared" si="173"/>
        <v>2.6868581593548498E-4</v>
      </c>
      <c r="AQ504" s="1">
        <f t="shared" si="174"/>
        <v>2.415981840215129</v>
      </c>
      <c r="AR504" s="1">
        <f t="shared" si="155"/>
        <v>174.57881996198134</v>
      </c>
      <c r="AS504" s="2">
        <f t="shared" si="175"/>
        <v>1.1401247636237141E-3</v>
      </c>
    </row>
    <row r="505" spans="1:45" x14ac:dyDescent="0.3">
      <c r="A505" s="3">
        <v>44116</v>
      </c>
      <c r="B505" s="4">
        <v>233</v>
      </c>
      <c r="C505" s="1">
        <v>124.18575300000001</v>
      </c>
      <c r="E505" s="1">
        <f t="shared" si="156"/>
        <v>115.92707975229652</v>
      </c>
      <c r="F505" s="1">
        <f t="shared" si="157"/>
        <v>8.2586732477034843</v>
      </c>
      <c r="H505" s="1">
        <f t="shared" si="158"/>
        <v>0.31503349093323774</v>
      </c>
      <c r="I505" s="1">
        <f t="shared" si="148"/>
        <v>116.24211324322975</v>
      </c>
      <c r="J505" s="2">
        <f t="shared" si="159"/>
        <v>6.3965789672912415E-2</v>
      </c>
      <c r="L505" s="1">
        <f t="shared" si="160"/>
        <v>0.52101395770700853</v>
      </c>
      <c r="M505" s="1">
        <f t="shared" si="149"/>
        <v>116.44809371000353</v>
      </c>
      <c r="N505" s="2">
        <f t="shared" si="161"/>
        <v>6.2307141544622045E-2</v>
      </c>
      <c r="P505" s="1">
        <f t="shared" si="162"/>
        <v>0.88264248108782373</v>
      </c>
      <c r="Q505" s="1">
        <f t="shared" si="150"/>
        <v>116.80972223338435</v>
      </c>
      <c r="R505" s="2">
        <f t="shared" si="163"/>
        <v>5.9395144679886554E-2</v>
      </c>
      <c r="T505" s="1">
        <f t="shared" si="164"/>
        <v>1.1113113764603981</v>
      </c>
      <c r="U505" s="1">
        <f t="shared" si="151"/>
        <v>117.03839112875691</v>
      </c>
      <c r="V505" s="2">
        <f t="shared" si="165"/>
        <v>5.7553799035571271E-2</v>
      </c>
      <c r="X505" s="3">
        <v>44116</v>
      </c>
      <c r="Y505" s="4">
        <v>233</v>
      </c>
      <c r="Z505" s="1">
        <v>175.36000100000001</v>
      </c>
      <c r="AB505" s="1">
        <f t="shared" si="166"/>
        <v>173.49313824870649</v>
      </c>
      <c r="AC505" s="1">
        <f t="shared" si="167"/>
        <v>1.8668627512935245</v>
      </c>
      <c r="AE505" s="1">
        <f t="shared" si="168"/>
        <v>1.0797467981426843</v>
      </c>
      <c r="AF505" s="1">
        <f t="shared" si="152"/>
        <v>174.57288504684917</v>
      </c>
      <c r="AG505" s="2">
        <f t="shared" si="169"/>
        <v>4.4885717875357755E-3</v>
      </c>
      <c r="AI505" s="1">
        <f t="shared" si="170"/>
        <v>1.5566411540861904</v>
      </c>
      <c r="AJ505" s="1">
        <f t="shared" si="153"/>
        <v>175.04977940279267</v>
      </c>
      <c r="AK505" s="2">
        <f t="shared" si="171"/>
        <v>1.769055630920903E-3</v>
      </c>
      <c r="AM505" s="1">
        <f t="shared" si="172"/>
        <v>1.6477649899149949</v>
      </c>
      <c r="AN505" s="1">
        <f t="shared" si="154"/>
        <v>175.14090323862149</v>
      </c>
      <c r="AO505" s="2">
        <f t="shared" si="173"/>
        <v>1.2494169715391412E-3</v>
      </c>
      <c r="AQ505" s="1">
        <f t="shared" si="174"/>
        <v>1.4822955667987527</v>
      </c>
      <c r="AR505" s="1">
        <f t="shared" si="155"/>
        <v>174.97543381550523</v>
      </c>
      <c r="AS505" s="2">
        <f t="shared" si="175"/>
        <v>2.193015410023774E-3</v>
      </c>
    </row>
    <row r="506" spans="1:45" x14ac:dyDescent="0.3">
      <c r="A506" s="3">
        <v>44117</v>
      </c>
      <c r="B506" s="4">
        <v>234</v>
      </c>
      <c r="C506" s="1">
        <v>120.891434</v>
      </c>
      <c r="E506" s="1">
        <f t="shared" si="156"/>
        <v>120.88228370091861</v>
      </c>
      <c r="F506" s="1">
        <f t="shared" si="157"/>
        <v>9.1502990813978613E-3</v>
      </c>
      <c r="H506" s="1">
        <f t="shared" si="158"/>
        <v>1.0574607641634532</v>
      </c>
      <c r="I506" s="1">
        <f t="shared" si="148"/>
        <v>121.93974446508206</v>
      </c>
      <c r="J506" s="2">
        <f t="shared" si="159"/>
        <v>8.6715032686439444E-3</v>
      </c>
      <c r="L506" s="1">
        <f t="shared" si="160"/>
        <v>2.1173223544364359</v>
      </c>
      <c r="M506" s="1">
        <f t="shared" si="149"/>
        <v>122.99960605535504</v>
      </c>
      <c r="N506" s="2">
        <f t="shared" si="161"/>
        <v>1.7438556112710526E-2</v>
      </c>
      <c r="P506" s="1">
        <f t="shared" si="162"/>
        <v>3.5705330496604364</v>
      </c>
      <c r="Q506" s="1">
        <f t="shared" si="150"/>
        <v>124.45281675057905</v>
      </c>
      <c r="R506" s="2">
        <f t="shared" si="163"/>
        <v>2.945934738915449E-2</v>
      </c>
      <c r="T506" s="1">
        <f t="shared" si="164"/>
        <v>4.4170589885194484</v>
      </c>
      <c r="U506" s="1">
        <f t="shared" si="151"/>
        <v>125.29934268943805</v>
      </c>
      <c r="V506" s="2">
        <f t="shared" si="165"/>
        <v>3.6461712328088071E-2</v>
      </c>
      <c r="X506" s="3">
        <v>44117</v>
      </c>
      <c r="Y506" s="4">
        <v>234</v>
      </c>
      <c r="Z506" s="1">
        <v>171.550003</v>
      </c>
      <c r="AB506" s="1">
        <f t="shared" si="166"/>
        <v>174.6132558994826</v>
      </c>
      <c r="AC506" s="1">
        <f t="shared" si="167"/>
        <v>3.0632528994825918</v>
      </c>
      <c r="AE506" s="1">
        <f t="shared" si="168"/>
        <v>1.0862061345640321</v>
      </c>
      <c r="AF506" s="1">
        <f t="shared" si="152"/>
        <v>175.69946203404663</v>
      </c>
      <c r="AG506" s="2">
        <f t="shared" si="169"/>
        <v>2.4188044077426387E-2</v>
      </c>
      <c r="AI506" s="1">
        <f t="shared" si="170"/>
        <v>1.4169536330269643</v>
      </c>
      <c r="AJ506" s="1">
        <f t="shared" si="153"/>
        <v>176.03020953250956</v>
      </c>
      <c r="AK506" s="2">
        <f t="shared" si="171"/>
        <v>2.6116038788466564E-2</v>
      </c>
      <c r="AM506" s="1">
        <f t="shared" si="172"/>
        <v>1.29951774608333</v>
      </c>
      <c r="AN506" s="1">
        <f t="shared" si="154"/>
        <v>175.91277364556592</v>
      </c>
      <c r="AO506" s="2">
        <f t="shared" si="173"/>
        <v>2.5431481021693229E-2</v>
      </c>
      <c r="AQ506" s="1">
        <f t="shared" si="174"/>
        <v>1.1708225590192791</v>
      </c>
      <c r="AR506" s="1">
        <f t="shared" si="155"/>
        <v>175.78407845850188</v>
      </c>
      <c r="AS506" s="2">
        <f t="shared" si="175"/>
        <v>2.4681290495237571E-2</v>
      </c>
    </row>
    <row r="507" spans="1:45" x14ac:dyDescent="0.3">
      <c r="A507" s="3">
        <v>44118</v>
      </c>
      <c r="B507" s="4">
        <v>235</v>
      </c>
      <c r="C507" s="1">
        <v>120.98127700000001</v>
      </c>
      <c r="E507" s="1">
        <f t="shared" si="156"/>
        <v>120.88777388036745</v>
      </c>
      <c r="F507" s="1">
        <f t="shared" si="157"/>
        <v>9.3503119632558196E-2</v>
      </c>
      <c r="H507" s="1">
        <f t="shared" si="158"/>
        <v>0.88914547060911531</v>
      </c>
      <c r="I507" s="1">
        <f t="shared" si="148"/>
        <v>121.77691935097656</v>
      </c>
      <c r="J507" s="2">
        <f t="shared" si="159"/>
        <v>6.5765742493902584E-3</v>
      </c>
      <c r="L507" s="1">
        <f t="shared" si="160"/>
        <v>1.357062771440902</v>
      </c>
      <c r="M507" s="1">
        <f t="shared" si="149"/>
        <v>122.24483665180836</v>
      </c>
      <c r="N507" s="2">
        <f t="shared" si="161"/>
        <v>1.0444257848330946E-2</v>
      </c>
      <c r="P507" s="1">
        <f t="shared" si="162"/>
        <v>1.2176047553207836</v>
      </c>
      <c r="Q507" s="1">
        <f t="shared" si="150"/>
        <v>122.10537863568823</v>
      </c>
      <c r="R507" s="2">
        <f t="shared" si="163"/>
        <v>9.2915338932008443E-3</v>
      </c>
      <c r="T507" s="1">
        <f t="shared" si="164"/>
        <v>0.62310981271872656</v>
      </c>
      <c r="U507" s="1">
        <f t="shared" si="151"/>
        <v>121.51088369308617</v>
      </c>
      <c r="V507" s="2">
        <f t="shared" si="165"/>
        <v>4.3775921879727351E-3</v>
      </c>
      <c r="X507" s="3">
        <v>44118</v>
      </c>
      <c r="Y507" s="4">
        <v>235</v>
      </c>
      <c r="Z507" s="1">
        <v>173.470001</v>
      </c>
      <c r="AB507" s="1">
        <f t="shared" si="166"/>
        <v>172.77530415979305</v>
      </c>
      <c r="AC507" s="1">
        <f t="shared" si="167"/>
        <v>0.69469684020694444</v>
      </c>
      <c r="AE507" s="1">
        <f t="shared" si="168"/>
        <v>0.61834087468346</v>
      </c>
      <c r="AF507" s="1">
        <f t="shared" si="152"/>
        <v>173.39364503447652</v>
      </c>
      <c r="AG507" s="2">
        <f t="shared" si="169"/>
        <v>4.4016812753391171E-4</v>
      </c>
      <c r="AI507" s="1">
        <f t="shared" si="170"/>
        <v>0.37538391375768165</v>
      </c>
      <c r="AJ507" s="1">
        <f t="shared" si="153"/>
        <v>173.15068807355073</v>
      </c>
      <c r="AK507" s="2">
        <f t="shared" si="171"/>
        <v>1.8407385980776648E-3</v>
      </c>
      <c r="AM507" s="1">
        <f t="shared" si="172"/>
        <v>-0.77121211452676675</v>
      </c>
      <c r="AN507" s="1">
        <f t="shared" si="154"/>
        <v>172.00409204526628</v>
      </c>
      <c r="AO507" s="2">
        <f t="shared" si="173"/>
        <v>8.4505041003240695E-3</v>
      </c>
      <c r="AQ507" s="1">
        <f t="shared" si="174"/>
        <v>-1.4167233378703084</v>
      </c>
      <c r="AR507" s="1">
        <f t="shared" si="155"/>
        <v>171.35858082192274</v>
      </c>
      <c r="AS507" s="2">
        <f t="shared" si="175"/>
        <v>1.2171673291667608E-2</v>
      </c>
    </row>
    <row r="508" spans="1:45" x14ac:dyDescent="0.3">
      <c r="A508" s="3">
        <v>44119</v>
      </c>
      <c r="B508" s="4">
        <v>236</v>
      </c>
      <c r="C508" s="1">
        <v>120.502106</v>
      </c>
      <c r="E508" s="1">
        <f t="shared" si="156"/>
        <v>120.94387575214698</v>
      </c>
      <c r="F508" s="1">
        <f t="shared" si="157"/>
        <v>0.44176975214698189</v>
      </c>
      <c r="H508" s="1">
        <f t="shared" si="158"/>
        <v>0.7558584947963819</v>
      </c>
      <c r="I508" s="1">
        <f t="shared" si="148"/>
        <v>121.69973424694336</v>
      </c>
      <c r="J508" s="2">
        <f t="shared" si="159"/>
        <v>9.9386499265279819E-3</v>
      </c>
      <c r="L508" s="1">
        <f t="shared" si="160"/>
        <v>0.88871684756280878</v>
      </c>
      <c r="M508" s="1">
        <f t="shared" si="149"/>
        <v>121.83259259970978</v>
      </c>
      <c r="N508" s="2">
        <f t="shared" si="161"/>
        <v>1.1041189601365029E-2</v>
      </c>
      <c r="P508" s="1">
        <f t="shared" si="162"/>
        <v>0.45101285218355752</v>
      </c>
      <c r="Q508" s="1">
        <f t="shared" si="150"/>
        <v>121.39488860433053</v>
      </c>
      <c r="R508" s="2">
        <f t="shared" si="163"/>
        <v>7.4088547824262465E-3</v>
      </c>
      <c r="T508" s="1">
        <f t="shared" si="164"/>
        <v>0.13548298351101931</v>
      </c>
      <c r="U508" s="1">
        <f t="shared" si="151"/>
        <v>121.079358735658</v>
      </c>
      <c r="V508" s="2">
        <f t="shared" si="165"/>
        <v>4.7903954114960207E-3</v>
      </c>
      <c r="X508" s="3">
        <v>44119</v>
      </c>
      <c r="Y508" s="4">
        <v>236</v>
      </c>
      <c r="Z508" s="1">
        <v>172.61000100000001</v>
      </c>
      <c r="AB508" s="1">
        <f t="shared" si="166"/>
        <v>173.19212226391721</v>
      </c>
      <c r="AC508" s="1">
        <f t="shared" si="167"/>
        <v>0.58212126391720176</v>
      </c>
      <c r="AE508" s="1">
        <f t="shared" si="168"/>
        <v>0.58609723139397207</v>
      </c>
      <c r="AF508" s="1">
        <f t="shared" si="152"/>
        <v>173.77821949531119</v>
      </c>
      <c r="AG508" s="2">
        <f t="shared" si="169"/>
        <v>6.7679652890517044E-3</v>
      </c>
      <c r="AI508" s="1">
        <f t="shared" si="170"/>
        <v>0.38864285467495496</v>
      </c>
      <c r="AJ508" s="1">
        <f t="shared" si="153"/>
        <v>173.58076511859215</v>
      </c>
      <c r="AK508" s="2">
        <f t="shared" si="171"/>
        <v>5.6240317071323299E-3</v>
      </c>
      <c r="AM508" s="1">
        <f t="shared" si="172"/>
        <v>1.2887829782845583E-2</v>
      </c>
      <c r="AN508" s="1">
        <f t="shared" si="154"/>
        <v>173.20501009370005</v>
      </c>
      <c r="AO508" s="2">
        <f t="shared" si="173"/>
        <v>3.4471298896524686E-3</v>
      </c>
      <c r="AQ508" s="1">
        <f t="shared" si="174"/>
        <v>0.16012230224493526</v>
      </c>
      <c r="AR508" s="1">
        <f t="shared" si="155"/>
        <v>173.35224456616214</v>
      </c>
      <c r="AS508" s="2">
        <f t="shared" si="175"/>
        <v>4.3001191232374227E-3</v>
      </c>
    </row>
    <row r="509" spans="1:45" x14ac:dyDescent="0.3">
      <c r="A509" s="3">
        <v>44120</v>
      </c>
      <c r="B509" s="4">
        <v>237</v>
      </c>
      <c r="C509" s="1">
        <v>118.81501</v>
      </c>
      <c r="E509" s="1">
        <f t="shared" si="156"/>
        <v>120.67881390085878</v>
      </c>
      <c r="F509" s="1">
        <f t="shared" si="157"/>
        <v>1.8638039008587839</v>
      </c>
      <c r="H509" s="1">
        <f t="shared" si="158"/>
        <v>0.59251123942284967</v>
      </c>
      <c r="I509" s="1">
        <f t="shared" si="148"/>
        <v>121.27132514028163</v>
      </c>
      <c r="J509" s="2">
        <f t="shared" si="159"/>
        <v>2.0673441346187083E-2</v>
      </c>
      <c r="L509" s="1">
        <f t="shared" si="160"/>
        <v>0.47335651597644751</v>
      </c>
      <c r="M509" s="1">
        <f t="shared" si="149"/>
        <v>121.15217041683523</v>
      </c>
      <c r="N509" s="2">
        <f t="shared" si="161"/>
        <v>1.9670582166640662E-2</v>
      </c>
      <c r="P509" s="1">
        <f t="shared" si="162"/>
        <v>-2.1596452107799063E-2</v>
      </c>
      <c r="Q509" s="1">
        <f t="shared" si="150"/>
        <v>120.65721744875098</v>
      </c>
      <c r="R509" s="2">
        <f t="shared" si="163"/>
        <v>1.5504837720006784E-2</v>
      </c>
      <c r="T509" s="1">
        <f t="shared" si="164"/>
        <v>-0.20898557441630483</v>
      </c>
      <c r="U509" s="1">
        <f t="shared" si="151"/>
        <v>120.46982832644248</v>
      </c>
      <c r="V509" s="2">
        <f t="shared" si="165"/>
        <v>1.3927687473514336E-2</v>
      </c>
      <c r="X509" s="3">
        <v>44120</v>
      </c>
      <c r="Y509" s="4">
        <v>237</v>
      </c>
      <c r="Z509" s="1">
        <v>174.86000100000001</v>
      </c>
      <c r="AB509" s="1">
        <f t="shared" si="166"/>
        <v>172.8428495055669</v>
      </c>
      <c r="AC509" s="1">
        <f t="shared" si="167"/>
        <v>2.0171514944331079</v>
      </c>
      <c r="AE509" s="1">
        <f t="shared" si="168"/>
        <v>0.43643803303488699</v>
      </c>
      <c r="AF509" s="1">
        <f t="shared" si="152"/>
        <v>173.27928753860178</v>
      </c>
      <c r="AG509" s="2">
        <f t="shared" si="169"/>
        <v>9.0398802033532684E-3</v>
      </c>
      <c r="AI509" s="1">
        <f t="shared" si="170"/>
        <v>0.15250985850687021</v>
      </c>
      <c r="AJ509" s="1">
        <f t="shared" si="153"/>
        <v>172.99535936407378</v>
      </c>
      <c r="AK509" s="2">
        <f t="shared" si="171"/>
        <v>1.066362590222239E-2</v>
      </c>
      <c r="AM509" s="1">
        <f t="shared" si="172"/>
        <v>-0.2261381583850369</v>
      </c>
      <c r="AN509" s="1">
        <f t="shared" si="154"/>
        <v>172.61671134718188</v>
      </c>
      <c r="AO509" s="2">
        <f t="shared" si="173"/>
        <v>1.2829061191748103E-2</v>
      </c>
      <c r="AQ509" s="1">
        <f t="shared" si="174"/>
        <v>-0.2779574498669754</v>
      </c>
      <c r="AR509" s="1">
        <f t="shared" si="155"/>
        <v>172.56489205569991</v>
      </c>
      <c r="AS509" s="2">
        <f t="shared" si="175"/>
        <v>1.312540850494503E-2</v>
      </c>
    </row>
    <row r="510" spans="1:45" x14ac:dyDescent="0.3">
      <c r="A510" s="3">
        <v>44123</v>
      </c>
      <c r="B510" s="4">
        <v>238</v>
      </c>
      <c r="C510" s="1">
        <v>115.78025100000001</v>
      </c>
      <c r="E510" s="1">
        <f t="shared" si="156"/>
        <v>119.56053156034352</v>
      </c>
      <c r="F510" s="1">
        <f t="shared" si="157"/>
        <v>3.7802805603435132</v>
      </c>
      <c r="H510" s="1">
        <f t="shared" si="158"/>
        <v>0.31878426663275139</v>
      </c>
      <c r="I510" s="1">
        <f t="shared" si="148"/>
        <v>119.87931582697627</v>
      </c>
      <c r="J510" s="2">
        <f t="shared" si="159"/>
        <v>3.5403834346293309E-2</v>
      </c>
      <c r="L510" s="1">
        <f t="shared" si="160"/>
        <v>-9.9633472360568853E-2</v>
      </c>
      <c r="M510" s="1">
        <f t="shared" si="149"/>
        <v>119.46089808798295</v>
      </c>
      <c r="N510" s="2">
        <f t="shared" si="161"/>
        <v>3.1789938752015204E-2</v>
      </c>
      <c r="P510" s="1">
        <f t="shared" si="162"/>
        <v>-0.74540913845672641</v>
      </c>
      <c r="Q510" s="1">
        <f t="shared" si="150"/>
        <v>118.8151224218868</v>
      </c>
      <c r="R510" s="2">
        <f t="shared" si="163"/>
        <v>2.6212341013898743E-2</v>
      </c>
      <c r="T510" s="1">
        <f t="shared" si="164"/>
        <v>-0.9909807932614102</v>
      </c>
      <c r="U510" s="1">
        <f t="shared" si="151"/>
        <v>118.56955076708211</v>
      </c>
      <c r="V510" s="2">
        <f t="shared" si="165"/>
        <v>2.4091325964409067E-2</v>
      </c>
      <c r="X510" s="3">
        <v>44123</v>
      </c>
      <c r="Y510" s="4">
        <v>238</v>
      </c>
      <c r="Z510" s="1">
        <v>171.58999600000001</v>
      </c>
      <c r="AB510" s="1">
        <f t="shared" si="166"/>
        <v>174.05314040222677</v>
      </c>
      <c r="AC510" s="1">
        <f t="shared" si="167"/>
        <v>2.4631444022267601</v>
      </c>
      <c r="AE510" s="1">
        <f t="shared" si="168"/>
        <v>0.56025449121488435</v>
      </c>
      <c r="AF510" s="1">
        <f t="shared" si="152"/>
        <v>174.61339489344167</v>
      </c>
      <c r="AG510" s="2">
        <f t="shared" si="169"/>
        <v>1.7619901881935188E-2</v>
      </c>
      <c r="AI510" s="1">
        <f t="shared" si="170"/>
        <v>0.49099979071583028</v>
      </c>
      <c r="AJ510" s="1">
        <f t="shared" si="153"/>
        <v>174.54414019294259</v>
      </c>
      <c r="AK510" s="2">
        <f t="shared" si="171"/>
        <v>1.7216296181640906E-2</v>
      </c>
      <c r="AM510" s="1">
        <f t="shared" si="172"/>
        <v>0.72190501794460205</v>
      </c>
      <c r="AN510" s="1">
        <f t="shared" si="154"/>
        <v>174.77504542017138</v>
      </c>
      <c r="AO510" s="2">
        <f t="shared" si="173"/>
        <v>1.856197618986696E-2</v>
      </c>
      <c r="AQ510" s="1">
        <f t="shared" si="174"/>
        <v>1.0019361281461119</v>
      </c>
      <c r="AR510" s="1">
        <f t="shared" si="155"/>
        <v>175.05507653037287</v>
      </c>
      <c r="AS510" s="2">
        <f t="shared" si="175"/>
        <v>2.0193954258107556E-2</v>
      </c>
    </row>
    <row r="511" spans="1:45" x14ac:dyDescent="0.3">
      <c r="A511" s="3">
        <v>44124</v>
      </c>
      <c r="B511" s="4">
        <v>239</v>
      </c>
      <c r="C511" s="1">
        <v>117.30761699999999</v>
      </c>
      <c r="E511" s="1">
        <f t="shared" si="156"/>
        <v>117.2923632241374</v>
      </c>
      <c r="F511" s="1">
        <f t="shared" si="157"/>
        <v>1.5253775862589691E-2</v>
      </c>
      <c r="H511" s="1">
        <f t="shared" si="158"/>
        <v>-9.5128149821467445E-2</v>
      </c>
      <c r="I511" s="1">
        <f t="shared" si="148"/>
        <v>117.19723507431594</v>
      </c>
      <c r="J511" s="2">
        <f t="shared" si="159"/>
        <v>9.4096128202870554E-4</v>
      </c>
      <c r="L511" s="1">
        <f t="shared" si="160"/>
        <v>-0.88030602334496599</v>
      </c>
      <c r="M511" s="1">
        <f t="shared" si="149"/>
        <v>116.41205720079243</v>
      </c>
      <c r="N511" s="2">
        <f t="shared" si="161"/>
        <v>7.6342851565006312E-3</v>
      </c>
      <c r="P511" s="1">
        <f t="shared" si="162"/>
        <v>-1.750430208971324</v>
      </c>
      <c r="Q511" s="1">
        <f t="shared" si="150"/>
        <v>115.54193301516608</v>
      </c>
      <c r="R511" s="2">
        <f t="shared" si="163"/>
        <v>1.5051741992456579E-2</v>
      </c>
      <c r="T511" s="1">
        <f t="shared" si="164"/>
        <v>-2.0893620801938577</v>
      </c>
      <c r="U511" s="1">
        <f t="shared" si="151"/>
        <v>115.20300114394355</v>
      </c>
      <c r="V511" s="2">
        <f t="shared" si="165"/>
        <v>1.7940999142932387E-2</v>
      </c>
      <c r="X511" s="3">
        <v>44124</v>
      </c>
      <c r="Y511" s="4">
        <v>239</v>
      </c>
      <c r="Z511" s="1">
        <v>173.259995</v>
      </c>
      <c r="AB511" s="1">
        <f t="shared" si="166"/>
        <v>172.57525376089072</v>
      </c>
      <c r="AC511" s="1">
        <f t="shared" si="167"/>
        <v>0.68474123910928597</v>
      </c>
      <c r="AE511" s="1">
        <f t="shared" si="168"/>
        <v>0.23415191000673388</v>
      </c>
      <c r="AF511" s="1">
        <f t="shared" si="152"/>
        <v>172.80940567089746</v>
      </c>
      <c r="AG511" s="2">
        <f t="shared" si="169"/>
        <v>2.6006541735300267E-3</v>
      </c>
      <c r="AI511" s="1">
        <f t="shared" si="170"/>
        <v>-0.13904386754077341</v>
      </c>
      <c r="AJ511" s="1">
        <f t="shared" si="153"/>
        <v>172.43620989334994</v>
      </c>
      <c r="AK511" s="2">
        <f t="shared" si="171"/>
        <v>4.7546180908643329E-3</v>
      </c>
      <c r="AM511" s="1">
        <f t="shared" si="172"/>
        <v>-0.72995747718063231</v>
      </c>
      <c r="AN511" s="1">
        <f t="shared" si="154"/>
        <v>171.8452962837101</v>
      </c>
      <c r="AO511" s="2">
        <f t="shared" si="173"/>
        <v>8.1651780971707007E-3</v>
      </c>
      <c r="AQ511" s="1">
        <f t="shared" si="174"/>
        <v>-1.1307114536085523</v>
      </c>
      <c r="AR511" s="1">
        <f t="shared" si="155"/>
        <v>171.44454230728218</v>
      </c>
      <c r="AS511" s="2">
        <f t="shared" si="175"/>
        <v>1.0478198921325298E-2</v>
      </c>
    </row>
    <row r="512" spans="1:45" x14ac:dyDescent="0.3">
      <c r="A512" s="3">
        <v>44125</v>
      </c>
      <c r="B512" s="4">
        <v>240</v>
      </c>
      <c r="C512" s="1">
        <v>116.668724</v>
      </c>
      <c r="E512" s="1">
        <f t="shared" si="156"/>
        <v>117.30151548965496</v>
      </c>
      <c r="F512" s="1">
        <f t="shared" si="157"/>
        <v>0.6327914896549629</v>
      </c>
      <c r="H512" s="1">
        <f t="shared" si="158"/>
        <v>-7.8443283367223587E-2</v>
      </c>
      <c r="I512" s="1">
        <f t="shared" si="148"/>
        <v>117.22307220628774</v>
      </c>
      <c r="J512" s="2">
        <f t="shared" si="159"/>
        <v>4.7514722650754421E-3</v>
      </c>
      <c r="L512" s="1">
        <f t="shared" si="160"/>
        <v>-0.56010103935445787</v>
      </c>
      <c r="M512" s="1">
        <f t="shared" si="149"/>
        <v>116.7414144503005</v>
      </c>
      <c r="N512" s="2">
        <f t="shared" si="161"/>
        <v>6.2305001553371591E-4</v>
      </c>
      <c r="P512" s="1">
        <f t="shared" si="162"/>
        <v>-0.58910577580866275</v>
      </c>
      <c r="Q512" s="1">
        <f t="shared" si="150"/>
        <v>116.7124097138463</v>
      </c>
      <c r="R512" s="2">
        <f t="shared" si="163"/>
        <v>3.7444237280165294E-4</v>
      </c>
      <c r="T512" s="1">
        <f t="shared" si="164"/>
        <v>-0.28463974288204141</v>
      </c>
      <c r="U512" s="1">
        <f t="shared" si="151"/>
        <v>117.01687574677293</v>
      </c>
      <c r="V512" s="2">
        <f t="shared" si="165"/>
        <v>2.9841052069184163E-3</v>
      </c>
      <c r="X512" s="3">
        <v>44125</v>
      </c>
      <c r="Y512" s="4">
        <v>240</v>
      </c>
      <c r="Z512" s="1">
        <v>172.86999499999999</v>
      </c>
      <c r="AB512" s="1">
        <f t="shared" si="166"/>
        <v>172.98609850435628</v>
      </c>
      <c r="AC512" s="1">
        <f t="shared" si="167"/>
        <v>0.11610350435628902</v>
      </c>
      <c r="AE512" s="1">
        <f t="shared" si="168"/>
        <v>0.26242276336014608</v>
      </c>
      <c r="AF512" s="1">
        <f t="shared" si="152"/>
        <v>173.24852126771643</v>
      </c>
      <c r="AG512" s="2">
        <f t="shared" si="169"/>
        <v>2.1896585796536772E-3</v>
      </c>
      <c r="AI512" s="1">
        <f t="shared" si="170"/>
        <v>3.6920487981253372E-2</v>
      </c>
      <c r="AJ512" s="1">
        <f t="shared" si="153"/>
        <v>173.02301899233754</v>
      </c>
      <c r="AK512" s="2">
        <f t="shared" si="171"/>
        <v>8.8519695009855136E-4</v>
      </c>
      <c r="AM512" s="1">
        <f t="shared" si="172"/>
        <v>2.2971988445854824E-2</v>
      </c>
      <c r="AN512" s="1">
        <f t="shared" si="154"/>
        <v>173.00907049280212</v>
      </c>
      <c r="AO512" s="2">
        <f t="shared" si="173"/>
        <v>8.04509150371267E-4</v>
      </c>
      <c r="AQ512" s="1">
        <f t="shared" si="174"/>
        <v>0.19502687587518441</v>
      </c>
      <c r="AR512" s="1">
        <f t="shared" si="155"/>
        <v>173.18112538023146</v>
      </c>
      <c r="AS512" s="2">
        <f t="shared" si="175"/>
        <v>1.7997940026056871E-3</v>
      </c>
    </row>
    <row r="513" spans="1:45" x14ac:dyDescent="0.3">
      <c r="A513" s="3">
        <v>44126</v>
      </c>
      <c r="B513" s="4">
        <v>241</v>
      </c>
      <c r="C513" s="1">
        <v>115.55064400000001</v>
      </c>
      <c r="E513" s="1">
        <f t="shared" si="156"/>
        <v>116.92184059586199</v>
      </c>
      <c r="F513" s="1">
        <f t="shared" si="157"/>
        <v>1.3711965958619885</v>
      </c>
      <c r="H513" s="1">
        <f t="shared" si="158"/>
        <v>-0.12664034103534244</v>
      </c>
      <c r="I513" s="1">
        <f t="shared" si="148"/>
        <v>116.79520025482665</v>
      </c>
      <c r="J513" s="2">
        <f t="shared" si="159"/>
        <v>1.0770656153388881E-2</v>
      </c>
      <c r="L513" s="1">
        <f t="shared" si="160"/>
        <v>-0.49514762695232095</v>
      </c>
      <c r="M513" s="1">
        <f t="shared" si="149"/>
        <v>116.42669296890968</v>
      </c>
      <c r="N513" s="2">
        <f t="shared" si="161"/>
        <v>7.5815152437373823E-3</v>
      </c>
      <c r="P513" s="1">
        <f t="shared" si="162"/>
        <v>-0.45088139367830316</v>
      </c>
      <c r="Q513" s="1">
        <f t="shared" si="150"/>
        <v>116.47095920218369</v>
      </c>
      <c r="R513" s="2">
        <f t="shared" si="163"/>
        <v>7.9646046990762519E-3</v>
      </c>
      <c r="T513" s="1">
        <f t="shared" si="164"/>
        <v>-0.36636997266543692</v>
      </c>
      <c r="U513" s="1">
        <f t="shared" si="151"/>
        <v>116.55547062319656</v>
      </c>
      <c r="V513" s="2">
        <f t="shared" si="165"/>
        <v>8.6959846212241784E-3</v>
      </c>
      <c r="X513" s="3">
        <v>44126</v>
      </c>
      <c r="Y513" s="4">
        <v>241</v>
      </c>
      <c r="Z513" s="1">
        <v>176.85000600000001</v>
      </c>
      <c r="AB513" s="1">
        <f t="shared" si="166"/>
        <v>172.91643640174249</v>
      </c>
      <c r="AC513" s="1">
        <f t="shared" si="167"/>
        <v>3.9335695982575203</v>
      </c>
      <c r="AE513" s="1">
        <f t="shared" si="168"/>
        <v>0.20928918480431624</v>
      </c>
      <c r="AF513" s="1">
        <f t="shared" si="152"/>
        <v>173.12572558654679</v>
      </c>
      <c r="AG513" s="2">
        <f t="shared" si="169"/>
        <v>2.1058978157191665E-2</v>
      </c>
      <c r="AI513" s="1">
        <f t="shared" si="170"/>
        <v>2.8140589908393389E-3</v>
      </c>
      <c r="AJ513" s="1">
        <f t="shared" si="153"/>
        <v>172.91925046073334</v>
      </c>
      <c r="AK513" s="2">
        <f t="shared" si="171"/>
        <v>2.2226493672082036E-2</v>
      </c>
      <c r="AM513" s="1">
        <f t="shared" si="172"/>
        <v>-3.8166511653511072E-2</v>
      </c>
      <c r="AN513" s="1">
        <f t="shared" si="154"/>
        <v>172.87826989008897</v>
      </c>
      <c r="AO513" s="2">
        <f t="shared" si="173"/>
        <v>2.2458218689068263E-2</v>
      </c>
      <c r="AQ513" s="1">
        <f t="shared" si="174"/>
        <v>-3.2605645625333982E-2</v>
      </c>
      <c r="AR513" s="1">
        <f t="shared" si="155"/>
        <v>172.88383075611716</v>
      </c>
      <c r="AS513" s="2">
        <f t="shared" si="175"/>
        <v>2.2426774720510013E-2</v>
      </c>
    </row>
    <row r="514" spans="1:45" x14ac:dyDescent="0.3">
      <c r="A514" s="3">
        <v>44127</v>
      </c>
      <c r="B514" s="4">
        <v>242</v>
      </c>
      <c r="C514" s="1">
        <v>114.84187300000001</v>
      </c>
      <c r="E514" s="1">
        <f t="shared" si="156"/>
        <v>116.0991226383448</v>
      </c>
      <c r="F514" s="1">
        <f t="shared" si="157"/>
        <v>1.2572496383447884</v>
      </c>
      <c r="H514" s="1">
        <f t="shared" si="158"/>
        <v>-0.23801275967243946</v>
      </c>
      <c r="I514" s="1">
        <f t="shared" si="148"/>
        <v>115.86110987867235</v>
      </c>
      <c r="J514" s="2">
        <f t="shared" si="159"/>
        <v>8.8751328417670874E-3</v>
      </c>
      <c r="L514" s="1">
        <f t="shared" si="160"/>
        <v>-0.61307294595567696</v>
      </c>
      <c r="M514" s="1">
        <f t="shared" si="149"/>
        <v>115.48604969238912</v>
      </c>
      <c r="N514" s="2">
        <f t="shared" si="161"/>
        <v>5.6092492708570627E-3</v>
      </c>
      <c r="P514" s="1">
        <f t="shared" si="162"/>
        <v>-0.69629352581197423</v>
      </c>
      <c r="Q514" s="1">
        <f t="shared" si="150"/>
        <v>115.40282911253283</v>
      </c>
      <c r="R514" s="2">
        <f t="shared" si="163"/>
        <v>4.8845956433749673E-3</v>
      </c>
      <c r="T514" s="1">
        <f t="shared" si="164"/>
        <v>-0.75882923963795212</v>
      </c>
      <c r="U514" s="1">
        <f t="shared" si="151"/>
        <v>115.34029339870685</v>
      </c>
      <c r="V514" s="2">
        <f t="shared" si="165"/>
        <v>4.3400580788754738E-3</v>
      </c>
      <c r="X514" s="3">
        <v>44127</v>
      </c>
      <c r="Y514" s="4">
        <v>242</v>
      </c>
      <c r="Z514" s="1">
        <v>175.53999300000001</v>
      </c>
      <c r="AB514" s="1">
        <f t="shared" si="166"/>
        <v>175.276578160697</v>
      </c>
      <c r="AC514" s="1">
        <f t="shared" si="167"/>
        <v>0.26341483930301024</v>
      </c>
      <c r="AE514" s="1">
        <f t="shared" si="168"/>
        <v>0.55342559666834756</v>
      </c>
      <c r="AF514" s="1">
        <f t="shared" si="152"/>
        <v>175.83000375736535</v>
      </c>
      <c r="AG514" s="2">
        <f t="shared" si="169"/>
        <v>1.6521064653644893E-3</v>
      </c>
      <c r="AI514" s="1">
        <f t="shared" si="170"/>
        <v>0.75715892297921461</v>
      </c>
      <c r="AJ514" s="1">
        <f t="shared" si="153"/>
        <v>176.03373708367621</v>
      </c>
      <c r="AK514" s="2">
        <f t="shared" si="171"/>
        <v>2.8127156395420672E-3</v>
      </c>
      <c r="AM514" s="1">
        <f t="shared" si="172"/>
        <v>1.5447169469477842</v>
      </c>
      <c r="AN514" s="1">
        <f t="shared" si="154"/>
        <v>176.82129510764477</v>
      </c>
      <c r="AO514" s="2">
        <f t="shared" si="173"/>
        <v>7.2992033652682356E-3</v>
      </c>
      <c r="AQ514" s="1">
        <f t="shared" si="174"/>
        <v>2.0251571223133338</v>
      </c>
      <c r="AR514" s="1">
        <f t="shared" si="155"/>
        <v>177.30173528301034</v>
      </c>
      <c r="AS514" s="2">
        <f t="shared" si="175"/>
        <v>1.0036130530154088E-2</v>
      </c>
    </row>
    <row r="515" spans="1:45" x14ac:dyDescent="0.3">
      <c r="A515" s="3">
        <v>44130</v>
      </c>
      <c r="B515" s="4">
        <v>243</v>
      </c>
      <c r="C515" s="1">
        <v>114.85185199999999</v>
      </c>
      <c r="E515" s="1">
        <f t="shared" si="156"/>
        <v>115.34477285533792</v>
      </c>
      <c r="F515" s="1">
        <f t="shared" si="157"/>
        <v>0.49292085533792829</v>
      </c>
      <c r="H515" s="1">
        <f t="shared" si="158"/>
        <v>-0.3206266834059488</v>
      </c>
      <c r="I515" s="1">
        <f t="shared" si="148"/>
        <v>115.02414617193197</v>
      </c>
      <c r="J515" s="2">
        <f t="shared" si="159"/>
        <v>1.5001427398139006E-3</v>
      </c>
      <c r="L515" s="1">
        <f t="shared" si="160"/>
        <v>-0.66393260729410764</v>
      </c>
      <c r="M515" s="1">
        <f t="shared" si="149"/>
        <v>114.68084024804381</v>
      </c>
      <c r="N515" s="2">
        <f t="shared" si="161"/>
        <v>1.488976877414099E-3</v>
      </c>
      <c r="P515" s="1">
        <f t="shared" si="162"/>
        <v>-0.73461065556060745</v>
      </c>
      <c r="Q515" s="1">
        <f t="shared" si="150"/>
        <v>114.61016219977732</v>
      </c>
      <c r="R515" s="2">
        <f t="shared" si="163"/>
        <v>2.1043613665252263E-3</v>
      </c>
      <c r="T515" s="1">
        <f t="shared" si="164"/>
        <v>-0.75497690693522412</v>
      </c>
      <c r="U515" s="1">
        <f t="shared" si="151"/>
        <v>114.5897959484027</v>
      </c>
      <c r="V515" s="2">
        <f t="shared" si="165"/>
        <v>2.281687643985909E-3</v>
      </c>
      <c r="X515" s="3">
        <v>44130</v>
      </c>
      <c r="Y515" s="4">
        <v>243</v>
      </c>
      <c r="Z515" s="1">
        <v>170.16999799999999</v>
      </c>
      <c r="AB515" s="1">
        <f t="shared" si="166"/>
        <v>175.4346270642788</v>
      </c>
      <c r="AC515" s="1">
        <f t="shared" si="167"/>
        <v>5.2646290642788074</v>
      </c>
      <c r="AE515" s="1">
        <f t="shared" si="168"/>
        <v>0.4901653257745</v>
      </c>
      <c r="AF515" s="1">
        <f t="shared" si="152"/>
        <v>175.92479239005331</v>
      </c>
      <c r="AG515" s="2">
        <f t="shared" si="169"/>
        <v>3.3817914189863948E-2</v>
      </c>
      <c r="AI515" s="1">
        <f t="shared" si="170"/>
        <v>0.56544371677204208</v>
      </c>
      <c r="AJ515" s="1">
        <f t="shared" si="153"/>
        <v>176.00007078105085</v>
      </c>
      <c r="AK515" s="2">
        <f t="shared" si="171"/>
        <v>3.4260285888061535E-2</v>
      </c>
      <c r="AM515" s="1">
        <f t="shared" si="172"/>
        <v>0.62951603832623493</v>
      </c>
      <c r="AN515" s="1">
        <f t="shared" si="154"/>
        <v>176.06414310260504</v>
      </c>
      <c r="AO515" s="2">
        <f t="shared" si="173"/>
        <v>3.4636805382139403E-2</v>
      </c>
      <c r="AQ515" s="1">
        <f t="shared" si="174"/>
        <v>0.41944405420421516</v>
      </c>
      <c r="AR515" s="1">
        <f t="shared" si="155"/>
        <v>175.85407111848301</v>
      </c>
      <c r="AS515" s="2">
        <f t="shared" si="175"/>
        <v>3.3402322297042125E-2</v>
      </c>
    </row>
    <row r="516" spans="1:45" x14ac:dyDescent="0.3">
      <c r="A516" s="3">
        <v>44131</v>
      </c>
      <c r="B516" s="4">
        <v>244</v>
      </c>
      <c r="C516" s="1">
        <v>116.39917800000001</v>
      </c>
      <c r="E516" s="1">
        <f t="shared" si="156"/>
        <v>115.04902034213517</v>
      </c>
      <c r="F516" s="1">
        <f t="shared" si="157"/>
        <v>1.3501576578648411</v>
      </c>
      <c r="H516" s="1">
        <f t="shared" si="158"/>
        <v>-0.31664681617343809</v>
      </c>
      <c r="I516" s="1">
        <f t="shared" si="148"/>
        <v>114.73237352596173</v>
      </c>
      <c r="J516" s="2">
        <f t="shared" si="159"/>
        <v>1.4319727189467545E-2</v>
      </c>
      <c r="L516" s="1">
        <f t="shared" si="160"/>
        <v>-0.53138777342122145</v>
      </c>
      <c r="M516" s="1">
        <f t="shared" si="149"/>
        <v>114.51763256871395</v>
      </c>
      <c r="N516" s="2">
        <f t="shared" si="161"/>
        <v>1.6164593802252252E-2</v>
      </c>
      <c r="P516" s="1">
        <f t="shared" si="162"/>
        <v>-0.44496428160442614</v>
      </c>
      <c r="Q516" s="1">
        <f t="shared" si="150"/>
        <v>114.60405606053074</v>
      </c>
      <c r="R516" s="2">
        <f t="shared" si="163"/>
        <v>1.5422118698031256E-2</v>
      </c>
      <c r="T516" s="1">
        <f t="shared" si="164"/>
        <v>-0.36004392832530235</v>
      </c>
      <c r="U516" s="1">
        <f t="shared" si="151"/>
        <v>114.68897641380987</v>
      </c>
      <c r="V516" s="2">
        <f t="shared" si="165"/>
        <v>1.4692557246324693E-2</v>
      </c>
      <c r="X516" s="3">
        <v>44131</v>
      </c>
      <c r="Y516" s="4">
        <v>244</v>
      </c>
      <c r="Z516" s="1">
        <v>166.75</v>
      </c>
      <c r="AB516" s="1">
        <f t="shared" si="166"/>
        <v>172.27584962571152</v>
      </c>
      <c r="AC516" s="1">
        <f t="shared" si="167"/>
        <v>5.5258496257115155</v>
      </c>
      <c r="AE516" s="1">
        <f t="shared" si="168"/>
        <v>-9.3665516520185566E-2</v>
      </c>
      <c r="AF516" s="1">
        <f t="shared" si="152"/>
        <v>172.18218410919133</v>
      </c>
      <c r="AG516" s="2">
        <f t="shared" si="169"/>
        <v>3.2576816247024444E-2</v>
      </c>
      <c r="AI516" s="1">
        <f t="shared" si="170"/>
        <v>-0.62630705293654254</v>
      </c>
      <c r="AJ516" s="1">
        <f t="shared" si="153"/>
        <v>171.64954257277498</v>
      </c>
      <c r="AK516" s="2">
        <f t="shared" si="171"/>
        <v>2.938256415457257E-2</v>
      </c>
      <c r="AM516" s="1">
        <f t="shared" si="172"/>
        <v>-1.8707576564234878</v>
      </c>
      <c r="AN516" s="1">
        <f t="shared" si="154"/>
        <v>170.40509196928804</v>
      </c>
      <c r="AO516" s="2">
        <f t="shared" si="173"/>
        <v>2.1919592019718364E-2</v>
      </c>
      <c r="AQ516" s="1">
        <f t="shared" si="174"/>
        <v>-2.6578264295792744</v>
      </c>
      <c r="AR516" s="1">
        <f t="shared" si="155"/>
        <v>169.61802319613224</v>
      </c>
      <c r="AS516" s="2">
        <f t="shared" si="175"/>
        <v>1.7199539407089907E-2</v>
      </c>
    </row>
    <row r="517" spans="1:45" x14ac:dyDescent="0.3">
      <c r="A517" s="3">
        <v>44132</v>
      </c>
      <c r="B517" s="4">
        <v>245</v>
      </c>
      <c r="C517" s="1">
        <v>111.008476</v>
      </c>
      <c r="E517" s="1">
        <f t="shared" si="156"/>
        <v>115.85911493685407</v>
      </c>
      <c r="F517" s="1">
        <f t="shared" si="157"/>
        <v>4.8506389368540681</v>
      </c>
      <c r="H517" s="1">
        <f t="shared" si="158"/>
        <v>-0.13636819043066326</v>
      </c>
      <c r="I517" s="1">
        <f t="shared" si="148"/>
        <v>115.72274674642341</v>
      </c>
      <c r="J517" s="2">
        <f t="shared" si="159"/>
        <v>4.246766477924991E-2</v>
      </c>
      <c r="L517" s="1">
        <f t="shared" si="160"/>
        <v>-4.8454120890776053E-2</v>
      </c>
      <c r="M517" s="1">
        <f t="shared" si="149"/>
        <v>115.81066081596329</v>
      </c>
      <c r="N517" s="2">
        <f t="shared" si="161"/>
        <v>4.325962294954204E-2</v>
      </c>
      <c r="P517" s="1">
        <f t="shared" si="162"/>
        <v>0.38337457676897224</v>
      </c>
      <c r="Q517" s="1">
        <f t="shared" si="150"/>
        <v>116.24248951362304</v>
      </c>
      <c r="R517" s="2">
        <f t="shared" si="163"/>
        <v>4.7149674531366779E-2</v>
      </c>
      <c r="T517" s="1">
        <f t="shared" si="164"/>
        <v>0.64627520149271567</v>
      </c>
      <c r="U517" s="1">
        <f t="shared" si="151"/>
        <v>116.50539013834678</v>
      </c>
      <c r="V517" s="2">
        <f t="shared" si="165"/>
        <v>4.9517967784250827E-2</v>
      </c>
      <c r="X517" s="3">
        <v>44132</v>
      </c>
      <c r="Y517" s="4">
        <v>245</v>
      </c>
      <c r="Z517" s="1">
        <v>161.16000399999999</v>
      </c>
      <c r="AB517" s="1">
        <f t="shared" si="166"/>
        <v>168.96033985028461</v>
      </c>
      <c r="AC517" s="1">
        <f t="shared" si="167"/>
        <v>7.8003358502846254</v>
      </c>
      <c r="AE517" s="1">
        <f t="shared" si="168"/>
        <v>-0.60916059794526045</v>
      </c>
      <c r="AF517" s="1">
        <f t="shared" si="152"/>
        <v>168.35117925233936</v>
      </c>
      <c r="AG517" s="2">
        <f t="shared" si="169"/>
        <v>4.4621339500211091E-2</v>
      </c>
      <c r="AI517" s="1">
        <f t="shared" si="170"/>
        <v>-1.4868519241334581</v>
      </c>
      <c r="AJ517" s="1">
        <f t="shared" si="153"/>
        <v>167.47348792615117</v>
      </c>
      <c r="AK517" s="2">
        <f t="shared" si="171"/>
        <v>3.9175252974994836E-2</v>
      </c>
      <c r="AM517" s="1">
        <f t="shared" si="172"/>
        <v>-2.8242940549657423</v>
      </c>
      <c r="AN517" s="1">
        <f t="shared" si="154"/>
        <v>166.13604579531886</v>
      </c>
      <c r="AO517" s="2">
        <f t="shared" si="173"/>
        <v>3.0876406501695534E-2</v>
      </c>
      <c r="AQ517" s="1">
        <f t="shared" si="174"/>
        <v>-3.2234341070082353</v>
      </c>
      <c r="AR517" s="1">
        <f t="shared" si="155"/>
        <v>165.73690574327637</v>
      </c>
      <c r="AS517" s="2">
        <f t="shared" si="175"/>
        <v>2.8399737091570069E-2</v>
      </c>
    </row>
    <row r="518" spans="1:45" x14ac:dyDescent="0.3">
      <c r="A518" s="3">
        <v>44133</v>
      </c>
      <c r="B518" s="4">
        <v>246</v>
      </c>
      <c r="C518" s="1">
        <v>115.12138400000001</v>
      </c>
      <c r="E518" s="1">
        <f t="shared" si="156"/>
        <v>112.94873157474163</v>
      </c>
      <c r="F518" s="1">
        <f t="shared" si="157"/>
        <v>2.1726524252583772</v>
      </c>
      <c r="H518" s="1">
        <f t="shared" si="158"/>
        <v>-0.5802106178997477</v>
      </c>
      <c r="I518" s="1">
        <f t="shared" si="148"/>
        <v>112.36852095684188</v>
      </c>
      <c r="J518" s="2">
        <f t="shared" si="159"/>
        <v>2.3912699339665069E-2</v>
      </c>
      <c r="L518" s="1">
        <f t="shared" si="160"/>
        <v>-1.0787486477305754</v>
      </c>
      <c r="M518" s="1">
        <f t="shared" si="149"/>
        <v>111.86998292701105</v>
      </c>
      <c r="N518" s="2">
        <f t="shared" si="161"/>
        <v>2.8243241698596627E-2</v>
      </c>
      <c r="P518" s="1">
        <f t="shared" si="162"/>
        <v>-1.7905056628927605</v>
      </c>
      <c r="Q518" s="1">
        <f t="shared" si="150"/>
        <v>111.15822591184887</v>
      </c>
      <c r="R518" s="2">
        <f t="shared" si="163"/>
        <v>3.4425907250655814E-2</v>
      </c>
      <c r="T518" s="1">
        <f t="shared" si="164"/>
        <v>-2.4124511632077188</v>
      </c>
      <c r="U518" s="1">
        <f t="shared" si="151"/>
        <v>110.53628041153391</v>
      </c>
      <c r="V518" s="2">
        <f t="shared" si="165"/>
        <v>3.9828426562923333E-2</v>
      </c>
      <c r="X518" s="3">
        <v>44133</v>
      </c>
      <c r="Y518" s="4">
        <v>246</v>
      </c>
      <c r="Z518" s="1">
        <v>164.60000600000001</v>
      </c>
      <c r="AB518" s="1">
        <f t="shared" si="166"/>
        <v>164.28013834011384</v>
      </c>
      <c r="AC518" s="1">
        <f t="shared" si="167"/>
        <v>0.31986765988617094</v>
      </c>
      <c r="AE518" s="1">
        <f t="shared" si="168"/>
        <v>-1.260527143901343</v>
      </c>
      <c r="AF518" s="1">
        <f t="shared" si="152"/>
        <v>163.01961119621248</v>
      </c>
      <c r="AG518" s="2">
        <f t="shared" si="169"/>
        <v>9.6014261614761256E-3</v>
      </c>
      <c r="AI518" s="1">
        <f t="shared" si="170"/>
        <v>-2.5087237916653997</v>
      </c>
      <c r="AJ518" s="1">
        <f t="shared" si="153"/>
        <v>161.77141454844843</v>
      </c>
      <c r="AK518" s="2">
        <f t="shared" si="171"/>
        <v>1.7184637596863599E-2</v>
      </c>
      <c r="AM518" s="1">
        <f t="shared" si="172"/>
        <v>-4.0491929754010645</v>
      </c>
      <c r="AN518" s="1">
        <f t="shared" si="154"/>
        <v>160.23094536471277</v>
      </c>
      <c r="AO518" s="2">
        <f t="shared" si="173"/>
        <v>2.6543502284484974E-2</v>
      </c>
      <c r="AQ518" s="1">
        <f t="shared" si="174"/>
        <v>-4.4762540737280192</v>
      </c>
      <c r="AR518" s="1">
        <f t="shared" si="155"/>
        <v>159.80388426638581</v>
      </c>
      <c r="AS518" s="2">
        <f t="shared" si="175"/>
        <v>2.9138041061883072E-2</v>
      </c>
    </row>
    <row r="519" spans="1:45" x14ac:dyDescent="0.3">
      <c r="A519" s="3">
        <v>44134</v>
      </c>
      <c r="B519" s="4">
        <v>247</v>
      </c>
      <c r="C519" s="1">
        <v>108.672516</v>
      </c>
      <c r="E519" s="1">
        <f t="shared" si="156"/>
        <v>114.25232302989666</v>
      </c>
      <c r="F519" s="1">
        <f t="shared" si="157"/>
        <v>5.5798070298966564</v>
      </c>
      <c r="H519" s="1">
        <f t="shared" si="158"/>
        <v>-0.27880228621098335</v>
      </c>
      <c r="I519" s="1">
        <f t="shared" si="148"/>
        <v>113.97352074368567</v>
      </c>
      <c r="J519" s="2">
        <f t="shared" si="159"/>
        <v>4.8779626521996293E-2</v>
      </c>
      <c r="L519" s="1">
        <f t="shared" si="160"/>
        <v>-0.22110621069175779</v>
      </c>
      <c r="M519" s="1">
        <f t="shared" si="149"/>
        <v>114.0312168192049</v>
      </c>
      <c r="N519" s="2">
        <f t="shared" si="161"/>
        <v>4.9310543423922368E-2</v>
      </c>
      <c r="P519" s="1">
        <f t="shared" si="162"/>
        <v>0.25159843501878076</v>
      </c>
      <c r="Q519" s="1">
        <f t="shared" si="150"/>
        <v>114.50392146491544</v>
      </c>
      <c r="R519" s="2">
        <f t="shared" si="163"/>
        <v>5.366035203340129E-2</v>
      </c>
      <c r="T519" s="1">
        <f t="shared" si="164"/>
        <v>0.78334548858424446</v>
      </c>
      <c r="U519" s="1">
        <f t="shared" si="151"/>
        <v>115.0356685184809</v>
      </c>
      <c r="V519" s="2">
        <f t="shared" si="165"/>
        <v>5.8553466439305611E-2</v>
      </c>
      <c r="X519" s="3">
        <v>44134</v>
      </c>
      <c r="Y519" s="4">
        <v>247</v>
      </c>
      <c r="Z519" s="1">
        <v>164.949997</v>
      </c>
      <c r="AB519" s="1">
        <f t="shared" si="166"/>
        <v>164.47205893604553</v>
      </c>
      <c r="AC519" s="1">
        <f t="shared" si="167"/>
        <v>0.47793806395446836</v>
      </c>
      <c r="AE519" s="1">
        <f t="shared" si="168"/>
        <v>-1.0281355055280574</v>
      </c>
      <c r="AF519" s="1">
        <f t="shared" si="152"/>
        <v>163.44392343051746</v>
      </c>
      <c r="AG519" s="2">
        <f t="shared" si="169"/>
        <v>9.1304855827462564E-3</v>
      </c>
      <c r="AI519" s="1">
        <f t="shared" si="170"/>
        <v>-1.6445175876343305</v>
      </c>
      <c r="AJ519" s="1">
        <f t="shared" si="153"/>
        <v>162.82754134841119</v>
      </c>
      <c r="AK519" s="2">
        <f t="shared" si="171"/>
        <v>1.2867266991152527E-2</v>
      </c>
      <c r="AM519" s="1">
        <f t="shared" si="172"/>
        <v>-1.2500580183214456</v>
      </c>
      <c r="AN519" s="1">
        <f t="shared" si="154"/>
        <v>163.22200091772407</v>
      </c>
      <c r="AO519" s="2">
        <f t="shared" si="173"/>
        <v>1.0475878227969426E-2</v>
      </c>
      <c r="AQ519" s="1">
        <f t="shared" si="174"/>
        <v>-0.46162385782066839</v>
      </c>
      <c r="AR519" s="1">
        <f t="shared" si="155"/>
        <v>164.01043507822487</v>
      </c>
      <c r="AS519" s="2">
        <f t="shared" si="175"/>
        <v>5.6960408539754219E-3</v>
      </c>
    </row>
    <row r="520" spans="1:45" x14ac:dyDescent="0.3">
      <c r="A520" s="3">
        <v>44137</v>
      </c>
      <c r="B520" s="4">
        <v>248</v>
      </c>
      <c r="C520" s="1">
        <v>108.58266399999999</v>
      </c>
      <c r="E520" s="1">
        <f t="shared" si="156"/>
        <v>110.90443881195867</v>
      </c>
      <c r="F520" s="1">
        <f t="shared" si="157"/>
        <v>2.3217748119586759</v>
      </c>
      <c r="H520" s="1">
        <f t="shared" si="158"/>
        <v>-0.76985539528730407</v>
      </c>
      <c r="I520" s="1">
        <f t="shared" si="148"/>
        <v>110.13458341667136</v>
      </c>
      <c r="J520" s="2">
        <f t="shared" si="159"/>
        <v>1.4292515577545302E-2</v>
      </c>
      <c r="L520" s="1">
        <f t="shared" si="160"/>
        <v>-1.3467462933004006</v>
      </c>
      <c r="M520" s="1">
        <f t="shared" si="149"/>
        <v>109.55769251865827</v>
      </c>
      <c r="N520" s="2">
        <f t="shared" si="161"/>
        <v>8.9795965832840247E-3</v>
      </c>
      <c r="P520" s="1">
        <f t="shared" si="162"/>
        <v>-2.1240601159326866</v>
      </c>
      <c r="Q520" s="1">
        <f t="shared" si="150"/>
        <v>108.78037869602598</v>
      </c>
      <c r="R520" s="2">
        <f t="shared" si="163"/>
        <v>1.8208679796802832E-3</v>
      </c>
      <c r="T520" s="1">
        <f t="shared" si="164"/>
        <v>-2.7695120590248758</v>
      </c>
      <c r="U520" s="1">
        <f t="shared" si="151"/>
        <v>108.13492675293379</v>
      </c>
      <c r="V520" s="2">
        <f t="shared" si="165"/>
        <v>4.1234689827300648E-3</v>
      </c>
      <c r="X520" s="3">
        <v>44137</v>
      </c>
      <c r="Y520" s="4">
        <v>248</v>
      </c>
      <c r="Z520" s="1">
        <v>173.61000100000001</v>
      </c>
      <c r="AB520" s="1">
        <f t="shared" si="166"/>
        <v>164.75882177441821</v>
      </c>
      <c r="AC520" s="1">
        <f t="shared" si="167"/>
        <v>8.8511792255818023</v>
      </c>
      <c r="AE520" s="1">
        <f t="shared" si="168"/>
        <v>-0.81775177050393921</v>
      </c>
      <c r="AF520" s="1">
        <f t="shared" si="152"/>
        <v>163.94107000391426</v>
      </c>
      <c r="AG520" s="2">
        <f t="shared" si="169"/>
        <v>5.5693398654411322E-2</v>
      </c>
      <c r="AI520" s="1">
        <f t="shared" si="170"/>
        <v>-1.0265078513120867</v>
      </c>
      <c r="AJ520" s="1">
        <f t="shared" si="153"/>
        <v>163.73231392310612</v>
      </c>
      <c r="AK520" s="2">
        <f t="shared" si="171"/>
        <v>5.6895841368573528E-2</v>
      </c>
      <c r="AM520" s="1">
        <f t="shared" si="172"/>
        <v>-0.23575625290332197</v>
      </c>
      <c r="AN520" s="1">
        <f t="shared" si="154"/>
        <v>164.52306552151489</v>
      </c>
      <c r="AO520" s="2">
        <f t="shared" si="173"/>
        <v>5.2341083037521073E-2</v>
      </c>
      <c r="AQ520" s="1">
        <f t="shared" si="174"/>
        <v>0.18198870090561209</v>
      </c>
      <c r="AR520" s="1">
        <f t="shared" si="155"/>
        <v>164.94081047532381</v>
      </c>
      <c r="AS520" s="2">
        <f t="shared" si="175"/>
        <v>4.9934856717593103E-2</v>
      </c>
    </row>
    <row r="521" spans="1:45" x14ac:dyDescent="0.3">
      <c r="A521" s="3">
        <v>44138</v>
      </c>
      <c r="B521" s="4">
        <v>249</v>
      </c>
      <c r="C521" s="1">
        <v>110.24979399999999</v>
      </c>
      <c r="E521" s="1">
        <f t="shared" si="156"/>
        <v>109.51137392478346</v>
      </c>
      <c r="F521" s="1">
        <f t="shared" si="157"/>
        <v>0.73842007521653841</v>
      </c>
      <c r="H521" s="1">
        <f t="shared" si="158"/>
        <v>-0.86956891398936964</v>
      </c>
      <c r="I521" s="1">
        <f t="shared" si="148"/>
        <v>108.64180501079409</v>
      </c>
      <c r="J521" s="2">
        <f t="shared" si="159"/>
        <v>1.4584961394176458E-2</v>
      </c>
      <c r="L521" s="1">
        <f t="shared" si="160"/>
        <v>-1.3634209870953335</v>
      </c>
      <c r="M521" s="1">
        <f t="shared" si="149"/>
        <v>108.14795293768812</v>
      </c>
      <c r="N521" s="2">
        <f t="shared" si="161"/>
        <v>1.9064353646881887E-2</v>
      </c>
      <c r="P521" s="1">
        <f t="shared" si="162"/>
        <v>-1.6416032649527548</v>
      </c>
      <c r="Q521" s="1">
        <f t="shared" si="150"/>
        <v>107.86977065983071</v>
      </c>
      <c r="R521" s="2">
        <f t="shared" si="163"/>
        <v>2.1587553625445215E-2</v>
      </c>
      <c r="T521" s="1">
        <f t="shared" si="164"/>
        <v>-1.5857674912341668</v>
      </c>
      <c r="U521" s="1">
        <f t="shared" si="151"/>
        <v>107.92560643354929</v>
      </c>
      <c r="V521" s="2">
        <f t="shared" si="165"/>
        <v>2.108110575200443E-2</v>
      </c>
      <c r="X521" s="3">
        <v>44138</v>
      </c>
      <c r="Y521" s="4">
        <v>249</v>
      </c>
      <c r="Z521" s="1">
        <v>179.21000699999999</v>
      </c>
      <c r="AB521" s="1">
        <f t="shared" si="166"/>
        <v>170.06952930976729</v>
      </c>
      <c r="AC521" s="1">
        <f t="shared" si="167"/>
        <v>9.1404776902327001</v>
      </c>
      <c r="AE521" s="1">
        <f t="shared" si="168"/>
        <v>0.16280171843254421</v>
      </c>
      <c r="AF521" s="1">
        <f t="shared" si="152"/>
        <v>170.23233102819984</v>
      </c>
      <c r="AG521" s="2">
        <f t="shared" si="169"/>
        <v>5.0095840751795483E-2</v>
      </c>
      <c r="AI521" s="1">
        <f t="shared" si="170"/>
        <v>1.0014010724194873</v>
      </c>
      <c r="AJ521" s="1">
        <f t="shared" si="153"/>
        <v>171.07093038218679</v>
      </c>
      <c r="AK521" s="2">
        <f t="shared" si="171"/>
        <v>4.5416418168061357E-2</v>
      </c>
      <c r="AM521" s="1">
        <f t="shared" si="172"/>
        <v>3.4249098473432644</v>
      </c>
      <c r="AN521" s="1">
        <f t="shared" si="154"/>
        <v>173.49443915711055</v>
      </c>
      <c r="AO521" s="2">
        <f t="shared" si="173"/>
        <v>3.1893128841233971E-2</v>
      </c>
      <c r="AQ521" s="1">
        <f t="shared" si="174"/>
        <v>4.5926868985269955</v>
      </c>
      <c r="AR521" s="1">
        <f t="shared" si="155"/>
        <v>174.6622162082943</v>
      </c>
      <c r="AS521" s="2">
        <f t="shared" si="175"/>
        <v>2.5376879716910529E-2</v>
      </c>
    </row>
    <row r="522" spans="1:45" x14ac:dyDescent="0.3">
      <c r="A522" s="3">
        <v>44139</v>
      </c>
      <c r="B522" s="4">
        <v>250</v>
      </c>
      <c r="C522" s="1">
        <v>114.752022</v>
      </c>
      <c r="E522" s="1">
        <f t="shared" si="156"/>
        <v>109.95442596991339</v>
      </c>
      <c r="F522" s="1">
        <f t="shared" si="157"/>
        <v>4.7975960300866092</v>
      </c>
      <c r="H522" s="1">
        <f t="shared" si="158"/>
        <v>-0.65954956053028135</v>
      </c>
      <c r="I522" s="1">
        <f t="shared" si="148"/>
        <v>109.29487640938311</v>
      </c>
      <c r="J522" s="2">
        <f t="shared" si="159"/>
        <v>4.7555986339106855E-2</v>
      </c>
      <c r="L522" s="1">
        <f t="shared" si="160"/>
        <v>-0.71309069549423809</v>
      </c>
      <c r="M522" s="1">
        <f t="shared" si="149"/>
        <v>109.24133527441914</v>
      </c>
      <c r="N522" s="2">
        <f t="shared" si="161"/>
        <v>4.8022567528970023E-2</v>
      </c>
      <c r="P522" s="1">
        <f t="shared" si="162"/>
        <v>-0.26573076029818166</v>
      </c>
      <c r="Q522" s="1">
        <f t="shared" si="150"/>
        <v>109.6886952096152</v>
      </c>
      <c r="R522" s="2">
        <f t="shared" si="163"/>
        <v>4.4124074697217908E-2</v>
      </c>
      <c r="T522" s="1">
        <f t="shared" si="164"/>
        <v>0.15901731003895775</v>
      </c>
      <c r="U522" s="1">
        <f t="shared" si="151"/>
        <v>110.11344327995235</v>
      </c>
      <c r="V522" s="2">
        <f t="shared" si="165"/>
        <v>4.0422631681798576E-2</v>
      </c>
      <c r="X522" s="3">
        <v>44139</v>
      </c>
      <c r="Y522" s="4">
        <v>250</v>
      </c>
      <c r="Z522" s="1">
        <v>178.91000399999999</v>
      </c>
      <c r="AB522" s="1">
        <f t="shared" si="166"/>
        <v>175.55381592390691</v>
      </c>
      <c r="AC522" s="1">
        <f t="shared" si="167"/>
        <v>3.3561880760930762</v>
      </c>
      <c r="AE522" s="1">
        <f t="shared" si="168"/>
        <v>1.0142393017456763</v>
      </c>
      <c r="AF522" s="1">
        <f t="shared" si="152"/>
        <v>176.56805522565259</v>
      </c>
      <c r="AG522" s="2">
        <f t="shared" si="169"/>
        <v>1.3090094024856213E-2</v>
      </c>
      <c r="AI522" s="1">
        <f t="shared" si="170"/>
        <v>2.4359244457699298</v>
      </c>
      <c r="AJ522" s="1">
        <f t="shared" si="153"/>
        <v>177.98974036967684</v>
      </c>
      <c r="AK522" s="2">
        <f t="shared" si="171"/>
        <v>5.1437237144276666E-3</v>
      </c>
      <c r="AM522" s="1">
        <f t="shared" si="172"/>
        <v>4.7840985134288596</v>
      </c>
      <c r="AN522" s="1">
        <f t="shared" si="154"/>
        <v>180.33791443733577</v>
      </c>
      <c r="AO522" s="2">
        <f t="shared" si="173"/>
        <v>7.9811659796049338E-3</v>
      </c>
      <c r="AQ522" s="1">
        <f t="shared" si="174"/>
        <v>5.3594626539538526</v>
      </c>
      <c r="AR522" s="1">
        <f t="shared" si="155"/>
        <v>180.91327857786075</v>
      </c>
      <c r="AS522" s="2">
        <f t="shared" si="175"/>
        <v>1.1197107669064526E-2</v>
      </c>
    </row>
    <row r="523" spans="1:45" x14ac:dyDescent="0.3">
      <c r="A523" s="3">
        <v>44140</v>
      </c>
      <c r="B523" s="4">
        <v>251</v>
      </c>
      <c r="C523" s="1">
        <v>118.824997</v>
      </c>
      <c r="E523" s="1">
        <f t="shared" si="156"/>
        <v>112.83298358796534</v>
      </c>
      <c r="F523" s="1">
        <f t="shared" si="157"/>
        <v>5.9920134120346518</v>
      </c>
      <c r="H523" s="1">
        <f t="shared" si="158"/>
        <v>-9.3452411957123172E-2</v>
      </c>
      <c r="I523" s="1">
        <f t="shared" si="148"/>
        <v>112.73953117600823</v>
      </c>
      <c r="J523" s="2">
        <f t="shared" si="159"/>
        <v>5.1213683800823223E-2</v>
      </c>
      <c r="L523" s="1">
        <f t="shared" si="160"/>
        <v>0.57990269738239197</v>
      </c>
      <c r="M523" s="1">
        <f t="shared" si="149"/>
        <v>113.41288628534774</v>
      </c>
      <c r="N523" s="2">
        <f t="shared" si="161"/>
        <v>4.5546903861081164E-2</v>
      </c>
      <c r="P523" s="1">
        <f t="shared" si="162"/>
        <v>1.8094995694129099</v>
      </c>
      <c r="Q523" s="1">
        <f t="shared" si="150"/>
        <v>114.64248315737825</v>
      </c>
      <c r="R523" s="2">
        <f t="shared" si="163"/>
        <v>3.519893918130497E-2</v>
      </c>
      <c r="T523" s="1">
        <f t="shared" si="164"/>
        <v>2.4978219749301371</v>
      </c>
      <c r="U523" s="1">
        <f t="shared" si="151"/>
        <v>115.33080556289548</v>
      </c>
      <c r="V523" s="2">
        <f t="shared" si="165"/>
        <v>2.9406198403729131E-2</v>
      </c>
      <c r="X523" s="3">
        <v>44140</v>
      </c>
      <c r="Y523" s="4">
        <v>251</v>
      </c>
      <c r="Z523" s="1">
        <v>183.279999</v>
      </c>
      <c r="AB523" s="1">
        <f t="shared" si="166"/>
        <v>177.56752876956276</v>
      </c>
      <c r="AC523" s="1">
        <f t="shared" si="167"/>
        <v>5.7124702304372477</v>
      </c>
      <c r="AE523" s="1">
        <f t="shared" si="168"/>
        <v>1.1741550687713034</v>
      </c>
      <c r="AF523" s="1">
        <f t="shared" si="152"/>
        <v>178.74168383833407</v>
      </c>
      <c r="AG523" s="2">
        <f t="shared" si="169"/>
        <v>2.4761649860473509E-2</v>
      </c>
      <c r="AI523" s="1">
        <f t="shared" si="170"/>
        <v>2.3008167337334227</v>
      </c>
      <c r="AJ523" s="1">
        <f t="shared" si="153"/>
        <v>179.86834550329618</v>
      </c>
      <c r="AK523" s="2">
        <f t="shared" si="171"/>
        <v>1.861443428261815E-2</v>
      </c>
      <c r="AM523" s="1">
        <f t="shared" si="172"/>
        <v>2.9556439726986703</v>
      </c>
      <c r="AN523" s="1">
        <f t="shared" si="154"/>
        <v>180.52317274226144</v>
      </c>
      <c r="AO523" s="2">
        <f t="shared" si="173"/>
        <v>1.5041609956242779E-2</v>
      </c>
      <c r="AQ523" s="1">
        <f t="shared" si="174"/>
        <v>2.4821178188175668</v>
      </c>
      <c r="AR523" s="1">
        <f t="shared" si="155"/>
        <v>180.04964658838031</v>
      </c>
      <c r="AS523" s="2">
        <f t="shared" si="175"/>
        <v>1.7625231499590367E-2</v>
      </c>
    </row>
    <row r="524" spans="1:45" x14ac:dyDescent="0.3">
      <c r="A524" s="3">
        <v>44141</v>
      </c>
      <c r="B524" s="4">
        <v>252</v>
      </c>
      <c r="C524" s="1">
        <v>118.69000200000001</v>
      </c>
      <c r="E524" s="1">
        <f t="shared" si="156"/>
        <v>116.42819163518614</v>
      </c>
      <c r="F524" s="1">
        <f t="shared" si="157"/>
        <v>2.2618103648138685</v>
      </c>
      <c r="H524" s="1">
        <f t="shared" si="158"/>
        <v>0.49673326151134356</v>
      </c>
      <c r="I524" s="1">
        <f t="shared" si="148"/>
        <v>116.92492489669748</v>
      </c>
      <c r="J524" s="2">
        <f t="shared" si="159"/>
        <v>1.4871320865783882E-2</v>
      </c>
      <c r="L524" s="1">
        <f t="shared" si="160"/>
        <v>1.6654126233242166</v>
      </c>
      <c r="M524" s="1">
        <f t="shared" si="149"/>
        <v>118.09360425851035</v>
      </c>
      <c r="N524" s="2">
        <f t="shared" si="161"/>
        <v>5.0248355500883152E-3</v>
      </c>
      <c r="P524" s="1">
        <f t="shared" si="162"/>
        <v>2.9880671647661132</v>
      </c>
      <c r="Q524" s="1">
        <f t="shared" si="150"/>
        <v>119.41625879995225</v>
      </c>
      <c r="R524" s="2">
        <f t="shared" si="163"/>
        <v>6.1189383074763013E-3</v>
      </c>
      <c r="T524" s="1">
        <f t="shared" si="164"/>
        <v>3.441573997100102</v>
      </c>
      <c r="U524" s="1">
        <f t="shared" si="151"/>
        <v>119.86976563228625</v>
      </c>
      <c r="V524" s="2">
        <f t="shared" si="165"/>
        <v>9.9398737248840782E-3</v>
      </c>
      <c r="X524" s="3">
        <v>44141</v>
      </c>
      <c r="Y524" s="4">
        <v>252</v>
      </c>
      <c r="Z524" s="1">
        <v>184.270004</v>
      </c>
      <c r="AB524" s="1">
        <f t="shared" si="166"/>
        <v>180.9950109078251</v>
      </c>
      <c r="AC524" s="1">
        <f t="shared" si="167"/>
        <v>3.2749930921748955</v>
      </c>
      <c r="AE524" s="1">
        <f t="shared" si="168"/>
        <v>1.5346873998898705</v>
      </c>
      <c r="AF524" s="1">
        <f t="shared" si="152"/>
        <v>182.52969830771497</v>
      </c>
      <c r="AG524" s="2">
        <f t="shared" si="169"/>
        <v>9.4443243854546929E-3</v>
      </c>
      <c r="AI524" s="1">
        <f t="shared" si="170"/>
        <v>2.661349663182679</v>
      </c>
      <c r="AJ524" s="1">
        <f t="shared" si="153"/>
        <v>183.65636057100778</v>
      </c>
      <c r="AK524" s="2">
        <f t="shared" si="171"/>
        <v>3.330131956757429E-3</v>
      </c>
      <c r="AM524" s="1">
        <f t="shared" si="172"/>
        <v>3.2670571619706981</v>
      </c>
      <c r="AN524" s="1">
        <f t="shared" si="154"/>
        <v>184.26206806979582</v>
      </c>
      <c r="AO524" s="2">
        <f t="shared" si="173"/>
        <v>4.3066858587487223E-5</v>
      </c>
      <c r="AQ524" s="1">
        <f t="shared" si="174"/>
        <v>3.295131133540079</v>
      </c>
      <c r="AR524" s="1">
        <f t="shared" si="155"/>
        <v>184.29014204136519</v>
      </c>
      <c r="AS524" s="2">
        <f t="shared" si="175"/>
        <v>1.0928551000186745E-4</v>
      </c>
    </row>
    <row r="525" spans="1:45" x14ac:dyDescent="0.3">
      <c r="A525" s="3">
        <v>44144</v>
      </c>
      <c r="B525" s="4">
        <v>253</v>
      </c>
      <c r="E525" s="8">
        <f t="shared" si="156"/>
        <v>117.78527785407445</v>
      </c>
      <c r="F525" s="9" t="s">
        <v>15</v>
      </c>
      <c r="H525" s="1">
        <f t="shared" si="158"/>
        <v>0.6343897346916586</v>
      </c>
      <c r="I525" s="8">
        <f t="shared" si="148"/>
        <v>118.4196675887661</v>
      </c>
      <c r="J525" s="9" t="s">
        <v>22</v>
      </c>
      <c r="L525" s="1">
        <f t="shared" si="160"/>
        <v>1.5544151177272911</v>
      </c>
      <c r="M525" s="8">
        <f t="shared" si="149"/>
        <v>119.33969297180174</v>
      </c>
      <c r="N525" s="9" t="s">
        <v>22</v>
      </c>
      <c r="P525" s="1">
        <f t="shared" si="162"/>
        <v>1.9116197404867648</v>
      </c>
      <c r="Q525" s="8">
        <f t="shared" si="150"/>
        <v>119.69689759456122</v>
      </c>
      <c r="R525" s="9" t="s">
        <v>22</v>
      </c>
      <c r="T525" s="1">
        <f t="shared" si="164"/>
        <v>1.648914507837963</v>
      </c>
      <c r="U525" s="8">
        <f t="shared" si="151"/>
        <v>119.43419236191241</v>
      </c>
      <c r="V525" s="9" t="s">
        <v>22</v>
      </c>
      <c r="X525" s="3">
        <v>44144</v>
      </c>
      <c r="Y525" s="4">
        <v>253</v>
      </c>
      <c r="AB525" s="8">
        <f>Z524*$AA$273+(1-$AA$273)*AB524</f>
        <v>182.96000676313002</v>
      </c>
      <c r="AC525" s="9" t="s">
        <v>15</v>
      </c>
      <c r="AE525" s="1">
        <f t="shared" si="168"/>
        <v>1.6035367527562783</v>
      </c>
      <c r="AF525" s="8">
        <f t="shared" si="152"/>
        <v>184.56354351588629</v>
      </c>
      <c r="AG525" s="9" t="s">
        <v>22</v>
      </c>
      <c r="AI525" s="1">
        <f t="shared" si="170"/>
        <v>2.4385164446617962</v>
      </c>
      <c r="AJ525" s="8">
        <f t="shared" si="153"/>
        <v>185.39852320779181</v>
      </c>
      <c r="AK525" s="9" t="s">
        <v>22</v>
      </c>
      <c r="AM525" s="1">
        <f t="shared" si="172"/>
        <v>2.407696699571285</v>
      </c>
      <c r="AN525" s="8">
        <f t="shared" si="154"/>
        <v>185.36770346270131</v>
      </c>
      <c r="AO525" s="9" t="s">
        <v>22</v>
      </c>
      <c r="AQ525" s="1">
        <f t="shared" si="174"/>
        <v>2.1512147942578426</v>
      </c>
      <c r="AR525" s="8">
        <f t="shared" si="155"/>
        <v>185.11122155738786</v>
      </c>
      <c r="AS525" s="9" t="s">
        <v>22</v>
      </c>
    </row>
    <row r="526" spans="1:45" x14ac:dyDescent="0.3">
      <c r="F526" s="8">
        <f>SUM(F274:F524)/COUNT(F274:F524)</f>
        <v>1.7654207506897974</v>
      </c>
      <c r="J526" s="13">
        <f>AVERAGE(J274:J524)</f>
        <v>1.9496745696060757E-2</v>
      </c>
      <c r="N526" s="14">
        <f>AVERAGE(N274:N524)</f>
        <v>1.9411955987841307E-2</v>
      </c>
      <c r="R526" s="14">
        <f>AVERAGE(R274:R524)</f>
        <v>1.9766075251507666E-2</v>
      </c>
      <c r="V526" s="14">
        <f>AVERAGE(V274:V524)</f>
        <v>2.0471978668297901E-2</v>
      </c>
      <c r="AC526" s="8">
        <f>SUM(AC274:AC524)/COUNT(AC274:AC524)</f>
        <v>2.9367617561673516</v>
      </c>
      <c r="AG526" s="14">
        <f>AVERAGE(AG274:AG524)</f>
        <v>1.9355222941789995E-2</v>
      </c>
      <c r="AK526" s="14">
        <f>AVERAGE(AK274:AK524)</f>
        <v>1.8981268730315894E-2</v>
      </c>
      <c r="AO526" s="14">
        <f>AVERAGE(AO274:AO524)</f>
        <v>1.8589451437843359E-2</v>
      </c>
      <c r="AS526" s="14">
        <f>AVERAGE(AS274:AS524)</f>
        <v>1.8665281842912333E-2</v>
      </c>
    </row>
    <row r="529" spans="6:9" x14ac:dyDescent="0.3">
      <c r="F529" s="52" t="s">
        <v>38</v>
      </c>
      <c r="G529" s="50" t="s">
        <v>18</v>
      </c>
      <c r="H529" s="51" t="s">
        <v>22</v>
      </c>
      <c r="I529" s="51"/>
    </row>
    <row r="530" spans="6:9" x14ac:dyDescent="0.3">
      <c r="F530" s="53"/>
      <c r="G530" s="50"/>
      <c r="H530" s="26" t="s">
        <v>36</v>
      </c>
      <c r="I530" s="27" t="s">
        <v>37</v>
      </c>
    </row>
    <row r="531" spans="6:9" ht="16.2" thickBot="1" x14ac:dyDescent="0.35">
      <c r="F531" s="53"/>
      <c r="G531" s="25">
        <v>0.16</v>
      </c>
      <c r="H531" s="30">
        <v>1.95E-2</v>
      </c>
      <c r="I531" s="30">
        <v>1.9400000000000001E-2</v>
      </c>
    </row>
    <row r="532" spans="6:9" ht="16.2" thickBot="1" x14ac:dyDescent="0.35">
      <c r="F532" s="53"/>
      <c r="G532" s="25">
        <v>0.32</v>
      </c>
      <c r="H532" s="30">
        <v>1.9400000000000001E-2</v>
      </c>
      <c r="I532" s="30">
        <v>1.9E-2</v>
      </c>
    </row>
    <row r="533" spans="6:9" ht="16.2" thickBot="1" x14ac:dyDescent="0.35">
      <c r="F533" s="53"/>
      <c r="G533" s="29">
        <v>0.6</v>
      </c>
      <c r="H533" s="30">
        <v>1.9800000000000002E-2</v>
      </c>
      <c r="I533" s="30">
        <v>1.8599999999999998E-2</v>
      </c>
    </row>
    <row r="534" spans="6:9" ht="16.2" thickBot="1" x14ac:dyDescent="0.35">
      <c r="F534" s="54"/>
      <c r="G534" s="25">
        <v>0.78</v>
      </c>
      <c r="H534" s="30">
        <v>2.0500000000000001E-2</v>
      </c>
      <c r="I534" s="30">
        <v>1.8700000000000001E-2</v>
      </c>
    </row>
  </sheetData>
  <mergeCells count="11">
    <mergeCell ref="A1:B1"/>
    <mergeCell ref="AH14:AH15"/>
    <mergeCell ref="AI14:AJ14"/>
    <mergeCell ref="F529:F534"/>
    <mergeCell ref="G529:G530"/>
    <mergeCell ref="H529:I529"/>
    <mergeCell ref="A14:B14"/>
    <mergeCell ref="D14:O14"/>
    <mergeCell ref="U14:AF14"/>
    <mergeCell ref="D271:V271"/>
    <mergeCell ref="AA271:AS271"/>
  </mergeCells>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264"/>
  <sheetViews>
    <sheetView topLeftCell="A248" workbookViewId="0">
      <selection activeCell="J271" sqref="J271"/>
    </sheetView>
  </sheetViews>
  <sheetFormatPr defaultColWidth="11.19921875" defaultRowHeight="15.6" x14ac:dyDescent="0.3"/>
  <cols>
    <col min="3" max="3" width="21.3984375" customWidth="1"/>
    <col min="4" max="4" width="22.3984375" customWidth="1"/>
    <col min="5" max="5" width="12.5" customWidth="1"/>
    <col min="7" max="7" width="25.3984375" customWidth="1"/>
    <col min="8" max="8" width="22.3984375" customWidth="1"/>
    <col min="12" max="12" width="19.796875" customWidth="1"/>
  </cols>
  <sheetData>
    <row r="1" spans="1:9" x14ac:dyDescent="0.3">
      <c r="A1" s="6" t="s">
        <v>0</v>
      </c>
      <c r="B1" s="6" t="s">
        <v>5</v>
      </c>
      <c r="C1" s="6" t="s">
        <v>1</v>
      </c>
      <c r="D1" s="6" t="s">
        <v>34</v>
      </c>
      <c r="E1" s="6" t="s">
        <v>22</v>
      </c>
      <c r="F1" s="6"/>
      <c r="G1" s="6" t="s">
        <v>4</v>
      </c>
      <c r="H1" s="6" t="s">
        <v>34</v>
      </c>
      <c r="I1" s="6" t="s">
        <v>22</v>
      </c>
    </row>
    <row r="2" spans="1:9" x14ac:dyDescent="0.3">
      <c r="A2" s="3">
        <v>43777</v>
      </c>
      <c r="B2" s="4">
        <v>1</v>
      </c>
      <c r="C2" s="1">
        <v>63.954543999999999</v>
      </c>
      <c r="F2" s="6"/>
      <c r="G2" s="1">
        <v>177.02937299999999</v>
      </c>
    </row>
    <row r="3" spans="1:9" x14ac:dyDescent="0.3">
      <c r="A3" s="3">
        <v>43780</v>
      </c>
      <c r="B3" s="4">
        <v>2</v>
      </c>
      <c r="C3" s="1">
        <v>64.460991000000007</v>
      </c>
      <c r="F3" s="6"/>
      <c r="G3" s="1">
        <v>176.658142</v>
      </c>
    </row>
    <row r="4" spans="1:9" x14ac:dyDescent="0.3">
      <c r="A4" s="3">
        <v>43781</v>
      </c>
      <c r="B4" s="4">
        <v>3</v>
      </c>
      <c r="C4" s="1">
        <v>64.401978</v>
      </c>
      <c r="F4" s="6"/>
      <c r="G4" s="1">
        <v>177.810913</v>
      </c>
    </row>
    <row r="5" spans="1:9" x14ac:dyDescent="0.3">
      <c r="A5" s="3">
        <v>43782</v>
      </c>
      <c r="B5" s="4">
        <v>4</v>
      </c>
      <c r="C5" s="1">
        <v>65.019051000000005</v>
      </c>
      <c r="D5" s="1"/>
      <c r="E5" s="6"/>
      <c r="F5" s="6"/>
      <c r="G5" s="1">
        <v>177.752319</v>
      </c>
      <c r="H5" s="1"/>
    </row>
    <row r="6" spans="1:9" x14ac:dyDescent="0.3">
      <c r="A6" s="3">
        <v>43783</v>
      </c>
      <c r="B6" s="4">
        <v>5</v>
      </c>
      <c r="C6" s="1">
        <v>64.569159999999997</v>
      </c>
      <c r="D6" s="1"/>
      <c r="E6" s="6"/>
      <c r="F6" s="6"/>
      <c r="G6" s="1">
        <v>176.37780799999999</v>
      </c>
      <c r="H6" s="1"/>
    </row>
    <row r="7" spans="1:9" x14ac:dyDescent="0.3">
      <c r="A7" s="3">
        <v>43784</v>
      </c>
      <c r="B7" s="4">
        <v>6</v>
      </c>
      <c r="C7" s="1">
        <v>65.336212000000003</v>
      </c>
      <c r="D7" s="1">
        <f>(0.4*C6)+(0.3*C5)+(0.1*C4)+(0.1*C3)+(0.1*C2)</f>
        <v>64.615130600000015</v>
      </c>
      <c r="E7" s="6">
        <f t="shared" ref="E7:E69" si="0">ABS((C7-D7)/C7)</f>
        <v>1.1036473923526337E-2</v>
      </c>
      <c r="F7" s="6"/>
      <c r="G7" s="1">
        <v>178.43956</v>
      </c>
      <c r="H7" s="1">
        <f>(0.4*G6)+(0.3*G5)+(0.1*G4)+(0.1*G3)+(0.1*G2)</f>
        <v>177.02666170000001</v>
      </c>
      <c r="I7">
        <f t="shared" ref="I7:I69" si="1">ABS((G7-H7)/G7)</f>
        <v>7.9180776953271734E-3</v>
      </c>
    </row>
    <row r="8" spans="1:9" x14ac:dyDescent="0.3">
      <c r="A8" s="3">
        <v>43787</v>
      </c>
      <c r="B8" s="4">
        <v>7</v>
      </c>
      <c r="C8" s="1">
        <v>65.665633999999997</v>
      </c>
      <c r="D8" s="1">
        <f t="shared" ref="D8:D71" si="2">(0.4*C7)+(0.3*C6)+(0.1*C5)+(0.1*C4)+(0.1*C3)</f>
        <v>64.893434800000009</v>
      </c>
      <c r="E8" s="6">
        <f t="shared" si="0"/>
        <v>1.1759563609786951E-2</v>
      </c>
      <c r="F8" s="6"/>
      <c r="G8" s="1">
        <v>176.52507</v>
      </c>
      <c r="H8" s="1">
        <f t="shared" ref="H8:H71" si="3">(0.4*G7)+(0.3*G6)+(0.1*G5)+(0.1*G4)+(0.1*G3)</f>
        <v>177.51130380000001</v>
      </c>
      <c r="I8">
        <f t="shared" si="1"/>
        <v>5.5869333460681131E-3</v>
      </c>
    </row>
    <row r="9" spans="1:9" x14ac:dyDescent="0.3">
      <c r="A9" s="3">
        <v>43788</v>
      </c>
      <c r="B9" s="4">
        <v>8</v>
      </c>
      <c r="C9" s="1">
        <v>65.466507000000007</v>
      </c>
      <c r="D9" s="1">
        <f t="shared" si="2"/>
        <v>65.266136099999997</v>
      </c>
      <c r="E9" s="6">
        <f t="shared" si="0"/>
        <v>3.0606627599668633E-3</v>
      </c>
      <c r="F9" s="6"/>
      <c r="G9" s="1">
        <v>176.839249</v>
      </c>
      <c r="H9" s="1">
        <f t="shared" si="3"/>
        <v>177.33600000000001</v>
      </c>
      <c r="I9">
        <f t="shared" si="1"/>
        <v>2.8090540013547415E-3</v>
      </c>
    </row>
    <row r="10" spans="1:9" x14ac:dyDescent="0.3">
      <c r="A10" s="3">
        <v>43789</v>
      </c>
      <c r="B10" s="4">
        <v>9</v>
      </c>
      <c r="C10" s="1">
        <v>64.704375999999996</v>
      </c>
      <c r="D10" s="1">
        <f t="shared" si="2"/>
        <v>65.378735300000002</v>
      </c>
      <c r="E10" s="6">
        <f t="shared" si="0"/>
        <v>1.0422159082408988E-2</v>
      </c>
      <c r="F10" s="6"/>
      <c r="G10" s="1">
        <v>173.99208100000001</v>
      </c>
      <c r="H10" s="1">
        <f t="shared" si="3"/>
        <v>176.95018930000001</v>
      </c>
      <c r="I10">
        <f t="shared" si="1"/>
        <v>1.7001396172737264E-2</v>
      </c>
    </row>
    <row r="11" spans="1:9" x14ac:dyDescent="0.3">
      <c r="A11" s="3">
        <v>43790</v>
      </c>
      <c r="B11" s="4">
        <v>10</v>
      </c>
      <c r="C11" s="1">
        <v>64.414268000000007</v>
      </c>
      <c r="D11" s="1">
        <f t="shared" si="2"/>
        <v>65.078803100000002</v>
      </c>
      <c r="E11" s="6">
        <f t="shared" si="0"/>
        <v>1.0316582344768628E-2</v>
      </c>
      <c r="F11" s="6"/>
      <c r="G11" s="1">
        <v>173.31463600000001</v>
      </c>
      <c r="H11" s="1">
        <f t="shared" si="3"/>
        <v>175.7828509</v>
      </c>
      <c r="I11">
        <f t="shared" si="1"/>
        <v>1.4241237537492173E-2</v>
      </c>
    </row>
    <row r="12" spans="1:9" x14ac:dyDescent="0.3">
      <c r="A12" s="3">
        <v>43791</v>
      </c>
      <c r="B12" s="4">
        <v>11</v>
      </c>
      <c r="C12" s="1">
        <v>64.357726999999997</v>
      </c>
      <c r="D12" s="1">
        <f t="shared" si="2"/>
        <v>64.823855300000005</v>
      </c>
      <c r="E12" s="6">
        <f t="shared" si="0"/>
        <v>7.2427713303176216E-3</v>
      </c>
      <c r="F12" s="6"/>
      <c r="G12" s="1">
        <v>173.56990099999999</v>
      </c>
      <c r="H12" s="1">
        <f t="shared" si="3"/>
        <v>174.70386660000003</v>
      </c>
      <c r="I12">
        <f t="shared" si="1"/>
        <v>6.5331926415055051E-3</v>
      </c>
    </row>
    <row r="13" spans="1:9" x14ac:dyDescent="0.3">
      <c r="A13" s="3">
        <v>43794</v>
      </c>
      <c r="B13" s="4">
        <v>12</v>
      </c>
      <c r="C13" s="1">
        <v>65.486168000000006</v>
      </c>
      <c r="D13" s="1">
        <f t="shared" si="2"/>
        <v>64.651022900000015</v>
      </c>
      <c r="E13" s="6">
        <f t="shared" si="0"/>
        <v>1.2752999992303582E-2</v>
      </c>
      <c r="F13" s="6"/>
      <c r="G13" s="1">
        <v>173.29499799999999</v>
      </c>
      <c r="H13" s="1">
        <f t="shared" si="3"/>
        <v>174.15799120000003</v>
      </c>
      <c r="I13">
        <f t="shared" si="1"/>
        <v>4.9799083064130554E-3</v>
      </c>
    </row>
    <row r="14" spans="1:9" x14ac:dyDescent="0.3">
      <c r="A14" s="3">
        <v>43795</v>
      </c>
      <c r="B14" s="4">
        <v>13</v>
      </c>
      <c r="C14" s="1">
        <v>64.974815000000007</v>
      </c>
      <c r="D14" s="1">
        <f t="shared" si="2"/>
        <v>64.960300400000008</v>
      </c>
      <c r="E14" s="6">
        <f t="shared" si="0"/>
        <v>2.2338809275560486E-4</v>
      </c>
      <c r="F14" s="6"/>
      <c r="G14" s="1">
        <v>175.26838699999999</v>
      </c>
      <c r="H14" s="1">
        <f t="shared" si="3"/>
        <v>173.80356610000001</v>
      </c>
      <c r="I14">
        <f t="shared" si="1"/>
        <v>8.3575876121914569E-3</v>
      </c>
    </row>
    <row r="15" spans="1:9" x14ac:dyDescent="0.3">
      <c r="A15" s="3">
        <v>43796</v>
      </c>
      <c r="B15" s="4">
        <v>14</v>
      </c>
      <c r="C15" s="1">
        <v>65.847565000000003</v>
      </c>
      <c r="D15" s="1">
        <f t="shared" si="2"/>
        <v>64.983413500000012</v>
      </c>
      <c r="E15" s="6">
        <f t="shared" si="0"/>
        <v>1.3123514893830793E-2</v>
      </c>
      <c r="F15" s="6"/>
      <c r="G15" s="1">
        <v>176.151993</v>
      </c>
      <c r="H15" s="1">
        <f t="shared" si="3"/>
        <v>174.183516</v>
      </c>
      <c r="I15">
        <f t="shared" si="1"/>
        <v>1.1174877822699441E-2</v>
      </c>
    </row>
    <row r="16" spans="1:9" x14ac:dyDescent="0.3">
      <c r="A16" s="3">
        <v>43798</v>
      </c>
      <c r="B16" s="4">
        <v>15</v>
      </c>
      <c r="C16" s="1">
        <v>65.702515000000005</v>
      </c>
      <c r="D16" s="1">
        <f t="shared" si="2"/>
        <v>65.257286800000017</v>
      </c>
      <c r="E16" s="6">
        <f t="shared" si="0"/>
        <v>6.7764255295248328E-3</v>
      </c>
      <c r="F16" s="6"/>
      <c r="G16" s="1">
        <v>175.29785200000001</v>
      </c>
      <c r="H16" s="1">
        <f t="shared" si="3"/>
        <v>175.05926679999999</v>
      </c>
      <c r="I16">
        <f t="shared" si="1"/>
        <v>1.3610275156139223E-3</v>
      </c>
    </row>
    <row r="17" spans="1:9" x14ac:dyDescent="0.3">
      <c r="A17" s="3">
        <v>43801</v>
      </c>
      <c r="B17" s="4">
        <v>16</v>
      </c>
      <c r="C17" s="1">
        <v>64.942841000000001</v>
      </c>
      <c r="D17" s="1">
        <f t="shared" si="2"/>
        <v>65.51714650000001</v>
      </c>
      <c r="E17" s="6">
        <f t="shared" si="0"/>
        <v>8.843245708945938E-3</v>
      </c>
      <c r="F17" s="6"/>
      <c r="G17" s="1">
        <v>171.144913</v>
      </c>
      <c r="H17" s="1">
        <f t="shared" si="3"/>
        <v>175.17806730000001</v>
      </c>
      <c r="I17">
        <f t="shared" si="1"/>
        <v>2.3565727016379427E-2</v>
      </c>
    </row>
    <row r="18" spans="1:9" x14ac:dyDescent="0.3">
      <c r="A18" s="3">
        <v>43802</v>
      </c>
      <c r="B18" s="4">
        <v>17</v>
      </c>
      <c r="C18" s="1">
        <v>63.784916000000003</v>
      </c>
      <c r="D18" s="1">
        <f t="shared" si="2"/>
        <v>65.318745699999994</v>
      </c>
      <c r="E18" s="6">
        <f t="shared" si="0"/>
        <v>2.4046903189462399E-2</v>
      </c>
      <c r="F18" s="6"/>
      <c r="G18" s="1">
        <v>169.40713500000001</v>
      </c>
      <c r="H18" s="1">
        <f t="shared" si="3"/>
        <v>173.51885859999999</v>
      </c>
      <c r="I18">
        <f t="shared" si="1"/>
        <v>2.4271253982307037E-2</v>
      </c>
    </row>
    <row r="19" spans="1:9" x14ac:dyDescent="0.3">
      <c r="A19" s="3">
        <v>43803</v>
      </c>
      <c r="B19" s="4">
        <v>18</v>
      </c>
      <c r="C19" s="1">
        <v>64.347892999999999</v>
      </c>
      <c r="D19" s="1">
        <f t="shared" si="2"/>
        <v>64.649308200000007</v>
      </c>
      <c r="E19" s="6">
        <f t="shared" si="0"/>
        <v>4.6841502642519794E-3</v>
      </c>
      <c r="F19" s="6"/>
      <c r="G19" s="1">
        <v>170.055115</v>
      </c>
      <c r="H19" s="1">
        <f t="shared" si="3"/>
        <v>171.7781511</v>
      </c>
      <c r="I19">
        <f t="shared" si="1"/>
        <v>1.013222154476213E-2</v>
      </c>
    </row>
    <row r="20" spans="1:9" x14ac:dyDescent="0.3">
      <c r="A20" s="3">
        <v>43804</v>
      </c>
      <c r="B20" s="4">
        <v>19</v>
      </c>
      <c r="C20" s="1">
        <v>65.291945999999996</v>
      </c>
      <c r="D20" s="1">
        <f t="shared" si="2"/>
        <v>64.523924100000002</v>
      </c>
      <c r="E20" s="6">
        <f t="shared" si="0"/>
        <v>1.1762888794890472E-2</v>
      </c>
      <c r="F20" s="6"/>
      <c r="G20" s="1">
        <v>170.84053</v>
      </c>
      <c r="H20" s="1">
        <f t="shared" si="3"/>
        <v>171.1036623</v>
      </c>
      <c r="I20">
        <f t="shared" si="1"/>
        <v>1.5402217494876374E-3</v>
      </c>
    </row>
    <row r="21" spans="1:9" x14ac:dyDescent="0.3">
      <c r="A21" s="3">
        <v>43805</v>
      </c>
      <c r="B21" s="4">
        <v>20</v>
      </c>
      <c r="C21" s="1">
        <v>66.553130999999993</v>
      </c>
      <c r="D21" s="1">
        <f t="shared" si="2"/>
        <v>64.864173500000007</v>
      </c>
      <c r="E21" s="6">
        <f t="shared" si="0"/>
        <v>2.5377581409355282E-2</v>
      </c>
      <c r="F21" s="6"/>
      <c r="G21" s="1">
        <v>172.26414500000001</v>
      </c>
      <c r="H21" s="1">
        <f t="shared" si="3"/>
        <v>170.93773649999997</v>
      </c>
      <c r="I21">
        <f t="shared" si="1"/>
        <v>7.6998524562383076E-3</v>
      </c>
    </row>
    <row r="22" spans="1:9" x14ac:dyDescent="0.3">
      <c r="A22" s="3">
        <v>43808</v>
      </c>
      <c r="B22" s="4">
        <v>21</v>
      </c>
      <c r="C22" s="1">
        <v>65.621384000000006</v>
      </c>
      <c r="D22" s="1">
        <f t="shared" si="2"/>
        <v>65.51640119999999</v>
      </c>
      <c r="E22" s="6">
        <f t="shared" si="0"/>
        <v>1.5998260567015186E-3</v>
      </c>
      <c r="F22" s="6"/>
      <c r="G22" s="1">
        <v>171.31179800000001</v>
      </c>
      <c r="H22" s="1">
        <f t="shared" si="3"/>
        <v>171.21853329999999</v>
      </c>
      <c r="I22">
        <f t="shared" si="1"/>
        <v>5.4441492698605715E-4</v>
      </c>
    </row>
    <row r="23" spans="1:9" x14ac:dyDescent="0.3">
      <c r="A23" s="3">
        <v>43809</v>
      </c>
      <c r="B23" s="4">
        <v>22</v>
      </c>
      <c r="C23" s="1">
        <v>66.004897999999997</v>
      </c>
      <c r="D23" s="1">
        <f t="shared" si="2"/>
        <v>65.556968400000002</v>
      </c>
      <c r="E23" s="6">
        <f t="shared" si="0"/>
        <v>6.7863084948634397E-3</v>
      </c>
      <c r="F23" s="6"/>
      <c r="G23" s="1">
        <v>170.86998</v>
      </c>
      <c r="H23" s="1">
        <f t="shared" si="3"/>
        <v>171.23424070000004</v>
      </c>
      <c r="I23">
        <f t="shared" si="1"/>
        <v>2.1318004485050288E-3</v>
      </c>
    </row>
    <row r="24" spans="1:9" x14ac:dyDescent="0.3">
      <c r="A24" s="3">
        <v>43810</v>
      </c>
      <c r="B24" s="4">
        <v>23</v>
      </c>
      <c r="C24" s="1">
        <v>66.567886000000001</v>
      </c>
      <c r="D24" s="1">
        <f t="shared" si="2"/>
        <v>65.707671400000009</v>
      </c>
      <c r="E24" s="6">
        <f t="shared" si="0"/>
        <v>1.2922366199220927E-2</v>
      </c>
      <c r="F24" s="6"/>
      <c r="G24" s="1">
        <v>172.804092</v>
      </c>
      <c r="H24" s="1">
        <f t="shared" si="3"/>
        <v>171.05751040000004</v>
      </c>
      <c r="I24">
        <f t="shared" si="1"/>
        <v>1.0107293061092305E-2</v>
      </c>
    </row>
    <row r="25" spans="1:9" x14ac:dyDescent="0.3">
      <c r="A25" s="3">
        <v>43811</v>
      </c>
      <c r="B25" s="4">
        <v>24</v>
      </c>
      <c r="C25" s="1">
        <v>66.737517999999994</v>
      </c>
      <c r="D25" s="1">
        <f t="shared" si="2"/>
        <v>66.175269900000004</v>
      </c>
      <c r="E25" s="6">
        <f t="shared" si="0"/>
        <v>8.4247679094087806E-3</v>
      </c>
      <c r="F25" s="6"/>
      <c r="G25" s="1">
        <v>174.15898100000001</v>
      </c>
      <c r="H25" s="1">
        <f t="shared" si="3"/>
        <v>171.82427810000002</v>
      </c>
      <c r="I25">
        <f t="shared" si="1"/>
        <v>1.3405584291975137E-2</v>
      </c>
    </row>
    <row r="26" spans="1:9" x14ac:dyDescent="0.3">
      <c r="A26" s="3">
        <v>43812</v>
      </c>
      <c r="B26" s="4">
        <v>25</v>
      </c>
      <c r="C26" s="1">
        <v>67.644706999999997</v>
      </c>
      <c r="D26" s="1">
        <f t="shared" si="2"/>
        <v>66.483314300000004</v>
      </c>
      <c r="E26" s="6">
        <f t="shared" si="0"/>
        <v>1.7169010725406695E-2</v>
      </c>
      <c r="F26" s="6"/>
      <c r="G26" s="1">
        <v>173.756439</v>
      </c>
      <c r="H26" s="1">
        <f t="shared" si="3"/>
        <v>172.94941230000003</v>
      </c>
      <c r="I26">
        <f t="shared" si="1"/>
        <v>4.6445858619372721E-3</v>
      </c>
    </row>
    <row r="27" spans="1:9" x14ac:dyDescent="0.3">
      <c r="A27" s="3">
        <v>43815</v>
      </c>
      <c r="B27" s="4">
        <v>26</v>
      </c>
      <c r="C27" s="1">
        <v>68.802634999999995</v>
      </c>
      <c r="D27" s="1">
        <f t="shared" si="2"/>
        <v>66.898555000000002</v>
      </c>
      <c r="E27" s="6">
        <f t="shared" si="0"/>
        <v>2.7674521477266002E-2</v>
      </c>
      <c r="F27" s="6"/>
      <c r="G27" s="1">
        <v>173.18699599999999</v>
      </c>
      <c r="H27" s="1">
        <f t="shared" si="3"/>
        <v>173.24885690000002</v>
      </c>
      <c r="I27">
        <f t="shared" si="1"/>
        <v>3.5719136787861166E-4</v>
      </c>
    </row>
    <row r="28" spans="1:9" x14ac:dyDescent="0.3">
      <c r="A28" s="3">
        <v>43816</v>
      </c>
      <c r="B28" s="4">
        <v>27</v>
      </c>
      <c r="C28" s="1">
        <v>68.937850999999995</v>
      </c>
      <c r="D28" s="1">
        <f t="shared" si="2"/>
        <v>67.745496299999999</v>
      </c>
      <c r="E28" s="6">
        <f t="shared" si="0"/>
        <v>1.7296081654764605E-2</v>
      </c>
      <c r="F28" s="6"/>
      <c r="G28" s="1">
        <v>173.481537</v>
      </c>
      <c r="H28" s="1">
        <f t="shared" si="3"/>
        <v>173.1850354</v>
      </c>
      <c r="I28">
        <f t="shared" si="1"/>
        <v>1.7091248159739278E-3</v>
      </c>
    </row>
    <row r="29" spans="1:9" x14ac:dyDescent="0.3">
      <c r="A29" s="3">
        <v>43817</v>
      </c>
      <c r="B29" s="4">
        <v>28</v>
      </c>
      <c r="C29" s="1">
        <v>68.773132000000004</v>
      </c>
      <c r="D29" s="1">
        <f t="shared" si="2"/>
        <v>68.310941999999997</v>
      </c>
      <c r="E29" s="6">
        <f t="shared" si="0"/>
        <v>6.720502419462396E-3</v>
      </c>
      <c r="F29" s="6"/>
      <c r="G29" s="1">
        <v>171.45906099999999</v>
      </c>
      <c r="H29" s="1">
        <f t="shared" si="3"/>
        <v>173.4206648</v>
      </c>
      <c r="I29">
        <f t="shared" si="1"/>
        <v>1.144065404627409E-2</v>
      </c>
    </row>
    <row r="30" spans="1:9" x14ac:dyDescent="0.3">
      <c r="A30" s="3">
        <v>43818</v>
      </c>
      <c r="B30" s="4">
        <v>29</v>
      </c>
      <c r="C30" s="1">
        <v>68.841965000000002</v>
      </c>
      <c r="D30" s="1">
        <f t="shared" si="2"/>
        <v>68.509094099999999</v>
      </c>
      <c r="E30" s="6">
        <f t="shared" si="0"/>
        <v>4.835290509211978E-3</v>
      </c>
      <c r="F30" s="6"/>
      <c r="G30" s="1">
        <v>173.28518700000001</v>
      </c>
      <c r="H30" s="1">
        <f t="shared" si="3"/>
        <v>172.73832709999999</v>
      </c>
      <c r="I30">
        <f t="shared" si="1"/>
        <v>3.1558375500383385E-3</v>
      </c>
    </row>
    <row r="31" spans="1:9" x14ac:dyDescent="0.3">
      <c r="A31" s="3">
        <v>43819</v>
      </c>
      <c r="B31" s="4">
        <v>30</v>
      </c>
      <c r="C31" s="1">
        <v>68.699387000000002</v>
      </c>
      <c r="D31" s="1">
        <f t="shared" si="2"/>
        <v>68.707244900000006</v>
      </c>
      <c r="E31" s="6">
        <f t="shared" si="0"/>
        <v>1.1438093326807628E-4</v>
      </c>
      <c r="F31" s="6"/>
      <c r="G31" s="1">
        <v>173.19682299999999</v>
      </c>
      <c r="H31" s="1">
        <f t="shared" si="3"/>
        <v>172.7942903</v>
      </c>
      <c r="I31">
        <f t="shared" si="1"/>
        <v>2.3241344328815707E-3</v>
      </c>
    </row>
    <row r="32" spans="1:9" x14ac:dyDescent="0.3">
      <c r="A32" s="3">
        <v>43822</v>
      </c>
      <c r="B32" s="4">
        <v>31</v>
      </c>
      <c r="C32" s="1">
        <v>69.820442</v>
      </c>
      <c r="D32" s="1">
        <f t="shared" si="2"/>
        <v>68.783706100000003</v>
      </c>
      <c r="E32" s="6">
        <f t="shared" si="0"/>
        <v>1.4848601216245472E-2</v>
      </c>
      <c r="F32" s="6"/>
      <c r="G32" s="1">
        <v>173.21646100000001</v>
      </c>
      <c r="H32" s="1">
        <f t="shared" si="3"/>
        <v>173.07704470000002</v>
      </c>
      <c r="I32">
        <f t="shared" si="1"/>
        <v>8.0486750043919607E-4</v>
      </c>
    </row>
    <row r="33" spans="1:9" x14ac:dyDescent="0.3">
      <c r="A33" s="3">
        <v>43823</v>
      </c>
      <c r="B33" s="4">
        <v>32</v>
      </c>
      <c r="C33" s="1">
        <v>69.886818000000005</v>
      </c>
      <c r="D33" s="1">
        <f t="shared" si="2"/>
        <v>69.193287700000013</v>
      </c>
      <c r="E33" s="6">
        <f t="shared" si="0"/>
        <v>9.9236210754364562E-3</v>
      </c>
      <c r="F33" s="6"/>
      <c r="G33" s="1">
        <v>173.098648</v>
      </c>
      <c r="H33" s="1">
        <f t="shared" si="3"/>
        <v>173.06820980000001</v>
      </c>
      <c r="I33">
        <f t="shared" si="1"/>
        <v>1.7584308341906787E-4</v>
      </c>
    </row>
    <row r="34" spans="1:9" x14ac:dyDescent="0.3">
      <c r="A34" s="3">
        <v>43825</v>
      </c>
      <c r="B34" s="4">
        <v>33</v>
      </c>
      <c r="C34" s="1">
        <v>71.273392000000001</v>
      </c>
      <c r="D34" s="1">
        <f t="shared" si="2"/>
        <v>69.532308200000003</v>
      </c>
      <c r="E34" s="6">
        <f t="shared" si="0"/>
        <v>2.442824385290935E-2</v>
      </c>
      <c r="F34" s="6"/>
      <c r="G34" s="1">
        <v>173.658264</v>
      </c>
      <c r="H34" s="1">
        <f t="shared" si="3"/>
        <v>172.99850459999999</v>
      </c>
      <c r="I34">
        <f t="shared" si="1"/>
        <v>3.7991822836603551E-3</v>
      </c>
    </row>
    <row r="35" spans="1:9" x14ac:dyDescent="0.3">
      <c r="A35" s="3">
        <v>43826</v>
      </c>
      <c r="B35" s="4">
        <v>34</v>
      </c>
      <c r="C35" s="1">
        <v>71.246352999999999</v>
      </c>
      <c r="D35" s="1">
        <f t="shared" si="2"/>
        <v>70.211581600000002</v>
      </c>
      <c r="E35" s="6">
        <f t="shared" si="0"/>
        <v>1.4523850785737718E-2</v>
      </c>
      <c r="F35" s="6"/>
      <c r="G35" s="1">
        <v>173.26556400000001</v>
      </c>
      <c r="H35" s="1">
        <f t="shared" si="3"/>
        <v>173.36274710000001</v>
      </c>
      <c r="I35">
        <f t="shared" si="1"/>
        <v>5.6089102621681474E-4</v>
      </c>
    </row>
    <row r="36" spans="1:9" x14ac:dyDescent="0.3">
      <c r="A36" s="3">
        <v>43829</v>
      </c>
      <c r="B36" s="4">
        <v>35</v>
      </c>
      <c r="C36" s="1">
        <v>71.669212000000002</v>
      </c>
      <c r="D36" s="1">
        <f t="shared" si="2"/>
        <v>70.721223500000008</v>
      </c>
      <c r="E36" s="6">
        <f t="shared" si="0"/>
        <v>1.3227276727976217E-2</v>
      </c>
      <c r="F36" s="6"/>
      <c r="G36" s="1">
        <v>173.20661899999999</v>
      </c>
      <c r="H36" s="1">
        <f t="shared" si="3"/>
        <v>173.35489800000005</v>
      </c>
      <c r="I36">
        <f t="shared" si="1"/>
        <v>8.5608160274786688E-4</v>
      </c>
    </row>
    <row r="37" spans="1:9" x14ac:dyDescent="0.3">
      <c r="A37" s="3">
        <v>43830</v>
      </c>
      <c r="B37" s="4">
        <v>36</v>
      </c>
      <c r="C37" s="1">
        <v>72.192863000000003</v>
      </c>
      <c r="D37" s="1">
        <f t="shared" si="2"/>
        <v>71.139655900000008</v>
      </c>
      <c r="E37" s="6">
        <f t="shared" si="0"/>
        <v>1.4588798064429091E-2</v>
      </c>
      <c r="F37" s="6"/>
      <c r="G37" s="1">
        <v>173.776062</v>
      </c>
      <c r="H37" s="1">
        <f t="shared" si="3"/>
        <v>173.25965410000003</v>
      </c>
      <c r="I37">
        <f t="shared" si="1"/>
        <v>2.9716860542044147E-3</v>
      </c>
    </row>
    <row r="38" spans="1:9" x14ac:dyDescent="0.3">
      <c r="A38" s="3">
        <v>43832</v>
      </c>
      <c r="B38" s="4">
        <v>37</v>
      </c>
      <c r="C38" s="1">
        <v>73.840041999999997</v>
      </c>
      <c r="D38" s="1">
        <f t="shared" si="2"/>
        <v>71.618565099999998</v>
      </c>
      <c r="E38" s="6">
        <f t="shared" si="0"/>
        <v>3.0084989659133712E-2</v>
      </c>
      <c r="F38" s="6"/>
      <c r="G38" s="1">
        <v>177.49704</v>
      </c>
      <c r="H38" s="1">
        <f t="shared" si="3"/>
        <v>173.4746581</v>
      </c>
      <c r="I38">
        <f t="shared" si="1"/>
        <v>2.2661684386398779E-2</v>
      </c>
    </row>
    <row r="39" spans="1:9" x14ac:dyDescent="0.3">
      <c r="A39" s="3">
        <v>43833</v>
      </c>
      <c r="B39" s="4">
        <v>38</v>
      </c>
      <c r="C39" s="1">
        <v>73.122153999999995</v>
      </c>
      <c r="D39" s="1">
        <f t="shared" si="2"/>
        <v>72.612771399999986</v>
      </c>
      <c r="E39" s="6">
        <f t="shared" si="0"/>
        <v>6.966187019053203E-3</v>
      </c>
      <c r="F39" s="6"/>
      <c r="G39" s="1">
        <v>175.602203</v>
      </c>
      <c r="H39" s="1">
        <f t="shared" si="3"/>
        <v>175.14467930000001</v>
      </c>
      <c r="I39">
        <f t="shared" si="1"/>
        <v>2.6054553541107672E-3</v>
      </c>
    </row>
    <row r="40" spans="1:9" x14ac:dyDescent="0.3">
      <c r="A40" s="3">
        <v>43836</v>
      </c>
      <c r="B40" s="4">
        <v>39</v>
      </c>
      <c r="C40" s="1">
        <v>73.704819000000001</v>
      </c>
      <c r="D40" s="1">
        <f t="shared" si="2"/>
        <v>72.911716999999996</v>
      </c>
      <c r="E40" s="6">
        <f t="shared" si="0"/>
        <v>1.0760517572127877E-2</v>
      </c>
      <c r="F40" s="6"/>
      <c r="G40" s="1">
        <v>174.276794</v>
      </c>
      <c r="H40" s="1">
        <f t="shared" si="3"/>
        <v>175.51481769999998</v>
      </c>
      <c r="I40">
        <f t="shared" si="1"/>
        <v>7.1037782574769259E-3</v>
      </c>
    </row>
    <row r="41" spans="1:9" x14ac:dyDescent="0.3">
      <c r="A41" s="3">
        <v>43837</v>
      </c>
      <c r="B41" s="4">
        <v>40</v>
      </c>
      <c r="C41" s="1">
        <v>73.358185000000006</v>
      </c>
      <c r="D41" s="1">
        <f t="shared" si="2"/>
        <v>73.188785500000009</v>
      </c>
      <c r="E41" s="6">
        <f t="shared" si="0"/>
        <v>2.3092106218276427E-3</v>
      </c>
      <c r="F41" s="6"/>
      <c r="G41" s="1">
        <v>174.37496899999999</v>
      </c>
      <c r="H41" s="1">
        <f t="shared" si="3"/>
        <v>174.83935060000002</v>
      </c>
      <c r="I41">
        <f t="shared" si="1"/>
        <v>2.6631207601821812E-3</v>
      </c>
    </row>
    <row r="42" spans="1:9" x14ac:dyDescent="0.3">
      <c r="A42" s="3">
        <v>43838</v>
      </c>
      <c r="B42" s="4">
        <v>41</v>
      </c>
      <c r="C42" s="1">
        <v>74.538239000000004</v>
      </c>
      <c r="D42" s="1">
        <f t="shared" si="2"/>
        <v>73.370225599999998</v>
      </c>
      <c r="E42" s="6">
        <f t="shared" si="0"/>
        <v>1.566998919843017E-2</v>
      </c>
      <c r="F42" s="6"/>
      <c r="G42" s="1">
        <v>174.522232</v>
      </c>
      <c r="H42" s="1">
        <f t="shared" si="3"/>
        <v>174.7205563</v>
      </c>
      <c r="I42">
        <f t="shared" si="1"/>
        <v>1.1363841599275209E-3</v>
      </c>
    </row>
    <row r="43" spans="1:9" x14ac:dyDescent="0.3">
      <c r="A43" s="3">
        <v>43839</v>
      </c>
      <c r="B43" s="4">
        <v>42</v>
      </c>
      <c r="C43" s="1">
        <v>76.121498000000003</v>
      </c>
      <c r="D43" s="1">
        <f t="shared" si="2"/>
        <v>73.889452599999998</v>
      </c>
      <c r="E43" s="6">
        <f t="shared" si="0"/>
        <v>2.9322142346699536E-2</v>
      </c>
      <c r="F43" s="6"/>
      <c r="G43" s="1">
        <v>175.80838</v>
      </c>
      <c r="H43" s="1">
        <f t="shared" si="3"/>
        <v>174.8589872</v>
      </c>
      <c r="I43">
        <f t="shared" si="1"/>
        <v>5.4001566933271229E-3</v>
      </c>
    </row>
    <row r="44" spans="1:9" x14ac:dyDescent="0.3">
      <c r="A44" s="3">
        <v>43840</v>
      </c>
      <c r="B44" s="4">
        <v>43</v>
      </c>
      <c r="C44" s="1">
        <v>76.293578999999994</v>
      </c>
      <c r="D44" s="1">
        <f t="shared" si="2"/>
        <v>74.828586700000002</v>
      </c>
      <c r="E44" s="6">
        <f t="shared" si="0"/>
        <v>1.920203926991014E-2</v>
      </c>
      <c r="F44" s="6"/>
      <c r="G44" s="1">
        <v>175.42546100000001</v>
      </c>
      <c r="H44" s="1">
        <f t="shared" si="3"/>
        <v>175.1054182</v>
      </c>
      <c r="I44">
        <f t="shared" si="1"/>
        <v>1.8243805555683286E-3</v>
      </c>
    </row>
    <row r="45" spans="1:9" x14ac:dyDescent="0.3">
      <c r="A45" s="3">
        <v>43843</v>
      </c>
      <c r="B45" s="4">
        <v>44</v>
      </c>
      <c r="C45" s="1">
        <v>77.923537999999994</v>
      </c>
      <c r="D45" s="1">
        <f t="shared" si="2"/>
        <v>75.514005300000008</v>
      </c>
      <c r="E45" s="6">
        <f t="shared" si="0"/>
        <v>3.092175691509266E-2</v>
      </c>
      <c r="F45" s="6"/>
      <c r="G45" s="1">
        <v>177.96829199999999</v>
      </c>
      <c r="H45" s="1">
        <f t="shared" si="3"/>
        <v>175.23009789999998</v>
      </c>
      <c r="I45">
        <f t="shared" si="1"/>
        <v>1.5385853677800175E-2</v>
      </c>
    </row>
    <row r="46" spans="1:9" x14ac:dyDescent="0.3">
      <c r="A46" s="3">
        <v>43844</v>
      </c>
      <c r="B46" s="4">
        <v>45</v>
      </c>
      <c r="C46" s="1">
        <v>76.871323000000004</v>
      </c>
      <c r="D46" s="1">
        <f t="shared" si="2"/>
        <v>76.459281099999998</v>
      </c>
      <c r="E46" s="6">
        <f t="shared" si="0"/>
        <v>5.3601510149630894E-3</v>
      </c>
      <c r="F46" s="6"/>
      <c r="G46" s="1">
        <v>177.16322299999999</v>
      </c>
      <c r="H46" s="1">
        <f t="shared" si="3"/>
        <v>176.28551319999997</v>
      </c>
      <c r="I46">
        <f t="shared" si="1"/>
        <v>4.9542438048782817E-3</v>
      </c>
    </row>
    <row r="47" spans="1:9" x14ac:dyDescent="0.3">
      <c r="A47" s="3">
        <v>43845</v>
      </c>
      <c r="B47" s="4">
        <v>46</v>
      </c>
      <c r="C47" s="1">
        <v>76.541884999999994</v>
      </c>
      <c r="D47" s="1">
        <f t="shared" si="2"/>
        <v>76.820922200000012</v>
      </c>
      <c r="E47" s="6">
        <f t="shared" si="0"/>
        <v>3.6455491003392327E-3</v>
      </c>
      <c r="F47" s="6"/>
      <c r="G47" s="1">
        <v>177.43812600000001</v>
      </c>
      <c r="H47" s="1">
        <f t="shared" si="3"/>
        <v>176.83138409999998</v>
      </c>
      <c r="I47">
        <f t="shared" si="1"/>
        <v>3.4194561996221226E-3</v>
      </c>
    </row>
    <row r="48" spans="1:9" x14ac:dyDescent="0.3">
      <c r="A48" s="3">
        <v>43846</v>
      </c>
      <c r="B48" s="4">
        <v>47</v>
      </c>
      <c r="C48" s="1">
        <v>77.500693999999996</v>
      </c>
      <c r="D48" s="1">
        <f t="shared" si="2"/>
        <v>76.712012400000006</v>
      </c>
      <c r="E48" s="6">
        <f t="shared" si="0"/>
        <v>1.017644564576402E-2</v>
      </c>
      <c r="F48" s="6"/>
      <c r="G48" s="1">
        <v>178.94026199999999</v>
      </c>
      <c r="H48" s="1">
        <f t="shared" si="3"/>
        <v>177.0444306</v>
      </c>
      <c r="I48">
        <f t="shared" si="1"/>
        <v>1.0594772684528605E-2</v>
      </c>
    </row>
    <row r="49" spans="1:9" x14ac:dyDescent="0.3">
      <c r="A49" s="3">
        <v>43847</v>
      </c>
      <c r="B49" s="4">
        <v>48</v>
      </c>
      <c r="C49" s="1">
        <v>78.358695999999995</v>
      </c>
      <c r="D49" s="1">
        <f t="shared" si="2"/>
        <v>77.071687100000005</v>
      </c>
      <c r="E49" s="6">
        <f t="shared" si="0"/>
        <v>1.6424582920573225E-2</v>
      </c>
      <c r="F49" s="6"/>
      <c r="G49" s="1">
        <v>179.89259300000001</v>
      </c>
      <c r="H49" s="1">
        <f t="shared" si="3"/>
        <v>177.86324020000001</v>
      </c>
      <c r="I49">
        <f t="shared" si="1"/>
        <v>1.128091360604268E-2</v>
      </c>
    </row>
    <row r="50" spans="1:9" x14ac:dyDescent="0.3">
      <c r="A50" s="3">
        <v>43851</v>
      </c>
      <c r="B50" s="4">
        <v>49</v>
      </c>
      <c r="C50" s="1">
        <v>77.827667000000005</v>
      </c>
      <c r="D50" s="1">
        <f t="shared" si="2"/>
        <v>77.727361200000004</v>
      </c>
      <c r="E50" s="6">
        <f t="shared" si="0"/>
        <v>1.2888193089483331E-3</v>
      </c>
      <c r="F50" s="6"/>
      <c r="G50" s="1">
        <v>177.634491</v>
      </c>
      <c r="H50" s="1">
        <f t="shared" si="3"/>
        <v>178.89607989999999</v>
      </c>
      <c r="I50">
        <f t="shared" si="1"/>
        <v>7.1021618205891809E-3</v>
      </c>
    </row>
    <row r="51" spans="1:9" x14ac:dyDescent="0.3">
      <c r="A51" s="3">
        <v>43852</v>
      </c>
      <c r="B51" s="4">
        <v>50</v>
      </c>
      <c r="C51" s="1">
        <v>78.105475999999996</v>
      </c>
      <c r="D51" s="1">
        <f t="shared" si="2"/>
        <v>77.730065800000006</v>
      </c>
      <c r="E51" s="6">
        <f t="shared" si="0"/>
        <v>4.8064517268928799E-3</v>
      </c>
      <c r="F51" s="6"/>
      <c r="G51" s="1">
        <v>176.770523</v>
      </c>
      <c r="H51" s="1">
        <f t="shared" si="3"/>
        <v>178.3757354</v>
      </c>
      <c r="I51">
        <f t="shared" si="1"/>
        <v>9.0807696484554688E-3</v>
      </c>
    </row>
    <row r="52" spans="1:9" x14ac:dyDescent="0.3">
      <c r="A52" s="3">
        <v>43853</v>
      </c>
      <c r="B52" s="4">
        <v>51</v>
      </c>
      <c r="C52" s="1">
        <v>78.481621000000004</v>
      </c>
      <c r="D52" s="1">
        <f t="shared" si="2"/>
        <v>77.830618000000001</v>
      </c>
      <c r="E52" s="6">
        <f t="shared" si="0"/>
        <v>8.2949739277174573E-3</v>
      </c>
      <c r="F52" s="6"/>
      <c r="G52" s="1">
        <v>176.30909700000001</v>
      </c>
      <c r="H52" s="1">
        <f t="shared" si="3"/>
        <v>177.62565460000002</v>
      </c>
      <c r="I52">
        <f t="shared" si="1"/>
        <v>7.4673265441318097E-3</v>
      </c>
    </row>
    <row r="53" spans="1:9" x14ac:dyDescent="0.3">
      <c r="A53" s="3">
        <v>43854</v>
      </c>
      <c r="B53" s="4">
        <v>52</v>
      </c>
      <c r="C53" s="1">
        <v>78.255439999999993</v>
      </c>
      <c r="D53" s="1">
        <f t="shared" si="2"/>
        <v>78.192996900000011</v>
      </c>
      <c r="E53" s="6">
        <f t="shared" si="0"/>
        <v>7.9793941481872267E-4</v>
      </c>
      <c r="F53" s="6"/>
      <c r="G53" s="1">
        <v>173.903717</v>
      </c>
      <c r="H53" s="1">
        <f t="shared" si="3"/>
        <v>177.2015303</v>
      </c>
      <c r="I53">
        <f t="shared" si="1"/>
        <v>1.8963443432321814E-2</v>
      </c>
    </row>
    <row r="54" spans="1:9" x14ac:dyDescent="0.3">
      <c r="A54" s="3">
        <v>43857</v>
      </c>
      <c r="B54" s="4">
        <v>53</v>
      </c>
      <c r="C54" s="1">
        <v>75.954314999999994</v>
      </c>
      <c r="D54" s="1">
        <f t="shared" si="2"/>
        <v>78.275846199999989</v>
      </c>
      <c r="E54" s="6">
        <f t="shared" si="0"/>
        <v>3.0564836243997404E-2</v>
      </c>
      <c r="F54" s="6"/>
      <c r="G54" s="1">
        <v>170.37908899999999</v>
      </c>
      <c r="H54" s="1">
        <f t="shared" si="3"/>
        <v>175.88397660000004</v>
      </c>
      <c r="I54">
        <f t="shared" si="1"/>
        <v>3.2309643350658168E-2</v>
      </c>
    </row>
    <row r="55" spans="1:9" x14ac:dyDescent="0.3">
      <c r="A55" s="3">
        <v>43858</v>
      </c>
      <c r="B55" s="4">
        <v>54</v>
      </c>
      <c r="C55" s="1">
        <v>78.103012000000007</v>
      </c>
      <c r="D55" s="1">
        <f t="shared" si="2"/>
        <v>77.299834399999995</v>
      </c>
      <c r="E55" s="6">
        <f t="shared" si="0"/>
        <v>1.0283567553067122E-2</v>
      </c>
      <c r="F55" s="6"/>
      <c r="G55" s="1">
        <v>172.26414500000001</v>
      </c>
      <c r="H55" s="1">
        <f t="shared" si="3"/>
        <v>173.39416180000001</v>
      </c>
      <c r="I55">
        <f t="shared" si="1"/>
        <v>6.5597910696970213E-3</v>
      </c>
    </row>
    <row r="56" spans="1:9" x14ac:dyDescent="0.3">
      <c r="A56" s="3">
        <v>43859</v>
      </c>
      <c r="B56" s="4">
        <v>55</v>
      </c>
      <c r="C56" s="1">
        <v>79.737899999999996</v>
      </c>
      <c r="D56" s="1">
        <f t="shared" si="2"/>
        <v>77.511752999999999</v>
      </c>
      <c r="E56" s="6">
        <f t="shared" si="0"/>
        <v>2.7918304846252504E-2</v>
      </c>
      <c r="F56" s="6"/>
      <c r="G56" s="1">
        <v>172.47030599999999</v>
      </c>
      <c r="H56" s="1">
        <f t="shared" si="3"/>
        <v>172.71771839999997</v>
      </c>
      <c r="I56">
        <f t="shared" si="1"/>
        <v>1.4345217199299997E-3</v>
      </c>
    </row>
    <row r="57" spans="1:9" x14ac:dyDescent="0.3">
      <c r="A57" s="3">
        <v>43860</v>
      </c>
      <c r="B57" s="4">
        <v>56</v>
      </c>
      <c r="C57" s="1">
        <v>79.622337000000002</v>
      </c>
      <c r="D57" s="1">
        <f t="shared" si="2"/>
        <v>78.595201199999991</v>
      </c>
      <c r="E57" s="6">
        <f t="shared" si="0"/>
        <v>1.290009611247671E-2</v>
      </c>
      <c r="F57" s="6"/>
      <c r="G57" s="1">
        <v>175.09165999999999</v>
      </c>
      <c r="H57" s="1">
        <f t="shared" si="3"/>
        <v>172.72655619999998</v>
      </c>
      <c r="I57">
        <f t="shared" si="1"/>
        <v>1.3507803855420723E-2</v>
      </c>
    </row>
    <row r="58" spans="1:9" x14ac:dyDescent="0.3">
      <c r="A58" s="3">
        <v>43861</v>
      </c>
      <c r="B58" s="4">
        <v>57</v>
      </c>
      <c r="C58" s="1">
        <v>76.091994999999997</v>
      </c>
      <c r="D58" s="1">
        <f t="shared" si="2"/>
        <v>79.0015815</v>
      </c>
      <c r="E58" s="6">
        <f t="shared" si="0"/>
        <v>3.8237747610638979E-2</v>
      </c>
      <c r="F58" s="6"/>
      <c r="G58" s="1">
        <v>170.06492600000001</v>
      </c>
      <c r="H58" s="1">
        <f t="shared" si="3"/>
        <v>173.43245089999999</v>
      </c>
      <c r="I58">
        <f t="shared" si="1"/>
        <v>1.9801407493041673E-2</v>
      </c>
    </row>
    <row r="59" spans="1:9" x14ac:dyDescent="0.3">
      <c r="A59" s="3">
        <v>43864</v>
      </c>
      <c r="B59" s="4">
        <v>58</v>
      </c>
      <c r="C59" s="1">
        <v>75.883018000000007</v>
      </c>
      <c r="D59" s="1">
        <f t="shared" si="2"/>
        <v>77.703021800000002</v>
      </c>
      <c r="E59" s="6">
        <f t="shared" si="0"/>
        <v>2.3984335994648959E-2</v>
      </c>
      <c r="F59" s="6"/>
      <c r="G59" s="1">
        <v>168.19955400000001</v>
      </c>
      <c r="H59" s="1">
        <f t="shared" si="3"/>
        <v>172.0648224</v>
      </c>
      <c r="I59">
        <f t="shared" si="1"/>
        <v>2.2980253562384541E-2</v>
      </c>
    </row>
    <row r="60" spans="1:9" x14ac:dyDescent="0.3">
      <c r="A60" s="3">
        <v>43865</v>
      </c>
      <c r="B60" s="4">
        <v>59</v>
      </c>
      <c r="C60" s="1">
        <v>78.388199</v>
      </c>
      <c r="D60" s="1">
        <f t="shared" si="2"/>
        <v>76.927130599999998</v>
      </c>
      <c r="E60" s="6">
        <f t="shared" si="0"/>
        <v>1.863888211030339E-2</v>
      </c>
      <c r="F60" s="6"/>
      <c r="G60" s="1">
        <v>172.01869199999999</v>
      </c>
      <c r="H60" s="1">
        <f t="shared" si="3"/>
        <v>170.28191050000001</v>
      </c>
      <c r="I60">
        <f t="shared" si="1"/>
        <v>1.0096469632497718E-2</v>
      </c>
    </row>
    <row r="61" spans="1:9" x14ac:dyDescent="0.3">
      <c r="A61" s="3">
        <v>43866</v>
      </c>
      <c r="B61" s="4">
        <v>60</v>
      </c>
      <c r="C61" s="1">
        <v>79.027405000000002</v>
      </c>
      <c r="D61" s="1">
        <f t="shared" si="2"/>
        <v>77.665408200000002</v>
      </c>
      <c r="E61" s="6">
        <f t="shared" si="0"/>
        <v>1.7234487200990592E-2</v>
      </c>
      <c r="F61" s="6"/>
      <c r="G61" s="1">
        <v>173.677887</v>
      </c>
      <c r="H61" s="1">
        <f t="shared" si="3"/>
        <v>171.03003219999999</v>
      </c>
      <c r="I61">
        <f t="shared" si="1"/>
        <v>1.5245779677179079E-2</v>
      </c>
    </row>
    <row r="62" spans="1:9" x14ac:dyDescent="0.3">
      <c r="A62" s="3">
        <v>43867</v>
      </c>
      <c r="B62" s="4">
        <v>61</v>
      </c>
      <c r="C62" s="1">
        <v>79.951774999999998</v>
      </c>
      <c r="D62" s="1">
        <f t="shared" si="2"/>
        <v>78.287156699999997</v>
      </c>
      <c r="E62" s="6">
        <f t="shared" si="0"/>
        <v>2.0820279474720864E-2</v>
      </c>
      <c r="F62" s="6"/>
      <c r="G62" s="1">
        <v>173.137924</v>
      </c>
      <c r="H62" s="1">
        <f t="shared" si="3"/>
        <v>172.4123764</v>
      </c>
      <c r="I62">
        <f t="shared" si="1"/>
        <v>4.1905758324790746E-3</v>
      </c>
    </row>
    <row r="63" spans="1:9" x14ac:dyDescent="0.3">
      <c r="A63" s="3">
        <v>43868</v>
      </c>
      <c r="B63" s="4">
        <v>62</v>
      </c>
      <c r="C63" s="1">
        <v>78.865020999999999</v>
      </c>
      <c r="D63" s="1">
        <f t="shared" si="2"/>
        <v>78.725252699999999</v>
      </c>
      <c r="E63" s="6">
        <f t="shared" si="0"/>
        <v>1.7722470396603338E-3</v>
      </c>
      <c r="F63" s="6"/>
      <c r="G63" s="1">
        <v>172.08738700000001</v>
      </c>
      <c r="H63" s="1">
        <f t="shared" si="3"/>
        <v>172.38685290000001</v>
      </c>
      <c r="I63">
        <f t="shared" si="1"/>
        <v>1.740196682747012E-3</v>
      </c>
    </row>
    <row r="64" spans="1:9" x14ac:dyDescent="0.3">
      <c r="A64" s="3">
        <v>43871</v>
      </c>
      <c r="B64" s="4">
        <v>63</v>
      </c>
      <c r="C64" s="1">
        <v>79.239593999999997</v>
      </c>
      <c r="D64" s="1">
        <f t="shared" si="2"/>
        <v>78.86140309999999</v>
      </c>
      <c r="E64" s="6">
        <f t="shared" si="0"/>
        <v>4.7727516120287918E-3</v>
      </c>
      <c r="F64" s="6"/>
      <c r="G64" s="1">
        <v>173.72699</v>
      </c>
      <c r="H64" s="1">
        <f t="shared" si="3"/>
        <v>172.1659453</v>
      </c>
      <c r="I64">
        <f t="shared" si="1"/>
        <v>8.9856199085703182E-3</v>
      </c>
    </row>
    <row r="65" spans="1:9" x14ac:dyDescent="0.3">
      <c r="A65" s="3">
        <v>43872</v>
      </c>
      <c r="B65" s="4">
        <v>64</v>
      </c>
      <c r="C65" s="1">
        <v>78.761520000000004</v>
      </c>
      <c r="D65" s="1">
        <f t="shared" si="2"/>
        <v>79.092081800000017</v>
      </c>
      <c r="E65" s="6">
        <f t="shared" si="0"/>
        <v>4.1969961981436149E-3</v>
      </c>
      <c r="F65" s="6"/>
      <c r="G65" s="1">
        <v>175.88691700000001</v>
      </c>
      <c r="H65" s="1">
        <f t="shared" si="3"/>
        <v>173.00046240000003</v>
      </c>
      <c r="I65">
        <f t="shared" si="1"/>
        <v>1.6410854481007129E-2</v>
      </c>
    </row>
    <row r="66" spans="1:9" x14ac:dyDescent="0.3">
      <c r="A66" s="3">
        <v>43873</v>
      </c>
      <c r="B66" s="4">
        <v>65</v>
      </c>
      <c r="C66" s="1">
        <v>80.631927000000005</v>
      </c>
      <c r="D66" s="1">
        <f t="shared" si="2"/>
        <v>79.060906299999999</v>
      </c>
      <c r="E66" s="6">
        <f t="shared" si="0"/>
        <v>1.9483854081770925E-2</v>
      </c>
      <c r="F66" s="6"/>
      <c r="G66" s="1">
        <v>177.879929</v>
      </c>
      <c r="H66" s="1">
        <f t="shared" si="3"/>
        <v>174.36318360000001</v>
      </c>
      <c r="I66">
        <f t="shared" si="1"/>
        <v>1.9770332829399717E-2</v>
      </c>
    </row>
    <row r="67" spans="1:9" x14ac:dyDescent="0.3">
      <c r="A67" s="3">
        <v>43874</v>
      </c>
      <c r="B67" s="4">
        <v>66</v>
      </c>
      <c r="C67" s="1">
        <v>80.057738999999998</v>
      </c>
      <c r="D67" s="1">
        <f t="shared" si="2"/>
        <v>79.686865799999993</v>
      </c>
      <c r="E67" s="6">
        <f t="shared" si="0"/>
        <v>4.6325714994275005E-3</v>
      </c>
      <c r="F67" s="6"/>
      <c r="G67" s="1">
        <v>176.839249</v>
      </c>
      <c r="H67" s="1">
        <f t="shared" si="3"/>
        <v>175.81327680000004</v>
      </c>
      <c r="I67">
        <f t="shared" si="1"/>
        <v>5.8017222183518527E-3</v>
      </c>
    </row>
    <row r="68" spans="1:9" x14ac:dyDescent="0.3">
      <c r="A68" s="3">
        <v>43875</v>
      </c>
      <c r="B68" s="4">
        <v>67</v>
      </c>
      <c r="C68" s="1">
        <v>80.077461</v>
      </c>
      <c r="D68" s="1">
        <f t="shared" si="2"/>
        <v>79.899287200000003</v>
      </c>
      <c r="E68" s="6">
        <f t="shared" si="0"/>
        <v>2.2250180984134372E-3</v>
      </c>
      <c r="F68" s="6"/>
      <c r="G68" s="1">
        <v>177.516693</v>
      </c>
      <c r="H68" s="1">
        <f t="shared" si="3"/>
        <v>176.2698077</v>
      </c>
      <c r="I68">
        <f t="shared" si="1"/>
        <v>7.0240453386544461E-3</v>
      </c>
    </row>
    <row r="69" spans="1:9" x14ac:dyDescent="0.3">
      <c r="A69" s="3">
        <v>43879</v>
      </c>
      <c r="B69" s="4">
        <v>68</v>
      </c>
      <c r="C69" s="1">
        <v>78.611198000000002</v>
      </c>
      <c r="D69" s="1">
        <f t="shared" si="2"/>
        <v>79.911610200000013</v>
      </c>
      <c r="E69" s="6">
        <f t="shared" si="0"/>
        <v>1.65423277228266E-2</v>
      </c>
      <c r="F69" s="6"/>
      <c r="G69" s="1">
        <v>176.151993</v>
      </c>
      <c r="H69" s="1">
        <f t="shared" si="3"/>
        <v>176.80783550000001</v>
      </c>
      <c r="I69">
        <f t="shared" si="1"/>
        <v>3.7231625304404341E-3</v>
      </c>
    </row>
    <row r="70" spans="1:9" x14ac:dyDescent="0.3">
      <c r="A70" s="3">
        <v>43880</v>
      </c>
      <c r="B70" s="4">
        <v>69</v>
      </c>
      <c r="C70" s="1">
        <v>79.749701999999999</v>
      </c>
      <c r="D70" s="1">
        <f t="shared" si="2"/>
        <v>79.412836100000007</v>
      </c>
      <c r="E70" s="6">
        <f t="shared" ref="E70:E133" si="4">ABS((C70-D70)/C70)</f>
        <v>4.2240396083234556E-3</v>
      </c>
      <c r="F70" s="6"/>
      <c r="G70" s="1">
        <v>177.565765</v>
      </c>
      <c r="H70" s="1">
        <f t="shared" si="3"/>
        <v>176.77641460000001</v>
      </c>
      <c r="I70">
        <f t="shared" ref="I70:I133" si="5">ABS((G70-H70)/G70)</f>
        <v>4.4453974559791375E-3</v>
      </c>
    </row>
    <row r="71" spans="1:9" x14ac:dyDescent="0.3">
      <c r="A71" s="3">
        <v>43881</v>
      </c>
      <c r="B71" s="4">
        <v>70</v>
      </c>
      <c r="C71" s="1">
        <v>78.931563999999995</v>
      </c>
      <c r="D71" s="1">
        <f t="shared" si="2"/>
        <v>79.559952899999999</v>
      </c>
      <c r="E71" s="6">
        <f t="shared" si="4"/>
        <v>7.9611864779469532E-3</v>
      </c>
      <c r="F71" s="6"/>
      <c r="G71" s="1">
        <v>177.408691</v>
      </c>
      <c r="H71" s="1">
        <f t="shared" si="3"/>
        <v>177.09549100000001</v>
      </c>
      <c r="I71">
        <f t="shared" si="5"/>
        <v>1.765415201671235E-3</v>
      </c>
    </row>
    <row r="72" spans="1:9" x14ac:dyDescent="0.3">
      <c r="A72" s="3">
        <v>43882</v>
      </c>
      <c r="B72" s="4">
        <v>71</v>
      </c>
      <c r="C72" s="1">
        <v>77.144942999999998</v>
      </c>
      <c r="D72" s="1">
        <f t="shared" ref="D72:D101" si="6">(0.4*C71)+(0.3*C70)+(0.1*C69)+(0.1*C68)+(0.1*C67)</f>
        <v>79.372175999999996</v>
      </c>
      <c r="E72" s="6">
        <f t="shared" si="4"/>
        <v>2.8870758255664253E-2</v>
      </c>
      <c r="F72" s="6"/>
      <c r="G72" s="1">
        <v>176.603622</v>
      </c>
      <c r="H72" s="1">
        <f t="shared" ref="H72:H101" si="7">(0.4*G71)+(0.3*G70)+(0.1*G69)+(0.1*G68)+(0.1*G67)</f>
        <v>177.2839994</v>
      </c>
      <c r="I72">
        <f t="shared" si="5"/>
        <v>3.8525676443940519E-3</v>
      </c>
    </row>
    <row r="73" spans="1:9" x14ac:dyDescent="0.3">
      <c r="A73" s="3">
        <v>43885</v>
      </c>
      <c r="B73" s="4">
        <v>72</v>
      </c>
      <c r="C73" s="1">
        <v>73.480521999999993</v>
      </c>
      <c r="D73" s="1">
        <f t="shared" si="6"/>
        <v>78.381282499999998</v>
      </c>
      <c r="E73" s="6">
        <f t="shared" si="4"/>
        <v>6.6694688151507753E-2</v>
      </c>
      <c r="F73" s="6"/>
      <c r="G73" s="1">
        <v>172.07759100000001</v>
      </c>
      <c r="H73" s="1">
        <f t="shared" si="7"/>
        <v>176.9875012</v>
      </c>
      <c r="I73">
        <f t="shared" si="5"/>
        <v>2.8533117946775443E-2</v>
      </c>
    </row>
    <row r="74" spans="1:9" x14ac:dyDescent="0.3">
      <c r="A74" s="3">
        <v>43886</v>
      </c>
      <c r="B74" s="4">
        <v>73</v>
      </c>
      <c r="C74" s="1">
        <v>70.991577000000007</v>
      </c>
      <c r="D74" s="1">
        <f t="shared" si="6"/>
        <v>76.264938099999995</v>
      </c>
      <c r="E74" s="6">
        <f t="shared" si="4"/>
        <v>7.4281503846575878E-2</v>
      </c>
      <c r="F74" s="6"/>
      <c r="G74" s="1">
        <v>164.743652</v>
      </c>
      <c r="H74" s="1">
        <f t="shared" si="7"/>
        <v>174.92476790000001</v>
      </c>
      <c r="I74">
        <f t="shared" si="5"/>
        <v>6.179974631131771E-2</v>
      </c>
    </row>
    <row r="75" spans="1:9" x14ac:dyDescent="0.3">
      <c r="A75" s="3">
        <v>43887</v>
      </c>
      <c r="B75" s="4">
        <v>74</v>
      </c>
      <c r="C75" s="1">
        <v>72.117767000000001</v>
      </c>
      <c r="D75" s="1">
        <f t="shared" si="6"/>
        <v>74.0234083</v>
      </c>
      <c r="E75" s="6">
        <f t="shared" si="4"/>
        <v>2.6424019756463052E-2</v>
      </c>
      <c r="F75" s="6"/>
      <c r="G75" s="1">
        <v>164.134918</v>
      </c>
      <c r="H75" s="1">
        <f t="shared" si="7"/>
        <v>170.67854590000002</v>
      </c>
      <c r="I75">
        <f t="shared" si="5"/>
        <v>3.9867372401526519E-2</v>
      </c>
    </row>
    <row r="76" spans="1:9" x14ac:dyDescent="0.3">
      <c r="A76" s="3">
        <v>43888</v>
      </c>
      <c r="B76" s="4">
        <v>75</v>
      </c>
      <c r="C76" s="1">
        <v>67.403557000000006</v>
      </c>
      <c r="D76" s="1">
        <f t="shared" si="6"/>
        <v>73.100282800000002</v>
      </c>
      <c r="E76" s="6">
        <f t="shared" si="4"/>
        <v>8.4516693978034352E-2</v>
      </c>
      <c r="F76" s="6"/>
      <c r="G76" s="1">
        <v>157.49176</v>
      </c>
      <c r="H76" s="1">
        <f t="shared" si="7"/>
        <v>167.6860532</v>
      </c>
      <c r="I76">
        <f t="shared" si="5"/>
        <v>6.4729057571011994E-2</v>
      </c>
    </row>
    <row r="77" spans="1:9" x14ac:dyDescent="0.3">
      <c r="A77" s="3">
        <v>43889</v>
      </c>
      <c r="B77" s="4">
        <v>76</v>
      </c>
      <c r="C77" s="1">
        <v>67.364127999999994</v>
      </c>
      <c r="D77" s="1">
        <f t="shared" si="6"/>
        <v>70.758457100000001</v>
      </c>
      <c r="E77" s="6">
        <f t="shared" si="4"/>
        <v>5.0387783539631179E-2</v>
      </c>
      <c r="F77" s="6"/>
      <c r="G77" s="1">
        <v>160.077957</v>
      </c>
      <c r="H77" s="1">
        <f t="shared" si="7"/>
        <v>163.57966590000001</v>
      </c>
      <c r="I77">
        <f t="shared" si="5"/>
        <v>2.1875022430477491E-2</v>
      </c>
    </row>
    <row r="78" spans="1:9" x14ac:dyDescent="0.3">
      <c r="A78" s="3">
        <v>43892</v>
      </c>
      <c r="B78" s="4">
        <v>77</v>
      </c>
      <c r="C78" s="1">
        <v>73.635773</v>
      </c>
      <c r="D78" s="1">
        <f t="shared" si="6"/>
        <v>68.825704900000005</v>
      </c>
      <c r="E78" s="6">
        <f t="shared" si="4"/>
        <v>6.5322436419591803E-2</v>
      </c>
      <c r="F78" s="6"/>
      <c r="G78" s="1">
        <v>162.12127699999999</v>
      </c>
      <c r="H78" s="1">
        <f t="shared" si="7"/>
        <v>161.3743269</v>
      </c>
      <c r="I78">
        <f t="shared" si="5"/>
        <v>4.6073539132065458E-3</v>
      </c>
    </row>
    <row r="79" spans="1:9" x14ac:dyDescent="0.3">
      <c r="A79" s="3">
        <v>43893</v>
      </c>
      <c r="B79" s="4">
        <v>78</v>
      </c>
      <c r="C79" s="1">
        <v>71.297156999999999</v>
      </c>
      <c r="D79" s="1">
        <f t="shared" si="6"/>
        <v>70.714837700000004</v>
      </c>
      <c r="E79" s="6">
        <f t="shared" si="4"/>
        <v>8.1674967769050696E-3</v>
      </c>
      <c r="F79" s="6"/>
      <c r="G79" s="1">
        <v>159.80157500000001</v>
      </c>
      <c r="H79" s="1">
        <f t="shared" si="7"/>
        <v>161.5089309</v>
      </c>
      <c r="I79">
        <f t="shared" si="5"/>
        <v>1.0684224482768593E-2</v>
      </c>
    </row>
    <row r="80" spans="1:9" x14ac:dyDescent="0.3">
      <c r="A80" s="3">
        <v>43894</v>
      </c>
      <c r="B80" s="4">
        <v>79</v>
      </c>
      <c r="C80" s="1">
        <v>74.604240000000004</v>
      </c>
      <c r="D80" s="1">
        <f t="shared" si="6"/>
        <v>71.298139899999995</v>
      </c>
      <c r="E80" s="6">
        <f t="shared" si="4"/>
        <v>4.4315176992621448E-2</v>
      </c>
      <c r="F80" s="6"/>
      <c r="G80" s="1">
        <v>168.98161300000001</v>
      </c>
      <c r="H80" s="1">
        <f t="shared" si="7"/>
        <v>160.72747660000002</v>
      </c>
      <c r="I80">
        <f t="shared" si="5"/>
        <v>4.8846358212949435E-2</v>
      </c>
    </row>
    <row r="81" spans="1:9" x14ac:dyDescent="0.3">
      <c r="A81" s="3">
        <v>43895</v>
      </c>
      <c r="B81" s="4">
        <v>80</v>
      </c>
      <c r="C81" s="1">
        <v>72.184303</v>
      </c>
      <c r="D81" s="1">
        <f t="shared" si="6"/>
        <v>72.071188899999996</v>
      </c>
      <c r="E81" s="6">
        <f t="shared" si="4"/>
        <v>1.5670179706522096E-3</v>
      </c>
      <c r="F81" s="6"/>
      <c r="G81" s="1">
        <v>162.79248000000001</v>
      </c>
      <c r="H81" s="1">
        <f t="shared" si="7"/>
        <v>163.50221710000002</v>
      </c>
      <c r="I81">
        <f t="shared" si="5"/>
        <v>4.3597658810776291E-3</v>
      </c>
    </row>
    <row r="82" spans="1:9" x14ac:dyDescent="0.3">
      <c r="A82" s="3">
        <v>43896</v>
      </c>
      <c r="B82" s="4">
        <v>81</v>
      </c>
      <c r="C82" s="1">
        <v>71.225684999999999</v>
      </c>
      <c r="D82" s="1">
        <f t="shared" si="6"/>
        <v>72.484698999999992</v>
      </c>
      <c r="E82" s="6">
        <f t="shared" si="4"/>
        <v>1.7676404235354048E-2</v>
      </c>
      <c r="F82" s="6"/>
      <c r="G82" s="1">
        <v>161.913971</v>
      </c>
      <c r="H82" s="1">
        <f t="shared" si="7"/>
        <v>164.01155679999999</v>
      </c>
      <c r="I82">
        <f t="shared" si="5"/>
        <v>1.2954940126815803E-2</v>
      </c>
    </row>
    <row r="83" spans="1:9" x14ac:dyDescent="0.3">
      <c r="A83" s="3">
        <v>43899</v>
      </c>
      <c r="B83" s="4">
        <v>82</v>
      </c>
      <c r="C83" s="1">
        <v>65.592308000000003</v>
      </c>
      <c r="D83" s="1">
        <f t="shared" si="6"/>
        <v>72.099281900000008</v>
      </c>
      <c r="E83" s="6">
        <f t="shared" si="4"/>
        <v>9.920330749758044E-2</v>
      </c>
      <c r="F83" s="6"/>
      <c r="G83" s="1">
        <v>150.88806199999999</v>
      </c>
      <c r="H83" s="1">
        <f t="shared" si="7"/>
        <v>162.69377889999998</v>
      </c>
      <c r="I83">
        <f t="shared" si="5"/>
        <v>7.8241556976190688E-2</v>
      </c>
    </row>
    <row r="84" spans="1:9" x14ac:dyDescent="0.3">
      <c r="A84" s="3">
        <v>43900</v>
      </c>
      <c r="B84" s="4">
        <v>83</v>
      </c>
      <c r="C84" s="1">
        <v>70.316367999999997</v>
      </c>
      <c r="D84" s="1">
        <f t="shared" si="6"/>
        <v>69.413198700000009</v>
      </c>
      <c r="E84" s="6">
        <f t="shared" si="4"/>
        <v>1.2844367900230394E-2</v>
      </c>
      <c r="F84" s="6"/>
      <c r="G84" s="1">
        <v>159.60415599999999</v>
      </c>
      <c r="H84" s="1">
        <f t="shared" si="7"/>
        <v>158.08698289999998</v>
      </c>
      <c r="I84">
        <f t="shared" si="5"/>
        <v>9.5058495845183888E-3</v>
      </c>
    </row>
    <row r="85" spans="1:9" x14ac:dyDescent="0.3">
      <c r="A85" s="3">
        <v>43901</v>
      </c>
      <c r="B85" s="4">
        <v>84</v>
      </c>
      <c r="C85" s="1">
        <v>67.874245000000002</v>
      </c>
      <c r="D85" s="1">
        <f t="shared" si="6"/>
        <v>69.6056624</v>
      </c>
      <c r="E85" s="6">
        <f t="shared" si="4"/>
        <v>2.5509195719230437E-2</v>
      </c>
      <c r="F85" s="6"/>
      <c r="G85" s="1">
        <v>151.411224</v>
      </c>
      <c r="H85" s="1">
        <f t="shared" si="7"/>
        <v>158.47688740000001</v>
      </c>
      <c r="I85">
        <f t="shared" si="5"/>
        <v>4.6665387237078311E-2</v>
      </c>
    </row>
    <row r="86" spans="1:9" x14ac:dyDescent="0.3">
      <c r="A86" s="3">
        <v>43902</v>
      </c>
      <c r="B86" s="4">
        <v>85</v>
      </c>
      <c r="C86" s="1">
        <v>61.171340999999998</v>
      </c>
      <c r="D86" s="1">
        <f t="shared" si="6"/>
        <v>69.144838000000007</v>
      </c>
      <c r="E86" s="6">
        <f t="shared" si="4"/>
        <v>0.130346938119274</v>
      </c>
      <c r="F86" s="6"/>
      <c r="G86" s="1">
        <v>133.11039700000001</v>
      </c>
      <c r="H86" s="1">
        <f t="shared" si="7"/>
        <v>156.00518769999996</v>
      </c>
      <c r="I86">
        <f t="shared" si="5"/>
        <v>0.17199851563811322</v>
      </c>
    </row>
    <row r="87" spans="1:9" x14ac:dyDescent="0.3">
      <c r="A87" s="3">
        <v>43903</v>
      </c>
      <c r="B87" s="4">
        <v>86</v>
      </c>
      <c r="C87" s="1">
        <v>68.500174999999999</v>
      </c>
      <c r="D87" s="1">
        <f t="shared" si="6"/>
        <v>65.544246000000015</v>
      </c>
      <c r="E87" s="6">
        <f t="shared" si="4"/>
        <v>4.3152137932494089E-2</v>
      </c>
      <c r="F87" s="6"/>
      <c r="G87" s="1">
        <v>147.482574</v>
      </c>
      <c r="H87" s="1">
        <f t="shared" si="7"/>
        <v>145.9081449</v>
      </c>
      <c r="I87">
        <f t="shared" si="5"/>
        <v>1.0675356805204683E-2</v>
      </c>
    </row>
    <row r="88" spans="1:9" x14ac:dyDescent="0.3">
      <c r="A88" s="3">
        <v>43906</v>
      </c>
      <c r="B88" s="4">
        <v>87</v>
      </c>
      <c r="C88" s="1">
        <v>59.687832</v>
      </c>
      <c r="D88" s="1">
        <f t="shared" si="6"/>
        <v>66.129764399999999</v>
      </c>
      <c r="E88" s="6">
        <f t="shared" si="4"/>
        <v>0.10792706292297564</v>
      </c>
      <c r="F88" s="6"/>
      <c r="G88" s="1">
        <v>133.524979</v>
      </c>
      <c r="H88" s="1">
        <f t="shared" si="7"/>
        <v>145.1164929</v>
      </c>
      <c r="I88">
        <f t="shared" si="5"/>
        <v>8.6811576281917976E-2</v>
      </c>
    </row>
    <row r="89" spans="1:9" x14ac:dyDescent="0.3">
      <c r="A89" s="3">
        <v>43907</v>
      </c>
      <c r="B89" s="4">
        <v>88</v>
      </c>
      <c r="C89" s="1">
        <v>62.312308999999999</v>
      </c>
      <c r="D89" s="1">
        <f t="shared" si="6"/>
        <v>64.361380699999998</v>
      </c>
      <c r="E89" s="6">
        <f t="shared" si="4"/>
        <v>3.2883899391370638E-2</v>
      </c>
      <c r="F89" s="6"/>
      <c r="G89" s="1">
        <v>130.09974700000001</v>
      </c>
      <c r="H89" s="1">
        <f t="shared" si="7"/>
        <v>142.06734150000003</v>
      </c>
      <c r="I89">
        <f t="shared" si="5"/>
        <v>9.1987838377579761E-2</v>
      </c>
    </row>
    <row r="90" spans="1:9" x14ac:dyDescent="0.3">
      <c r="A90" s="3">
        <v>43908</v>
      </c>
      <c r="B90" s="4">
        <v>89</v>
      </c>
      <c r="C90" s="1">
        <v>60.786911000000003</v>
      </c>
      <c r="D90" s="1">
        <f t="shared" si="6"/>
        <v>62.5858493</v>
      </c>
      <c r="E90" s="6">
        <f t="shared" si="4"/>
        <v>2.9594172008510122E-2</v>
      </c>
      <c r="F90" s="6"/>
      <c r="G90" s="1">
        <v>118.067001</v>
      </c>
      <c r="H90" s="1">
        <f t="shared" si="7"/>
        <v>135.29781200000002</v>
      </c>
      <c r="I90">
        <f t="shared" si="5"/>
        <v>0.14594095601699933</v>
      </c>
    </row>
    <row r="91" spans="1:9" x14ac:dyDescent="0.3">
      <c r="A91" s="3">
        <v>43909</v>
      </c>
      <c r="B91" s="4">
        <v>90</v>
      </c>
      <c r="C91" s="1">
        <v>60.321156000000002</v>
      </c>
      <c r="D91" s="1">
        <f t="shared" si="6"/>
        <v>61.944391900000007</v>
      </c>
      <c r="E91" s="6">
        <f t="shared" si="4"/>
        <v>2.6909893769277306E-2</v>
      </c>
      <c r="F91" s="6"/>
      <c r="G91" s="1">
        <v>117.42538500000001</v>
      </c>
      <c r="H91" s="1">
        <f t="shared" si="7"/>
        <v>127.6685195</v>
      </c>
      <c r="I91">
        <f t="shared" si="5"/>
        <v>8.7231006310943715E-2</v>
      </c>
    </row>
    <row r="92" spans="1:9" x14ac:dyDescent="0.3">
      <c r="A92" s="3">
        <v>43910</v>
      </c>
      <c r="B92" s="4">
        <v>91</v>
      </c>
      <c r="C92" s="1">
        <v>56.491633999999998</v>
      </c>
      <c r="D92" s="1">
        <f t="shared" si="6"/>
        <v>61.414567300000009</v>
      </c>
      <c r="E92" s="6">
        <f t="shared" si="4"/>
        <v>8.7144466382402946E-2</v>
      </c>
      <c r="F92" s="6"/>
      <c r="G92" s="1">
        <v>111.048721</v>
      </c>
      <c r="H92" s="1">
        <f t="shared" si="7"/>
        <v>123.50098430000001</v>
      </c>
      <c r="I92">
        <f t="shared" si="5"/>
        <v>0.11213333380039571</v>
      </c>
    </row>
    <row r="93" spans="1:9" x14ac:dyDescent="0.3">
      <c r="A93" s="3">
        <v>43913</v>
      </c>
      <c r="B93" s="4">
        <v>92</v>
      </c>
      <c r="C93" s="1">
        <v>55.291519000000001</v>
      </c>
      <c r="D93" s="1">
        <f t="shared" si="6"/>
        <v>58.971705600000007</v>
      </c>
      <c r="E93" s="6">
        <f t="shared" si="4"/>
        <v>6.6559694263418706E-2</v>
      </c>
      <c r="F93" s="6"/>
      <c r="G93" s="1">
        <v>102.520172</v>
      </c>
      <c r="H93" s="1">
        <f t="shared" si="7"/>
        <v>117.81627660000001</v>
      </c>
      <c r="I93">
        <f t="shared" si="5"/>
        <v>0.14920092603824353</v>
      </c>
    </row>
    <row r="94" spans="1:9" x14ac:dyDescent="0.3">
      <c r="A94" s="3">
        <v>43914</v>
      </c>
      <c r="B94" s="4">
        <v>93</v>
      </c>
      <c r="C94" s="1">
        <v>60.838661000000002</v>
      </c>
      <c r="D94" s="1">
        <f t="shared" si="6"/>
        <v>57.406135399999997</v>
      </c>
      <c r="E94" s="6">
        <f t="shared" si="4"/>
        <v>5.6420137188752481E-2</v>
      </c>
      <c r="F94" s="6"/>
      <c r="G94" s="1">
        <v>117.96828499999999</v>
      </c>
      <c r="H94" s="1">
        <f t="shared" si="7"/>
        <v>110.8818984</v>
      </c>
      <c r="I94">
        <f t="shared" si="5"/>
        <v>6.0070268886251908E-2</v>
      </c>
    </row>
    <row r="95" spans="1:9" x14ac:dyDescent="0.3">
      <c r="A95" s="3">
        <v>43915</v>
      </c>
      <c r="B95" s="4">
        <v>94</v>
      </c>
      <c r="C95" s="1">
        <v>60.503517000000002</v>
      </c>
      <c r="D95" s="1">
        <f t="shared" si="6"/>
        <v>58.682890200000003</v>
      </c>
      <c r="E95" s="6">
        <f t="shared" si="4"/>
        <v>3.0091255686838823E-2</v>
      </c>
      <c r="F95" s="6"/>
      <c r="G95" s="1">
        <v>127.977478</v>
      </c>
      <c r="H95" s="1">
        <f t="shared" si="7"/>
        <v>112.59747629999998</v>
      </c>
      <c r="I95">
        <f t="shared" si="5"/>
        <v>0.12017740887189558</v>
      </c>
    </row>
    <row r="96" spans="1:9" x14ac:dyDescent="0.3">
      <c r="A96" s="3">
        <v>43916</v>
      </c>
      <c r="B96" s="4">
        <v>95</v>
      </c>
      <c r="C96" s="1">
        <v>63.687393</v>
      </c>
      <c r="D96" s="1">
        <f t="shared" si="6"/>
        <v>59.663436000000004</v>
      </c>
      <c r="E96" s="6">
        <f t="shared" si="4"/>
        <v>6.3182944228852261E-2</v>
      </c>
      <c r="F96" s="6"/>
      <c r="G96" s="1">
        <v>135.627487</v>
      </c>
      <c r="H96" s="1">
        <f t="shared" si="7"/>
        <v>119.6809045</v>
      </c>
      <c r="I96">
        <f t="shared" si="5"/>
        <v>0.11757633244358502</v>
      </c>
    </row>
    <row r="97" spans="1:9" x14ac:dyDescent="0.3">
      <c r="A97" s="3">
        <v>43917</v>
      </c>
      <c r="B97" s="4">
        <v>96</v>
      </c>
      <c r="C97" s="1">
        <v>61.050593999999997</v>
      </c>
      <c r="D97" s="1">
        <f t="shared" si="6"/>
        <v>60.888193700000002</v>
      </c>
      <c r="E97" s="6">
        <f t="shared" si="4"/>
        <v>2.6600936921268039E-3</v>
      </c>
      <c r="F97" s="6"/>
      <c r="G97" s="1">
        <v>129.57659899999999</v>
      </c>
      <c r="H97" s="1">
        <f t="shared" si="7"/>
        <v>125.797956</v>
      </c>
      <c r="I97">
        <f t="shared" si="5"/>
        <v>2.9161461476543218E-2</v>
      </c>
    </row>
    <row r="98" spans="1:9" x14ac:dyDescent="0.3">
      <c r="A98" s="3">
        <v>43920</v>
      </c>
      <c r="B98" s="4">
        <v>97</v>
      </c>
      <c r="C98" s="1">
        <v>62.792850000000001</v>
      </c>
      <c r="D98" s="1">
        <f t="shared" si="6"/>
        <v>61.189825200000001</v>
      </c>
      <c r="E98" s="6">
        <f t="shared" si="4"/>
        <v>2.5528779152403498E-2</v>
      </c>
      <c r="F98" s="6"/>
      <c r="G98" s="1">
        <v>130.05038500000001</v>
      </c>
      <c r="H98" s="1">
        <f t="shared" si="7"/>
        <v>127.3654792</v>
      </c>
      <c r="I98">
        <f t="shared" si="5"/>
        <v>2.0645119966388487E-2</v>
      </c>
    </row>
    <row r="99" spans="1:9" x14ac:dyDescent="0.3">
      <c r="A99" s="3">
        <v>43921</v>
      </c>
      <c r="B99" s="4">
        <v>98</v>
      </c>
      <c r="C99" s="1">
        <v>62.664707</v>
      </c>
      <c r="D99" s="1">
        <f t="shared" si="6"/>
        <v>61.935275300000001</v>
      </c>
      <c r="E99" s="6">
        <f t="shared" si="4"/>
        <v>1.1640231558092169E-2</v>
      </c>
      <c r="F99" s="6"/>
      <c r="G99" s="1">
        <v>132.06407200000001</v>
      </c>
      <c r="H99" s="1">
        <f t="shared" si="7"/>
        <v>129.05045869999998</v>
      </c>
      <c r="I99">
        <f t="shared" si="5"/>
        <v>2.2819327424646055E-2</v>
      </c>
    </row>
    <row r="100" spans="1:9" x14ac:dyDescent="0.3">
      <c r="A100" s="3">
        <v>43922</v>
      </c>
      <c r="B100" s="4">
        <v>99</v>
      </c>
      <c r="C100" s="1">
        <v>59.367474000000001</v>
      </c>
      <c r="D100" s="1">
        <f t="shared" si="6"/>
        <v>62.427888200000005</v>
      </c>
      <c r="E100" s="6">
        <f t="shared" si="4"/>
        <v>5.1550352302339897E-2</v>
      </c>
      <c r="F100" s="6"/>
      <c r="G100" s="1">
        <v>128.03671299999999</v>
      </c>
      <c r="H100" s="1">
        <f t="shared" si="7"/>
        <v>131.1589007</v>
      </c>
      <c r="I100">
        <f t="shared" si="5"/>
        <v>2.4385097265032196E-2</v>
      </c>
    </row>
    <row r="101" spans="1:9" x14ac:dyDescent="0.3">
      <c r="A101" s="3">
        <v>43923</v>
      </c>
      <c r="B101" s="4">
        <v>100</v>
      </c>
      <c r="C101" s="1">
        <v>60.35812</v>
      </c>
      <c r="D101" s="1">
        <f t="shared" si="6"/>
        <v>61.299485400000009</v>
      </c>
      <c r="E101" s="6">
        <f t="shared" si="4"/>
        <v>1.5596334014379662E-2</v>
      </c>
      <c r="F101" s="6"/>
      <c r="G101" s="1">
        <v>131.09671</v>
      </c>
      <c r="H101" s="1">
        <f t="shared" si="7"/>
        <v>130.35935389999997</v>
      </c>
      <c r="I101">
        <f t="shared" si="5"/>
        <v>5.624520249211654E-3</v>
      </c>
    </row>
    <row r="102" spans="1:9" x14ac:dyDescent="0.3">
      <c r="A102" s="3">
        <v>43924</v>
      </c>
      <c r="B102" s="4">
        <v>101</v>
      </c>
      <c r="C102" s="1">
        <v>59.490692000000003</v>
      </c>
      <c r="D102" s="1">
        <f t="array" ref="D102:D258">TREND(C102:C253,B102:B253,B102:B258)</f>
        <v>67.384905700206474</v>
      </c>
      <c r="E102" s="6">
        <f t="shared" si="4"/>
        <v>0.13269661916533884</v>
      </c>
      <c r="F102" s="6"/>
      <c r="G102" s="1">
        <v>125.805862</v>
      </c>
      <c r="H102" s="1">
        <f t="array" ref="H102:H258">TREND(G102:G253,B102:B253,B102:B258)</f>
        <v>129.79565081475764</v>
      </c>
      <c r="I102">
        <f t="shared" si="5"/>
        <v>3.1713854595723297E-2</v>
      </c>
    </row>
    <row r="103" spans="1:9" x14ac:dyDescent="0.3">
      <c r="A103" s="3">
        <v>43927</v>
      </c>
      <c r="B103" s="4">
        <v>102</v>
      </c>
      <c r="C103" s="1">
        <v>64.680503999999999</v>
      </c>
      <c r="D103" s="1">
        <v>67.783795568241374</v>
      </c>
      <c r="E103" s="6">
        <f t="shared" si="4"/>
        <v>4.7978778400387459E-2</v>
      </c>
      <c r="F103" s="6"/>
      <c r="G103" s="1">
        <v>132.27136200000001</v>
      </c>
      <c r="H103" s="1">
        <v>130.09995324593197</v>
      </c>
      <c r="I103">
        <f t="shared" si="5"/>
        <v>1.641631809966574E-2</v>
      </c>
    </row>
    <row r="104" spans="1:9" x14ac:dyDescent="0.3">
      <c r="A104" s="3">
        <v>43928</v>
      </c>
      <c r="B104" s="4">
        <v>103</v>
      </c>
      <c r="C104" s="1">
        <v>63.931355000000003</v>
      </c>
      <c r="D104" s="1">
        <v>68.182685436276287</v>
      </c>
      <c r="E104" s="6">
        <f t="shared" si="4"/>
        <v>6.6498362756057389E-2</v>
      </c>
      <c r="F104" s="6"/>
      <c r="G104" s="1">
        <v>133.495361</v>
      </c>
      <c r="H104" s="1">
        <v>130.40425567710633</v>
      </c>
      <c r="I104">
        <f t="shared" si="5"/>
        <v>2.3155151607805069E-2</v>
      </c>
    </row>
    <row r="105" spans="1:9" x14ac:dyDescent="0.3">
      <c r="A105" s="3">
        <v>43929</v>
      </c>
      <c r="B105" s="4">
        <v>104</v>
      </c>
      <c r="C105" s="1">
        <v>65.567656999999997</v>
      </c>
      <c r="D105" s="1">
        <v>68.581575304311201</v>
      </c>
      <c r="E105" s="6">
        <f t="shared" si="4"/>
        <v>4.5966539635711005E-2</v>
      </c>
      <c r="F105" s="6"/>
      <c r="G105" s="1">
        <v>137.453644</v>
      </c>
      <c r="H105" s="1">
        <v>130.70855810828067</v>
      </c>
      <c r="I105">
        <f t="shared" si="5"/>
        <v>4.9071713891552612E-2</v>
      </c>
    </row>
    <row r="106" spans="1:9" x14ac:dyDescent="0.3">
      <c r="A106" s="3">
        <v>43930</v>
      </c>
      <c r="B106" s="4">
        <v>105</v>
      </c>
      <c r="C106" s="1">
        <v>66.040801999999999</v>
      </c>
      <c r="D106" s="1">
        <v>68.980465172346101</v>
      </c>
      <c r="E106" s="6">
        <f t="shared" si="4"/>
        <v>4.4512832723413949E-2</v>
      </c>
      <c r="F106" s="6"/>
      <c r="G106" s="1">
        <v>141.579712</v>
      </c>
      <c r="H106" s="1">
        <v>131.01286053945503</v>
      </c>
      <c r="I106">
        <f t="shared" si="5"/>
        <v>7.463535072415578E-2</v>
      </c>
    </row>
    <row r="107" spans="1:9" x14ac:dyDescent="0.3">
      <c r="A107" s="3">
        <v>43934</v>
      </c>
      <c r="B107" s="4">
        <v>106</v>
      </c>
      <c r="C107" s="1">
        <v>67.337029000000001</v>
      </c>
      <c r="D107" s="1">
        <v>69.379355040381014</v>
      </c>
      <c r="E107" s="6">
        <f t="shared" si="4"/>
        <v>3.0329910165490272E-2</v>
      </c>
      <c r="F107" s="6"/>
      <c r="G107" s="1">
        <v>136.160538</v>
      </c>
      <c r="H107" s="1">
        <v>131.3171629706294</v>
      </c>
      <c r="I107">
        <f t="shared" si="5"/>
        <v>3.5571062662594688E-2</v>
      </c>
    </row>
    <row r="108" spans="1:9" x14ac:dyDescent="0.3">
      <c r="A108" s="3">
        <v>43935</v>
      </c>
      <c r="B108" s="4">
        <v>107</v>
      </c>
      <c r="C108" s="1">
        <v>70.737755000000007</v>
      </c>
      <c r="D108" s="1">
        <v>69.778244908415928</v>
      </c>
      <c r="E108" s="6">
        <f t="shared" si="4"/>
        <v>1.35643277282984E-2</v>
      </c>
      <c r="F108" s="6"/>
      <c r="G108" s="1">
        <v>138.77633700000001</v>
      </c>
      <c r="H108" s="1">
        <v>131.62146540180373</v>
      </c>
      <c r="I108">
        <f t="shared" si="5"/>
        <v>5.1556855821870265E-2</v>
      </c>
    </row>
    <row r="109" spans="1:9" x14ac:dyDescent="0.3">
      <c r="A109" s="3">
        <v>43936</v>
      </c>
      <c r="B109" s="4">
        <v>108</v>
      </c>
      <c r="C109" s="1">
        <v>70.092110000000005</v>
      </c>
      <c r="D109" s="1">
        <v>70.177134776450828</v>
      </c>
      <c r="E109" s="6">
        <f t="shared" si="4"/>
        <v>1.2130434716663902E-3</v>
      </c>
      <c r="F109" s="6"/>
      <c r="G109" s="1">
        <v>133.100525</v>
      </c>
      <c r="H109" s="1">
        <v>131.9257678329781</v>
      </c>
      <c r="I109">
        <f t="shared" si="5"/>
        <v>8.8260896568357547E-3</v>
      </c>
    </row>
    <row r="110" spans="1:9" x14ac:dyDescent="0.3">
      <c r="A110" s="3">
        <v>43937</v>
      </c>
      <c r="B110" s="4">
        <v>109</v>
      </c>
      <c r="C110" s="1">
        <v>70.649039999999999</v>
      </c>
      <c r="D110" s="1">
        <v>70.576024644485756</v>
      </c>
      <c r="E110" s="6">
        <f t="shared" si="4"/>
        <v>1.0334939514286912E-3</v>
      </c>
      <c r="F110" s="6"/>
      <c r="G110" s="1">
        <v>130.62290999999999</v>
      </c>
      <c r="H110" s="1">
        <v>132.23007026415243</v>
      </c>
      <c r="I110">
        <f t="shared" si="5"/>
        <v>1.2303816108157756E-2</v>
      </c>
    </row>
    <row r="111" spans="1:9" x14ac:dyDescent="0.3">
      <c r="A111" s="3">
        <v>43938</v>
      </c>
      <c r="B111" s="4">
        <v>110</v>
      </c>
      <c r="C111" s="1">
        <v>69.690421999999998</v>
      </c>
      <c r="D111" s="1">
        <v>70.974914512520655</v>
      </c>
      <c r="E111" s="6">
        <f t="shared" si="4"/>
        <v>1.8431406722155552E-2</v>
      </c>
      <c r="F111" s="6"/>
      <c r="G111" s="1">
        <v>136.53564499999999</v>
      </c>
      <c r="H111" s="1">
        <v>132.53437269532679</v>
      </c>
      <c r="I111">
        <f t="shared" si="5"/>
        <v>2.9305697458514909E-2</v>
      </c>
    </row>
    <row r="112" spans="1:9" x14ac:dyDescent="0.3">
      <c r="A112" s="3">
        <v>43941</v>
      </c>
      <c r="B112" s="4">
        <v>111</v>
      </c>
      <c r="C112" s="1">
        <v>68.243881000000002</v>
      </c>
      <c r="D112" s="1">
        <v>71.373804380555569</v>
      </c>
      <c r="E112" s="6">
        <f t="shared" si="4"/>
        <v>4.5863795181220239E-2</v>
      </c>
      <c r="F112" s="6"/>
      <c r="G112" s="1">
        <v>133.949432</v>
      </c>
      <c r="H112" s="1">
        <v>132.83867512650113</v>
      </c>
      <c r="I112">
        <f t="shared" si="5"/>
        <v>8.2923597130211933E-3</v>
      </c>
    </row>
    <row r="113" spans="1:9" x14ac:dyDescent="0.3">
      <c r="A113" s="3">
        <v>43942</v>
      </c>
      <c r="B113" s="4">
        <v>112</v>
      </c>
      <c r="C113" s="1">
        <v>66.134438000000003</v>
      </c>
      <c r="D113" s="1">
        <v>71.772694248590483</v>
      </c>
      <c r="E113" s="6">
        <f t="shared" si="4"/>
        <v>8.5254466796716097E-2</v>
      </c>
      <c r="F113" s="6"/>
      <c r="G113" s="1">
        <v>130.29716500000001</v>
      </c>
      <c r="H113" s="1">
        <v>133.14297755767549</v>
      </c>
      <c r="I113">
        <f t="shared" si="5"/>
        <v>2.1840939959633706E-2</v>
      </c>
    </row>
    <row r="114" spans="1:9" x14ac:dyDescent="0.3">
      <c r="A114" s="3">
        <v>43943</v>
      </c>
      <c r="B114" s="4">
        <v>113</v>
      </c>
      <c r="C114" s="1">
        <v>68.039351999999994</v>
      </c>
      <c r="D114" s="1">
        <v>72.171584116625382</v>
      </c>
      <c r="E114" s="6">
        <f t="shared" si="4"/>
        <v>6.0732972833506545E-2</v>
      </c>
      <c r="F114" s="6"/>
      <c r="G114" s="1">
        <v>131.313873</v>
      </c>
      <c r="H114" s="1">
        <v>133.44727998884986</v>
      </c>
      <c r="I114">
        <f t="shared" si="5"/>
        <v>1.6246622996565308E-2</v>
      </c>
    </row>
    <row r="115" spans="1:9" x14ac:dyDescent="0.3">
      <c r="A115" s="3">
        <v>43944</v>
      </c>
      <c r="B115" s="4">
        <v>114</v>
      </c>
      <c r="C115" s="1">
        <v>67.775672999999998</v>
      </c>
      <c r="D115" s="1">
        <v>72.570473984660296</v>
      </c>
      <c r="E115" s="6">
        <f t="shared" si="4"/>
        <v>7.0745162274674853E-2</v>
      </c>
      <c r="F115" s="6"/>
      <c r="G115" s="1">
        <v>132.94258099999999</v>
      </c>
      <c r="H115" s="1">
        <v>133.75158242002419</v>
      </c>
      <c r="I115">
        <f t="shared" si="5"/>
        <v>6.0853446197513079E-3</v>
      </c>
    </row>
    <row r="116" spans="1:9" x14ac:dyDescent="0.3">
      <c r="A116" s="3">
        <v>43945</v>
      </c>
      <c r="B116" s="4">
        <v>115</v>
      </c>
      <c r="C116" s="1">
        <v>69.732322999999994</v>
      </c>
      <c r="D116" s="1">
        <v>72.96936385269521</v>
      </c>
      <c r="E116" s="6">
        <f t="shared" si="4"/>
        <v>4.6420952485624445E-2</v>
      </c>
      <c r="F116" s="6"/>
      <c r="G116" s="1">
        <v>133.771759</v>
      </c>
      <c r="H116" s="1">
        <v>134.05588485119856</v>
      </c>
      <c r="I116">
        <f t="shared" si="5"/>
        <v>2.1239598949921333E-3</v>
      </c>
    </row>
    <row r="117" spans="1:9" x14ac:dyDescent="0.3">
      <c r="A117" s="3">
        <v>43948</v>
      </c>
      <c r="B117" s="4">
        <v>116</v>
      </c>
      <c r="C117" s="1">
        <v>69.781609000000003</v>
      </c>
      <c r="D117" s="1">
        <v>73.36825372073011</v>
      </c>
      <c r="E117" s="6">
        <f t="shared" si="4"/>
        <v>5.1398137304774764E-2</v>
      </c>
      <c r="F117" s="6"/>
      <c r="G117" s="1">
        <v>138.07551599999999</v>
      </c>
      <c r="H117" s="1">
        <v>134.36018728237292</v>
      </c>
      <c r="I117">
        <f t="shared" si="5"/>
        <v>2.6907947370097635E-2</v>
      </c>
    </row>
    <row r="118" spans="1:9" x14ac:dyDescent="0.3">
      <c r="A118" s="3">
        <v>43949</v>
      </c>
      <c r="B118" s="4">
        <v>117</v>
      </c>
      <c r="C118" s="1">
        <v>68.650490000000005</v>
      </c>
      <c r="D118" s="1">
        <v>73.767143588765023</v>
      </c>
      <c r="E118" s="6">
        <f t="shared" si="4"/>
        <v>7.4531931072378627E-2</v>
      </c>
      <c r="F118" s="6"/>
      <c r="G118" s="1">
        <v>140.91835</v>
      </c>
      <c r="H118" s="1">
        <v>134.66448971354725</v>
      </c>
      <c r="I118">
        <f t="shared" si="5"/>
        <v>4.4379318140275903E-2</v>
      </c>
    </row>
    <row r="119" spans="1:9" x14ac:dyDescent="0.3">
      <c r="A119" s="3">
        <v>43950</v>
      </c>
      <c r="B119" s="4">
        <v>118</v>
      </c>
      <c r="C119" s="1">
        <v>70.905333999999996</v>
      </c>
      <c r="D119" s="1">
        <v>74.166033456799937</v>
      </c>
      <c r="E119" s="6">
        <f t="shared" si="4"/>
        <v>4.5986659576273077E-2</v>
      </c>
      <c r="F119" s="6"/>
      <c r="G119" s="1">
        <v>144.274506</v>
      </c>
      <c r="H119" s="1">
        <v>134.96879214472159</v>
      </c>
      <c r="I119">
        <f t="shared" si="5"/>
        <v>6.4500056962790167E-2</v>
      </c>
    </row>
    <row r="120" spans="1:9" x14ac:dyDescent="0.3">
      <c r="A120" s="3">
        <v>43951</v>
      </c>
      <c r="B120" s="4">
        <v>119</v>
      </c>
      <c r="C120" s="1">
        <v>72.401154000000005</v>
      </c>
      <c r="D120" s="1">
        <v>74.564923324834837</v>
      </c>
      <c r="E120" s="6">
        <f t="shared" si="4"/>
        <v>2.988584028418706E-2</v>
      </c>
      <c r="F120" s="6"/>
      <c r="G120" s="1">
        <v>140.06944300000001</v>
      </c>
      <c r="H120" s="1">
        <v>135.27309457589595</v>
      </c>
      <c r="I120">
        <f t="shared" si="5"/>
        <v>3.4242646514301145E-2</v>
      </c>
    </row>
    <row r="121" spans="1:9" x14ac:dyDescent="0.3">
      <c r="A121" s="3">
        <v>43952</v>
      </c>
      <c r="B121" s="4">
        <v>120</v>
      </c>
      <c r="C121" s="1">
        <v>71.235541999999995</v>
      </c>
      <c r="D121" s="1">
        <v>74.96381319286975</v>
      </c>
      <c r="E121" s="6">
        <f t="shared" si="4"/>
        <v>5.2337233467947157E-2</v>
      </c>
      <c r="F121" s="6"/>
      <c r="G121" s="1">
        <v>135.47943100000001</v>
      </c>
      <c r="H121" s="1">
        <v>135.57739700707032</v>
      </c>
      <c r="I121">
        <f t="shared" si="5"/>
        <v>7.2310613018674317E-4</v>
      </c>
    </row>
    <row r="122" spans="1:9" x14ac:dyDescent="0.3">
      <c r="A122" s="3">
        <v>43955</v>
      </c>
      <c r="B122" s="4">
        <v>121</v>
      </c>
      <c r="C122" s="1">
        <v>72.243446000000006</v>
      </c>
      <c r="D122" s="1">
        <v>75.362703060904664</v>
      </c>
      <c r="E122" s="6">
        <f t="shared" si="4"/>
        <v>4.3177024818343498E-2</v>
      </c>
      <c r="F122" s="6"/>
      <c r="G122" s="1">
        <v>133.45588699999999</v>
      </c>
      <c r="H122" s="1">
        <v>135.88169943824465</v>
      </c>
      <c r="I122">
        <f t="shared" si="5"/>
        <v>1.8176885956665684E-2</v>
      </c>
    </row>
    <row r="123" spans="1:9" x14ac:dyDescent="0.3">
      <c r="A123" s="3">
        <v>43956</v>
      </c>
      <c r="B123" s="4">
        <v>122</v>
      </c>
      <c r="C123" s="1">
        <v>73.327736000000002</v>
      </c>
      <c r="D123" s="1">
        <v>75.761592928939564</v>
      </c>
      <c r="E123" s="6">
        <f t="shared" si="4"/>
        <v>3.3191491537929961E-2</v>
      </c>
      <c r="F123" s="6"/>
      <c r="G123" s="1">
        <v>133.13014200000001</v>
      </c>
      <c r="H123" s="1">
        <v>136.18600186941902</v>
      </c>
      <c r="I123">
        <f t="shared" si="5"/>
        <v>2.2953929316916144E-2</v>
      </c>
    </row>
    <row r="124" spans="1:9" x14ac:dyDescent="0.3">
      <c r="A124" s="3">
        <v>43957</v>
      </c>
      <c r="B124" s="4">
        <v>123</v>
      </c>
      <c r="C124" s="1">
        <v>74.084282000000002</v>
      </c>
      <c r="D124" s="1">
        <v>76.160482796974492</v>
      </c>
      <c r="E124" s="6">
        <f t="shared" si="4"/>
        <v>2.8024848738825464E-2</v>
      </c>
      <c r="F124" s="6"/>
      <c r="G124" s="1">
        <v>131.323746</v>
      </c>
      <c r="H124" s="1">
        <v>136.49030430059338</v>
      </c>
      <c r="I124">
        <f t="shared" si="5"/>
        <v>3.9342148377288749E-2</v>
      </c>
    </row>
    <row r="125" spans="1:9" x14ac:dyDescent="0.3">
      <c r="A125" s="3">
        <v>43958</v>
      </c>
      <c r="B125" s="4">
        <v>124</v>
      </c>
      <c r="C125" s="1">
        <v>74.850669999999994</v>
      </c>
      <c r="D125" s="1">
        <v>76.559372665009391</v>
      </c>
      <c r="E125" s="6">
        <f t="shared" si="4"/>
        <v>2.2828154577766609E-2</v>
      </c>
      <c r="F125" s="6"/>
      <c r="G125" s="1">
        <v>131.076965</v>
      </c>
      <c r="H125" s="1">
        <v>136.79460673176771</v>
      </c>
      <c r="I125">
        <f t="shared" si="5"/>
        <v>4.3620492218199539E-2</v>
      </c>
    </row>
    <row r="126" spans="1:9" x14ac:dyDescent="0.3">
      <c r="A126" s="3">
        <v>43959</v>
      </c>
      <c r="B126" s="4">
        <v>125</v>
      </c>
      <c r="C126" s="1">
        <v>77.259674000000004</v>
      </c>
      <c r="D126" s="1">
        <v>76.958262533044305</v>
      </c>
      <c r="E126" s="6">
        <f t="shared" si="4"/>
        <v>3.9012780063723651E-3</v>
      </c>
      <c r="F126" s="6"/>
      <c r="G126" s="1">
        <v>135.14382900000001</v>
      </c>
      <c r="H126" s="1">
        <v>137.09890916294208</v>
      </c>
      <c r="I126">
        <f t="shared" si="5"/>
        <v>1.4466662498826102E-2</v>
      </c>
    </row>
    <row r="127" spans="1:9" x14ac:dyDescent="0.3">
      <c r="A127" s="3">
        <v>43962</v>
      </c>
      <c r="B127" s="4">
        <v>126</v>
      </c>
      <c r="C127" s="1">
        <v>78.475371999999993</v>
      </c>
      <c r="D127" s="1">
        <v>77.357152401079219</v>
      </c>
      <c r="E127" s="6">
        <f t="shared" si="4"/>
        <v>1.424930612524875E-2</v>
      </c>
      <c r="F127" s="6"/>
      <c r="G127" s="1">
        <v>132.54776000000001</v>
      </c>
      <c r="H127" s="1">
        <v>137.40321159411641</v>
      </c>
      <c r="I127">
        <f t="shared" si="5"/>
        <v>3.663171368657156E-2</v>
      </c>
    </row>
    <row r="128" spans="1:9" x14ac:dyDescent="0.3">
      <c r="A128" s="3">
        <v>43963</v>
      </c>
      <c r="B128" s="4">
        <v>127</v>
      </c>
      <c r="C128" s="1">
        <v>77.578536999999997</v>
      </c>
      <c r="D128" s="1">
        <v>77.756042269114118</v>
      </c>
      <c r="E128" s="6">
        <f t="shared" si="4"/>
        <v>2.2880718814550635E-3</v>
      </c>
      <c r="F128" s="6"/>
      <c r="G128" s="1">
        <v>125.944046</v>
      </c>
      <c r="H128" s="1">
        <v>137.70751402529078</v>
      </c>
      <c r="I128">
        <f t="shared" si="5"/>
        <v>9.3402335393376015E-2</v>
      </c>
    </row>
    <row r="129" spans="1:9" x14ac:dyDescent="0.3">
      <c r="A129" s="3">
        <v>43964</v>
      </c>
      <c r="B129" s="4">
        <v>128</v>
      </c>
      <c r="C129" s="1">
        <v>76.641852999999998</v>
      </c>
      <c r="D129" s="1">
        <v>78.154932137149032</v>
      </c>
      <c r="E129" s="6">
        <f t="shared" si="4"/>
        <v>1.9742204525626941E-2</v>
      </c>
      <c r="F129" s="6"/>
      <c r="G129" s="1">
        <v>121.383652</v>
      </c>
      <c r="H129" s="1">
        <v>138.01181645646511</v>
      </c>
      <c r="I129">
        <f t="shared" si="5"/>
        <v>0.13698850036630233</v>
      </c>
    </row>
    <row r="130" spans="1:9" x14ac:dyDescent="0.3">
      <c r="A130" s="3">
        <v>43965</v>
      </c>
      <c r="B130" s="4">
        <v>129</v>
      </c>
      <c r="C130" s="1">
        <v>77.112685999999997</v>
      </c>
      <c r="D130" s="1">
        <v>78.553822005183946</v>
      </c>
      <c r="E130" s="6">
        <f t="shared" si="4"/>
        <v>1.8688701949559239E-2</v>
      </c>
      <c r="F130" s="6"/>
      <c r="G130" s="1">
        <v>126.335655</v>
      </c>
      <c r="H130" s="1">
        <v>138.31611888763948</v>
      </c>
      <c r="I130">
        <f t="shared" si="5"/>
        <v>9.4830425248038433E-2</v>
      </c>
    </row>
    <row r="131" spans="1:9" x14ac:dyDescent="0.3">
      <c r="A131" s="3">
        <v>43966</v>
      </c>
      <c r="B131" s="4">
        <v>130</v>
      </c>
      <c r="C131" s="1">
        <v>76.656791999999996</v>
      </c>
      <c r="D131" s="1">
        <v>78.952711873218846</v>
      </c>
      <c r="E131" s="6">
        <f t="shared" si="4"/>
        <v>2.9950638597279807E-2</v>
      </c>
      <c r="F131" s="6"/>
      <c r="G131" s="1">
        <v>124.70488</v>
      </c>
      <c r="H131" s="1">
        <v>138.62042131881384</v>
      </c>
      <c r="I131">
        <f t="shared" si="5"/>
        <v>0.11158778484702311</v>
      </c>
    </row>
    <row r="132" spans="1:9" x14ac:dyDescent="0.3">
      <c r="A132" s="3">
        <v>43969</v>
      </c>
      <c r="B132" s="4">
        <v>131</v>
      </c>
      <c r="C132" s="1">
        <v>78.462913999999998</v>
      </c>
      <c r="D132" s="1">
        <v>79.351601741253759</v>
      </c>
      <c r="E132" s="6">
        <f t="shared" si="4"/>
        <v>1.1326213824454206E-2</v>
      </c>
      <c r="F132" s="6"/>
      <c r="G132" s="1">
        <v>135.27510100000001</v>
      </c>
      <c r="H132" s="1">
        <v>138.92472374998817</v>
      </c>
      <c r="I132">
        <f t="shared" si="5"/>
        <v>2.6979264646700713E-2</v>
      </c>
    </row>
    <row r="133" spans="1:9" x14ac:dyDescent="0.3">
      <c r="A133" s="3">
        <v>43970</v>
      </c>
      <c r="B133" s="4">
        <v>132</v>
      </c>
      <c r="C133" s="1">
        <v>78.009521000000007</v>
      </c>
      <c r="D133" s="1">
        <v>79.750491609288673</v>
      </c>
      <c r="E133" s="6">
        <f t="shared" si="4"/>
        <v>2.2317411861670914E-2</v>
      </c>
      <c r="F133" s="6"/>
      <c r="G133" s="1">
        <v>131.208099</v>
      </c>
      <c r="H133" s="1">
        <v>139.22902618116254</v>
      </c>
      <c r="I133">
        <f t="shared" si="5"/>
        <v>6.113134206115229E-2</v>
      </c>
    </row>
    <row r="134" spans="1:9" x14ac:dyDescent="0.3">
      <c r="A134" s="3">
        <v>43971</v>
      </c>
      <c r="B134" s="4">
        <v>133</v>
      </c>
      <c r="C134" s="1">
        <v>79.526664999999994</v>
      </c>
      <c r="D134" s="1">
        <v>80.149381477323573</v>
      </c>
      <c r="E134" s="6">
        <f t="shared" ref="E134:E197" si="8">ABS((C134-D134)/C134)</f>
        <v>7.8302853178060274E-3</v>
      </c>
      <c r="F134" s="6"/>
      <c r="G134" s="1">
        <v>135.26516699999999</v>
      </c>
      <c r="H134" s="1">
        <v>139.5333286123369</v>
      </c>
      <c r="I134">
        <f t="shared" ref="I134:I197" si="9">ABS((G134-H134)/G134)</f>
        <v>3.155403351061483E-2</v>
      </c>
    </row>
    <row r="135" spans="1:9" x14ac:dyDescent="0.3">
      <c r="A135" s="3">
        <v>43972</v>
      </c>
      <c r="B135" s="4">
        <v>134</v>
      </c>
      <c r="C135" s="1">
        <v>78.933753999999993</v>
      </c>
      <c r="D135" s="1">
        <v>80.548271345358501</v>
      </c>
      <c r="E135" s="6">
        <f t="shared" si="8"/>
        <v>2.0454080333725259E-2</v>
      </c>
      <c r="F135" s="6"/>
      <c r="G135" s="1">
        <v>136.91583299999999</v>
      </c>
      <c r="H135" s="1">
        <v>139.83763104351124</v>
      </c>
      <c r="I135">
        <f t="shared" si="9"/>
        <v>2.1340103474455328E-2</v>
      </c>
    </row>
    <row r="136" spans="1:9" x14ac:dyDescent="0.3">
      <c r="A136" s="3">
        <v>43973</v>
      </c>
      <c r="B136" s="4">
        <v>135</v>
      </c>
      <c r="C136" s="1">
        <v>79.441963000000001</v>
      </c>
      <c r="D136" s="1">
        <v>80.9471612133934</v>
      </c>
      <c r="E136" s="6">
        <f t="shared" si="8"/>
        <v>1.8947142751160353E-2</v>
      </c>
      <c r="F136" s="6"/>
      <c r="G136" s="1">
        <v>138.397446</v>
      </c>
      <c r="H136" s="1">
        <v>140.1419334746856</v>
      </c>
      <c r="I136">
        <f t="shared" si="9"/>
        <v>1.2604910893266041E-2</v>
      </c>
    </row>
    <row r="137" spans="1:9" x14ac:dyDescent="0.3">
      <c r="A137" s="3">
        <v>43977</v>
      </c>
      <c r="B137" s="4">
        <v>136</v>
      </c>
      <c r="C137" s="1">
        <v>78.903862000000004</v>
      </c>
      <c r="D137" s="1">
        <v>81.346051081428314</v>
      </c>
      <c r="E137" s="6">
        <f t="shared" si="8"/>
        <v>3.0951451798751119E-2</v>
      </c>
      <c r="F137" s="6"/>
      <c r="G137" s="1">
        <v>144.12506099999999</v>
      </c>
      <c r="H137" s="1">
        <v>140.44623590585994</v>
      </c>
      <c r="I137">
        <f t="shared" si="9"/>
        <v>2.5525228358030339E-2</v>
      </c>
    </row>
    <row r="138" spans="1:9" x14ac:dyDescent="0.3">
      <c r="A138" s="3">
        <v>43978</v>
      </c>
      <c r="B138" s="4">
        <v>137</v>
      </c>
      <c r="C138" s="1">
        <v>79.247642999999997</v>
      </c>
      <c r="D138" s="1">
        <v>81.744940949463228</v>
      </c>
      <c r="E138" s="6">
        <f t="shared" si="8"/>
        <v>3.1512583275987542E-2</v>
      </c>
      <c r="F138" s="6"/>
      <c r="G138" s="1">
        <v>147.75453200000001</v>
      </c>
      <c r="H138" s="1">
        <v>140.7505383370343</v>
      </c>
      <c r="I138">
        <f t="shared" si="9"/>
        <v>4.7402902423092586E-2</v>
      </c>
    </row>
    <row r="139" spans="1:9" x14ac:dyDescent="0.3">
      <c r="A139" s="3">
        <v>43979</v>
      </c>
      <c r="B139" s="4">
        <v>138</v>
      </c>
      <c r="C139" s="1">
        <v>79.282523999999995</v>
      </c>
      <c r="D139" s="1">
        <v>82.143830817498127</v>
      </c>
      <c r="E139" s="6">
        <f t="shared" si="8"/>
        <v>3.6090006638766096E-2</v>
      </c>
      <c r="F139" s="6"/>
      <c r="G139" s="1">
        <v>146.73033100000001</v>
      </c>
      <c r="H139" s="1">
        <v>141.05484076820863</v>
      </c>
      <c r="I139">
        <f t="shared" si="9"/>
        <v>3.8679734401957912E-2</v>
      </c>
    </row>
    <row r="140" spans="1:9" x14ac:dyDescent="0.3">
      <c r="A140" s="3">
        <v>43980</v>
      </c>
      <c r="B140" s="4">
        <v>139</v>
      </c>
      <c r="C140" s="1">
        <v>79.205298999999997</v>
      </c>
      <c r="D140" s="1">
        <v>82.542720685533041</v>
      </c>
      <c r="E140" s="6">
        <f t="shared" si="8"/>
        <v>4.2136343498091519E-2</v>
      </c>
      <c r="F140" s="6"/>
      <c r="G140" s="1">
        <v>145.02995300000001</v>
      </c>
      <c r="H140" s="1">
        <v>141.359143199383</v>
      </c>
      <c r="I140">
        <f t="shared" si="9"/>
        <v>2.5310701166792817E-2</v>
      </c>
    </row>
    <row r="141" spans="1:9" x14ac:dyDescent="0.3">
      <c r="A141" s="3">
        <v>43983</v>
      </c>
      <c r="B141" s="4">
        <v>140</v>
      </c>
      <c r="C141" s="1">
        <v>80.179359000000005</v>
      </c>
      <c r="D141" s="1">
        <v>82.941610553567955</v>
      </c>
      <c r="E141" s="6">
        <f t="shared" si="8"/>
        <v>3.4450905919164929E-2</v>
      </c>
      <c r="F141" s="6"/>
      <c r="G141" s="1">
        <v>145.358093</v>
      </c>
      <c r="H141" s="1">
        <v>141.66344563055736</v>
      </c>
      <c r="I141">
        <f t="shared" si="9"/>
        <v>2.5417555315909619E-2</v>
      </c>
    </row>
    <row r="142" spans="1:9" x14ac:dyDescent="0.3">
      <c r="A142" s="3">
        <v>43984</v>
      </c>
      <c r="B142" s="4">
        <v>141</v>
      </c>
      <c r="C142" s="1">
        <v>80.550545</v>
      </c>
      <c r="D142" s="1">
        <v>83.340500421602854</v>
      </c>
      <c r="E142" s="6">
        <f t="shared" si="8"/>
        <v>3.4636083736030027E-2</v>
      </c>
      <c r="F142" s="6"/>
      <c r="G142" s="1">
        <v>147.51589999999999</v>
      </c>
      <c r="H142" s="1">
        <v>141.9677480617317</v>
      </c>
      <c r="I142">
        <f t="shared" si="9"/>
        <v>3.7610535123795405E-2</v>
      </c>
    </row>
    <row r="143" spans="1:9" x14ac:dyDescent="0.3">
      <c r="A143" s="3">
        <v>43985</v>
      </c>
      <c r="B143" s="4">
        <v>142</v>
      </c>
      <c r="C143" s="1">
        <v>80.993979999999993</v>
      </c>
      <c r="D143" s="1">
        <v>83.739390289637768</v>
      </c>
      <c r="E143" s="6">
        <f t="shared" si="8"/>
        <v>3.389647341244096E-2</v>
      </c>
      <c r="F143" s="6"/>
      <c r="G143" s="1">
        <v>152.48779300000001</v>
      </c>
      <c r="H143" s="1">
        <v>142.27205049290606</v>
      </c>
      <c r="I143">
        <f t="shared" si="9"/>
        <v>6.6993838038523837E-2</v>
      </c>
    </row>
    <row r="144" spans="1:9" x14ac:dyDescent="0.3">
      <c r="A144" s="3">
        <v>43986</v>
      </c>
      <c r="B144" s="4">
        <v>143</v>
      </c>
      <c r="C144" s="1">
        <v>80.296447999999998</v>
      </c>
      <c r="D144" s="1">
        <v>84.138280157672682</v>
      </c>
      <c r="E144" s="6">
        <f t="shared" si="8"/>
        <v>4.7845605295923972E-2</v>
      </c>
      <c r="F144" s="6"/>
      <c r="G144" s="1">
        <v>155.03338600000001</v>
      </c>
      <c r="H144" s="1">
        <v>142.5763529240804</v>
      </c>
      <c r="I144">
        <f t="shared" si="9"/>
        <v>8.0350648317257356E-2</v>
      </c>
    </row>
    <row r="145" spans="1:9" x14ac:dyDescent="0.3">
      <c r="A145" s="3">
        <v>43987</v>
      </c>
      <c r="B145" s="4">
        <v>144</v>
      </c>
      <c r="C145" s="1">
        <v>82.583374000000006</v>
      </c>
      <c r="D145" s="1">
        <v>84.537170025707582</v>
      </c>
      <c r="E145" s="6">
        <f t="shared" si="8"/>
        <v>2.3658466965851686E-2</v>
      </c>
      <c r="F145" s="6"/>
      <c r="G145" s="1">
        <v>160.46267700000001</v>
      </c>
      <c r="H145" s="1">
        <v>142.88065535525476</v>
      </c>
      <c r="I145">
        <f t="shared" si="9"/>
        <v>0.10957078601365508</v>
      </c>
    </row>
    <row r="146" spans="1:9" x14ac:dyDescent="0.3">
      <c r="A146" s="3">
        <v>43990</v>
      </c>
      <c r="B146" s="4">
        <v>145</v>
      </c>
      <c r="C146" s="1">
        <v>83.071640000000002</v>
      </c>
      <c r="D146" s="1">
        <v>84.936059893742495</v>
      </c>
      <c r="E146" s="6">
        <f t="shared" si="8"/>
        <v>2.2443518555098865E-2</v>
      </c>
      <c r="F146" s="6"/>
      <c r="G146" s="1">
        <v>162.00396699999999</v>
      </c>
      <c r="H146" s="1">
        <v>143.18495778642909</v>
      </c>
      <c r="I146">
        <f t="shared" si="9"/>
        <v>0.11616387895964853</v>
      </c>
    </row>
    <row r="147" spans="1:9" x14ac:dyDescent="0.3">
      <c r="A147" s="3">
        <v>43991</v>
      </c>
      <c r="B147" s="4">
        <v>146</v>
      </c>
      <c r="C147" s="1">
        <v>85.694878000000003</v>
      </c>
      <c r="D147" s="1">
        <v>85.334949761777409</v>
      </c>
      <c r="E147" s="6">
        <f t="shared" si="8"/>
        <v>4.2001137830267252E-3</v>
      </c>
      <c r="F147" s="6"/>
      <c r="G147" s="1">
        <v>157.21107499999999</v>
      </c>
      <c r="H147" s="1">
        <v>143.48926021760346</v>
      </c>
      <c r="I147">
        <f t="shared" si="9"/>
        <v>8.7282748892827916E-2</v>
      </c>
    </row>
    <row r="148" spans="1:9" x14ac:dyDescent="0.3">
      <c r="A148" s="3">
        <v>43992</v>
      </c>
      <c r="B148" s="4">
        <v>147</v>
      </c>
      <c r="C148" s="1">
        <v>87.899590000000003</v>
      </c>
      <c r="D148" s="1">
        <v>85.733839629812309</v>
      </c>
      <c r="E148" s="6">
        <f t="shared" si="8"/>
        <v>2.4638913221184475E-2</v>
      </c>
      <c r="F148" s="6"/>
      <c r="G148" s="1">
        <v>153.25344799999999</v>
      </c>
      <c r="H148" s="1">
        <v>143.79356264877782</v>
      </c>
      <c r="I148">
        <f t="shared" si="9"/>
        <v>6.1727063727937591E-2</v>
      </c>
    </row>
    <row r="149" spans="1:9" x14ac:dyDescent="0.3">
      <c r="A149" s="3">
        <v>43993</v>
      </c>
      <c r="B149" s="4">
        <v>148</v>
      </c>
      <c r="C149" s="1">
        <v>83.679496999999998</v>
      </c>
      <c r="D149" s="1">
        <v>86.132729497847237</v>
      </c>
      <c r="E149" s="6">
        <f t="shared" si="8"/>
        <v>2.9317008177609374E-2</v>
      </c>
      <c r="F149" s="6"/>
      <c r="G149" s="1">
        <v>142.633499</v>
      </c>
      <c r="H149" s="1">
        <v>144.09786507995216</v>
      </c>
      <c r="I149">
        <f t="shared" si="9"/>
        <v>1.0266635048700285E-2</v>
      </c>
    </row>
    <row r="150" spans="1:9" x14ac:dyDescent="0.3">
      <c r="A150" s="3">
        <v>43994</v>
      </c>
      <c r="B150" s="4">
        <v>149</v>
      </c>
      <c r="C150" s="1">
        <v>84.401947000000007</v>
      </c>
      <c r="D150" s="1">
        <v>86.531619365882136</v>
      </c>
      <c r="E150" s="6">
        <f t="shared" si="8"/>
        <v>2.5232502822264621E-2</v>
      </c>
      <c r="F150" s="6"/>
      <c r="G150" s="1">
        <v>143.69747899999999</v>
      </c>
      <c r="H150" s="1">
        <v>144.40216751112652</v>
      </c>
      <c r="I150">
        <f t="shared" si="9"/>
        <v>4.9039726794826649E-3</v>
      </c>
    </row>
    <row r="151" spans="1:9" x14ac:dyDescent="0.3">
      <c r="A151" s="3">
        <v>43997</v>
      </c>
      <c r="B151" s="4">
        <v>150</v>
      </c>
      <c r="C151" s="1">
        <v>85.445755000000005</v>
      </c>
      <c r="D151" s="1">
        <v>86.93050923391705</v>
      </c>
      <c r="E151" s="6">
        <f t="shared" si="8"/>
        <v>1.7376571064496353E-2</v>
      </c>
      <c r="F151" s="6"/>
      <c r="G151" s="1">
        <v>145.80557300000001</v>
      </c>
      <c r="H151" s="1">
        <v>144.70646994230088</v>
      </c>
      <c r="I151">
        <f t="shared" si="9"/>
        <v>7.5381416161584228E-3</v>
      </c>
    </row>
    <row r="152" spans="1:9" x14ac:dyDescent="0.3">
      <c r="A152" s="3">
        <v>43998</v>
      </c>
      <c r="B152" s="4">
        <v>151</v>
      </c>
      <c r="C152" s="1">
        <v>87.710257999999996</v>
      </c>
      <c r="D152" s="1">
        <v>87.329399101951964</v>
      </c>
      <c r="E152" s="6">
        <f t="shared" si="8"/>
        <v>4.3422389436824178E-3</v>
      </c>
      <c r="F152" s="6"/>
      <c r="G152" s="1">
        <v>148.27162200000001</v>
      </c>
      <c r="H152" s="1">
        <v>145.01077237347522</v>
      </c>
      <c r="I152">
        <f t="shared" si="9"/>
        <v>2.1992405441715528E-2</v>
      </c>
    </row>
    <row r="153" spans="1:9" x14ac:dyDescent="0.3">
      <c r="A153" s="3">
        <v>43999</v>
      </c>
      <c r="B153" s="4">
        <v>152</v>
      </c>
      <c r="C153" s="1">
        <v>87.588195999999996</v>
      </c>
      <c r="D153" s="1">
        <v>87.728288969986863</v>
      </c>
      <c r="E153" s="6">
        <f t="shared" si="8"/>
        <v>1.5994503413093123E-3</v>
      </c>
      <c r="F153" s="6"/>
      <c r="G153" s="1">
        <v>147.50595100000001</v>
      </c>
      <c r="H153" s="1">
        <v>145.31507480464958</v>
      </c>
      <c r="I153">
        <f t="shared" si="9"/>
        <v>1.4852798687087727E-2</v>
      </c>
    </row>
    <row r="154" spans="1:9" x14ac:dyDescent="0.3">
      <c r="A154" s="3">
        <v>44000</v>
      </c>
      <c r="B154" s="4">
        <v>153</v>
      </c>
      <c r="C154" s="1">
        <v>87.623076999999995</v>
      </c>
      <c r="D154" s="1">
        <v>88.127178838021777</v>
      </c>
      <c r="E154" s="6">
        <f t="shared" si="8"/>
        <v>5.753071625432443E-3</v>
      </c>
      <c r="F154" s="6"/>
      <c r="G154" s="1">
        <v>147.39656099999999</v>
      </c>
      <c r="H154" s="1">
        <v>145.61937723582392</v>
      </c>
      <c r="I154">
        <f t="shared" si="9"/>
        <v>1.2057158946714318E-2</v>
      </c>
    </row>
    <row r="155" spans="1:9" x14ac:dyDescent="0.3">
      <c r="A155" s="3">
        <v>44001</v>
      </c>
      <c r="B155" s="4">
        <v>154</v>
      </c>
      <c r="C155" s="1">
        <v>87.122337000000002</v>
      </c>
      <c r="D155" s="1">
        <v>88.526068706056691</v>
      </c>
      <c r="E155" s="6">
        <f t="shared" si="8"/>
        <v>1.6112190677996723E-2</v>
      </c>
      <c r="F155" s="6"/>
      <c r="G155" s="1">
        <v>144.55264299999999</v>
      </c>
      <c r="H155" s="1">
        <v>145.92367966699828</v>
      </c>
      <c r="I155">
        <f t="shared" si="9"/>
        <v>9.4846876441981986E-3</v>
      </c>
    </row>
    <row r="156" spans="1:9" x14ac:dyDescent="0.3">
      <c r="A156" s="3">
        <v>44004</v>
      </c>
      <c r="B156" s="4">
        <v>155</v>
      </c>
      <c r="C156" s="1">
        <v>89.401786999999999</v>
      </c>
      <c r="D156" s="1">
        <v>88.92495857409159</v>
      </c>
      <c r="E156" s="6">
        <f t="shared" si="8"/>
        <v>5.3335446852802657E-3</v>
      </c>
      <c r="F156" s="6"/>
      <c r="G156" s="1">
        <v>144.12506099999999</v>
      </c>
      <c r="H156" s="1">
        <v>146.22798209817262</v>
      </c>
      <c r="I156">
        <f t="shared" si="9"/>
        <v>1.4590946803988722E-2</v>
      </c>
    </row>
    <row r="157" spans="1:9" x14ac:dyDescent="0.3">
      <c r="A157" s="3">
        <v>44005</v>
      </c>
      <c r="B157" s="4">
        <v>156</v>
      </c>
      <c r="C157" s="1">
        <v>91.310051000000001</v>
      </c>
      <c r="D157" s="1">
        <v>89.323848442126504</v>
      </c>
      <c r="E157" s="6">
        <f t="shared" si="8"/>
        <v>2.1752288341986548E-2</v>
      </c>
      <c r="F157" s="6"/>
      <c r="G157" s="1">
        <v>144.04551699999999</v>
      </c>
      <c r="H157" s="1">
        <v>146.53228452934698</v>
      </c>
      <c r="I157">
        <f t="shared" si="9"/>
        <v>1.7263762046457798E-2</v>
      </c>
    </row>
    <row r="158" spans="1:9" x14ac:dyDescent="0.3">
      <c r="A158" s="3">
        <v>44006</v>
      </c>
      <c r="B158" s="4">
        <v>157</v>
      </c>
      <c r="C158" s="1">
        <v>89.698241999999993</v>
      </c>
      <c r="D158" s="1">
        <v>89.722738310161418</v>
      </c>
      <c r="E158" s="6">
        <f t="shared" si="8"/>
        <v>2.7309688144640134E-4</v>
      </c>
      <c r="F158" s="6"/>
      <c r="G158" s="1">
        <v>137.57212799999999</v>
      </c>
      <c r="H158" s="1">
        <v>146.83658696052134</v>
      </c>
      <c r="I158">
        <f t="shared" si="9"/>
        <v>6.7342557647442611E-2</v>
      </c>
    </row>
    <row r="159" spans="1:9" x14ac:dyDescent="0.3">
      <c r="A159" s="3">
        <v>44007</v>
      </c>
      <c r="B159" s="4">
        <v>158</v>
      </c>
      <c r="C159" s="1">
        <v>90.889037999999999</v>
      </c>
      <c r="D159" s="1">
        <v>90.121628178196318</v>
      </c>
      <c r="E159" s="6">
        <f t="shared" si="8"/>
        <v>8.4433704953911139E-3</v>
      </c>
      <c r="F159" s="6"/>
      <c r="G159" s="1">
        <v>141.65901199999999</v>
      </c>
      <c r="H159" s="1">
        <v>147.14088939169568</v>
      </c>
      <c r="I159">
        <f t="shared" si="9"/>
        <v>3.8697696068187251E-2</v>
      </c>
    </row>
    <row r="160" spans="1:9" x14ac:dyDescent="0.3">
      <c r="A160" s="3">
        <v>44008</v>
      </c>
      <c r="B160" s="4">
        <v>159</v>
      </c>
      <c r="C160" s="1">
        <v>88.096405000000004</v>
      </c>
      <c r="D160" s="1">
        <v>90.520518046231246</v>
      </c>
      <c r="E160" s="6">
        <f t="shared" si="8"/>
        <v>2.7516594419843138E-2</v>
      </c>
      <c r="F160" s="6"/>
      <c r="G160" s="1">
        <v>137.432907</v>
      </c>
      <c r="H160" s="1">
        <v>147.44519182287004</v>
      </c>
      <c r="I160">
        <f t="shared" si="9"/>
        <v>7.2852165041302985E-2</v>
      </c>
    </row>
    <row r="161" spans="1:9" x14ac:dyDescent="0.3">
      <c r="A161" s="3">
        <v>44011</v>
      </c>
      <c r="B161" s="4">
        <v>160</v>
      </c>
      <c r="C161" s="1">
        <v>90.126732000000004</v>
      </c>
      <c r="D161" s="1">
        <v>90.919407914266145</v>
      </c>
      <c r="E161" s="6">
        <f t="shared" si="8"/>
        <v>8.795125449196816E-3</v>
      </c>
      <c r="F161" s="6"/>
      <c r="G161" s="1">
        <v>142.434631</v>
      </c>
      <c r="H161" s="1">
        <v>147.74949425404441</v>
      </c>
      <c r="I161">
        <f t="shared" si="9"/>
        <v>3.7314403222938185E-2</v>
      </c>
    </row>
    <row r="162" spans="1:9" x14ac:dyDescent="0.3">
      <c r="A162" s="3">
        <v>44012</v>
      </c>
      <c r="B162" s="4">
        <v>161</v>
      </c>
      <c r="C162" s="1">
        <v>90.879065999999995</v>
      </c>
      <c r="D162" s="1">
        <v>91.318297782301059</v>
      </c>
      <c r="E162" s="6">
        <f t="shared" si="8"/>
        <v>4.8331458677300264E-3</v>
      </c>
      <c r="F162" s="6"/>
      <c r="G162" s="1">
        <v>143.77702300000001</v>
      </c>
      <c r="H162" s="1">
        <v>148.05379668521874</v>
      </c>
      <c r="I162">
        <f t="shared" si="9"/>
        <v>2.9745877303487694E-2</v>
      </c>
    </row>
    <row r="163" spans="1:9" x14ac:dyDescent="0.3">
      <c r="A163" s="3">
        <v>44013</v>
      </c>
      <c r="B163" s="4">
        <v>162</v>
      </c>
      <c r="C163" s="1">
        <v>90.707176000000004</v>
      </c>
      <c r="D163" s="1">
        <v>91.717187650335958</v>
      </c>
      <c r="E163" s="6">
        <f t="shared" si="8"/>
        <v>1.1134859389029533E-2</v>
      </c>
      <c r="F163" s="6"/>
      <c r="G163" s="1">
        <v>143.29972799999999</v>
      </c>
      <c r="H163" s="1">
        <v>148.35809911639308</v>
      </c>
      <c r="I163">
        <f t="shared" si="9"/>
        <v>3.529923738859498E-2</v>
      </c>
    </row>
    <row r="164" spans="1:9" x14ac:dyDescent="0.3">
      <c r="A164" s="3">
        <v>44014</v>
      </c>
      <c r="B164" s="4">
        <v>163</v>
      </c>
      <c r="C164" s="1">
        <v>90.707176000000004</v>
      </c>
      <c r="D164" s="1">
        <v>92.116077518370872</v>
      </c>
      <c r="E164" s="6">
        <f t="shared" si="8"/>
        <v>1.5532415190291759E-2</v>
      </c>
      <c r="F164" s="6"/>
      <c r="G164" s="1">
        <v>144.20462000000001</v>
      </c>
      <c r="H164" s="1">
        <v>148.66240154756744</v>
      </c>
      <c r="I164">
        <f t="shared" si="9"/>
        <v>3.0912889944631702E-2</v>
      </c>
    </row>
    <row r="165" spans="1:9" x14ac:dyDescent="0.3">
      <c r="A165" s="3">
        <v>44018</v>
      </c>
      <c r="B165" s="4">
        <v>164</v>
      </c>
      <c r="C165" s="1">
        <v>93.133613999999994</v>
      </c>
      <c r="D165" s="1">
        <v>92.514967386405786</v>
      </c>
      <c r="E165" s="6">
        <f t="shared" si="8"/>
        <v>6.6425706790913149E-3</v>
      </c>
      <c r="F165" s="6"/>
      <c r="G165" s="1">
        <v>146.39224200000001</v>
      </c>
      <c r="H165" s="1">
        <v>148.9667039787418</v>
      </c>
      <c r="I165">
        <f t="shared" si="9"/>
        <v>1.7586054722365647E-2</v>
      </c>
    </row>
    <row r="166" spans="1:9" x14ac:dyDescent="0.3">
      <c r="A166" s="3">
        <v>44019</v>
      </c>
      <c r="B166" s="4">
        <v>165</v>
      </c>
      <c r="C166" s="1">
        <v>92.844634999999997</v>
      </c>
      <c r="D166" s="1">
        <v>92.9138572544407</v>
      </c>
      <c r="E166" s="6">
        <f t="shared" si="8"/>
        <v>7.4557086083329503E-4</v>
      </c>
      <c r="F166" s="6"/>
      <c r="G166" s="1">
        <v>144.15489199999999</v>
      </c>
      <c r="H166" s="1">
        <v>149.27100640991614</v>
      </c>
      <c r="I166">
        <f t="shared" si="9"/>
        <v>3.549039743941642E-2</v>
      </c>
    </row>
    <row r="167" spans="1:9" x14ac:dyDescent="0.3">
      <c r="A167" s="3">
        <v>44020</v>
      </c>
      <c r="B167" s="4">
        <v>166</v>
      </c>
      <c r="C167" s="1">
        <v>95.006996000000001</v>
      </c>
      <c r="D167" s="1">
        <v>93.312747122475599</v>
      </c>
      <c r="E167" s="6">
        <f t="shared" si="8"/>
        <v>1.7832885459555015E-2</v>
      </c>
      <c r="F167" s="6"/>
      <c r="G167" s="1">
        <v>144.77140800000001</v>
      </c>
      <c r="H167" s="1">
        <v>149.5753088410905</v>
      </c>
      <c r="I167">
        <f t="shared" si="9"/>
        <v>3.3182662981978424E-2</v>
      </c>
    </row>
    <row r="168" spans="1:9" x14ac:dyDescent="0.3">
      <c r="A168" s="3">
        <v>44021</v>
      </c>
      <c r="B168" s="4">
        <v>167</v>
      </c>
      <c r="C168" s="1">
        <v>95.415558000000004</v>
      </c>
      <c r="D168" s="1">
        <v>93.711636990510513</v>
      </c>
      <c r="E168" s="6">
        <f t="shared" si="8"/>
        <v>1.7857894930400041E-2</v>
      </c>
      <c r="F168" s="6"/>
      <c r="G168" s="1">
        <v>140.57513399999999</v>
      </c>
      <c r="H168" s="1">
        <v>149.87961127226487</v>
      </c>
      <c r="I168">
        <f t="shared" si="9"/>
        <v>6.6188642382975615E-2</v>
      </c>
    </row>
    <row r="169" spans="1:9" x14ac:dyDescent="0.3">
      <c r="A169" s="3">
        <v>44022</v>
      </c>
      <c r="B169" s="4">
        <v>168</v>
      </c>
      <c r="C169" s="1">
        <v>95.582465999999997</v>
      </c>
      <c r="D169" s="1">
        <v>94.110526858545427</v>
      </c>
      <c r="E169" s="6">
        <f t="shared" si="8"/>
        <v>1.539967739956165E-2</v>
      </c>
      <c r="F169" s="6"/>
      <c r="G169" s="1">
        <v>141.64906300000001</v>
      </c>
      <c r="H169" s="1">
        <v>150.1839137034392</v>
      </c>
      <c r="I169">
        <f t="shared" si="9"/>
        <v>6.0253492135272292E-2</v>
      </c>
    </row>
    <row r="170" spans="1:9" x14ac:dyDescent="0.3">
      <c r="A170" s="3">
        <v>44025</v>
      </c>
      <c r="B170" s="4">
        <v>169</v>
      </c>
      <c r="C170" s="1">
        <v>95.141525000000001</v>
      </c>
      <c r="D170" s="1">
        <v>94.509416726580326</v>
      </c>
      <c r="E170" s="6">
        <f t="shared" si="8"/>
        <v>6.6438736757653931E-3</v>
      </c>
      <c r="F170" s="6"/>
      <c r="G170" s="1">
        <v>142.68322800000001</v>
      </c>
      <c r="H170" s="1">
        <v>150.48821613461357</v>
      </c>
      <c r="I170">
        <f t="shared" si="9"/>
        <v>5.4701510780324869E-2</v>
      </c>
    </row>
    <row r="171" spans="1:9" x14ac:dyDescent="0.3">
      <c r="A171" s="3">
        <v>44026</v>
      </c>
      <c r="B171" s="4">
        <v>170</v>
      </c>
      <c r="C171" s="1">
        <v>96.715964999999997</v>
      </c>
      <c r="D171" s="1">
        <v>94.90830659461524</v>
      </c>
      <c r="E171" s="6">
        <f t="shared" si="8"/>
        <v>1.8690382765500575E-2</v>
      </c>
      <c r="F171" s="6"/>
      <c r="G171" s="1">
        <v>147.267303</v>
      </c>
      <c r="H171" s="1">
        <v>150.7925185657879</v>
      </c>
      <c r="I171">
        <f t="shared" si="9"/>
        <v>2.3937530558211573E-2</v>
      </c>
    </row>
    <row r="172" spans="1:9" x14ac:dyDescent="0.3">
      <c r="A172" s="3">
        <v>44027</v>
      </c>
      <c r="B172" s="4">
        <v>171</v>
      </c>
      <c r="C172" s="1">
        <v>97.381111000000004</v>
      </c>
      <c r="D172" s="1">
        <v>95.307196462650154</v>
      </c>
      <c r="E172" s="6">
        <f t="shared" si="8"/>
        <v>2.1296887209983156E-2</v>
      </c>
      <c r="F172" s="6"/>
      <c r="G172" s="1">
        <v>151.07576</v>
      </c>
      <c r="H172" s="1">
        <v>151.09682099696226</v>
      </c>
      <c r="I172">
        <f t="shared" si="9"/>
        <v>1.3940685760748369E-4</v>
      </c>
    </row>
    <row r="173" spans="1:9" x14ac:dyDescent="0.3">
      <c r="A173" s="3">
        <v>44028</v>
      </c>
      <c r="B173" s="4">
        <v>172</v>
      </c>
      <c r="C173" s="1">
        <v>96.182845999999998</v>
      </c>
      <c r="D173" s="1">
        <v>95.706086330685068</v>
      </c>
      <c r="E173" s="6">
        <f t="shared" si="8"/>
        <v>4.9568055962383364E-3</v>
      </c>
      <c r="F173" s="6"/>
      <c r="G173" s="1">
        <v>152.21929900000001</v>
      </c>
      <c r="H173" s="1">
        <v>151.4011234281366</v>
      </c>
      <c r="I173">
        <f t="shared" si="9"/>
        <v>5.3749792387587231E-3</v>
      </c>
    </row>
    <row r="174" spans="1:9" x14ac:dyDescent="0.3">
      <c r="A174" s="3">
        <v>44029</v>
      </c>
      <c r="B174" s="4">
        <v>173</v>
      </c>
      <c r="C174" s="1">
        <v>95.988533000000004</v>
      </c>
      <c r="D174" s="1">
        <v>96.104976198719967</v>
      </c>
      <c r="E174" s="6">
        <f t="shared" si="8"/>
        <v>1.2130948883234151E-3</v>
      </c>
      <c r="F174" s="6"/>
      <c r="G174" s="1">
        <v>154.12851000000001</v>
      </c>
      <c r="H174" s="1">
        <v>151.70542585931096</v>
      </c>
      <c r="I174">
        <f t="shared" si="9"/>
        <v>1.5721193572097999E-2</v>
      </c>
    </row>
    <row r="175" spans="1:9" x14ac:dyDescent="0.3">
      <c r="A175" s="3">
        <v>44032</v>
      </c>
      <c r="B175" s="4">
        <v>174</v>
      </c>
      <c r="C175" s="1">
        <v>98.011391000000003</v>
      </c>
      <c r="D175" s="1">
        <v>96.503866066754881</v>
      </c>
      <c r="E175" s="6">
        <f t="shared" si="8"/>
        <v>1.5381119662357634E-2</v>
      </c>
      <c r="F175" s="6"/>
      <c r="G175" s="1">
        <v>152.527557</v>
      </c>
      <c r="H175" s="1">
        <v>152.00972829048533</v>
      </c>
      <c r="I175">
        <f t="shared" si="9"/>
        <v>3.3949846158925516E-3</v>
      </c>
    </row>
    <row r="176" spans="1:9" x14ac:dyDescent="0.3">
      <c r="A176" s="3">
        <v>44033</v>
      </c>
      <c r="B176" s="4">
        <v>175</v>
      </c>
      <c r="C176" s="1">
        <v>96.658660999999995</v>
      </c>
      <c r="D176" s="1">
        <v>96.902755934789795</v>
      </c>
      <c r="E176" s="6">
        <f t="shared" si="8"/>
        <v>2.5253291558611579E-3</v>
      </c>
      <c r="F176" s="6"/>
      <c r="G176" s="1">
        <v>153.889847</v>
      </c>
      <c r="H176" s="1">
        <v>152.31403072165966</v>
      </c>
      <c r="I176">
        <f t="shared" si="9"/>
        <v>1.0239897621968138E-2</v>
      </c>
    </row>
    <row r="177" spans="1:9" x14ac:dyDescent="0.3">
      <c r="A177" s="3">
        <v>44034</v>
      </c>
      <c r="B177" s="4">
        <v>176</v>
      </c>
      <c r="C177" s="1">
        <v>96.930199000000002</v>
      </c>
      <c r="D177" s="1">
        <v>97.301645802824694</v>
      </c>
      <c r="E177" s="6">
        <f t="shared" si="8"/>
        <v>3.8321060583471271E-3</v>
      </c>
      <c r="F177" s="6"/>
      <c r="G177" s="1">
        <v>153.740692</v>
      </c>
      <c r="H177" s="1">
        <v>152.61833315283403</v>
      </c>
      <c r="I177">
        <f t="shared" si="9"/>
        <v>7.3003369021258837E-3</v>
      </c>
    </row>
    <row r="178" spans="1:9" x14ac:dyDescent="0.3">
      <c r="A178" s="3">
        <v>44035</v>
      </c>
      <c r="B178" s="4">
        <v>177</v>
      </c>
      <c r="C178" s="1">
        <v>92.518287999999998</v>
      </c>
      <c r="D178" s="1">
        <v>97.700535670859608</v>
      </c>
      <c r="E178" s="6">
        <f t="shared" si="8"/>
        <v>5.6013224875709006E-2</v>
      </c>
      <c r="F178" s="6"/>
      <c r="G178" s="1">
        <v>152.86563100000001</v>
      </c>
      <c r="H178" s="1">
        <v>152.92263558400839</v>
      </c>
      <c r="I178">
        <f t="shared" si="9"/>
        <v>3.7290647763971321E-4</v>
      </c>
    </row>
    <row r="179" spans="1:9" x14ac:dyDescent="0.3">
      <c r="A179" s="3">
        <v>44036</v>
      </c>
      <c r="B179" s="4">
        <v>178</v>
      </c>
      <c r="C179" s="1">
        <v>92.289092999999994</v>
      </c>
      <c r="D179" s="1">
        <v>98.099425538894522</v>
      </c>
      <c r="E179" s="6">
        <f t="shared" si="8"/>
        <v>6.2957954727050236E-2</v>
      </c>
      <c r="F179" s="6"/>
      <c r="G179" s="1">
        <v>148.58981299999999</v>
      </c>
      <c r="H179" s="1">
        <v>153.22693801518272</v>
      </c>
      <c r="I179">
        <f t="shared" si="9"/>
        <v>3.1207556706345223E-2</v>
      </c>
    </row>
    <row r="180" spans="1:9" x14ac:dyDescent="0.3">
      <c r="A180" s="3">
        <v>44039</v>
      </c>
      <c r="B180" s="4">
        <v>179</v>
      </c>
      <c r="C180" s="1">
        <v>94.476364000000004</v>
      </c>
      <c r="D180" s="1">
        <v>98.498315406929436</v>
      </c>
      <c r="E180" s="6">
        <f t="shared" si="8"/>
        <v>4.2570980048823974E-2</v>
      </c>
      <c r="F180" s="6"/>
      <c r="G180" s="1">
        <v>149.91233800000001</v>
      </c>
      <c r="H180" s="1">
        <v>153.53124044635706</v>
      </c>
      <c r="I180">
        <f t="shared" si="9"/>
        <v>2.4140124119450761E-2</v>
      </c>
    </row>
    <row r="181" spans="1:9" x14ac:dyDescent="0.3">
      <c r="A181" s="3">
        <v>44040</v>
      </c>
      <c r="B181" s="4">
        <v>180</v>
      </c>
      <c r="C181" s="1">
        <v>92.924355000000006</v>
      </c>
      <c r="D181" s="1">
        <v>98.897205274964335</v>
      </c>
      <c r="E181" s="6">
        <f t="shared" si="8"/>
        <v>6.4276478162956632E-2</v>
      </c>
      <c r="F181" s="6"/>
      <c r="G181" s="1">
        <v>151.155304</v>
      </c>
      <c r="H181" s="1">
        <v>153.83554287753142</v>
      </c>
      <c r="I181">
        <f t="shared" si="9"/>
        <v>1.7731689240169983E-2</v>
      </c>
    </row>
    <row r="182" spans="1:9" x14ac:dyDescent="0.3">
      <c r="A182" s="3">
        <v>44041</v>
      </c>
      <c r="B182" s="4">
        <v>181</v>
      </c>
      <c r="C182" s="1">
        <v>94.705558999999994</v>
      </c>
      <c r="D182" s="1">
        <v>99.296095142999249</v>
      </c>
      <c r="E182" s="6">
        <f t="shared" si="8"/>
        <v>4.8471665142689836E-2</v>
      </c>
      <c r="F182" s="6"/>
      <c r="G182" s="1">
        <v>153.71086099999999</v>
      </c>
      <c r="H182" s="1">
        <v>154.13984530870579</v>
      </c>
      <c r="I182">
        <f t="shared" si="9"/>
        <v>2.7908522918611016E-3</v>
      </c>
    </row>
    <row r="183" spans="1:9" x14ac:dyDescent="0.3">
      <c r="A183" s="3">
        <v>44042</v>
      </c>
      <c r="B183" s="4">
        <v>182</v>
      </c>
      <c r="C183" s="1">
        <v>95.851517000000001</v>
      </c>
      <c r="D183" s="1">
        <v>99.694985011034163</v>
      </c>
      <c r="E183" s="6">
        <f t="shared" si="8"/>
        <v>4.0098144832013058E-2</v>
      </c>
      <c r="F183" s="6"/>
      <c r="G183" s="1">
        <v>148.321335</v>
      </c>
      <c r="H183" s="1">
        <v>154.44414773988012</v>
      </c>
      <c r="I183">
        <f t="shared" si="9"/>
        <v>4.1280728358331707E-2</v>
      </c>
    </row>
    <row r="184" spans="1:9" x14ac:dyDescent="0.3">
      <c r="A184" s="3">
        <v>44043</v>
      </c>
      <c r="B184" s="4">
        <v>183</v>
      </c>
      <c r="C184" s="1">
        <v>105.88608600000001</v>
      </c>
      <c r="D184" s="1">
        <v>100.09387487906908</v>
      </c>
      <c r="E184" s="6">
        <f t="shared" si="8"/>
        <v>5.4702287521808377E-2</v>
      </c>
      <c r="F184" s="6"/>
      <c r="G184" s="1">
        <v>148.53015099999999</v>
      </c>
      <c r="H184" s="1">
        <v>154.74845017105449</v>
      </c>
      <c r="I184">
        <f t="shared" si="9"/>
        <v>4.1865568231021978E-2</v>
      </c>
    </row>
    <row r="185" spans="1:9" x14ac:dyDescent="0.3">
      <c r="A185" s="3">
        <v>44046</v>
      </c>
      <c r="B185" s="4">
        <v>184</v>
      </c>
      <c r="C185" s="1">
        <v>108.554153</v>
      </c>
      <c r="D185" s="1">
        <v>100.49276474710398</v>
      </c>
      <c r="E185" s="6">
        <f t="shared" si="8"/>
        <v>7.4261444911241883E-2</v>
      </c>
      <c r="F185" s="6"/>
      <c r="G185" s="1">
        <v>147.694885</v>
      </c>
      <c r="H185" s="1">
        <v>155.05275260222885</v>
      </c>
      <c r="I185">
        <f t="shared" si="9"/>
        <v>4.9818025872926136E-2</v>
      </c>
    </row>
    <row r="186" spans="1:9" x14ac:dyDescent="0.3">
      <c r="A186" s="3">
        <v>44047</v>
      </c>
      <c r="B186" s="4">
        <v>185</v>
      </c>
      <c r="C186" s="1">
        <v>109.279099</v>
      </c>
      <c r="D186" s="1">
        <v>100.89165461513889</v>
      </c>
      <c r="E186" s="6">
        <f t="shared" si="8"/>
        <v>7.6752503100900496E-2</v>
      </c>
      <c r="F186" s="6"/>
      <c r="G186" s="1">
        <v>146.501633</v>
      </c>
      <c r="H186" s="1">
        <v>155.35705503340319</v>
      </c>
      <c r="I186">
        <f t="shared" si="9"/>
        <v>6.0445893005187094E-2</v>
      </c>
    </row>
    <row r="187" spans="1:9" x14ac:dyDescent="0.3">
      <c r="A187" s="3">
        <v>44048</v>
      </c>
      <c r="B187" s="4">
        <v>186</v>
      </c>
      <c r="C187" s="1">
        <v>109.675194</v>
      </c>
      <c r="D187" s="1">
        <v>101.2905444831738</v>
      </c>
      <c r="E187" s="6">
        <f t="shared" si="8"/>
        <v>7.6449826173329585E-2</v>
      </c>
      <c r="F187" s="6"/>
      <c r="G187" s="1">
        <v>149.972015</v>
      </c>
      <c r="H187" s="1">
        <v>155.66135746457755</v>
      </c>
      <c r="I187">
        <f t="shared" si="9"/>
        <v>3.793602736202184E-2</v>
      </c>
    </row>
    <row r="188" spans="1:9" x14ac:dyDescent="0.3">
      <c r="A188" s="3">
        <v>44049</v>
      </c>
      <c r="B188" s="4">
        <v>187</v>
      </c>
      <c r="C188" s="1">
        <v>113.501678</v>
      </c>
      <c r="D188" s="1">
        <v>101.6894343512087</v>
      </c>
      <c r="E188" s="6">
        <f t="shared" si="8"/>
        <v>0.10407109266517887</v>
      </c>
      <c r="F188" s="6"/>
      <c r="G188" s="1">
        <v>151.72210699999999</v>
      </c>
      <c r="H188" s="1">
        <v>155.96565989575188</v>
      </c>
      <c r="I188">
        <f t="shared" si="9"/>
        <v>2.7969245745788976E-2</v>
      </c>
    </row>
    <row r="189" spans="1:9" x14ac:dyDescent="0.3">
      <c r="A189" s="3">
        <v>44050</v>
      </c>
      <c r="B189" s="4">
        <v>188</v>
      </c>
      <c r="C189" s="1">
        <v>110.92113500000001</v>
      </c>
      <c r="D189" s="1">
        <v>102.08832421924362</v>
      </c>
      <c r="E189" s="6">
        <f t="shared" si="8"/>
        <v>7.9631449685007183E-2</v>
      </c>
      <c r="F189" s="6"/>
      <c r="G189" s="1">
        <v>154.23788500000001</v>
      </c>
      <c r="H189" s="1">
        <v>156.26996232692625</v>
      </c>
      <c r="I189">
        <f t="shared" si="9"/>
        <v>1.3174955860722816E-2</v>
      </c>
    </row>
    <row r="190" spans="1:9" x14ac:dyDescent="0.3">
      <c r="A190" s="3">
        <v>44053</v>
      </c>
      <c r="B190" s="4">
        <v>189</v>
      </c>
      <c r="C190" s="1">
        <v>112.533356</v>
      </c>
      <c r="D190" s="1">
        <v>102.48721408727853</v>
      </c>
      <c r="E190" s="6">
        <f t="shared" si="8"/>
        <v>8.9272570105538018E-2</v>
      </c>
      <c r="F190" s="6"/>
      <c r="G190" s="1">
        <v>158.53358499999999</v>
      </c>
      <c r="H190" s="1">
        <v>156.57426475810058</v>
      </c>
      <c r="I190">
        <f t="shared" si="9"/>
        <v>1.2359023117400678E-2</v>
      </c>
    </row>
    <row r="191" spans="1:9" x14ac:dyDescent="0.3">
      <c r="A191" s="3">
        <v>44054</v>
      </c>
      <c r="B191" s="4">
        <v>190</v>
      </c>
      <c r="C191" s="1">
        <v>109.186623</v>
      </c>
      <c r="D191" s="1">
        <v>102.88610395531344</v>
      </c>
      <c r="E191" s="6">
        <f t="shared" si="8"/>
        <v>5.7704129604654528E-2</v>
      </c>
      <c r="F191" s="6"/>
      <c r="G191" s="1">
        <v>159.378815</v>
      </c>
      <c r="H191" s="1">
        <v>156.87856718927495</v>
      </c>
      <c r="I191">
        <f t="shared" si="9"/>
        <v>1.5687453886045373E-2</v>
      </c>
    </row>
    <row r="192" spans="1:9" x14ac:dyDescent="0.3">
      <c r="A192" s="3">
        <v>44055</v>
      </c>
      <c r="B192" s="4">
        <v>191</v>
      </c>
      <c r="C192" s="1">
        <v>112.815369</v>
      </c>
      <c r="D192" s="1">
        <v>103.28499382334834</v>
      </c>
      <c r="E192" s="6">
        <f t="shared" si="8"/>
        <v>8.4477631559682784E-2</v>
      </c>
      <c r="F192" s="6"/>
      <c r="G192" s="1">
        <v>159.16999799999999</v>
      </c>
      <c r="H192" s="1">
        <v>157.18286962044931</v>
      </c>
      <c r="I192">
        <f t="shared" si="9"/>
        <v>1.248431491185093E-2</v>
      </c>
    </row>
    <row r="193" spans="1:9" x14ac:dyDescent="0.3">
      <c r="A193" s="3">
        <v>44056</v>
      </c>
      <c r="B193" s="4">
        <v>192</v>
      </c>
      <c r="C193" s="1">
        <v>114.81192</v>
      </c>
      <c r="D193" s="1">
        <v>103.68388369138326</v>
      </c>
      <c r="E193" s="6">
        <f t="shared" si="8"/>
        <v>9.6924050295620373E-2</v>
      </c>
      <c r="F193" s="6"/>
      <c r="G193" s="1">
        <v>158.979996</v>
      </c>
      <c r="H193" s="1">
        <v>157.48717205162365</v>
      </c>
      <c r="I193">
        <f t="shared" si="9"/>
        <v>9.3900112337174466E-3</v>
      </c>
    </row>
    <row r="194" spans="1:9" x14ac:dyDescent="0.3">
      <c r="A194" s="3">
        <v>44057</v>
      </c>
      <c r="B194" s="4">
        <v>193</v>
      </c>
      <c r="C194" s="1">
        <v>114.709602</v>
      </c>
      <c r="D194" s="1">
        <v>104.08277355941817</v>
      </c>
      <c r="E194" s="6">
        <f t="shared" si="8"/>
        <v>9.2641141241008154E-2</v>
      </c>
      <c r="F194" s="6"/>
      <c r="G194" s="1">
        <v>160.279999</v>
      </c>
      <c r="H194" s="1">
        <v>157.79147448279801</v>
      </c>
      <c r="I194">
        <f t="shared" si="9"/>
        <v>1.5526107641178578E-2</v>
      </c>
    </row>
    <row r="195" spans="1:9" x14ac:dyDescent="0.3">
      <c r="A195" s="3">
        <v>44060</v>
      </c>
      <c r="B195" s="4">
        <v>194</v>
      </c>
      <c r="C195" s="1">
        <v>114.41011</v>
      </c>
      <c r="D195" s="1">
        <v>104.48166342745307</v>
      </c>
      <c r="E195" s="6">
        <f t="shared" si="8"/>
        <v>8.6779451331241014E-2</v>
      </c>
      <c r="F195" s="6"/>
      <c r="G195" s="1">
        <v>158.759995</v>
      </c>
      <c r="H195" s="1">
        <v>158.09577691397237</v>
      </c>
      <c r="I195">
        <f t="shared" si="9"/>
        <v>4.1837875217093021E-3</v>
      </c>
    </row>
    <row r="196" spans="1:9" x14ac:dyDescent="0.3">
      <c r="A196" s="3">
        <v>44061</v>
      </c>
      <c r="B196" s="4">
        <v>195</v>
      </c>
      <c r="C196" s="1">
        <v>115.363472</v>
      </c>
      <c r="D196" s="1">
        <v>104.88055329548799</v>
      </c>
      <c r="E196" s="6">
        <f t="shared" si="8"/>
        <v>9.086861311275389E-2</v>
      </c>
      <c r="F196" s="6"/>
      <c r="G196" s="1">
        <v>157.38000500000001</v>
      </c>
      <c r="H196" s="1">
        <v>158.40007934514671</v>
      </c>
      <c r="I196">
        <f t="shared" si="9"/>
        <v>6.4816006655146327E-3</v>
      </c>
    </row>
    <row r="197" spans="1:9" x14ac:dyDescent="0.3">
      <c r="A197" s="3">
        <v>44062</v>
      </c>
      <c r="B197" s="4">
        <v>196</v>
      </c>
      <c r="C197" s="1">
        <v>115.508217</v>
      </c>
      <c r="D197" s="1">
        <v>105.2794431635229</v>
      </c>
      <c r="E197" s="6">
        <f t="shared" si="8"/>
        <v>8.8554512416005024E-2</v>
      </c>
      <c r="F197" s="6"/>
      <c r="G197" s="1">
        <v>156.85000600000001</v>
      </c>
      <c r="H197" s="1">
        <v>158.70438177632104</v>
      </c>
      <c r="I197">
        <f t="shared" si="9"/>
        <v>1.182260570854575E-2</v>
      </c>
    </row>
    <row r="198" spans="1:9" x14ac:dyDescent="0.3">
      <c r="A198" s="3">
        <v>44063</v>
      </c>
      <c r="B198" s="4">
        <v>197</v>
      </c>
      <c r="C198" s="1">
        <v>118.071297</v>
      </c>
      <c r="D198" s="1">
        <v>105.67833303155781</v>
      </c>
      <c r="E198" s="6">
        <f t="shared" ref="E198:E253" si="10">ABS((C198-D198)/C198)</f>
        <v>0.1049616992726199</v>
      </c>
      <c r="F198" s="6"/>
      <c r="G198" s="1">
        <v>156.16999799999999</v>
      </c>
      <c r="H198" s="1">
        <v>159.00868420749541</v>
      </c>
      <c r="I198">
        <f t="shared" ref="I198:I253" si="11">ABS((G198-H198)/G198)</f>
        <v>1.8176898532683686E-2</v>
      </c>
    </row>
    <row r="199" spans="1:9" x14ac:dyDescent="0.3">
      <c r="A199" s="3">
        <v>44064</v>
      </c>
      <c r="B199" s="4">
        <v>198</v>
      </c>
      <c r="C199" s="1">
        <v>124.1558</v>
      </c>
      <c r="D199" s="1">
        <v>106.07722289959271</v>
      </c>
      <c r="E199" s="6">
        <f t="shared" si="10"/>
        <v>0.14561202215609167</v>
      </c>
      <c r="F199" s="6"/>
      <c r="G199" s="1">
        <v>157.5</v>
      </c>
      <c r="H199" s="1">
        <v>159.31298663866977</v>
      </c>
      <c r="I199">
        <f t="shared" si="11"/>
        <v>1.1511026277268381E-2</v>
      </c>
    </row>
    <row r="200" spans="1:9" x14ac:dyDescent="0.3">
      <c r="A200" s="3">
        <v>44067</v>
      </c>
      <c r="B200" s="4">
        <v>199</v>
      </c>
      <c r="C200" s="1">
        <v>125.640739</v>
      </c>
      <c r="D200" s="1">
        <v>106.47611276762763</v>
      </c>
      <c r="E200" s="6">
        <f t="shared" si="10"/>
        <v>0.15253512821484097</v>
      </c>
      <c r="F200" s="6"/>
      <c r="G200" s="1">
        <v>159.36999499999999</v>
      </c>
      <c r="H200" s="1">
        <v>159.61728906984411</v>
      </c>
      <c r="I200">
        <f t="shared" si="11"/>
        <v>1.5516977950844285E-3</v>
      </c>
    </row>
    <row r="201" spans="1:9" x14ac:dyDescent="0.3">
      <c r="A201" s="3">
        <v>44068</v>
      </c>
      <c r="B201" s="4">
        <v>200</v>
      </c>
      <c r="C201" s="1">
        <v>124.610016</v>
      </c>
      <c r="D201" s="1">
        <v>106.87500263566254</v>
      </c>
      <c r="E201" s="6">
        <f t="shared" si="10"/>
        <v>0.14232414001405361</v>
      </c>
      <c r="F201" s="6"/>
      <c r="G201" s="1">
        <v>164.529999</v>
      </c>
      <c r="H201" s="1">
        <v>159.92159150101847</v>
      </c>
      <c r="I201">
        <f t="shared" si="11"/>
        <v>2.8009527301957469E-2</v>
      </c>
    </row>
    <row r="202" spans="1:9" x14ac:dyDescent="0.3">
      <c r="A202" s="3">
        <v>44069</v>
      </c>
      <c r="B202" s="4">
        <v>201</v>
      </c>
      <c r="C202" s="1">
        <v>126.304596</v>
      </c>
      <c r="D202" s="1">
        <v>107.27389250369744</v>
      </c>
      <c r="E202" s="6">
        <f t="shared" si="10"/>
        <v>0.15067308790808026</v>
      </c>
      <c r="F202" s="6"/>
      <c r="G202" s="1">
        <v>165.30999800000001</v>
      </c>
      <c r="H202" s="1">
        <v>160.22589393219283</v>
      </c>
      <c r="I202">
        <f t="shared" si="11"/>
        <v>3.0754970233604229E-2</v>
      </c>
    </row>
    <row r="203" spans="1:9" x14ac:dyDescent="0.3">
      <c r="A203" s="3">
        <v>44070</v>
      </c>
      <c r="B203" s="4">
        <v>202</v>
      </c>
      <c r="C203" s="1">
        <v>124.794701</v>
      </c>
      <c r="D203" s="1">
        <v>107.67278237173235</v>
      </c>
      <c r="E203" s="6">
        <f t="shared" si="10"/>
        <v>0.13720068633577359</v>
      </c>
      <c r="F203" s="6"/>
      <c r="G203" s="1">
        <v>165.990005</v>
      </c>
      <c r="H203" s="1">
        <v>160.53019636336717</v>
      </c>
      <c r="I203">
        <f t="shared" si="11"/>
        <v>3.289239395247219E-2</v>
      </c>
    </row>
    <row r="204" spans="1:9" x14ac:dyDescent="0.3">
      <c r="A204" s="3">
        <v>44071</v>
      </c>
      <c r="B204" s="4">
        <v>203</v>
      </c>
      <c r="C204" s="1">
        <v>124.592552</v>
      </c>
      <c r="D204" s="1">
        <v>108.07167223976727</v>
      </c>
      <c r="E204" s="6">
        <f t="shared" si="10"/>
        <v>0.13259925649675056</v>
      </c>
      <c r="F204" s="6"/>
      <c r="G204" s="1">
        <v>168.38000500000001</v>
      </c>
      <c r="H204" s="1">
        <v>160.83449879454153</v>
      </c>
      <c r="I204">
        <f t="shared" si="11"/>
        <v>4.4812364778457389E-2</v>
      </c>
    </row>
    <row r="205" spans="1:9" x14ac:dyDescent="0.3">
      <c r="A205" s="3">
        <v>44074</v>
      </c>
      <c r="B205" s="4">
        <v>204</v>
      </c>
      <c r="C205" s="1">
        <v>128.81774899999999</v>
      </c>
      <c r="D205" s="1">
        <v>108.47056210780218</v>
      </c>
      <c r="E205" s="6">
        <f t="shared" si="10"/>
        <v>0.15795328710640497</v>
      </c>
      <c r="F205" s="6"/>
      <c r="G205" s="1">
        <v>165.550003</v>
      </c>
      <c r="H205" s="1">
        <v>161.13880122571587</v>
      </c>
      <c r="I205">
        <f t="shared" si="11"/>
        <v>2.6645736601310345E-2</v>
      </c>
    </row>
    <row r="206" spans="1:9" x14ac:dyDescent="0.3">
      <c r="A206" s="3">
        <v>44075</v>
      </c>
      <c r="B206" s="4">
        <v>205</v>
      </c>
      <c r="C206" s="1">
        <v>133.94889800000001</v>
      </c>
      <c r="D206" s="1">
        <v>108.86945197583708</v>
      </c>
      <c r="E206" s="6">
        <f t="shared" si="10"/>
        <v>0.18723144720580628</v>
      </c>
      <c r="F206" s="6"/>
      <c r="G206" s="1">
        <v>167.970001</v>
      </c>
      <c r="H206" s="1">
        <v>161.44310365689023</v>
      </c>
      <c r="I206">
        <f t="shared" si="11"/>
        <v>3.8857518034483826E-2</v>
      </c>
    </row>
    <row r="207" spans="1:9" x14ac:dyDescent="0.3">
      <c r="A207" s="3">
        <v>44076</v>
      </c>
      <c r="B207" s="4">
        <v>206</v>
      </c>
      <c r="C207" s="1">
        <v>131.17369099999999</v>
      </c>
      <c r="D207" s="1">
        <v>109.26834184387199</v>
      </c>
      <c r="E207" s="6">
        <f t="shared" si="10"/>
        <v>0.16699498953740655</v>
      </c>
      <c r="F207" s="6"/>
      <c r="G207" s="1">
        <v>172.470001</v>
      </c>
      <c r="H207" s="1">
        <v>161.74740608806457</v>
      </c>
      <c r="I207">
        <f t="shared" si="11"/>
        <v>6.2170782453555104E-2</v>
      </c>
    </row>
    <row r="208" spans="1:9" x14ac:dyDescent="0.3">
      <c r="A208" s="3">
        <v>44077</v>
      </c>
      <c r="B208" s="4">
        <v>207</v>
      </c>
      <c r="C208" s="1">
        <v>120.671806</v>
      </c>
      <c r="D208" s="1">
        <v>109.66723171190691</v>
      </c>
      <c r="E208" s="6">
        <f t="shared" si="10"/>
        <v>9.1194245390618378E-2</v>
      </c>
      <c r="F208" s="6"/>
      <c r="G208" s="1">
        <v>166.300003</v>
      </c>
      <c r="H208" s="1">
        <v>162.05170851923893</v>
      </c>
      <c r="I208">
        <f t="shared" si="11"/>
        <v>2.5545967553356419E-2</v>
      </c>
    </row>
    <row r="209" spans="1:9" x14ac:dyDescent="0.3">
      <c r="A209" s="3">
        <v>44078</v>
      </c>
      <c r="B209" s="4">
        <v>208</v>
      </c>
      <c r="C209" s="1">
        <v>120.751671</v>
      </c>
      <c r="D209" s="1">
        <v>110.06612157994182</v>
      </c>
      <c r="E209" s="6">
        <f t="shared" si="10"/>
        <v>8.849193830251989E-2</v>
      </c>
      <c r="F209" s="6"/>
      <c r="G209" s="1">
        <v>166.69000199999999</v>
      </c>
      <c r="H209" s="1">
        <v>162.35601095041329</v>
      </c>
      <c r="I209">
        <f t="shared" si="11"/>
        <v>2.6000305942684557E-2</v>
      </c>
    </row>
    <row r="210" spans="1:9" x14ac:dyDescent="0.3">
      <c r="A210" s="3">
        <v>44082</v>
      </c>
      <c r="B210" s="4">
        <v>209</v>
      </c>
      <c r="C210" s="1">
        <v>112.625694</v>
      </c>
      <c r="D210" s="1">
        <v>110.46501144797672</v>
      </c>
      <c r="E210" s="6">
        <f t="shared" si="10"/>
        <v>1.9184632522870622E-2</v>
      </c>
      <c r="F210" s="6"/>
      <c r="G210" s="1">
        <v>164.270004</v>
      </c>
      <c r="H210" s="1">
        <v>162.66031338158763</v>
      </c>
      <c r="I210">
        <f t="shared" si="11"/>
        <v>9.7990538699467764E-3</v>
      </c>
    </row>
    <row r="211" spans="1:9" x14ac:dyDescent="0.3">
      <c r="A211" s="3">
        <v>44083</v>
      </c>
      <c r="B211" s="4">
        <v>210</v>
      </c>
      <c r="C211" s="1">
        <v>117.117943</v>
      </c>
      <c r="D211" s="1">
        <v>110.86390131601163</v>
      </c>
      <c r="E211" s="6">
        <f t="shared" si="10"/>
        <v>5.3399517817593174E-2</v>
      </c>
      <c r="F211" s="6"/>
      <c r="G211" s="1">
        <v>165.75</v>
      </c>
      <c r="H211" s="1">
        <v>162.96461581276199</v>
      </c>
      <c r="I211">
        <f t="shared" si="11"/>
        <v>1.6804731144724035E-2</v>
      </c>
    </row>
    <row r="212" spans="1:9" x14ac:dyDescent="0.3">
      <c r="A212" s="3">
        <v>44084</v>
      </c>
      <c r="B212" s="4">
        <v>211</v>
      </c>
      <c r="C212" s="1">
        <v>113.29454</v>
      </c>
      <c r="D212" s="1">
        <v>111.26279118404655</v>
      </c>
      <c r="E212" s="6">
        <f t="shared" si="10"/>
        <v>1.793333390959043E-2</v>
      </c>
      <c r="F212" s="6"/>
      <c r="G212" s="1">
        <v>164.270004</v>
      </c>
      <c r="H212" s="1">
        <v>163.26891824393635</v>
      </c>
      <c r="I212">
        <f t="shared" si="11"/>
        <v>6.0941482418399723E-3</v>
      </c>
    </row>
    <row r="213" spans="1:9" x14ac:dyDescent="0.3">
      <c r="A213" s="3">
        <v>44085</v>
      </c>
      <c r="B213" s="4">
        <v>212</v>
      </c>
      <c r="C213" s="1">
        <v>111.807106</v>
      </c>
      <c r="D213" s="1">
        <v>111.66168105208145</v>
      </c>
      <c r="E213" s="6">
        <f t="shared" si="10"/>
        <v>1.3006771494341004E-3</v>
      </c>
      <c r="F213" s="6"/>
      <c r="G213" s="1">
        <v>166.449997</v>
      </c>
      <c r="H213" s="1">
        <v>163.57322067511069</v>
      </c>
      <c r="I213">
        <f t="shared" si="11"/>
        <v>1.7283126324654161E-2</v>
      </c>
    </row>
    <row r="214" spans="1:9" x14ac:dyDescent="0.3">
      <c r="A214" s="3">
        <v>44088</v>
      </c>
      <c r="B214" s="4">
        <v>213</v>
      </c>
      <c r="C214" s="1">
        <v>115.161316</v>
      </c>
      <c r="D214" s="1">
        <v>112.06057092011636</v>
      </c>
      <c r="E214" s="6">
        <f t="shared" si="10"/>
        <v>2.6925231384848342E-2</v>
      </c>
      <c r="F214" s="6"/>
      <c r="G214" s="1">
        <v>168.470001</v>
      </c>
      <c r="H214" s="1">
        <v>163.87752310628503</v>
      </c>
      <c r="I214">
        <f t="shared" si="11"/>
        <v>2.7259914919303473E-2</v>
      </c>
    </row>
    <row r="215" spans="1:9" x14ac:dyDescent="0.3">
      <c r="A215" s="3">
        <v>44089</v>
      </c>
      <c r="B215" s="4">
        <v>214</v>
      </c>
      <c r="C215" s="1">
        <v>115.34101099999999</v>
      </c>
      <c r="D215" s="1">
        <v>112.45946078815128</v>
      </c>
      <c r="E215" s="6">
        <f t="shared" si="10"/>
        <v>2.498287631490172E-2</v>
      </c>
      <c r="F215" s="6"/>
      <c r="G215" s="1">
        <v>168.300003</v>
      </c>
      <c r="H215" s="1">
        <v>164.18182553745939</v>
      </c>
      <c r="I215">
        <f t="shared" si="11"/>
        <v>2.4469265532577649E-2</v>
      </c>
    </row>
    <row r="216" spans="1:9" x14ac:dyDescent="0.3">
      <c r="A216" s="3">
        <v>44090</v>
      </c>
      <c r="B216" s="4">
        <v>215</v>
      </c>
      <c r="C216" s="1">
        <v>111.936882</v>
      </c>
      <c r="D216" s="1">
        <v>112.85835065618619</v>
      </c>
      <c r="E216" s="6">
        <f t="shared" si="10"/>
        <v>8.2320379103126388E-3</v>
      </c>
      <c r="F216" s="6"/>
      <c r="G216" s="1">
        <v>170</v>
      </c>
      <c r="H216" s="1">
        <v>164.48612796863375</v>
      </c>
      <c r="I216">
        <f t="shared" si="11"/>
        <v>3.2434541360977925E-2</v>
      </c>
    </row>
    <row r="217" spans="1:9" x14ac:dyDescent="0.3">
      <c r="A217" s="3">
        <v>44091</v>
      </c>
      <c r="B217" s="4">
        <v>216</v>
      </c>
      <c r="C217" s="1">
        <v>110.149963</v>
      </c>
      <c r="D217" s="1">
        <v>113.25724052422109</v>
      </c>
      <c r="E217" s="6">
        <f t="shared" si="10"/>
        <v>2.820951945504593E-2</v>
      </c>
      <c r="F217" s="6"/>
      <c r="G217" s="1">
        <v>170.33999600000001</v>
      </c>
      <c r="H217" s="1">
        <v>164.79043039980809</v>
      </c>
      <c r="I217">
        <f t="shared" si="11"/>
        <v>3.2579345605901769E-2</v>
      </c>
    </row>
    <row r="218" spans="1:9" x14ac:dyDescent="0.3">
      <c r="A218" s="3">
        <v>44092</v>
      </c>
      <c r="B218" s="4">
        <v>217</v>
      </c>
      <c r="C218" s="1">
        <v>106.655991</v>
      </c>
      <c r="D218" s="1">
        <v>113.656130392256</v>
      </c>
      <c r="E218" s="6">
        <f t="shared" si="10"/>
        <v>6.5632875627736675E-2</v>
      </c>
      <c r="F218" s="6"/>
      <c r="G218" s="1">
        <v>168.699997</v>
      </c>
      <c r="H218" s="1">
        <v>165.09473283098245</v>
      </c>
      <c r="I218">
        <f t="shared" si="11"/>
        <v>2.1370860895851378E-2</v>
      </c>
    </row>
    <row r="219" spans="1:9" x14ac:dyDescent="0.3">
      <c r="A219" s="3">
        <v>44095</v>
      </c>
      <c r="B219" s="4">
        <v>218</v>
      </c>
      <c r="C219" s="1">
        <v>109.890411</v>
      </c>
      <c r="D219" s="1">
        <v>114.05502026029092</v>
      </c>
      <c r="E219" s="6">
        <f t="shared" si="10"/>
        <v>3.7897840424774794E-2</v>
      </c>
      <c r="F219" s="6"/>
      <c r="G219" s="1">
        <v>161.36999499999999</v>
      </c>
      <c r="H219" s="1">
        <v>165.39903526215681</v>
      </c>
      <c r="I219">
        <f t="shared" si="11"/>
        <v>2.4967716347495866E-2</v>
      </c>
    </row>
    <row r="220" spans="1:9" x14ac:dyDescent="0.3">
      <c r="A220" s="3">
        <v>44096</v>
      </c>
      <c r="B220" s="4">
        <v>219</v>
      </c>
      <c r="C220" s="1">
        <v>111.61743199999999</v>
      </c>
      <c r="D220" s="1">
        <v>114.45391012832582</v>
      </c>
      <c r="E220" s="6">
        <f t="shared" si="10"/>
        <v>2.5412501233013699E-2</v>
      </c>
      <c r="F220" s="6"/>
      <c r="G220" s="1">
        <v>162.679993</v>
      </c>
      <c r="H220" s="1">
        <v>165.70333769333115</v>
      </c>
      <c r="I220">
        <f t="shared" si="11"/>
        <v>1.8584612880645713E-2</v>
      </c>
    </row>
    <row r="221" spans="1:9" x14ac:dyDescent="0.3">
      <c r="A221" s="3">
        <v>44097</v>
      </c>
      <c r="B221" s="4">
        <v>220</v>
      </c>
      <c r="C221" s="1">
        <v>106.935509</v>
      </c>
      <c r="D221" s="1">
        <v>114.85279999636073</v>
      </c>
      <c r="E221" s="6">
        <f t="shared" si="10"/>
        <v>7.4037997952211873E-2</v>
      </c>
      <c r="F221" s="6"/>
      <c r="G221" s="1">
        <v>158.78999300000001</v>
      </c>
      <c r="H221" s="1">
        <v>166.00764012450551</v>
      </c>
      <c r="I221">
        <f t="shared" si="11"/>
        <v>4.5454042714804473E-2</v>
      </c>
    </row>
    <row r="222" spans="1:9" x14ac:dyDescent="0.3">
      <c r="A222" s="3">
        <v>44098</v>
      </c>
      <c r="B222" s="4">
        <v>221</v>
      </c>
      <c r="C222" s="1">
        <v>108.033615</v>
      </c>
      <c r="D222" s="1">
        <v>115.25168986439564</v>
      </c>
      <c r="E222" s="6">
        <f t="shared" si="10"/>
        <v>6.681323090406302E-2</v>
      </c>
      <c r="F222" s="6"/>
      <c r="G222" s="1">
        <v>158.759995</v>
      </c>
      <c r="H222" s="1">
        <v>166.31194255567988</v>
      </c>
      <c r="I222">
        <f t="shared" si="11"/>
        <v>4.7568328253473888E-2</v>
      </c>
    </row>
    <row r="223" spans="1:9" x14ac:dyDescent="0.3">
      <c r="A223" s="3">
        <v>44099</v>
      </c>
      <c r="B223" s="4">
        <v>222</v>
      </c>
      <c r="C223" s="1">
        <v>112.086624</v>
      </c>
      <c r="D223" s="1">
        <v>115.65057973243056</v>
      </c>
      <c r="E223" s="6">
        <f t="shared" si="10"/>
        <v>3.1796441049295562E-2</v>
      </c>
      <c r="F223" s="6"/>
      <c r="G223" s="1">
        <v>161.490005</v>
      </c>
      <c r="H223" s="1">
        <v>166.61624498685421</v>
      </c>
      <c r="I223">
        <f t="shared" si="11"/>
        <v>3.1743388619340347E-2</v>
      </c>
    </row>
    <row r="224" spans="1:9" x14ac:dyDescent="0.3">
      <c r="A224" s="3">
        <v>44102</v>
      </c>
      <c r="B224" s="4">
        <v>223</v>
      </c>
      <c r="C224" s="1">
        <v>114.76200900000001</v>
      </c>
      <c r="D224" s="1">
        <v>116.04946960046546</v>
      </c>
      <c r="E224" s="6">
        <f t="shared" si="10"/>
        <v>1.1218526162830166E-2</v>
      </c>
      <c r="F224" s="6"/>
      <c r="G224" s="1">
        <v>164.63999899999999</v>
      </c>
      <c r="H224" s="1">
        <v>166.92054741802855</v>
      </c>
      <c r="I224">
        <f t="shared" si="11"/>
        <v>1.3851727598884152E-2</v>
      </c>
    </row>
    <row r="225" spans="1:9" x14ac:dyDescent="0.3">
      <c r="A225" s="3">
        <v>44103</v>
      </c>
      <c r="B225" s="4">
        <v>224</v>
      </c>
      <c r="C225" s="1">
        <v>113.893501</v>
      </c>
      <c r="D225" s="1">
        <v>116.44835946850037</v>
      </c>
      <c r="E225" s="6">
        <f t="shared" si="10"/>
        <v>2.2431995206648098E-2</v>
      </c>
      <c r="F225" s="6"/>
      <c r="G225" s="1">
        <v>164.509995</v>
      </c>
      <c r="H225" s="1">
        <v>167.22484984920291</v>
      </c>
      <c r="I225">
        <f t="shared" si="11"/>
        <v>1.6502674194372857E-2</v>
      </c>
    </row>
    <row r="226" spans="1:9" x14ac:dyDescent="0.3">
      <c r="A226" s="3">
        <v>44104</v>
      </c>
      <c r="B226" s="4">
        <v>225</v>
      </c>
      <c r="C226" s="1">
        <v>115.610542</v>
      </c>
      <c r="D226" s="1">
        <v>116.84724933653528</v>
      </c>
      <c r="E226" s="6">
        <f t="shared" si="10"/>
        <v>1.0697184834020495E-2</v>
      </c>
      <c r="F226" s="6"/>
      <c r="G226" s="1">
        <v>164.61000100000001</v>
      </c>
      <c r="H226" s="1">
        <v>167.52915228037728</v>
      </c>
      <c r="I226">
        <f t="shared" si="11"/>
        <v>1.7733741951543175E-2</v>
      </c>
    </row>
    <row r="227" spans="1:9" x14ac:dyDescent="0.3">
      <c r="A227" s="3">
        <v>44105</v>
      </c>
      <c r="B227" s="4">
        <v>226</v>
      </c>
      <c r="C227" s="1">
        <v>116.58886</v>
      </c>
      <c r="D227" s="1">
        <v>117.24613920457018</v>
      </c>
      <c r="E227" s="6">
        <f t="shared" si="10"/>
        <v>5.6375815371227352E-3</v>
      </c>
      <c r="F227" s="6"/>
      <c r="G227" s="1">
        <v>163.679993</v>
      </c>
      <c r="H227" s="1">
        <v>167.83345471155161</v>
      </c>
      <c r="I227">
        <f t="shared" si="11"/>
        <v>2.537550030046503E-2</v>
      </c>
    </row>
    <row r="228" spans="1:9" x14ac:dyDescent="0.3">
      <c r="A228" s="3">
        <v>44106</v>
      </c>
      <c r="B228" s="4">
        <v>227</v>
      </c>
      <c r="C228" s="1">
        <v>112.82534800000001</v>
      </c>
      <c r="D228" s="1">
        <v>117.6450290726051</v>
      </c>
      <c r="E228" s="6">
        <f t="shared" si="10"/>
        <v>4.2718069636311626E-2</v>
      </c>
      <c r="F228" s="6"/>
      <c r="G228" s="1">
        <v>165.61000100000001</v>
      </c>
      <c r="H228" s="1">
        <v>168.13775714272597</v>
      </c>
      <c r="I228">
        <f t="shared" si="11"/>
        <v>1.526330612561232E-2</v>
      </c>
    </row>
    <row r="229" spans="1:9" x14ac:dyDescent="0.3">
      <c r="A229" s="3">
        <v>44109</v>
      </c>
      <c r="B229" s="4">
        <v>228</v>
      </c>
      <c r="C229" s="1">
        <v>116.29935500000001</v>
      </c>
      <c r="D229" s="1">
        <v>118.04391894064001</v>
      </c>
      <c r="E229" s="6">
        <f t="shared" si="10"/>
        <v>1.5000632984078081E-2</v>
      </c>
      <c r="F229" s="6"/>
      <c r="G229" s="1">
        <v>168.720001</v>
      </c>
      <c r="H229" s="1">
        <v>168.44205957390034</v>
      </c>
      <c r="I229">
        <f t="shared" si="11"/>
        <v>1.6473531558339599E-3</v>
      </c>
    </row>
    <row r="230" spans="1:9" x14ac:dyDescent="0.3">
      <c r="A230" s="3">
        <v>44110</v>
      </c>
      <c r="B230" s="4">
        <v>229</v>
      </c>
      <c r="C230" s="1">
        <v>112.96511099999999</v>
      </c>
      <c r="D230" s="1">
        <v>118.44280880867493</v>
      </c>
      <c r="E230" s="6">
        <f t="shared" si="10"/>
        <v>4.8490173294964786E-2</v>
      </c>
      <c r="F230" s="6"/>
      <c r="G230" s="1">
        <v>166.88999899999999</v>
      </c>
      <c r="H230" s="1">
        <v>168.74636200507467</v>
      </c>
      <c r="I230">
        <f t="shared" si="11"/>
        <v>1.112327291148635E-2</v>
      </c>
    </row>
    <row r="231" spans="1:9" x14ac:dyDescent="0.3">
      <c r="A231" s="3">
        <v>44111</v>
      </c>
      <c r="B231" s="4">
        <v>230</v>
      </c>
      <c r="C231" s="1">
        <v>114.881805</v>
      </c>
      <c r="D231" s="1">
        <v>118.84169867670983</v>
      </c>
      <c r="E231" s="6">
        <f t="shared" si="10"/>
        <v>3.4469284989993194E-2</v>
      </c>
      <c r="F231" s="6"/>
      <c r="G231" s="1">
        <v>171.550003</v>
      </c>
      <c r="H231" s="1">
        <v>169.05066443624901</v>
      </c>
      <c r="I231">
        <f t="shared" si="11"/>
        <v>1.4569154882212365E-2</v>
      </c>
    </row>
    <row r="232" spans="1:9" x14ac:dyDescent="0.3">
      <c r="A232" s="3">
        <v>44112</v>
      </c>
      <c r="B232" s="4">
        <v>231</v>
      </c>
      <c r="C232" s="1">
        <v>114.77198799999999</v>
      </c>
      <c r="D232" s="1">
        <v>119.24058854474474</v>
      </c>
      <c r="E232" s="6">
        <f t="shared" si="10"/>
        <v>3.8934592164986688E-2</v>
      </c>
      <c r="F232" s="6"/>
      <c r="G232" s="1">
        <v>173.779999</v>
      </c>
      <c r="H232" s="1">
        <v>169.3549668674234</v>
      </c>
      <c r="I232">
        <f t="shared" si="11"/>
        <v>2.5463414420761988E-2</v>
      </c>
    </row>
    <row r="233" spans="1:9" x14ac:dyDescent="0.3">
      <c r="A233" s="3">
        <v>44113</v>
      </c>
      <c r="B233" s="4">
        <v>232</v>
      </c>
      <c r="C233" s="1">
        <v>116.768547</v>
      </c>
      <c r="D233" s="1">
        <v>119.63947841277965</v>
      </c>
      <c r="E233" s="6">
        <f t="shared" si="10"/>
        <v>2.4586513119664446E-2</v>
      </c>
      <c r="F233" s="6"/>
      <c r="G233" s="1">
        <v>174.38000500000001</v>
      </c>
      <c r="H233" s="1">
        <v>169.65926929859774</v>
      </c>
      <c r="I233">
        <f t="shared" si="11"/>
        <v>2.7071542413376327E-2</v>
      </c>
    </row>
    <row r="234" spans="1:9" x14ac:dyDescent="0.3">
      <c r="A234" s="3">
        <v>44116</v>
      </c>
      <c r="B234" s="4">
        <v>233</v>
      </c>
      <c r="C234" s="1">
        <v>124.18575300000001</v>
      </c>
      <c r="D234" s="1">
        <v>120.03836828081455</v>
      </c>
      <c r="E234" s="6">
        <f t="shared" si="10"/>
        <v>3.3396622551263612E-2</v>
      </c>
      <c r="F234" s="6"/>
      <c r="G234" s="1">
        <v>175.36000100000001</v>
      </c>
      <c r="H234" s="1">
        <v>169.96357172977207</v>
      </c>
      <c r="I234">
        <f t="shared" si="11"/>
        <v>3.0773433162947693E-2</v>
      </c>
    </row>
    <row r="235" spans="1:9" x14ac:dyDescent="0.3">
      <c r="A235" s="3">
        <v>44117</v>
      </c>
      <c r="B235" s="4">
        <v>234</v>
      </c>
      <c r="C235" s="1">
        <v>120.891434</v>
      </c>
      <c r="D235" s="1">
        <v>120.43725814884947</v>
      </c>
      <c r="E235" s="6">
        <f t="shared" si="10"/>
        <v>3.7568902619728858E-3</v>
      </c>
      <c r="F235" s="6"/>
      <c r="G235" s="1">
        <v>171.550003</v>
      </c>
      <c r="H235" s="1">
        <v>170.26787416094643</v>
      </c>
      <c r="I235">
        <f t="shared" si="11"/>
        <v>7.4737908285176183E-3</v>
      </c>
    </row>
    <row r="236" spans="1:9" x14ac:dyDescent="0.3">
      <c r="A236" s="3">
        <v>44118</v>
      </c>
      <c r="B236" s="4">
        <v>235</v>
      </c>
      <c r="C236" s="1">
        <v>120.98127700000001</v>
      </c>
      <c r="D236" s="1">
        <v>120.83614801688438</v>
      </c>
      <c r="E236" s="6">
        <f t="shared" si="10"/>
        <v>1.1995987041501135E-3</v>
      </c>
      <c r="F236" s="6"/>
      <c r="G236" s="1">
        <v>173.470001</v>
      </c>
      <c r="H236" s="1">
        <v>170.5721765921208</v>
      </c>
      <c r="I236">
        <f t="shared" si="11"/>
        <v>1.6705046354840332E-2</v>
      </c>
    </row>
    <row r="237" spans="1:9" x14ac:dyDescent="0.3">
      <c r="A237" s="3">
        <v>44119</v>
      </c>
      <c r="B237" s="4">
        <v>236</v>
      </c>
      <c r="C237" s="1">
        <v>120.502106</v>
      </c>
      <c r="D237" s="1">
        <v>121.23503788491929</v>
      </c>
      <c r="E237" s="6">
        <f t="shared" si="10"/>
        <v>6.0823159797663276E-3</v>
      </c>
      <c r="F237" s="6"/>
      <c r="G237" s="1">
        <v>172.61000100000001</v>
      </c>
      <c r="H237" s="1">
        <v>170.87647902329513</v>
      </c>
      <c r="I237">
        <f t="shared" si="11"/>
        <v>1.0042998474375064E-2</v>
      </c>
    </row>
    <row r="238" spans="1:9" x14ac:dyDescent="0.3">
      <c r="A238" s="3">
        <v>44120</v>
      </c>
      <c r="B238" s="4">
        <v>237</v>
      </c>
      <c r="C238" s="1">
        <v>118.81501</v>
      </c>
      <c r="D238" s="1">
        <v>121.63392775295419</v>
      </c>
      <c r="E238" s="6">
        <f t="shared" si="10"/>
        <v>2.3725266302247437E-2</v>
      </c>
      <c r="F238" s="6"/>
      <c r="G238" s="1">
        <v>174.86000100000001</v>
      </c>
      <c r="H238" s="1">
        <v>171.1807814544695</v>
      </c>
      <c r="I238">
        <f t="shared" si="11"/>
        <v>2.1040944323971005E-2</v>
      </c>
    </row>
    <row r="239" spans="1:9" x14ac:dyDescent="0.3">
      <c r="A239" s="3">
        <v>44123</v>
      </c>
      <c r="B239" s="4">
        <v>238</v>
      </c>
      <c r="C239" s="1">
        <v>115.78025100000001</v>
      </c>
      <c r="D239" s="1">
        <v>122.03281762098911</v>
      </c>
      <c r="E239" s="6">
        <f t="shared" si="10"/>
        <v>5.4003740421923074E-2</v>
      </c>
      <c r="F239" s="6"/>
      <c r="G239" s="1">
        <v>171.58999600000001</v>
      </c>
      <c r="H239" s="1">
        <v>171.48508388564386</v>
      </c>
      <c r="I239">
        <f t="shared" si="11"/>
        <v>6.1141160208520284E-4</v>
      </c>
    </row>
    <row r="240" spans="1:9" x14ac:dyDescent="0.3">
      <c r="A240" s="3">
        <v>44124</v>
      </c>
      <c r="B240" s="4">
        <v>239</v>
      </c>
      <c r="C240" s="1">
        <v>117.30761699999999</v>
      </c>
      <c r="D240" s="1">
        <v>122.43170748902402</v>
      </c>
      <c r="E240" s="6">
        <f t="shared" si="10"/>
        <v>4.3680799423485239E-2</v>
      </c>
      <c r="F240" s="6"/>
      <c r="G240" s="1">
        <v>173.259995</v>
      </c>
      <c r="H240" s="1">
        <v>171.7893863168182</v>
      </c>
      <c r="I240">
        <f t="shared" si="11"/>
        <v>8.4878721321780502E-3</v>
      </c>
    </row>
    <row r="241" spans="1:9" x14ac:dyDescent="0.3">
      <c r="A241" s="3">
        <v>44125</v>
      </c>
      <c r="B241" s="4">
        <v>240</v>
      </c>
      <c r="C241" s="1">
        <v>116.668724</v>
      </c>
      <c r="D241" s="1">
        <v>122.83059735705892</v>
      </c>
      <c r="E241" s="6">
        <f t="shared" si="10"/>
        <v>5.281512598919761E-2</v>
      </c>
      <c r="F241" s="6"/>
      <c r="G241" s="1">
        <v>172.86999499999999</v>
      </c>
      <c r="H241" s="1">
        <v>172.09368874799253</v>
      </c>
      <c r="I241">
        <f t="shared" si="11"/>
        <v>4.4906940155083506E-3</v>
      </c>
    </row>
    <row r="242" spans="1:9" x14ac:dyDescent="0.3">
      <c r="A242" s="3">
        <v>44126</v>
      </c>
      <c r="B242" s="4">
        <v>241</v>
      </c>
      <c r="C242" s="1">
        <v>115.55064400000001</v>
      </c>
      <c r="D242" s="1">
        <v>123.22948722509383</v>
      </c>
      <c r="E242" s="6">
        <f t="shared" si="10"/>
        <v>6.6454352475039669E-2</v>
      </c>
      <c r="F242" s="6"/>
      <c r="G242" s="1">
        <v>176.85000600000001</v>
      </c>
      <c r="H242" s="1">
        <v>172.39799117916689</v>
      </c>
      <c r="I242">
        <f t="shared" si="11"/>
        <v>2.517395911670545E-2</v>
      </c>
    </row>
    <row r="243" spans="1:9" x14ac:dyDescent="0.3">
      <c r="A243" s="3">
        <v>44127</v>
      </c>
      <c r="B243" s="4">
        <v>242</v>
      </c>
      <c r="C243" s="1">
        <v>114.84187300000001</v>
      </c>
      <c r="D243" s="1">
        <v>123.62837709312875</v>
      </c>
      <c r="E243" s="6">
        <f t="shared" si="10"/>
        <v>7.6509585429077251E-2</v>
      </c>
      <c r="F243" s="6"/>
      <c r="G243" s="1">
        <v>175.53999300000001</v>
      </c>
      <c r="H243" s="1">
        <v>172.70229361034126</v>
      </c>
      <c r="I243">
        <f t="shared" si="11"/>
        <v>1.6165543481927516E-2</v>
      </c>
    </row>
    <row r="244" spans="1:9" x14ac:dyDescent="0.3">
      <c r="A244" s="3">
        <v>44130</v>
      </c>
      <c r="B244" s="4">
        <v>243</v>
      </c>
      <c r="C244" s="1">
        <v>114.85185199999999</v>
      </c>
      <c r="D244" s="1">
        <v>124.02726696116366</v>
      </c>
      <c r="E244" s="6">
        <f t="shared" si="10"/>
        <v>7.9889133709081753E-2</v>
      </c>
      <c r="F244" s="6"/>
      <c r="G244" s="1">
        <v>170.16999799999999</v>
      </c>
      <c r="H244" s="1">
        <v>173.00659604151559</v>
      </c>
      <c r="I244">
        <f t="shared" si="11"/>
        <v>1.6669201826726238E-2</v>
      </c>
    </row>
    <row r="245" spans="1:9" x14ac:dyDescent="0.3">
      <c r="A245" s="3">
        <v>44131</v>
      </c>
      <c r="B245" s="4">
        <v>244</v>
      </c>
      <c r="C245" s="1">
        <v>116.39917800000001</v>
      </c>
      <c r="D245" s="1">
        <v>124.42615682919856</v>
      </c>
      <c r="E245" s="6">
        <f t="shared" si="10"/>
        <v>6.8960786211037975E-2</v>
      </c>
      <c r="F245" s="6"/>
      <c r="G245" s="1">
        <v>166.75</v>
      </c>
      <c r="H245" s="1">
        <v>173.31089847268996</v>
      </c>
      <c r="I245">
        <f t="shared" si="11"/>
        <v>3.9345717977151161E-2</v>
      </c>
    </row>
    <row r="246" spans="1:9" x14ac:dyDescent="0.3">
      <c r="A246" s="3">
        <v>44132</v>
      </c>
      <c r="B246" s="4">
        <v>245</v>
      </c>
      <c r="C246" s="1">
        <v>111.008476</v>
      </c>
      <c r="D246" s="1">
        <v>124.82504669723347</v>
      </c>
      <c r="E246" s="6">
        <f t="shared" si="10"/>
        <v>0.12446410576101841</v>
      </c>
      <c r="F246" s="6"/>
      <c r="G246" s="1">
        <v>161.16000399999999</v>
      </c>
      <c r="H246" s="1">
        <v>173.61520090386432</v>
      </c>
      <c r="I246">
        <f t="shared" si="11"/>
        <v>7.7284664896535585E-2</v>
      </c>
    </row>
    <row r="247" spans="1:9" x14ac:dyDescent="0.3">
      <c r="A247" s="3">
        <v>44133</v>
      </c>
      <c r="B247" s="4">
        <v>246</v>
      </c>
      <c r="C247" s="1">
        <v>115.12138400000001</v>
      </c>
      <c r="D247" s="1">
        <v>125.22393656526839</v>
      </c>
      <c r="E247" s="6">
        <f t="shared" si="10"/>
        <v>8.7755655936766555E-2</v>
      </c>
      <c r="F247" s="6"/>
      <c r="G247" s="1">
        <v>164.60000600000001</v>
      </c>
      <c r="H247" s="1">
        <v>173.91950333503866</v>
      </c>
      <c r="I247">
        <f t="shared" si="11"/>
        <v>5.6619058294801322E-2</v>
      </c>
    </row>
    <row r="248" spans="1:9" x14ac:dyDescent="0.3">
      <c r="A248" s="3">
        <v>44134</v>
      </c>
      <c r="B248" s="4">
        <v>247</v>
      </c>
      <c r="C248" s="1">
        <v>108.672516</v>
      </c>
      <c r="D248" s="1">
        <v>125.6228264333033</v>
      </c>
      <c r="E248" s="6">
        <f t="shared" si="10"/>
        <v>0.15597605592662731</v>
      </c>
      <c r="F248" s="6"/>
      <c r="G248" s="1">
        <v>164.949997</v>
      </c>
      <c r="H248" s="1">
        <v>174.22380576621299</v>
      </c>
      <c r="I248">
        <f t="shared" si="11"/>
        <v>5.6221939587019175E-2</v>
      </c>
    </row>
    <row r="249" spans="1:9" x14ac:dyDescent="0.3">
      <c r="A249" s="3">
        <v>44137</v>
      </c>
      <c r="B249" s="4">
        <v>248</v>
      </c>
      <c r="C249" s="1">
        <v>108.58266399999999</v>
      </c>
      <c r="D249" s="1">
        <v>126.0217163013382</v>
      </c>
      <c r="E249" s="6">
        <f t="shared" si="10"/>
        <v>0.16060622993499413</v>
      </c>
      <c r="F249" s="6"/>
      <c r="G249" s="1">
        <v>173.61000100000001</v>
      </c>
      <c r="H249" s="1">
        <v>174.52810819738738</v>
      </c>
      <c r="I249">
        <f t="shared" si="11"/>
        <v>5.2883312718106099E-3</v>
      </c>
    </row>
    <row r="250" spans="1:9" x14ac:dyDescent="0.3">
      <c r="A250" s="3">
        <v>44138</v>
      </c>
      <c r="B250" s="4">
        <v>249</v>
      </c>
      <c r="C250" s="1">
        <v>110.24979399999999</v>
      </c>
      <c r="D250" s="1">
        <v>126.42060616937312</v>
      </c>
      <c r="E250" s="6">
        <f t="shared" si="10"/>
        <v>0.14667430734041209</v>
      </c>
      <c r="F250" s="6"/>
      <c r="G250" s="1">
        <v>179.21000699999999</v>
      </c>
      <c r="H250" s="1">
        <v>174.83241062856172</v>
      </c>
      <c r="I250">
        <f t="shared" si="11"/>
        <v>2.4427187101433868E-2</v>
      </c>
    </row>
    <row r="251" spans="1:9" x14ac:dyDescent="0.3">
      <c r="A251" s="3">
        <v>44139</v>
      </c>
      <c r="B251" s="4">
        <v>250</v>
      </c>
      <c r="C251" s="1">
        <v>114.752022</v>
      </c>
      <c r="D251" s="1">
        <v>126.81949603740803</v>
      </c>
      <c r="E251" s="6">
        <f t="shared" si="10"/>
        <v>0.10516131940061181</v>
      </c>
      <c r="F251" s="6"/>
      <c r="G251" s="1">
        <v>178.91000399999999</v>
      </c>
      <c r="H251" s="1">
        <v>175.13671305973605</v>
      </c>
      <c r="I251">
        <f t="shared" si="11"/>
        <v>2.1090441316316409E-2</v>
      </c>
    </row>
    <row r="252" spans="1:9" x14ac:dyDescent="0.3">
      <c r="A252" s="3">
        <v>44140</v>
      </c>
      <c r="B252" s="4">
        <v>251</v>
      </c>
      <c r="C252" s="1">
        <v>118.824997</v>
      </c>
      <c r="D252" s="1">
        <v>127.21838590544293</v>
      </c>
      <c r="E252" s="6">
        <f t="shared" si="10"/>
        <v>7.0636558951000294E-2</v>
      </c>
      <c r="F252" s="6"/>
      <c r="G252" s="1">
        <v>183.279999</v>
      </c>
      <c r="H252" s="1">
        <v>175.44101549091042</v>
      </c>
      <c r="I252">
        <f t="shared" si="11"/>
        <v>4.2770534438346365E-2</v>
      </c>
    </row>
    <row r="253" spans="1:9" ht="16.2" thickBot="1" x14ac:dyDescent="0.35">
      <c r="A253" s="3">
        <v>44141</v>
      </c>
      <c r="B253" s="4">
        <v>252</v>
      </c>
      <c r="C253" s="1">
        <v>118.69000200000001</v>
      </c>
      <c r="D253" s="1">
        <v>127.61727577347784</v>
      </c>
      <c r="E253" s="6">
        <f t="shared" si="10"/>
        <v>7.5215044427059966E-2</v>
      </c>
      <c r="F253" s="6"/>
      <c r="G253" s="1">
        <v>184.270004</v>
      </c>
      <c r="H253" s="1">
        <v>175.74531792208478</v>
      </c>
      <c r="I253">
        <f t="shared" si="11"/>
        <v>4.6261930280932867E-2</v>
      </c>
    </row>
    <row r="254" spans="1:9" ht="16.2" thickBot="1" x14ac:dyDescent="0.35">
      <c r="A254" s="3">
        <v>44144</v>
      </c>
      <c r="B254" s="4">
        <v>253</v>
      </c>
      <c r="C254" s="21"/>
      <c r="D254" s="22">
        <v>128.01616564151277</v>
      </c>
      <c r="E254" s="23">
        <f>AVERAGE(E5:E253)</f>
        <v>3.8336803966261997E-2</v>
      </c>
      <c r="F254" s="6"/>
      <c r="G254" s="21"/>
      <c r="H254" s="22">
        <v>176.04962035325912</v>
      </c>
      <c r="I254" s="24">
        <f>AVERAGE(I5:I253)</f>
        <v>2.779873654583526E-2</v>
      </c>
    </row>
    <row r="255" spans="1:9" x14ac:dyDescent="0.3">
      <c r="A255" s="3">
        <v>44145</v>
      </c>
      <c r="B255" s="4">
        <v>254</v>
      </c>
      <c r="C255" s="6"/>
      <c r="D255" s="22">
        <v>128.41505550954767</v>
      </c>
      <c r="F255" s="6"/>
      <c r="G255" s="6"/>
      <c r="H255" s="22">
        <v>176.35392278443348</v>
      </c>
    </row>
    <row r="256" spans="1:9" x14ac:dyDescent="0.3">
      <c r="A256" s="3">
        <v>44146</v>
      </c>
      <c r="B256" s="4">
        <v>255</v>
      </c>
      <c r="C256" s="6"/>
      <c r="D256" s="22">
        <v>128.81394537758257</v>
      </c>
      <c r="F256" s="6"/>
      <c r="G256" s="6"/>
      <c r="H256" s="22">
        <v>176.65822521560784</v>
      </c>
    </row>
    <row r="257" spans="1:12" x14ac:dyDescent="0.3">
      <c r="A257" s="3">
        <v>44147</v>
      </c>
      <c r="B257" s="4">
        <v>256</v>
      </c>
      <c r="C257" s="6"/>
      <c r="D257" s="22">
        <v>129.2128352456175</v>
      </c>
      <c r="F257" s="6"/>
      <c r="G257" s="6"/>
      <c r="H257" s="22">
        <v>176.96252764678218</v>
      </c>
    </row>
    <row r="258" spans="1:12" x14ac:dyDescent="0.3">
      <c r="A258" s="3">
        <v>44148</v>
      </c>
      <c r="B258" s="4">
        <v>257</v>
      </c>
      <c r="C258" s="6"/>
      <c r="D258" s="22">
        <v>129.6117251136524</v>
      </c>
      <c r="F258" s="6"/>
      <c r="G258" s="6"/>
      <c r="H258" s="22">
        <v>177.26683007795651</v>
      </c>
    </row>
    <row r="262" spans="1:12" x14ac:dyDescent="0.3">
      <c r="K262" s="25"/>
      <c r="L262" s="25" t="s">
        <v>39</v>
      </c>
    </row>
    <row r="263" spans="1:12" x14ac:dyDescent="0.3">
      <c r="K263" s="26" t="s">
        <v>36</v>
      </c>
      <c r="L263" s="31">
        <v>3.83</v>
      </c>
    </row>
    <row r="264" spans="1:12" x14ac:dyDescent="0.3">
      <c r="K264" s="27" t="s">
        <v>37</v>
      </c>
      <c r="L264" s="31">
        <v>2.78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C1:AH598"/>
  <sheetViews>
    <sheetView topLeftCell="A561" workbookViewId="0">
      <selection activeCell="J579" sqref="J579"/>
    </sheetView>
  </sheetViews>
  <sheetFormatPr defaultColWidth="11.19921875" defaultRowHeight="15.6" x14ac:dyDescent="0.3"/>
  <cols>
    <col min="2" max="2" width="11.19921875" customWidth="1"/>
    <col min="3" max="3" width="22.3984375" customWidth="1"/>
    <col min="4" max="4" width="12.5" customWidth="1"/>
    <col min="5" max="5" width="11.19921875" style="16"/>
    <col min="6" max="6" width="24.296875" style="16" customWidth="1"/>
    <col min="7" max="7" width="13.09765625" customWidth="1"/>
    <col min="8" max="8" width="27.69921875" customWidth="1"/>
    <col min="9" max="9" width="11.19921875" customWidth="1"/>
    <col min="11" max="11" width="21.3984375" customWidth="1"/>
    <col min="12" max="12" width="16.19921875" customWidth="1"/>
    <col min="13" max="14" width="29.19921875" customWidth="1"/>
    <col min="15" max="15" width="22.8984375" customWidth="1"/>
    <col min="16" max="16" width="16.59765625" customWidth="1"/>
    <col min="17" max="17" width="13.69921875" customWidth="1"/>
    <col min="18" max="18" width="13.8984375" customWidth="1"/>
    <col min="20" max="20" width="11.19921875" customWidth="1"/>
    <col min="21" max="21" width="15.59765625" customWidth="1"/>
    <col min="28" max="28" width="21" customWidth="1"/>
    <col min="29" max="29" width="22.3984375" customWidth="1"/>
    <col min="31" max="31" width="18.59765625" bestFit="1" customWidth="1"/>
  </cols>
  <sheetData>
    <row r="1" spans="3:34" x14ac:dyDescent="0.3">
      <c r="E1" s="16" t="s">
        <v>5</v>
      </c>
      <c r="F1" s="16" t="s">
        <v>1</v>
      </c>
      <c r="G1" s="15" t="s">
        <v>29</v>
      </c>
      <c r="H1" s="32" t="s">
        <v>30</v>
      </c>
      <c r="J1" s="6" t="s">
        <v>25</v>
      </c>
      <c r="K1" s="6" t="s">
        <v>26</v>
      </c>
      <c r="L1" s="33" t="s">
        <v>29</v>
      </c>
      <c r="M1" s="33" t="s">
        <v>30</v>
      </c>
      <c r="N1" s="33" t="s">
        <v>40</v>
      </c>
      <c r="O1" s="33" t="s">
        <v>41</v>
      </c>
      <c r="P1" s="33" t="s">
        <v>42</v>
      </c>
      <c r="Q1" s="33" t="s">
        <v>43</v>
      </c>
      <c r="R1" s="33" t="s">
        <v>44</v>
      </c>
      <c r="T1" s="73" t="s">
        <v>51</v>
      </c>
      <c r="U1" s="73"/>
      <c r="V1" s="73"/>
      <c r="W1" s="73"/>
      <c r="X1" s="73"/>
      <c r="Y1" s="73"/>
      <c r="Z1" s="73"/>
      <c r="AB1" s="15" t="s">
        <v>61</v>
      </c>
      <c r="AC1" s="15" t="s">
        <v>62</v>
      </c>
      <c r="AD1" s="15" t="s">
        <v>63</v>
      </c>
      <c r="AE1" s="15" t="s">
        <v>64</v>
      </c>
      <c r="AF1" s="15" t="s">
        <v>65</v>
      </c>
      <c r="AG1" s="15" t="s">
        <v>66</v>
      </c>
      <c r="AH1" s="15" t="s">
        <v>67</v>
      </c>
    </row>
    <row r="2" spans="3:34" x14ac:dyDescent="0.3">
      <c r="C2" s="17" t="s">
        <v>23</v>
      </c>
      <c r="D2" s="19">
        <f>SLOPE(K2:K253,J2:J253)</f>
        <v>0.24371293276920572</v>
      </c>
      <c r="E2" s="4">
        <v>1</v>
      </c>
      <c r="F2" s="1">
        <v>63.954543999999999</v>
      </c>
      <c r="G2" s="1">
        <f>$D$2*E2+$D$3</f>
        <v>56.047986370004381</v>
      </c>
      <c r="H2" s="1">
        <f>F2-G2</f>
        <v>7.9065576299956177</v>
      </c>
      <c r="J2" s="4">
        <v>92</v>
      </c>
      <c r="K2" s="1">
        <v>55.291519000000001</v>
      </c>
      <c r="L2" s="1">
        <f t="shared" ref="L2:L65" si="0">$D$2*J2+$D$3</f>
        <v>78.2258632520021</v>
      </c>
      <c r="M2" s="1">
        <f t="shared" ref="M2:M65" si="1">K2-L2</f>
        <v>-22.934344252002099</v>
      </c>
      <c r="N2" s="1">
        <f t="shared" ref="N2:N65" si="2">K2-L2</f>
        <v>-22.934344252002099</v>
      </c>
      <c r="O2" s="1">
        <f>STANDARDIZE(N2,AVERAGE($N$2:$N$253),_xlfn.STDEV.S($N$2:$N$253))</f>
        <v>-2.3072742112790841</v>
      </c>
      <c r="P2" s="16">
        <v>1</v>
      </c>
      <c r="Q2">
        <f>(P2-0.5)/252</f>
        <v>1.984126984126984E-3</v>
      </c>
      <c r="R2" s="1">
        <f>_xlfn.NORM.S.INV(Q2)</f>
        <v>-2.8806743591110573</v>
      </c>
      <c r="T2" s="35"/>
      <c r="U2" s="35"/>
      <c r="V2" s="35"/>
      <c r="W2" s="35"/>
      <c r="X2" s="35"/>
      <c r="Y2" s="35"/>
      <c r="Z2" s="35"/>
      <c r="AB2" s="16">
        <v>1</v>
      </c>
      <c r="AC2" s="1">
        <f>V3</f>
        <v>-2.3072742112790841</v>
      </c>
      <c r="AD2" s="1">
        <f>AC2+$V$10</f>
        <v>-1.9858599030513857</v>
      </c>
      <c r="AE2" s="20">
        <f>_xlfn.NORM.DIST(AD2,$V$7,$V$8,1)-_xlfn.NORM.DIST(AC2,$V$7,$V$8,1)</f>
        <v>1.3004671907575741E-2</v>
      </c>
      <c r="AF2">
        <f>AE2*$V$6</f>
        <v>3.2771773207090868</v>
      </c>
      <c r="AG2" s="1">
        <f>COUNTIF(O2:O253, "&lt;="&amp;AD2)-COUNTIF(O2:O253, "&lt;"&amp;AC2)</f>
        <v>5</v>
      </c>
      <c r="AH2" s="19">
        <f>(AF2-AG2)^2/AF2</f>
        <v>0.90569343487245468</v>
      </c>
    </row>
    <row r="3" spans="3:34" x14ac:dyDescent="0.3">
      <c r="C3" s="17" t="s">
        <v>24</v>
      </c>
      <c r="D3" s="20">
        <f>INTERCEPT(K2:K253,J2:J253)</f>
        <v>55.804273437235175</v>
      </c>
      <c r="E3" s="4">
        <v>2</v>
      </c>
      <c r="F3" s="1">
        <v>64.460991000000007</v>
      </c>
      <c r="G3" s="1">
        <f t="shared" ref="G3:G66" si="3">$D$2*E3+$D$3</f>
        <v>56.291699302773587</v>
      </c>
      <c r="H3" s="1">
        <f t="shared" ref="H3:H66" si="4">F3-G3</f>
        <v>8.16929169722642</v>
      </c>
      <c r="J3" s="4">
        <v>91</v>
      </c>
      <c r="K3" s="1">
        <v>56.491633999999998</v>
      </c>
      <c r="L3" s="1">
        <f t="shared" si="0"/>
        <v>77.982150319232886</v>
      </c>
      <c r="M3" s="1">
        <f t="shared" si="1"/>
        <v>-21.490516319232889</v>
      </c>
      <c r="N3" s="1">
        <f t="shared" si="2"/>
        <v>-21.490516319232889</v>
      </c>
      <c r="O3" s="1">
        <f t="shared" ref="O3:O66" si="5">STANDARDIZE(N3,AVERAGE($N$2:$N$253),_xlfn.STDEV.S($N$2:$N$253))</f>
        <v>-2.162020136508144</v>
      </c>
      <c r="P3" s="16">
        <v>2</v>
      </c>
      <c r="Q3">
        <f t="shared" ref="Q3:Q66" si="6">(P3-0.5)/252</f>
        <v>5.9523809523809521E-3</v>
      </c>
      <c r="R3" s="1">
        <f t="shared" ref="R3:R66" si="7">_xlfn.NORM.S.INV(Q3)</f>
        <v>-2.514954877802527</v>
      </c>
      <c r="U3" s="39" t="s">
        <v>52</v>
      </c>
      <c r="V3" s="40">
        <f>MIN(O2:O253)</f>
        <v>-2.3072742112790841</v>
      </c>
      <c r="AB3" s="16">
        <v>2</v>
      </c>
      <c r="AC3" s="1">
        <f>AD2</f>
        <v>-1.9858599030513857</v>
      </c>
      <c r="AD3" s="1">
        <f t="shared" ref="AD3:AD17" si="8">AC3+$V$10</f>
        <v>-1.6644455948236874</v>
      </c>
      <c r="AE3" s="20">
        <f t="shared" ref="AE3:AE17" si="9">_xlfn.NORM.DIST(AD3,$V$7,$V$8,1)-_xlfn.NORM.DIST(AC3,$V$7,$V$8,1)</f>
        <v>2.448726638530813E-2</v>
      </c>
      <c r="AF3">
        <f t="shared" ref="AF3:AF18" si="10">AE3*$V$6</f>
        <v>6.1707911290976485</v>
      </c>
      <c r="AG3" s="1">
        <f t="shared" ref="AG3:AG17" si="11">COUNTIF(O3:O254, "&lt;="&amp;AD3)-COUNTIF(O3:O254, "&lt;"&amp;AC3)</f>
        <v>10</v>
      </c>
      <c r="AH3" s="19">
        <f t="shared" ref="AH3:AH17" si="12">(AF3-AG3)^2/AF3</f>
        <v>2.3761686743627313</v>
      </c>
    </row>
    <row r="4" spans="3:34" x14ac:dyDescent="0.3">
      <c r="D4" s="6"/>
      <c r="E4" s="4">
        <v>3</v>
      </c>
      <c r="F4" s="1">
        <v>64.401978</v>
      </c>
      <c r="G4" s="1">
        <f t="shared" si="3"/>
        <v>56.535412235542793</v>
      </c>
      <c r="H4" s="1">
        <f t="shared" si="4"/>
        <v>7.8665657644572065</v>
      </c>
      <c r="J4" s="4">
        <v>101</v>
      </c>
      <c r="K4" s="1">
        <v>59.490692000000003</v>
      </c>
      <c r="L4" s="1">
        <f t="shared" si="0"/>
        <v>80.419279646924949</v>
      </c>
      <c r="M4" s="1">
        <f t="shared" si="1"/>
        <v>-20.928587646924946</v>
      </c>
      <c r="N4" s="1">
        <f t="shared" si="2"/>
        <v>-20.928587646924946</v>
      </c>
      <c r="O4" s="1">
        <f t="shared" si="5"/>
        <v>-2.1054881720469747</v>
      </c>
      <c r="P4" s="16">
        <v>3</v>
      </c>
      <c r="Q4">
        <f t="shared" si="6"/>
        <v>9.9206349206349201E-3</v>
      </c>
      <c r="R4" s="1">
        <f t="shared" si="7"/>
        <v>-2.3293360530619998</v>
      </c>
      <c r="U4" s="39" t="s">
        <v>53</v>
      </c>
      <c r="V4" s="40">
        <f>MAX(O2:O253)</f>
        <v>2.8353547203640916</v>
      </c>
      <c r="AB4" s="16">
        <v>3</v>
      </c>
      <c r="AC4" s="1">
        <f t="shared" ref="AC4:AC17" si="13">AD3</f>
        <v>-1.6644455948236874</v>
      </c>
      <c r="AD4" s="1">
        <f t="shared" si="8"/>
        <v>-1.343031286595989</v>
      </c>
      <c r="AE4" s="20">
        <f t="shared" si="9"/>
        <v>4.1619214246688234E-2</v>
      </c>
      <c r="AF4">
        <f t="shared" si="10"/>
        <v>10.488041990165435</v>
      </c>
      <c r="AG4" s="1">
        <f t="shared" si="11"/>
        <v>15</v>
      </c>
      <c r="AH4" s="19">
        <f t="shared" si="12"/>
        <v>1.9410453449366076</v>
      </c>
    </row>
    <row r="5" spans="3:34" x14ac:dyDescent="0.3">
      <c r="C5" s="17" t="s">
        <v>27</v>
      </c>
      <c r="D5" s="19">
        <f>CORREL(K2:K253,J2:J253)</f>
        <v>0.87267350646827158</v>
      </c>
      <c r="E5" s="4">
        <v>4</v>
      </c>
      <c r="F5" s="1">
        <v>65.019051000000005</v>
      </c>
      <c r="G5" s="1">
        <f t="shared" si="3"/>
        <v>56.779125168312</v>
      </c>
      <c r="H5" s="1">
        <f t="shared" si="4"/>
        <v>8.2399258316880051</v>
      </c>
      <c r="J5" s="4">
        <v>99</v>
      </c>
      <c r="K5" s="1">
        <v>59.367474000000001</v>
      </c>
      <c r="L5" s="1">
        <f t="shared" si="0"/>
        <v>79.931853781386536</v>
      </c>
      <c r="M5" s="1">
        <f t="shared" si="1"/>
        <v>-20.564379781386535</v>
      </c>
      <c r="N5" s="1">
        <f t="shared" si="2"/>
        <v>-20.564379781386535</v>
      </c>
      <c r="O5" s="1">
        <f t="shared" si="5"/>
        <v>-2.0688476033667333</v>
      </c>
      <c r="P5" s="16">
        <v>4</v>
      </c>
      <c r="Q5">
        <f t="shared" si="6"/>
        <v>1.3888888888888888E-2</v>
      </c>
      <c r="R5" s="1">
        <f t="shared" si="7"/>
        <v>-2.2004105812100327</v>
      </c>
      <c r="U5" s="39" t="s">
        <v>54</v>
      </c>
      <c r="V5" s="40">
        <f>V4-V3</f>
        <v>5.1426289316431752</v>
      </c>
      <c r="AB5" s="16">
        <v>4</v>
      </c>
      <c r="AC5" s="1">
        <f t="shared" si="13"/>
        <v>-1.343031286595989</v>
      </c>
      <c r="AD5" s="1">
        <f t="shared" si="8"/>
        <v>-1.0216169783682907</v>
      </c>
      <c r="AE5" s="20">
        <f t="shared" si="9"/>
        <v>6.3850187672337397E-2</v>
      </c>
      <c r="AF5">
        <f t="shared" si="10"/>
        <v>16.090247293429023</v>
      </c>
      <c r="AG5" s="1">
        <f t="shared" si="11"/>
        <v>14</v>
      </c>
      <c r="AH5" s="19">
        <f t="shared" si="12"/>
        <v>0.27153925405929802</v>
      </c>
    </row>
    <row r="6" spans="3:34" x14ac:dyDescent="0.3">
      <c r="C6" s="17" t="s">
        <v>28</v>
      </c>
      <c r="D6" s="19">
        <f>D5^2</f>
        <v>0.7615590488916284</v>
      </c>
      <c r="E6" s="4">
        <v>5</v>
      </c>
      <c r="F6" s="1">
        <v>64.569159999999997</v>
      </c>
      <c r="G6" s="1">
        <f t="shared" si="3"/>
        <v>57.022838101081206</v>
      </c>
      <c r="H6" s="1">
        <f t="shared" si="4"/>
        <v>7.5463218989187908</v>
      </c>
      <c r="J6" s="4">
        <v>100</v>
      </c>
      <c r="K6" s="1">
        <v>60.35812</v>
      </c>
      <c r="L6" s="1">
        <f t="shared" si="0"/>
        <v>80.17556671415575</v>
      </c>
      <c r="M6" s="1">
        <f t="shared" si="1"/>
        <v>-19.81744671415575</v>
      </c>
      <c r="N6" s="1">
        <f t="shared" si="2"/>
        <v>-19.81744671415575</v>
      </c>
      <c r="O6" s="1">
        <f t="shared" si="5"/>
        <v>-1.9937035580591056</v>
      </c>
      <c r="P6" s="16">
        <v>5</v>
      </c>
      <c r="Q6">
        <f t="shared" si="6"/>
        <v>1.7857142857142856E-2</v>
      </c>
      <c r="R6" s="1">
        <f t="shared" si="7"/>
        <v>-2.1001654928444697</v>
      </c>
      <c r="U6" s="39" t="s">
        <v>55</v>
      </c>
      <c r="V6" s="41">
        <v>252</v>
      </c>
      <c r="AB6" s="16">
        <v>5</v>
      </c>
      <c r="AC6" s="1">
        <f t="shared" si="13"/>
        <v>-1.0216169783682907</v>
      </c>
      <c r="AD6" s="1">
        <f t="shared" si="8"/>
        <v>-0.70020267014059223</v>
      </c>
      <c r="AE6" s="20">
        <f t="shared" si="9"/>
        <v>8.8419262829819406E-2</v>
      </c>
      <c r="AF6">
        <f t="shared" si="10"/>
        <v>22.281654233114491</v>
      </c>
      <c r="AG6" s="1">
        <f t="shared" si="11"/>
        <v>24</v>
      </c>
      <c r="AH6" s="19">
        <f t="shared" si="12"/>
        <v>0.13251763732089039</v>
      </c>
    </row>
    <row r="7" spans="3:34" x14ac:dyDescent="0.3">
      <c r="E7" s="4">
        <v>6</v>
      </c>
      <c r="F7" s="1">
        <v>65.336212000000003</v>
      </c>
      <c r="G7" s="1">
        <f t="shared" si="3"/>
        <v>57.266551033850412</v>
      </c>
      <c r="H7" s="1">
        <f t="shared" si="4"/>
        <v>8.0696609661495913</v>
      </c>
      <c r="J7" s="4">
        <v>94</v>
      </c>
      <c r="K7" s="1">
        <v>60.503517000000002</v>
      </c>
      <c r="L7" s="1">
        <f t="shared" si="0"/>
        <v>78.713289117540512</v>
      </c>
      <c r="M7" s="1">
        <f t="shared" si="1"/>
        <v>-18.20977211754051</v>
      </c>
      <c r="N7" s="1">
        <f t="shared" si="2"/>
        <v>-18.20977211754051</v>
      </c>
      <c r="O7" s="1">
        <f t="shared" si="5"/>
        <v>-1.8319659432339059</v>
      </c>
      <c r="P7" s="16">
        <v>6</v>
      </c>
      <c r="Q7">
        <f t="shared" si="6"/>
        <v>2.1825396825396824E-2</v>
      </c>
      <c r="R7" s="1">
        <f t="shared" si="7"/>
        <v>-2.0174287103431898</v>
      </c>
      <c r="U7" s="39" t="s">
        <v>56</v>
      </c>
      <c r="V7" s="40">
        <f>AVERAGE(O2:O253)</f>
        <v>-1.7446361815538174E-16</v>
      </c>
      <c r="AB7" s="16">
        <v>6</v>
      </c>
      <c r="AC7" s="1">
        <f t="shared" si="13"/>
        <v>-0.70020267014059223</v>
      </c>
      <c r="AD7" s="1">
        <f t="shared" si="8"/>
        <v>-0.37878836191289378</v>
      </c>
      <c r="AE7" s="20">
        <f t="shared" si="9"/>
        <v>0.11052214302124197</v>
      </c>
      <c r="AF7">
        <f t="shared" si="10"/>
        <v>27.851580041352975</v>
      </c>
      <c r="AG7" s="1">
        <f t="shared" si="11"/>
        <v>24</v>
      </c>
      <c r="AH7" s="19">
        <f t="shared" si="12"/>
        <v>0.53263293475352658</v>
      </c>
    </row>
    <row r="8" spans="3:34" x14ac:dyDescent="0.3">
      <c r="C8" s="17" t="s">
        <v>31</v>
      </c>
      <c r="D8" s="1">
        <f>AVERAGE(M2:M253)</f>
        <v>-1.4943954363208457E-14</v>
      </c>
      <c r="E8" s="4">
        <v>7</v>
      </c>
      <c r="F8" s="1">
        <v>65.665633999999997</v>
      </c>
      <c r="G8" s="1">
        <f t="shared" si="3"/>
        <v>57.510263966619611</v>
      </c>
      <c r="H8" s="1">
        <f t="shared" si="4"/>
        <v>8.155370033380386</v>
      </c>
      <c r="J8" s="4">
        <v>96</v>
      </c>
      <c r="K8" s="1">
        <v>61.050593999999997</v>
      </c>
      <c r="L8" s="1">
        <f t="shared" si="0"/>
        <v>79.200714983078925</v>
      </c>
      <c r="M8" s="1">
        <f t="shared" si="1"/>
        <v>-18.150120983078928</v>
      </c>
      <c r="N8" s="1">
        <f t="shared" si="2"/>
        <v>-18.150120983078928</v>
      </c>
      <c r="O8" s="1">
        <f t="shared" si="5"/>
        <v>-1.8259648331648994</v>
      </c>
      <c r="P8" s="16">
        <v>7</v>
      </c>
      <c r="Q8">
        <f t="shared" si="6"/>
        <v>2.5793650793650792E-2</v>
      </c>
      <c r="R8" s="1">
        <f t="shared" si="7"/>
        <v>-1.9465617207989845</v>
      </c>
      <c r="U8" s="39" t="s">
        <v>57</v>
      </c>
      <c r="V8" s="41">
        <f>_xlfn.STDEV.S(O2:O253)</f>
        <v>0.99999999999999989</v>
      </c>
      <c r="AB8" s="16">
        <v>7</v>
      </c>
      <c r="AC8" s="1">
        <f t="shared" si="13"/>
        <v>-0.37878836191289378</v>
      </c>
      <c r="AD8" s="1">
        <f t="shared" si="8"/>
        <v>-5.7374053685195325E-2</v>
      </c>
      <c r="AE8" s="20">
        <f t="shared" si="9"/>
        <v>0.12470110036847049</v>
      </c>
      <c r="AF8">
        <f t="shared" si="10"/>
        <v>31.424677292854561</v>
      </c>
      <c r="AG8" s="1">
        <f t="shared" si="11"/>
        <v>23</v>
      </c>
      <c r="AH8" s="19">
        <f t="shared" si="12"/>
        <v>2.2585812680685127</v>
      </c>
    </row>
    <row r="9" spans="3:34" x14ac:dyDescent="0.3">
      <c r="C9" s="17" t="s">
        <v>32</v>
      </c>
      <c r="D9" s="1">
        <f>_xlfn.STDEV.S(M2:M253)</f>
        <v>9.9400167261818293</v>
      </c>
      <c r="E9" s="4">
        <v>8</v>
      </c>
      <c r="F9" s="1">
        <v>65.466507000000007</v>
      </c>
      <c r="G9" s="1">
        <f t="shared" si="3"/>
        <v>57.753976899388817</v>
      </c>
      <c r="H9" s="1">
        <f t="shared" si="4"/>
        <v>7.7125301006111897</v>
      </c>
      <c r="J9" s="4">
        <v>93</v>
      </c>
      <c r="K9" s="1">
        <v>60.838661000000002</v>
      </c>
      <c r="L9" s="1">
        <f t="shared" si="0"/>
        <v>78.469576184771313</v>
      </c>
      <c r="M9" s="1">
        <f t="shared" si="1"/>
        <v>-17.630915184771311</v>
      </c>
      <c r="N9" s="1">
        <f t="shared" si="2"/>
        <v>-17.630915184771311</v>
      </c>
      <c r="O9" s="1">
        <f t="shared" si="5"/>
        <v>-1.7737309373264711</v>
      </c>
      <c r="P9" s="16">
        <v>8</v>
      </c>
      <c r="Q9">
        <f t="shared" si="6"/>
        <v>2.976190476190476E-2</v>
      </c>
      <c r="R9" s="1">
        <f t="shared" si="7"/>
        <v>-1.8843044227824219</v>
      </c>
      <c r="U9" s="39" t="s">
        <v>58</v>
      </c>
      <c r="V9" s="41">
        <f>ROUNDUP(SQRT(COUNT(O2:O253)),0)</f>
        <v>16</v>
      </c>
      <c r="AB9" s="16">
        <v>8</v>
      </c>
      <c r="AC9" s="1">
        <f t="shared" si="13"/>
        <v>-5.7374053685195325E-2</v>
      </c>
      <c r="AD9" s="1">
        <f t="shared" si="8"/>
        <v>0.26404025454250313</v>
      </c>
      <c r="AE9" s="20">
        <f t="shared" si="9"/>
        <v>0.12700193423387618</v>
      </c>
      <c r="AF9">
        <f t="shared" si="10"/>
        <v>32.004487426936798</v>
      </c>
      <c r="AG9" s="1">
        <f t="shared" si="11"/>
        <v>19</v>
      </c>
      <c r="AH9" s="19">
        <f t="shared" si="12"/>
        <v>5.2841556554665834</v>
      </c>
    </row>
    <row r="10" spans="3:34" x14ac:dyDescent="0.3">
      <c r="E10" s="4">
        <v>9</v>
      </c>
      <c r="F10" s="1">
        <v>64.704375999999996</v>
      </c>
      <c r="G10" s="1">
        <f t="shared" si="3"/>
        <v>57.997689832158024</v>
      </c>
      <c r="H10" s="1">
        <f t="shared" si="4"/>
        <v>6.7066861678419727</v>
      </c>
      <c r="J10" s="4">
        <v>90</v>
      </c>
      <c r="K10" s="1">
        <v>60.321156000000002</v>
      </c>
      <c r="L10" s="1">
        <f t="shared" si="0"/>
        <v>77.738437386463687</v>
      </c>
      <c r="M10" s="1">
        <f t="shared" si="1"/>
        <v>-17.417281386463685</v>
      </c>
      <c r="N10" s="1">
        <f t="shared" si="2"/>
        <v>-17.417281386463685</v>
      </c>
      <c r="O10" s="1">
        <f t="shared" si="5"/>
        <v>-1.7522386396581062</v>
      </c>
      <c r="P10" s="16">
        <v>9</v>
      </c>
      <c r="Q10">
        <f t="shared" si="6"/>
        <v>3.3730158730158728E-2</v>
      </c>
      <c r="R10" s="1">
        <f t="shared" si="7"/>
        <v>-1.8285948988056846</v>
      </c>
      <c r="U10" s="39" t="s">
        <v>59</v>
      </c>
      <c r="V10" s="40">
        <f>V5/V9</f>
        <v>0.32141430822769845</v>
      </c>
      <c r="AB10" s="16">
        <v>9</v>
      </c>
      <c r="AC10" s="1">
        <f t="shared" si="13"/>
        <v>0.26404025454250313</v>
      </c>
      <c r="AD10" s="1">
        <f t="shared" si="8"/>
        <v>0.58545456277020158</v>
      </c>
      <c r="AE10" s="20">
        <f t="shared" si="9"/>
        <v>0.1167533952092934</v>
      </c>
      <c r="AF10">
        <f t="shared" si="10"/>
        <v>29.421855592741935</v>
      </c>
      <c r="AG10" s="1">
        <f t="shared" si="11"/>
        <v>24</v>
      </c>
      <c r="AH10" s="19">
        <f t="shared" si="12"/>
        <v>0.99913881963987372</v>
      </c>
    </row>
    <row r="11" spans="3:34" x14ac:dyDescent="0.3">
      <c r="E11" s="4">
        <v>10</v>
      </c>
      <c r="F11" s="1">
        <v>64.414268000000007</v>
      </c>
      <c r="G11" s="1">
        <f t="shared" si="3"/>
        <v>58.24140276492723</v>
      </c>
      <c r="H11" s="1">
        <f t="shared" si="4"/>
        <v>6.1728652350727771</v>
      </c>
      <c r="J11" s="4">
        <v>87</v>
      </c>
      <c r="K11" s="1">
        <v>59.687832</v>
      </c>
      <c r="L11" s="1">
        <f t="shared" si="0"/>
        <v>77.007298588156075</v>
      </c>
      <c r="M11" s="1">
        <f t="shared" si="1"/>
        <v>-17.319466588156075</v>
      </c>
      <c r="N11" s="1">
        <f t="shared" si="2"/>
        <v>-17.319466588156075</v>
      </c>
      <c r="O11" s="1">
        <f t="shared" si="5"/>
        <v>-1.7423981332482963</v>
      </c>
      <c r="P11" s="16">
        <v>10</v>
      </c>
      <c r="Q11">
        <f t="shared" si="6"/>
        <v>3.7698412698412696E-2</v>
      </c>
      <c r="R11" s="1">
        <f t="shared" si="7"/>
        <v>-1.7780428020381664</v>
      </c>
      <c r="U11" s="39" t="s">
        <v>60</v>
      </c>
      <c r="V11" s="41">
        <f>V9-1</f>
        <v>15</v>
      </c>
      <c r="AB11" s="16">
        <v>10</v>
      </c>
      <c r="AC11" s="1">
        <f t="shared" si="13"/>
        <v>0.58545456277020158</v>
      </c>
      <c r="AD11" s="1">
        <f t="shared" si="8"/>
        <v>0.90686887099790003</v>
      </c>
      <c r="AE11" s="20">
        <f t="shared" si="9"/>
        <v>9.688298280821761E-2</v>
      </c>
      <c r="AF11">
        <f t="shared" si="10"/>
        <v>24.414511667670837</v>
      </c>
      <c r="AG11" s="1">
        <f t="shared" si="11"/>
        <v>55</v>
      </c>
      <c r="AH11" s="19">
        <f t="shared" si="12"/>
        <v>38.316232135241727</v>
      </c>
    </row>
    <row r="12" spans="3:34" x14ac:dyDescent="0.3">
      <c r="E12" s="4">
        <v>11</v>
      </c>
      <c r="F12" s="1">
        <v>64.357726999999997</v>
      </c>
      <c r="G12" s="1">
        <f t="shared" si="3"/>
        <v>58.485115697696436</v>
      </c>
      <c r="H12" s="1">
        <f t="shared" si="4"/>
        <v>5.8726113023035609</v>
      </c>
      <c r="J12" s="4">
        <v>98</v>
      </c>
      <c r="K12" s="1">
        <v>62.664707</v>
      </c>
      <c r="L12" s="1">
        <f t="shared" si="0"/>
        <v>79.688140848617337</v>
      </c>
      <c r="M12" s="1">
        <f t="shared" si="1"/>
        <v>-17.023433848617337</v>
      </c>
      <c r="N12" s="1">
        <f t="shared" si="2"/>
        <v>-17.023433848617337</v>
      </c>
      <c r="O12" s="1">
        <f t="shared" si="5"/>
        <v>-1.7126162176143926</v>
      </c>
      <c r="P12" s="16">
        <v>11</v>
      </c>
      <c r="Q12">
        <f t="shared" si="6"/>
        <v>4.1666666666666664E-2</v>
      </c>
      <c r="R12" s="1">
        <f t="shared" si="7"/>
        <v>-1.7316643961222451</v>
      </c>
      <c r="AB12" s="16">
        <v>11</v>
      </c>
      <c r="AC12" s="1">
        <f t="shared" si="13"/>
        <v>0.90686887099790003</v>
      </c>
      <c r="AD12" s="1">
        <f t="shared" si="8"/>
        <v>1.2282831792255986</v>
      </c>
      <c r="AE12" s="20">
        <f t="shared" si="9"/>
        <v>7.2567730632002281E-2</v>
      </c>
      <c r="AF12">
        <f t="shared" si="10"/>
        <v>18.287068119264575</v>
      </c>
      <c r="AG12" s="1">
        <f t="shared" si="11"/>
        <v>26</v>
      </c>
      <c r="AH12" s="19">
        <f t="shared" si="12"/>
        <v>3.2530812380031375</v>
      </c>
    </row>
    <row r="13" spans="3:34" x14ac:dyDescent="0.3">
      <c r="E13" s="4">
        <v>12</v>
      </c>
      <c r="F13" s="1">
        <v>65.486168000000006</v>
      </c>
      <c r="G13" s="1">
        <f t="shared" si="3"/>
        <v>58.728828630465642</v>
      </c>
      <c r="H13" s="1">
        <f t="shared" si="4"/>
        <v>6.757339369534364</v>
      </c>
      <c r="J13" s="4">
        <v>103</v>
      </c>
      <c r="K13" s="1">
        <v>63.931355000000003</v>
      </c>
      <c r="L13" s="1">
        <f t="shared" si="0"/>
        <v>80.906705512463361</v>
      </c>
      <c r="M13" s="1">
        <f t="shared" si="1"/>
        <v>-16.975350512463358</v>
      </c>
      <c r="N13" s="1">
        <f t="shared" si="2"/>
        <v>-16.975350512463358</v>
      </c>
      <c r="O13" s="1">
        <f t="shared" si="5"/>
        <v>-1.7077788679923012</v>
      </c>
      <c r="P13" s="16">
        <v>12</v>
      </c>
      <c r="Q13">
        <f t="shared" si="6"/>
        <v>4.5634920634920632E-2</v>
      </c>
      <c r="R13" s="1">
        <f t="shared" si="7"/>
        <v>-1.6887370022667971</v>
      </c>
      <c r="AB13" s="16">
        <v>12</v>
      </c>
      <c r="AC13" s="1">
        <f t="shared" si="13"/>
        <v>1.2282831792255986</v>
      </c>
      <c r="AD13" s="1">
        <f t="shared" si="8"/>
        <v>1.5496974874532969</v>
      </c>
      <c r="AE13" s="20">
        <f t="shared" si="9"/>
        <v>4.9063270820429938E-2</v>
      </c>
      <c r="AF13">
        <f t="shared" si="10"/>
        <v>12.363944246748344</v>
      </c>
      <c r="AG13" s="1">
        <f t="shared" si="11"/>
        <v>4</v>
      </c>
      <c r="AH13" s="19">
        <f t="shared" si="12"/>
        <v>5.6580296680901556</v>
      </c>
    </row>
    <row r="14" spans="3:34" x14ac:dyDescent="0.3">
      <c r="E14" s="4">
        <v>13</v>
      </c>
      <c r="F14" s="1">
        <v>64.974815000000007</v>
      </c>
      <c r="G14" s="1">
        <f t="shared" si="3"/>
        <v>58.972541563234849</v>
      </c>
      <c r="H14" s="1">
        <f t="shared" si="4"/>
        <v>6.002273436765158</v>
      </c>
      <c r="J14" s="4">
        <v>112</v>
      </c>
      <c r="K14" s="1">
        <v>66.134438000000003</v>
      </c>
      <c r="L14" s="1">
        <f t="shared" si="0"/>
        <v>83.10012190738621</v>
      </c>
      <c r="M14" s="1">
        <f t="shared" si="1"/>
        <v>-16.965683907386207</v>
      </c>
      <c r="N14" s="1">
        <f t="shared" si="2"/>
        <v>-16.965683907386207</v>
      </c>
      <c r="O14" s="1">
        <f t="shared" si="5"/>
        <v>-1.7068063741481319</v>
      </c>
      <c r="P14" s="16">
        <v>13</v>
      </c>
      <c r="Q14">
        <f t="shared" si="6"/>
        <v>4.96031746031746E-2</v>
      </c>
      <c r="R14" s="1">
        <f t="shared" si="7"/>
        <v>-1.648713470290851</v>
      </c>
      <c r="AB14" s="16">
        <v>13</v>
      </c>
      <c r="AC14" s="1">
        <f t="shared" si="13"/>
        <v>1.5496974874532969</v>
      </c>
      <c r="AD14" s="1">
        <f t="shared" si="8"/>
        <v>1.8711117956809953</v>
      </c>
      <c r="AE14" s="20">
        <f t="shared" si="9"/>
        <v>2.9942277261699957E-2</v>
      </c>
      <c r="AF14">
        <f t="shared" si="10"/>
        <v>7.5454538699483891</v>
      </c>
      <c r="AG14" s="1">
        <f t="shared" si="11"/>
        <v>0</v>
      </c>
      <c r="AH14" s="19">
        <f t="shared" si="12"/>
        <v>7.5454538699483891</v>
      </c>
    </row>
    <row r="15" spans="3:34" x14ac:dyDescent="0.3">
      <c r="E15" s="4">
        <v>14</v>
      </c>
      <c r="F15" s="1">
        <v>65.847565000000003</v>
      </c>
      <c r="G15" s="1">
        <f t="shared" si="3"/>
        <v>59.216254496004055</v>
      </c>
      <c r="H15" s="1">
        <f t="shared" si="4"/>
        <v>6.6313105039959481</v>
      </c>
      <c r="J15" s="4">
        <v>89</v>
      </c>
      <c r="K15" s="1">
        <v>60.786911000000003</v>
      </c>
      <c r="L15" s="1">
        <f t="shared" si="0"/>
        <v>77.494724453694488</v>
      </c>
      <c r="M15" s="1">
        <f t="shared" si="1"/>
        <v>-16.707813453694484</v>
      </c>
      <c r="N15" s="1">
        <f t="shared" si="2"/>
        <v>-16.707813453694484</v>
      </c>
      <c r="O15" s="1">
        <f t="shared" si="5"/>
        <v>-1.6808637162235738</v>
      </c>
      <c r="P15" s="16">
        <v>14</v>
      </c>
      <c r="Q15">
        <f t="shared" si="6"/>
        <v>5.3571428571428568E-2</v>
      </c>
      <c r="R15" s="1">
        <f t="shared" si="7"/>
        <v>-1.6111691623526765</v>
      </c>
      <c r="AB15" s="16">
        <v>14</v>
      </c>
      <c r="AC15" s="1">
        <f t="shared" si="13"/>
        <v>1.8711117956809953</v>
      </c>
      <c r="AD15" s="1">
        <f t="shared" si="8"/>
        <v>2.1925261039086936</v>
      </c>
      <c r="AE15" s="20">
        <f t="shared" si="9"/>
        <v>1.6494023311946937E-2</v>
      </c>
      <c r="AF15">
        <f t="shared" si="10"/>
        <v>4.1564938746106286</v>
      </c>
      <c r="AG15" s="1">
        <f t="shared" si="11"/>
        <v>6</v>
      </c>
      <c r="AH15" s="19">
        <f t="shared" si="12"/>
        <v>0.81763980337069508</v>
      </c>
    </row>
    <row r="16" spans="3:34" x14ac:dyDescent="0.3">
      <c r="E16" s="4">
        <v>15</v>
      </c>
      <c r="F16" s="1">
        <v>65.702515000000005</v>
      </c>
      <c r="G16" s="1">
        <f t="shared" si="3"/>
        <v>59.459967428773261</v>
      </c>
      <c r="H16" s="1">
        <f t="shared" si="4"/>
        <v>6.2425475712267442</v>
      </c>
      <c r="J16" s="4">
        <v>97</v>
      </c>
      <c r="K16" s="1">
        <v>62.792850000000001</v>
      </c>
      <c r="L16" s="1">
        <f t="shared" si="0"/>
        <v>79.444427915848138</v>
      </c>
      <c r="M16" s="1">
        <f t="shared" si="1"/>
        <v>-16.651577915848137</v>
      </c>
      <c r="N16" s="1">
        <f t="shared" si="2"/>
        <v>-16.651577915848137</v>
      </c>
      <c r="O16" s="1">
        <f t="shared" si="5"/>
        <v>-1.6752062269662142</v>
      </c>
      <c r="P16" s="16">
        <v>15</v>
      </c>
      <c r="Q16">
        <f t="shared" si="6"/>
        <v>5.7539682539682536E-2</v>
      </c>
      <c r="R16" s="1">
        <f t="shared" si="7"/>
        <v>-1.5757676293730742</v>
      </c>
      <c r="AB16" s="16">
        <v>15</v>
      </c>
      <c r="AC16" s="1">
        <f t="shared" si="13"/>
        <v>2.1925261039086936</v>
      </c>
      <c r="AD16" s="1">
        <f t="shared" si="8"/>
        <v>2.513940412136392</v>
      </c>
      <c r="AE16" s="20">
        <f t="shared" si="9"/>
        <v>8.2012399479677311E-3</v>
      </c>
      <c r="AF16">
        <f t="shared" si="10"/>
        <v>2.0667124668878682</v>
      </c>
      <c r="AG16" s="1">
        <f t="shared" si="11"/>
        <v>1</v>
      </c>
      <c r="AH16" s="19">
        <f t="shared" si="12"/>
        <v>0.5505727116106558</v>
      </c>
    </row>
    <row r="17" spans="5:34" x14ac:dyDescent="0.3">
      <c r="E17" s="4">
        <v>16</v>
      </c>
      <c r="F17" s="1">
        <v>64.942841000000001</v>
      </c>
      <c r="G17" s="1">
        <f t="shared" si="3"/>
        <v>59.703680361542467</v>
      </c>
      <c r="H17" s="1">
        <f t="shared" si="4"/>
        <v>5.239160638457534</v>
      </c>
      <c r="J17" s="4">
        <v>102</v>
      </c>
      <c r="K17" s="1">
        <v>64.680503999999999</v>
      </c>
      <c r="L17" s="1">
        <f t="shared" si="0"/>
        <v>80.662992579694162</v>
      </c>
      <c r="M17" s="1">
        <f t="shared" si="1"/>
        <v>-15.982488579694163</v>
      </c>
      <c r="N17" s="1">
        <f t="shared" si="2"/>
        <v>-15.982488579694163</v>
      </c>
      <c r="O17" s="1">
        <f t="shared" si="5"/>
        <v>-1.6078935297559969</v>
      </c>
      <c r="P17" s="16">
        <v>16</v>
      </c>
      <c r="Q17">
        <f t="shared" si="6"/>
        <v>6.1507936507936505E-2</v>
      </c>
      <c r="R17" s="1">
        <f t="shared" si="7"/>
        <v>-1.5422375718953325</v>
      </c>
      <c r="AB17" s="16">
        <v>16</v>
      </c>
      <c r="AC17" s="1">
        <f t="shared" si="13"/>
        <v>2.513940412136392</v>
      </c>
      <c r="AD17" s="1">
        <f t="shared" si="8"/>
        <v>2.8353547203640903</v>
      </c>
      <c r="AE17" s="20">
        <f t="shared" si="9"/>
        <v>3.6807887630622149E-3</v>
      </c>
      <c r="AF17">
        <f t="shared" si="10"/>
        <v>0.92755876829167816</v>
      </c>
      <c r="AG17" s="1">
        <f t="shared" si="11"/>
        <v>2</v>
      </c>
      <c r="AH17" s="19">
        <f t="shared" si="12"/>
        <v>1.2399539897469818</v>
      </c>
    </row>
    <row r="18" spans="5:34" x14ac:dyDescent="0.3">
      <c r="E18" s="4">
        <v>17</v>
      </c>
      <c r="F18" s="1">
        <v>63.784916000000003</v>
      </c>
      <c r="G18" s="1">
        <f t="shared" si="3"/>
        <v>59.947393294311674</v>
      </c>
      <c r="H18" s="1">
        <f t="shared" si="4"/>
        <v>3.837522705688329</v>
      </c>
      <c r="J18" s="4">
        <v>114</v>
      </c>
      <c r="K18" s="1">
        <v>67.775672999999998</v>
      </c>
      <c r="L18" s="1">
        <f t="shared" si="0"/>
        <v>83.587547772924623</v>
      </c>
      <c r="M18" s="1">
        <f t="shared" si="1"/>
        <v>-15.811874772924625</v>
      </c>
      <c r="N18" s="1">
        <f t="shared" si="2"/>
        <v>-15.811874772924625</v>
      </c>
      <c r="O18" s="1">
        <f t="shared" si="5"/>
        <v>-1.5907291917604536</v>
      </c>
      <c r="P18" s="16">
        <v>17</v>
      </c>
      <c r="Q18">
        <f t="shared" si="6"/>
        <v>6.5476190476190479E-2</v>
      </c>
      <c r="R18" s="1">
        <f t="shared" si="7"/>
        <v>-1.5103568962835028</v>
      </c>
      <c r="AD18" s="15" t="s">
        <v>68</v>
      </c>
      <c r="AE18" s="43">
        <f>SUM(AE2:AE17)</f>
        <v>0.98719148941993762</v>
      </c>
      <c r="AF18" s="33">
        <f t="shared" si="10"/>
        <v>248.77225533382429</v>
      </c>
      <c r="AG18" s="44">
        <f>SUM(AG2:AG17)</f>
        <v>252</v>
      </c>
      <c r="AH18" s="47">
        <f>SUM(AH2:AH17)</f>
        <v>72.082436439492227</v>
      </c>
    </row>
    <row r="19" spans="5:34" x14ac:dyDescent="0.3">
      <c r="E19" s="4">
        <v>18</v>
      </c>
      <c r="F19" s="1">
        <v>64.347892999999999</v>
      </c>
      <c r="G19" s="1">
        <f t="shared" si="3"/>
        <v>60.19110622708088</v>
      </c>
      <c r="H19" s="1">
        <f t="shared" si="4"/>
        <v>4.1567867729191192</v>
      </c>
      <c r="J19" s="4">
        <v>117</v>
      </c>
      <c r="K19" s="1">
        <v>68.650490000000005</v>
      </c>
      <c r="L19" s="1">
        <f t="shared" si="0"/>
        <v>84.318686571232249</v>
      </c>
      <c r="M19" s="1">
        <f t="shared" si="1"/>
        <v>-15.668196571232244</v>
      </c>
      <c r="N19" s="1">
        <f t="shared" si="2"/>
        <v>-15.668196571232244</v>
      </c>
      <c r="O19" s="1">
        <f t="shared" si="5"/>
        <v>-1.576274668629327</v>
      </c>
      <c r="P19" s="16">
        <v>18</v>
      </c>
      <c r="Q19">
        <f t="shared" si="6"/>
        <v>6.9444444444444448E-2</v>
      </c>
      <c r="R19" s="1">
        <f t="shared" si="7"/>
        <v>-1.4799413890351922</v>
      </c>
    </row>
    <row r="20" spans="5:34" x14ac:dyDescent="0.3">
      <c r="E20" s="4">
        <v>19</v>
      </c>
      <c r="F20" s="1">
        <v>65.291945999999996</v>
      </c>
      <c r="G20" s="1">
        <f t="shared" si="3"/>
        <v>60.434819159850086</v>
      </c>
      <c r="H20" s="1">
        <f t="shared" si="4"/>
        <v>4.8571268401499097</v>
      </c>
      <c r="J20" s="4">
        <v>104</v>
      </c>
      <c r="K20" s="1">
        <v>65.567656999999997</v>
      </c>
      <c r="L20" s="1">
        <f t="shared" si="0"/>
        <v>81.150418445232575</v>
      </c>
      <c r="M20" s="1">
        <f t="shared" si="1"/>
        <v>-15.582761445232578</v>
      </c>
      <c r="N20" s="1">
        <f t="shared" si="2"/>
        <v>-15.582761445232578</v>
      </c>
      <c r="O20" s="1">
        <f t="shared" si="5"/>
        <v>-1.5676795999938153</v>
      </c>
      <c r="P20" s="16">
        <v>19</v>
      </c>
      <c r="Q20">
        <f t="shared" si="6"/>
        <v>7.3412698412698416E-2</v>
      </c>
      <c r="R20" s="1">
        <f t="shared" si="7"/>
        <v>-1.450836487412636</v>
      </c>
    </row>
    <row r="21" spans="5:34" x14ac:dyDescent="0.3">
      <c r="E21" s="4">
        <v>20</v>
      </c>
      <c r="F21" s="1">
        <v>66.553130999999993</v>
      </c>
      <c r="G21" s="1">
        <f t="shared" si="3"/>
        <v>60.678532092619292</v>
      </c>
      <c r="H21" s="1">
        <f t="shared" si="4"/>
        <v>5.874598907380701</v>
      </c>
      <c r="J21" s="4">
        <v>105</v>
      </c>
      <c r="K21" s="1">
        <v>66.040801999999999</v>
      </c>
      <c r="L21" s="1">
        <f t="shared" si="0"/>
        <v>81.394131378001774</v>
      </c>
      <c r="M21" s="1">
        <f t="shared" si="1"/>
        <v>-15.353329378001774</v>
      </c>
      <c r="N21" s="1">
        <f t="shared" si="2"/>
        <v>-15.353329378001774</v>
      </c>
      <c r="O21" s="1">
        <f t="shared" si="5"/>
        <v>-1.544597941929148</v>
      </c>
      <c r="P21" s="16">
        <v>20</v>
      </c>
      <c r="Q21">
        <f t="shared" si="6"/>
        <v>7.7380952380952384E-2</v>
      </c>
      <c r="R21" s="1">
        <f t="shared" si="7"/>
        <v>-1.4229111803109864</v>
      </c>
    </row>
    <row r="22" spans="5:34" x14ac:dyDescent="0.3">
      <c r="E22" s="4">
        <v>21</v>
      </c>
      <c r="F22" s="1">
        <v>65.621384000000006</v>
      </c>
      <c r="G22" s="1">
        <f t="shared" si="3"/>
        <v>60.922245025388492</v>
      </c>
      <c r="H22" s="1">
        <f t="shared" si="4"/>
        <v>4.6991389746115146</v>
      </c>
      <c r="J22" s="4">
        <v>85</v>
      </c>
      <c r="K22" s="1">
        <v>61.171340999999998</v>
      </c>
      <c r="L22" s="1">
        <f t="shared" si="0"/>
        <v>76.519872722617663</v>
      </c>
      <c r="M22" s="1">
        <f t="shared" si="1"/>
        <v>-15.348531722617665</v>
      </c>
      <c r="N22" s="1">
        <f t="shared" si="2"/>
        <v>-15.348531722617665</v>
      </c>
      <c r="O22" s="1">
        <f t="shared" si="5"/>
        <v>-1.5441152812338723</v>
      </c>
      <c r="P22" s="16">
        <v>21</v>
      </c>
      <c r="Q22">
        <f t="shared" si="6"/>
        <v>8.1349206349206352E-2</v>
      </c>
      <c r="R22" s="1">
        <f t="shared" si="7"/>
        <v>-1.3960534082549905</v>
      </c>
    </row>
    <row r="23" spans="5:34" x14ac:dyDescent="0.3">
      <c r="E23" s="4">
        <v>22</v>
      </c>
      <c r="F23" s="1">
        <v>66.004897999999997</v>
      </c>
      <c r="G23" s="1">
        <f t="shared" si="3"/>
        <v>61.165957958157698</v>
      </c>
      <c r="H23" s="1">
        <f t="shared" si="4"/>
        <v>4.8389400418422994</v>
      </c>
      <c r="J23" s="4">
        <v>113</v>
      </c>
      <c r="K23" s="1">
        <v>68.039351999999994</v>
      </c>
      <c r="L23" s="1">
        <f t="shared" si="0"/>
        <v>83.343834840155424</v>
      </c>
      <c r="M23" s="1">
        <f t="shared" si="1"/>
        <v>-15.30448284015543</v>
      </c>
      <c r="N23" s="1">
        <f t="shared" si="2"/>
        <v>-15.30448284015543</v>
      </c>
      <c r="O23" s="1">
        <f t="shared" si="5"/>
        <v>-1.5396838115818936</v>
      </c>
      <c r="P23" s="16">
        <v>22</v>
      </c>
      <c r="Q23">
        <f t="shared" si="6"/>
        <v>8.531746031746032E-2</v>
      </c>
      <c r="R23" s="1">
        <f t="shared" si="7"/>
        <v>-1.3701665397259748</v>
      </c>
      <c r="AB23" s="74" t="s">
        <v>69</v>
      </c>
      <c r="AC23" s="75"/>
      <c r="AD23" s="1"/>
      <c r="AE23" s="34"/>
    </row>
    <row r="24" spans="5:34" x14ac:dyDescent="0.3">
      <c r="E24" s="4">
        <v>23</v>
      </c>
      <c r="F24" s="1">
        <v>66.567886000000001</v>
      </c>
      <c r="G24" s="1">
        <f t="shared" si="3"/>
        <v>61.409670890926904</v>
      </c>
      <c r="H24" s="1">
        <f t="shared" si="4"/>
        <v>5.1582151090730974</v>
      </c>
      <c r="J24" s="4">
        <v>95</v>
      </c>
      <c r="K24" s="1">
        <v>63.687393</v>
      </c>
      <c r="L24" s="1">
        <f t="shared" si="0"/>
        <v>78.957002050309711</v>
      </c>
      <c r="M24" s="1">
        <f t="shared" si="1"/>
        <v>-15.269609050309711</v>
      </c>
      <c r="N24" s="1">
        <f t="shared" si="2"/>
        <v>-15.269609050309711</v>
      </c>
      <c r="O24" s="1">
        <f t="shared" si="5"/>
        <v>-1.5361753879236255</v>
      </c>
      <c r="P24" s="16">
        <v>23</v>
      </c>
      <c r="Q24">
        <f t="shared" si="6"/>
        <v>8.9285714285714288E-2</v>
      </c>
      <c r="R24" s="1">
        <f t="shared" si="7"/>
        <v>-1.3451666341766386</v>
      </c>
      <c r="AB24" s="45" t="s">
        <v>71</v>
      </c>
      <c r="AC24" s="42">
        <f>AH18</f>
        <v>72.082436439492227</v>
      </c>
      <c r="AD24" s="1"/>
    </row>
    <row r="25" spans="5:34" x14ac:dyDescent="0.3">
      <c r="E25" s="4">
        <v>24</v>
      </c>
      <c r="F25" s="1">
        <v>66.737517999999994</v>
      </c>
      <c r="G25" s="1">
        <f t="shared" si="3"/>
        <v>61.65338382369611</v>
      </c>
      <c r="H25" s="1">
        <f t="shared" si="4"/>
        <v>5.0841341763038841</v>
      </c>
      <c r="J25" s="4">
        <v>88</v>
      </c>
      <c r="K25" s="1">
        <v>62.312308999999999</v>
      </c>
      <c r="L25" s="1">
        <f t="shared" si="0"/>
        <v>77.251011520925275</v>
      </c>
      <c r="M25" s="1">
        <f t="shared" si="1"/>
        <v>-14.938702520925276</v>
      </c>
      <c r="N25" s="1">
        <f t="shared" si="2"/>
        <v>-14.938702520925276</v>
      </c>
      <c r="O25" s="1">
        <f t="shared" si="5"/>
        <v>-1.5028850486314558</v>
      </c>
      <c r="P25" s="16">
        <v>24</v>
      </c>
      <c r="Q25">
        <f t="shared" si="6"/>
        <v>9.3253968253968256E-2</v>
      </c>
      <c r="R25" s="1">
        <f t="shared" si="7"/>
        <v>-1.3209802893126328</v>
      </c>
      <c r="AB25" s="45" t="s">
        <v>7</v>
      </c>
      <c r="AC25" s="41">
        <v>0.05</v>
      </c>
      <c r="AD25" s="1"/>
    </row>
    <row r="26" spans="5:34" x14ac:dyDescent="0.3">
      <c r="E26" s="4">
        <v>25</v>
      </c>
      <c r="F26" s="1">
        <v>67.644706999999997</v>
      </c>
      <c r="G26" s="1">
        <f t="shared" si="3"/>
        <v>61.897096756465317</v>
      </c>
      <c r="H26" s="1">
        <f t="shared" si="4"/>
        <v>5.7476102435346803</v>
      </c>
      <c r="J26" s="4">
        <v>111</v>
      </c>
      <c r="K26" s="1">
        <v>68.243881000000002</v>
      </c>
      <c r="L26" s="1">
        <f t="shared" si="0"/>
        <v>82.856408974617011</v>
      </c>
      <c r="M26" s="1">
        <f t="shared" si="1"/>
        <v>-14.612527974617009</v>
      </c>
      <c r="N26" s="1">
        <f t="shared" si="2"/>
        <v>-14.612527974617009</v>
      </c>
      <c r="O26" s="1">
        <f t="shared" si="5"/>
        <v>-1.4700707631736527</v>
      </c>
      <c r="P26" s="16">
        <v>25</v>
      </c>
      <c r="Q26">
        <f t="shared" si="6"/>
        <v>9.7222222222222224E-2</v>
      </c>
      <c r="R26" s="1">
        <f t="shared" si="7"/>
        <v>-1.2975429286165541</v>
      </c>
      <c r="AB26" s="45" t="s">
        <v>70</v>
      </c>
      <c r="AC26" s="40">
        <f>V11</f>
        <v>15</v>
      </c>
      <c r="AD26" s="1"/>
    </row>
    <row r="27" spans="5:34" x14ac:dyDescent="0.3">
      <c r="E27" s="4">
        <v>26</v>
      </c>
      <c r="F27" s="1">
        <v>68.802634999999995</v>
      </c>
      <c r="G27" s="1">
        <f t="shared" si="3"/>
        <v>62.140809689234523</v>
      </c>
      <c r="H27" s="1">
        <f t="shared" si="4"/>
        <v>6.6618253107654724</v>
      </c>
      <c r="J27" s="4">
        <v>106</v>
      </c>
      <c r="K27" s="1">
        <v>67.337029000000001</v>
      </c>
      <c r="L27" s="1">
        <f t="shared" si="0"/>
        <v>81.637844310770987</v>
      </c>
      <c r="M27" s="1">
        <f t="shared" si="1"/>
        <v>-14.300815310770986</v>
      </c>
      <c r="N27" s="1">
        <f t="shared" si="2"/>
        <v>-14.300815310770986</v>
      </c>
      <c r="O27" s="1">
        <f t="shared" si="5"/>
        <v>-1.4387113930203834</v>
      </c>
      <c r="P27" s="16">
        <v>26</v>
      </c>
      <c r="Q27">
        <f t="shared" si="6"/>
        <v>0.10119047619047619</v>
      </c>
      <c r="R27" s="1">
        <f t="shared" si="7"/>
        <v>-1.2747974249655289</v>
      </c>
      <c r="AB27" s="45" t="s">
        <v>72</v>
      </c>
      <c r="AC27" s="46">
        <f>1-_xlfn.CHISQ.DIST(AC24,AC26,TRUE)</f>
        <v>1.8964616543826196E-9</v>
      </c>
      <c r="AD27" s="1"/>
    </row>
    <row r="28" spans="5:34" ht="16.2" thickBot="1" x14ac:dyDescent="0.35">
      <c r="E28" s="4">
        <v>27</v>
      </c>
      <c r="F28" s="1">
        <v>68.937850999999995</v>
      </c>
      <c r="G28" s="1">
        <f t="shared" si="3"/>
        <v>62.384522622003729</v>
      </c>
      <c r="H28" s="1">
        <f t="shared" si="4"/>
        <v>6.5533283779962659</v>
      </c>
      <c r="J28" s="4">
        <v>116</v>
      </c>
      <c r="K28" s="1">
        <v>69.781609000000003</v>
      </c>
      <c r="L28" s="1">
        <f t="shared" si="0"/>
        <v>84.074973638463035</v>
      </c>
      <c r="M28" s="1">
        <f t="shared" si="1"/>
        <v>-14.293364638463032</v>
      </c>
      <c r="N28" s="1">
        <f t="shared" si="2"/>
        <v>-14.293364638463032</v>
      </c>
      <c r="O28" s="1">
        <f t="shared" si="5"/>
        <v>-1.4379618296631782</v>
      </c>
      <c r="P28" s="16">
        <v>27</v>
      </c>
      <c r="Q28">
        <f t="shared" si="6"/>
        <v>0.10515873015873016</v>
      </c>
      <c r="R28" s="1">
        <f t="shared" si="7"/>
        <v>-1.2526929839120384</v>
      </c>
      <c r="AB28" s="20"/>
      <c r="AC28" s="16"/>
      <c r="AD28" s="1"/>
    </row>
    <row r="29" spans="5:34" x14ac:dyDescent="0.3">
      <c r="E29" s="4">
        <v>28</v>
      </c>
      <c r="F29" s="1">
        <v>68.773132000000004</v>
      </c>
      <c r="G29" s="1">
        <f t="shared" si="3"/>
        <v>62.628235554772935</v>
      </c>
      <c r="H29" s="1">
        <f t="shared" si="4"/>
        <v>6.1448964452270687</v>
      </c>
      <c r="J29" s="4">
        <v>115</v>
      </c>
      <c r="K29" s="1">
        <v>69.732322999999994</v>
      </c>
      <c r="L29" s="1">
        <f t="shared" si="0"/>
        <v>83.831260705693836</v>
      </c>
      <c r="M29" s="1">
        <f t="shared" si="1"/>
        <v>-14.098937705693842</v>
      </c>
      <c r="N29" s="1">
        <f t="shared" si="2"/>
        <v>-14.098937705693842</v>
      </c>
      <c r="O29" s="1">
        <f t="shared" si="5"/>
        <v>-1.4184018089785979</v>
      </c>
      <c r="P29" s="16">
        <v>28</v>
      </c>
      <c r="Q29">
        <f t="shared" si="6"/>
        <v>0.10912698412698413</v>
      </c>
      <c r="R29" s="1">
        <f t="shared" si="7"/>
        <v>-1.2311842297805575</v>
      </c>
      <c r="AB29" s="64" t="s">
        <v>73</v>
      </c>
      <c r="AC29" s="65"/>
      <c r="AD29" s="65"/>
      <c r="AE29" s="66"/>
    </row>
    <row r="30" spans="5:34" x14ac:dyDescent="0.3">
      <c r="E30" s="4">
        <v>29</v>
      </c>
      <c r="F30" s="1">
        <v>68.841965000000002</v>
      </c>
      <c r="G30" s="1">
        <f t="shared" si="3"/>
        <v>62.871948487542141</v>
      </c>
      <c r="H30" s="1">
        <f t="shared" si="4"/>
        <v>5.9700165124578604</v>
      </c>
      <c r="J30" s="4">
        <v>120</v>
      </c>
      <c r="K30" s="1">
        <v>71.235541999999995</v>
      </c>
      <c r="L30" s="1">
        <f t="shared" si="0"/>
        <v>85.04982536953986</v>
      </c>
      <c r="M30" s="1">
        <f t="shared" si="1"/>
        <v>-13.814283369539865</v>
      </c>
      <c r="N30" s="1">
        <f t="shared" si="2"/>
        <v>-13.814283369539865</v>
      </c>
      <c r="O30" s="1">
        <f t="shared" si="5"/>
        <v>-1.389764600008496</v>
      </c>
      <c r="P30" s="16">
        <v>29</v>
      </c>
      <c r="Q30">
        <f t="shared" si="6"/>
        <v>0.1130952380952381</v>
      </c>
      <c r="R30" s="1">
        <f t="shared" si="7"/>
        <v>-1.2102304517744085</v>
      </c>
      <c r="AB30" s="67"/>
      <c r="AC30" s="68"/>
      <c r="AD30" s="68"/>
      <c r="AE30" s="69"/>
    </row>
    <row r="31" spans="5:34" x14ac:dyDescent="0.3">
      <c r="E31" s="4">
        <v>30</v>
      </c>
      <c r="F31" s="1">
        <v>68.699387000000002</v>
      </c>
      <c r="G31" s="1">
        <f t="shared" si="3"/>
        <v>63.115661420311348</v>
      </c>
      <c r="H31" s="1">
        <f t="shared" si="4"/>
        <v>5.5837255796886538</v>
      </c>
      <c r="J31" s="4">
        <v>118</v>
      </c>
      <c r="K31" s="1">
        <v>70.905333999999996</v>
      </c>
      <c r="L31" s="1">
        <f t="shared" si="0"/>
        <v>84.562399504001448</v>
      </c>
      <c r="M31" s="1">
        <f t="shared" si="1"/>
        <v>-13.657065504001451</v>
      </c>
      <c r="N31" s="1">
        <f t="shared" si="2"/>
        <v>-13.657065504001451</v>
      </c>
      <c r="O31" s="1">
        <f t="shared" si="5"/>
        <v>-1.3739479399495342</v>
      </c>
      <c r="P31" s="16">
        <v>30</v>
      </c>
      <c r="Q31">
        <f t="shared" si="6"/>
        <v>0.11706349206349206</v>
      </c>
      <c r="R31" s="1">
        <f t="shared" si="7"/>
        <v>-1.189794977493698</v>
      </c>
      <c r="AB31" s="67"/>
      <c r="AC31" s="68"/>
      <c r="AD31" s="68"/>
      <c r="AE31" s="69"/>
    </row>
    <row r="32" spans="5:34" x14ac:dyDescent="0.3">
      <c r="E32" s="4">
        <v>31</v>
      </c>
      <c r="F32" s="1">
        <v>69.820442</v>
      </c>
      <c r="G32" s="1">
        <f t="shared" si="3"/>
        <v>63.359374353080554</v>
      </c>
      <c r="H32" s="1">
        <f t="shared" si="4"/>
        <v>6.4610676469194459</v>
      </c>
      <c r="J32" s="4">
        <v>121</v>
      </c>
      <c r="K32" s="1">
        <v>72.243446000000006</v>
      </c>
      <c r="L32" s="1">
        <f t="shared" si="0"/>
        <v>85.293538302309059</v>
      </c>
      <c r="M32" s="1">
        <f t="shared" si="1"/>
        <v>-13.050092302309054</v>
      </c>
      <c r="N32" s="1">
        <f t="shared" si="2"/>
        <v>-13.050092302309054</v>
      </c>
      <c r="O32" s="1">
        <f t="shared" si="5"/>
        <v>-1.3128843403185959</v>
      </c>
      <c r="P32" s="16">
        <v>31</v>
      </c>
      <c r="Q32">
        <f t="shared" si="6"/>
        <v>0.12103174603174603</v>
      </c>
      <c r="R32" s="1">
        <f t="shared" si="7"/>
        <v>-1.1698446487773884</v>
      </c>
      <c r="AB32" s="67"/>
      <c r="AC32" s="68"/>
      <c r="AD32" s="68"/>
      <c r="AE32" s="69"/>
    </row>
    <row r="33" spans="5:31" ht="16.2" thickBot="1" x14ac:dyDescent="0.35">
      <c r="E33" s="4">
        <v>32</v>
      </c>
      <c r="F33" s="1">
        <v>69.886818000000005</v>
      </c>
      <c r="G33" s="1">
        <f t="shared" si="3"/>
        <v>63.60308728584976</v>
      </c>
      <c r="H33" s="1">
        <f t="shared" si="4"/>
        <v>6.283730714150245</v>
      </c>
      <c r="J33" s="4">
        <v>110</v>
      </c>
      <c r="K33" s="1">
        <v>69.690421999999998</v>
      </c>
      <c r="L33" s="1">
        <f t="shared" si="0"/>
        <v>82.612696041847812</v>
      </c>
      <c r="M33" s="1">
        <f t="shared" si="1"/>
        <v>-12.922274041847814</v>
      </c>
      <c r="N33" s="1">
        <f t="shared" si="2"/>
        <v>-12.922274041847814</v>
      </c>
      <c r="O33" s="1">
        <f t="shared" si="5"/>
        <v>-1.3000253820308729</v>
      </c>
      <c r="P33" s="16">
        <v>32</v>
      </c>
      <c r="Q33">
        <f t="shared" si="6"/>
        <v>0.125</v>
      </c>
      <c r="R33" s="1">
        <f t="shared" si="7"/>
        <v>-1.1503493803760083</v>
      </c>
      <c r="AB33" s="70"/>
      <c r="AC33" s="71"/>
      <c r="AD33" s="71"/>
      <c r="AE33" s="72"/>
    </row>
    <row r="34" spans="5:31" x14ac:dyDescent="0.3">
      <c r="E34" s="4">
        <v>33</v>
      </c>
      <c r="F34" s="1">
        <v>71.273392000000001</v>
      </c>
      <c r="G34" s="1">
        <f t="shared" si="3"/>
        <v>63.846800218618966</v>
      </c>
      <c r="H34" s="1">
        <f t="shared" si="4"/>
        <v>7.4265917813810347</v>
      </c>
      <c r="J34" s="4">
        <v>119</v>
      </c>
      <c r="K34" s="1">
        <v>72.401154000000005</v>
      </c>
      <c r="L34" s="1">
        <f t="shared" si="0"/>
        <v>84.806112436770661</v>
      </c>
      <c r="M34" s="1">
        <f t="shared" si="1"/>
        <v>-12.404958436770656</v>
      </c>
      <c r="N34" s="1">
        <f t="shared" si="2"/>
        <v>-12.404958436770656</v>
      </c>
      <c r="O34" s="1">
        <f t="shared" si="5"/>
        <v>-1.2479816461572142</v>
      </c>
      <c r="P34" s="16">
        <v>33</v>
      </c>
      <c r="Q34">
        <f t="shared" si="6"/>
        <v>0.12896825396825398</v>
      </c>
      <c r="R34" s="1">
        <f t="shared" si="7"/>
        <v>-1.1312817861712798</v>
      </c>
    </row>
    <row r="35" spans="5:31" x14ac:dyDescent="0.3">
      <c r="E35" s="4">
        <v>34</v>
      </c>
      <c r="F35" s="1">
        <v>71.246352999999999</v>
      </c>
      <c r="G35" s="1">
        <f t="shared" si="3"/>
        <v>64.090513151388166</v>
      </c>
      <c r="H35" s="1">
        <f t="shared" si="4"/>
        <v>7.1558398486118335</v>
      </c>
      <c r="J35" s="4">
        <v>122</v>
      </c>
      <c r="K35" s="1">
        <v>73.327736000000002</v>
      </c>
      <c r="L35" s="1">
        <f t="shared" si="0"/>
        <v>85.537251235078273</v>
      </c>
      <c r="M35" s="1">
        <f t="shared" si="1"/>
        <v>-12.209515235078271</v>
      </c>
      <c r="N35" s="1">
        <f t="shared" si="2"/>
        <v>-12.209515235078271</v>
      </c>
      <c r="O35" s="1">
        <f t="shared" si="5"/>
        <v>-1.2283193853103496</v>
      </c>
      <c r="P35" s="16">
        <v>34</v>
      </c>
      <c r="Q35">
        <f t="shared" si="6"/>
        <v>0.13293650793650794</v>
      </c>
      <c r="R35" s="1">
        <f t="shared" si="7"/>
        <v>-1.1126168608589178</v>
      </c>
    </row>
    <row r="36" spans="5:31" x14ac:dyDescent="0.3">
      <c r="E36" s="4">
        <v>35</v>
      </c>
      <c r="F36" s="1">
        <v>71.669212000000002</v>
      </c>
      <c r="G36" s="1">
        <f t="shared" si="3"/>
        <v>64.334226084157379</v>
      </c>
      <c r="H36" s="1">
        <f t="shared" si="4"/>
        <v>7.3349859158426227</v>
      </c>
      <c r="J36" s="4">
        <v>108</v>
      </c>
      <c r="K36" s="1">
        <v>70.092110000000005</v>
      </c>
      <c r="L36" s="1">
        <f t="shared" si="0"/>
        <v>82.125270176309385</v>
      </c>
      <c r="M36" s="1">
        <f t="shared" si="1"/>
        <v>-12.03316017630938</v>
      </c>
      <c r="N36" s="1">
        <f t="shared" si="2"/>
        <v>-12.03316017630938</v>
      </c>
      <c r="O36" s="1">
        <f t="shared" si="5"/>
        <v>-1.2105774575423232</v>
      </c>
      <c r="P36" s="16">
        <v>35</v>
      </c>
      <c r="Q36">
        <f t="shared" si="6"/>
        <v>0.13690476190476192</v>
      </c>
      <c r="R36" s="1">
        <f t="shared" si="7"/>
        <v>-1.0943317074660934</v>
      </c>
    </row>
    <row r="37" spans="5:31" x14ac:dyDescent="0.3">
      <c r="E37" s="4">
        <v>36</v>
      </c>
      <c r="F37" s="1">
        <v>72.192863000000003</v>
      </c>
      <c r="G37" s="1">
        <f t="shared" si="3"/>
        <v>64.577939016926578</v>
      </c>
      <c r="H37" s="1">
        <f t="shared" si="4"/>
        <v>7.6149239830734246</v>
      </c>
      <c r="J37" s="4">
        <v>109</v>
      </c>
      <c r="K37" s="1">
        <v>70.649039999999999</v>
      </c>
      <c r="L37" s="1">
        <f t="shared" si="0"/>
        <v>82.368983109078599</v>
      </c>
      <c r="M37" s="1">
        <f t="shared" si="1"/>
        <v>-11.719943109078599</v>
      </c>
      <c r="N37" s="1">
        <f t="shared" si="2"/>
        <v>-11.719943109078599</v>
      </c>
      <c r="O37" s="1">
        <f t="shared" si="5"/>
        <v>-1.1790667392146796</v>
      </c>
      <c r="P37" s="16">
        <v>36</v>
      </c>
      <c r="Q37">
        <f t="shared" si="6"/>
        <v>0.14087301587301587</v>
      </c>
      <c r="R37" s="1">
        <f t="shared" si="7"/>
        <v>-1.0764053029751872</v>
      </c>
    </row>
    <row r="38" spans="5:31" x14ac:dyDescent="0.3">
      <c r="E38" s="4">
        <v>37</v>
      </c>
      <c r="F38" s="1">
        <v>73.840041999999997</v>
      </c>
      <c r="G38" s="1">
        <f t="shared" si="3"/>
        <v>64.821651949695791</v>
      </c>
      <c r="H38" s="1">
        <f t="shared" si="4"/>
        <v>9.0183900503042054</v>
      </c>
      <c r="J38" s="4">
        <v>123</v>
      </c>
      <c r="K38" s="1">
        <v>74.084282000000002</v>
      </c>
      <c r="L38" s="1">
        <f t="shared" si="0"/>
        <v>85.780964167847486</v>
      </c>
      <c r="M38" s="1">
        <f t="shared" si="1"/>
        <v>-11.696682167847484</v>
      </c>
      <c r="N38" s="1">
        <f t="shared" si="2"/>
        <v>-11.696682167847484</v>
      </c>
      <c r="O38" s="1">
        <f t="shared" si="5"/>
        <v>-1.1767266082197443</v>
      </c>
      <c r="P38" s="16">
        <v>37</v>
      </c>
      <c r="Q38">
        <f t="shared" si="6"/>
        <v>0.14484126984126985</v>
      </c>
      <c r="R38" s="1">
        <f t="shared" si="7"/>
        <v>-1.0588182958080339</v>
      </c>
    </row>
    <row r="39" spans="5:31" x14ac:dyDescent="0.3">
      <c r="E39" s="4">
        <v>38</v>
      </c>
      <c r="F39" s="1">
        <v>73.122153999999995</v>
      </c>
      <c r="G39" s="1">
        <f t="shared" si="3"/>
        <v>65.065364882464991</v>
      </c>
      <c r="H39" s="1">
        <f t="shared" si="4"/>
        <v>8.0567891175350042</v>
      </c>
      <c r="J39" s="4">
        <v>124</v>
      </c>
      <c r="K39" s="1">
        <v>74.850669999999994</v>
      </c>
      <c r="L39" s="1">
        <f t="shared" si="0"/>
        <v>86.024677100616685</v>
      </c>
      <c r="M39" s="1">
        <f t="shared" si="1"/>
        <v>-11.174007100616691</v>
      </c>
      <c r="N39" s="1">
        <f t="shared" si="2"/>
        <v>-11.174007100616691</v>
      </c>
      <c r="O39" s="1">
        <f t="shared" si="5"/>
        <v>-1.1241436919501895</v>
      </c>
      <c r="P39" s="16">
        <v>38</v>
      </c>
      <c r="Q39">
        <f t="shared" si="6"/>
        <v>0.14880952380952381</v>
      </c>
      <c r="R39" s="1">
        <f t="shared" si="7"/>
        <v>-1.0415528300904833</v>
      </c>
    </row>
    <row r="40" spans="5:31" x14ac:dyDescent="0.3">
      <c r="E40" s="4">
        <v>39</v>
      </c>
      <c r="F40" s="1">
        <v>73.704819000000001</v>
      </c>
      <c r="G40" s="1">
        <f t="shared" si="3"/>
        <v>65.30907781523419</v>
      </c>
      <c r="H40" s="1">
        <f t="shared" si="4"/>
        <v>8.3957411847658108</v>
      </c>
      <c r="J40" s="4">
        <v>107</v>
      </c>
      <c r="K40" s="1">
        <v>70.737755000000007</v>
      </c>
      <c r="L40" s="1">
        <f t="shared" si="0"/>
        <v>81.881557243540186</v>
      </c>
      <c r="M40" s="1">
        <f t="shared" si="1"/>
        <v>-11.143802243540179</v>
      </c>
      <c r="N40" s="1">
        <f t="shared" si="2"/>
        <v>-11.143802243540179</v>
      </c>
      <c r="O40" s="1">
        <f t="shared" si="5"/>
        <v>-1.1211049790477299</v>
      </c>
      <c r="P40" s="16">
        <v>39</v>
      </c>
      <c r="Q40">
        <f t="shared" si="6"/>
        <v>0.15277777777777779</v>
      </c>
      <c r="R40" s="1">
        <f t="shared" si="7"/>
        <v>-1.024592392540099</v>
      </c>
    </row>
    <row r="41" spans="5:31" x14ac:dyDescent="0.3">
      <c r="E41" s="4">
        <v>40</v>
      </c>
      <c r="F41" s="1">
        <v>73.358185000000006</v>
      </c>
      <c r="G41" s="1">
        <f t="shared" si="3"/>
        <v>65.552790748003403</v>
      </c>
      <c r="H41" s="1">
        <f t="shared" si="4"/>
        <v>7.8053942519966029</v>
      </c>
      <c r="J41" s="4">
        <v>130</v>
      </c>
      <c r="K41" s="1">
        <v>76.656791999999996</v>
      </c>
      <c r="L41" s="1">
        <f t="shared" si="0"/>
        <v>87.486954697231923</v>
      </c>
      <c r="M41" s="1">
        <f t="shared" si="1"/>
        <v>-10.830162697231927</v>
      </c>
      <c r="N41" s="1">
        <f t="shared" si="2"/>
        <v>-10.830162697231927</v>
      </c>
      <c r="O41" s="1">
        <f t="shared" si="5"/>
        <v>-1.0895517578663076</v>
      </c>
      <c r="P41" s="16">
        <v>40</v>
      </c>
      <c r="Q41">
        <f t="shared" si="6"/>
        <v>0.15674603174603174</v>
      </c>
      <c r="R41" s="1">
        <f t="shared" si="7"/>
        <v>-1.0079216785556244</v>
      </c>
    </row>
    <row r="42" spans="5:31" x14ac:dyDescent="0.3">
      <c r="E42" s="4">
        <v>41</v>
      </c>
      <c r="F42" s="1">
        <v>74.538239000000004</v>
      </c>
      <c r="G42" s="1">
        <f t="shared" si="3"/>
        <v>65.796503680772616</v>
      </c>
      <c r="H42" s="1">
        <f t="shared" si="4"/>
        <v>8.7417353192273879</v>
      </c>
      <c r="J42" s="4">
        <v>139</v>
      </c>
      <c r="K42" s="1">
        <v>79.205298999999997</v>
      </c>
      <c r="L42" s="1">
        <f t="shared" si="0"/>
        <v>89.680371092154772</v>
      </c>
      <c r="M42" s="1">
        <f t="shared" si="1"/>
        <v>-10.475072092154775</v>
      </c>
      <c r="N42" s="1">
        <f t="shared" si="2"/>
        <v>-10.475072092154775</v>
      </c>
      <c r="O42" s="1">
        <f t="shared" si="5"/>
        <v>-1.0538284170652958</v>
      </c>
      <c r="P42" s="16">
        <v>41</v>
      </c>
      <c r="Q42">
        <f t="shared" si="6"/>
        <v>0.16071428571428573</v>
      </c>
      <c r="R42" s="1">
        <f t="shared" si="7"/>
        <v>-0.99152647467733057</v>
      </c>
    </row>
    <row r="43" spans="5:31" x14ac:dyDescent="0.3">
      <c r="E43" s="4">
        <v>42</v>
      </c>
      <c r="F43" s="1">
        <v>76.121498000000003</v>
      </c>
      <c r="G43" s="1">
        <f t="shared" si="3"/>
        <v>66.040216613541816</v>
      </c>
      <c r="H43" s="1">
        <f t="shared" si="4"/>
        <v>10.081281386458187</v>
      </c>
      <c r="J43" s="4">
        <v>143</v>
      </c>
      <c r="K43" s="1">
        <v>80.296447999999998</v>
      </c>
      <c r="L43" s="1">
        <f t="shared" si="0"/>
        <v>90.655222823231583</v>
      </c>
      <c r="M43" s="1">
        <f t="shared" si="1"/>
        <v>-10.358774823231585</v>
      </c>
      <c r="N43" s="1">
        <f t="shared" si="2"/>
        <v>-10.358774823231585</v>
      </c>
      <c r="O43" s="1">
        <f t="shared" si="5"/>
        <v>-1.0421285103018729</v>
      </c>
      <c r="P43" s="16">
        <v>42</v>
      </c>
      <c r="Q43">
        <f t="shared" si="6"/>
        <v>0.16468253968253968</v>
      </c>
      <c r="R43" s="1">
        <f t="shared" si="7"/>
        <v>-0.97539355506375336</v>
      </c>
    </row>
    <row r="44" spans="5:31" x14ac:dyDescent="0.3">
      <c r="E44" s="4">
        <v>43</v>
      </c>
      <c r="F44" s="1">
        <v>76.293578999999994</v>
      </c>
      <c r="G44" s="1">
        <f t="shared" si="3"/>
        <v>66.283929546311015</v>
      </c>
      <c r="H44" s="1">
        <f t="shared" si="4"/>
        <v>10.009649453688979</v>
      </c>
      <c r="J44" s="4">
        <v>128</v>
      </c>
      <c r="K44" s="1">
        <v>76.641852999999998</v>
      </c>
      <c r="L44" s="1">
        <f t="shared" si="0"/>
        <v>86.99952883169351</v>
      </c>
      <c r="M44" s="1">
        <f t="shared" si="1"/>
        <v>-10.357675831693513</v>
      </c>
      <c r="N44" s="1">
        <f t="shared" si="2"/>
        <v>-10.357675831693513</v>
      </c>
      <c r="O44" s="1">
        <f t="shared" si="5"/>
        <v>-1.0420179479589369</v>
      </c>
      <c r="P44" s="16">
        <v>43</v>
      </c>
      <c r="Q44">
        <f t="shared" si="6"/>
        <v>0.16865079365079366</v>
      </c>
      <c r="R44" s="1">
        <f t="shared" si="7"/>
        <v>-0.95951059001725081</v>
      </c>
    </row>
    <row r="45" spans="5:31" x14ac:dyDescent="0.3">
      <c r="E45" s="4">
        <v>44</v>
      </c>
      <c r="F45" s="1">
        <v>77.923537999999994</v>
      </c>
      <c r="G45" s="1">
        <f t="shared" si="3"/>
        <v>66.527642479080228</v>
      </c>
      <c r="H45" s="1">
        <f t="shared" si="4"/>
        <v>11.395895520919765</v>
      </c>
      <c r="J45" s="4">
        <v>82</v>
      </c>
      <c r="K45" s="1">
        <v>65.592308000000003</v>
      </c>
      <c r="L45" s="1">
        <f t="shared" si="0"/>
        <v>75.788733924310037</v>
      </c>
      <c r="M45" s="1">
        <f t="shared" si="1"/>
        <v>-10.196425924310034</v>
      </c>
      <c r="N45" s="1">
        <f t="shared" si="2"/>
        <v>-10.196425924310034</v>
      </c>
      <c r="O45" s="1">
        <f t="shared" si="5"/>
        <v>-1.0257956505699646</v>
      </c>
      <c r="P45" s="16">
        <v>44</v>
      </c>
      <c r="Q45">
        <f t="shared" si="6"/>
        <v>0.17261904761904762</v>
      </c>
      <c r="R45" s="1">
        <f t="shared" si="7"/>
        <v>-0.94386606490653602</v>
      </c>
    </row>
    <row r="46" spans="5:31" x14ac:dyDescent="0.3">
      <c r="E46" s="4">
        <v>45</v>
      </c>
      <c r="F46" s="1">
        <v>76.871323000000004</v>
      </c>
      <c r="G46" s="1">
        <f t="shared" si="3"/>
        <v>66.771355411849427</v>
      </c>
      <c r="H46" s="1">
        <f t="shared" si="4"/>
        <v>10.099967588150577</v>
      </c>
      <c r="J46" s="4">
        <v>138</v>
      </c>
      <c r="K46" s="1">
        <v>79.282523999999995</v>
      </c>
      <c r="L46" s="1">
        <f t="shared" si="0"/>
        <v>89.436658159385559</v>
      </c>
      <c r="M46" s="1">
        <f t="shared" si="1"/>
        <v>-10.154134159385563</v>
      </c>
      <c r="N46" s="1">
        <f t="shared" si="2"/>
        <v>-10.154134159385563</v>
      </c>
      <c r="O46" s="1">
        <f t="shared" si="5"/>
        <v>-1.0215409530086341</v>
      </c>
      <c r="P46" s="16">
        <v>45</v>
      </c>
      <c r="Q46">
        <f t="shared" si="6"/>
        <v>0.1765873015873016</v>
      </c>
      <c r="R46" s="1">
        <f t="shared" si="7"/>
        <v>-0.92844920809329989</v>
      </c>
    </row>
    <row r="47" spans="5:31" x14ac:dyDescent="0.3">
      <c r="E47" s="4">
        <v>46</v>
      </c>
      <c r="F47" s="1">
        <v>76.541884999999994</v>
      </c>
      <c r="G47" s="1">
        <f t="shared" si="3"/>
        <v>67.015068344618641</v>
      </c>
      <c r="H47" s="1">
        <f t="shared" si="4"/>
        <v>9.5268166553813529</v>
      </c>
      <c r="J47" s="4">
        <v>129</v>
      </c>
      <c r="K47" s="1">
        <v>77.112685999999997</v>
      </c>
      <c r="L47" s="1">
        <f t="shared" si="0"/>
        <v>87.243241764462709</v>
      </c>
      <c r="M47" s="1">
        <f t="shared" si="1"/>
        <v>-10.130555764462713</v>
      </c>
      <c r="N47" s="1">
        <f t="shared" si="2"/>
        <v>-10.130555764462713</v>
      </c>
      <c r="O47" s="1">
        <f t="shared" si="5"/>
        <v>-1.0191688850763192</v>
      </c>
      <c r="P47" s="16">
        <v>46</v>
      </c>
      <c r="Q47">
        <f t="shared" si="6"/>
        <v>0.18055555555555555</v>
      </c>
      <c r="R47" s="1">
        <f t="shared" si="7"/>
        <v>-0.91324992668360727</v>
      </c>
    </row>
    <row r="48" spans="5:31" x14ac:dyDescent="0.3">
      <c r="E48" s="4">
        <v>47</v>
      </c>
      <c r="F48" s="1">
        <v>77.500693999999996</v>
      </c>
      <c r="G48" s="1">
        <f t="shared" si="3"/>
        <v>67.25878127738784</v>
      </c>
      <c r="H48" s="1">
        <f t="shared" si="4"/>
        <v>10.241912722612156</v>
      </c>
      <c r="J48" s="4">
        <v>136</v>
      </c>
      <c r="K48" s="1">
        <v>78.903862000000004</v>
      </c>
      <c r="L48" s="1">
        <f t="shared" si="0"/>
        <v>88.94923229384716</v>
      </c>
      <c r="M48" s="1">
        <f t="shared" si="1"/>
        <v>-10.045370293847157</v>
      </c>
      <c r="N48" s="1">
        <f t="shared" si="2"/>
        <v>-10.045370293847157</v>
      </c>
      <c r="O48" s="1">
        <f t="shared" si="5"/>
        <v>-1.0105989326343701</v>
      </c>
      <c r="P48" s="16">
        <v>47</v>
      </c>
      <c r="Q48">
        <f t="shared" si="6"/>
        <v>0.18452380952380953</v>
      </c>
      <c r="R48" s="1">
        <f t="shared" si="7"/>
        <v>-0.89825874910156867</v>
      </c>
    </row>
    <row r="49" spans="5:18" x14ac:dyDescent="0.3">
      <c r="E49" s="4">
        <v>48</v>
      </c>
      <c r="F49" s="1">
        <v>78.358695999999995</v>
      </c>
      <c r="G49" s="1">
        <f t="shared" si="3"/>
        <v>67.502494210157053</v>
      </c>
      <c r="H49" s="1">
        <f t="shared" si="4"/>
        <v>10.856201789842942</v>
      </c>
      <c r="J49" s="4">
        <v>132</v>
      </c>
      <c r="K49" s="1">
        <v>78.009521000000007</v>
      </c>
      <c r="L49" s="1">
        <f t="shared" si="0"/>
        <v>87.974380562770335</v>
      </c>
      <c r="M49" s="1">
        <f t="shared" si="1"/>
        <v>-9.9648595627703287</v>
      </c>
      <c r="N49" s="1">
        <f t="shared" si="2"/>
        <v>-9.9648595627703287</v>
      </c>
      <c r="O49" s="1">
        <f t="shared" si="5"/>
        <v>-1.0024992751292912</v>
      </c>
      <c r="P49" s="16">
        <v>48</v>
      </c>
      <c r="Q49">
        <f t="shared" si="6"/>
        <v>0.18849206349206349</v>
      </c>
      <c r="R49" s="1">
        <f t="shared" si="7"/>
        <v>-0.88346677362987858</v>
      </c>
    </row>
    <row r="50" spans="5:18" x14ac:dyDescent="0.3">
      <c r="E50" s="4">
        <v>49</v>
      </c>
      <c r="F50" s="1">
        <v>77.827667000000005</v>
      </c>
      <c r="G50" s="1">
        <f t="shared" si="3"/>
        <v>67.746207142926252</v>
      </c>
      <c r="H50" s="1">
        <f t="shared" si="4"/>
        <v>10.081459857073753</v>
      </c>
      <c r="J50" s="4">
        <v>137</v>
      </c>
      <c r="K50" s="1">
        <v>79.247642999999997</v>
      </c>
      <c r="L50" s="1">
        <f t="shared" si="0"/>
        <v>89.192945226616359</v>
      </c>
      <c r="M50" s="1">
        <f t="shared" si="1"/>
        <v>-9.9453022266163629</v>
      </c>
      <c r="N50" s="1">
        <f t="shared" si="2"/>
        <v>-9.9453022266163629</v>
      </c>
      <c r="O50" s="1">
        <f t="shared" si="5"/>
        <v>-1.0005317395916042</v>
      </c>
      <c r="P50" s="16">
        <v>49</v>
      </c>
      <c r="Q50">
        <f t="shared" si="6"/>
        <v>0.19246031746031747</v>
      </c>
      <c r="R50" s="1">
        <f t="shared" si="7"/>
        <v>-0.8688656221847797</v>
      </c>
    </row>
    <row r="51" spans="5:18" x14ac:dyDescent="0.3">
      <c r="E51" s="4">
        <v>50</v>
      </c>
      <c r="F51" s="1">
        <v>78.105475999999996</v>
      </c>
      <c r="G51" s="1">
        <f t="shared" si="3"/>
        <v>67.989920075695466</v>
      </c>
      <c r="H51" s="1">
        <f t="shared" si="4"/>
        <v>10.11555592430453</v>
      </c>
      <c r="J51" s="4">
        <v>140</v>
      </c>
      <c r="K51" s="1">
        <v>80.179359000000005</v>
      </c>
      <c r="L51" s="1">
        <f t="shared" si="0"/>
        <v>89.924084024923985</v>
      </c>
      <c r="M51" s="1">
        <f t="shared" si="1"/>
        <v>-9.7447250249239801</v>
      </c>
      <c r="N51" s="1">
        <f t="shared" si="2"/>
        <v>-9.7447250249239801</v>
      </c>
      <c r="O51" s="1">
        <f t="shared" si="5"/>
        <v>-0.98035298061989484</v>
      </c>
      <c r="P51" s="16">
        <v>50</v>
      </c>
      <c r="Q51">
        <f t="shared" si="6"/>
        <v>0.19642857142857142</v>
      </c>
      <c r="R51" s="1">
        <f t="shared" si="7"/>
        <v>-0.85444739869598973</v>
      </c>
    </row>
    <row r="52" spans="5:18" x14ac:dyDescent="0.3">
      <c r="E52" s="4">
        <v>51</v>
      </c>
      <c r="F52" s="1">
        <v>78.481621000000004</v>
      </c>
      <c r="G52" s="1">
        <f t="shared" si="3"/>
        <v>68.233633008464665</v>
      </c>
      <c r="H52" s="1">
        <f t="shared" si="4"/>
        <v>10.247987991535339</v>
      </c>
      <c r="J52" s="4">
        <v>141</v>
      </c>
      <c r="K52" s="1">
        <v>80.550545</v>
      </c>
      <c r="L52" s="1">
        <f t="shared" si="0"/>
        <v>90.167796957693184</v>
      </c>
      <c r="M52" s="1">
        <f t="shared" si="1"/>
        <v>-9.6172519576931847</v>
      </c>
      <c r="N52" s="1">
        <f t="shared" si="2"/>
        <v>-9.6172519576931847</v>
      </c>
      <c r="O52" s="1">
        <f t="shared" si="5"/>
        <v>-0.96752874996291482</v>
      </c>
      <c r="P52" s="16">
        <v>51</v>
      </c>
      <c r="Q52">
        <f t="shared" si="6"/>
        <v>0.20039682539682541</v>
      </c>
      <c r="R52" s="1">
        <f t="shared" si="7"/>
        <v>-0.84020465154900881</v>
      </c>
    </row>
    <row r="53" spans="5:18" x14ac:dyDescent="0.3">
      <c r="E53" s="4">
        <v>52</v>
      </c>
      <c r="F53" s="1">
        <v>78.255439999999993</v>
      </c>
      <c r="G53" s="1">
        <f t="shared" si="3"/>
        <v>68.477345941233878</v>
      </c>
      <c r="H53" s="1">
        <f t="shared" si="4"/>
        <v>9.7780940587661149</v>
      </c>
      <c r="J53" s="4">
        <v>134</v>
      </c>
      <c r="K53" s="1">
        <v>78.933753999999993</v>
      </c>
      <c r="L53" s="1">
        <f t="shared" si="0"/>
        <v>88.461806428308734</v>
      </c>
      <c r="M53" s="1">
        <f t="shared" si="1"/>
        <v>-9.5280524283087402</v>
      </c>
      <c r="N53" s="1">
        <f t="shared" si="2"/>
        <v>-9.5280524283087402</v>
      </c>
      <c r="O53" s="1">
        <f t="shared" si="5"/>
        <v>-0.95855496935050455</v>
      </c>
      <c r="P53" s="16">
        <v>52</v>
      </c>
      <c r="Q53">
        <f t="shared" si="6"/>
        <v>0.20436507936507936</v>
      </c>
      <c r="R53" s="1">
        <f t="shared" si="7"/>
        <v>-0.82613033962053128</v>
      </c>
    </row>
    <row r="54" spans="5:18" x14ac:dyDescent="0.3">
      <c r="E54" s="4">
        <v>53</v>
      </c>
      <c r="F54" s="1">
        <v>75.954314999999994</v>
      </c>
      <c r="G54" s="1">
        <f t="shared" si="3"/>
        <v>68.721058874003077</v>
      </c>
      <c r="H54" s="1">
        <f t="shared" si="4"/>
        <v>7.2332561259969168</v>
      </c>
      <c r="J54" s="4">
        <v>142</v>
      </c>
      <c r="K54" s="1">
        <v>80.993979999999993</v>
      </c>
      <c r="L54" s="1">
        <f t="shared" si="0"/>
        <v>90.411509890462384</v>
      </c>
      <c r="M54" s="1">
        <f t="shared" si="1"/>
        <v>-9.4175298904623901</v>
      </c>
      <c r="N54" s="1">
        <f t="shared" si="2"/>
        <v>-9.4175298904623901</v>
      </c>
      <c r="O54" s="1">
        <f t="shared" si="5"/>
        <v>-0.9474360204703447</v>
      </c>
      <c r="P54" s="16">
        <v>53</v>
      </c>
      <c r="Q54">
        <f t="shared" si="6"/>
        <v>0.20833333333333334</v>
      </c>
      <c r="R54" s="1">
        <f t="shared" si="7"/>
        <v>-0.81221780149991241</v>
      </c>
    </row>
    <row r="55" spans="5:18" x14ac:dyDescent="0.3">
      <c r="E55" s="4">
        <v>54</v>
      </c>
      <c r="F55" s="1">
        <v>78.103012000000007</v>
      </c>
      <c r="G55" s="1">
        <f t="shared" si="3"/>
        <v>68.964771806772291</v>
      </c>
      <c r="H55" s="1">
        <f t="shared" si="4"/>
        <v>9.1382401932277162</v>
      </c>
      <c r="J55" s="4">
        <v>131</v>
      </c>
      <c r="K55" s="1">
        <v>78.462913999999998</v>
      </c>
      <c r="L55" s="1">
        <f t="shared" si="0"/>
        <v>87.730667630001122</v>
      </c>
      <c r="M55" s="1">
        <f t="shared" si="1"/>
        <v>-9.2677536300011241</v>
      </c>
      <c r="N55" s="1">
        <f t="shared" si="2"/>
        <v>-9.2677536300011241</v>
      </c>
      <c r="O55" s="1">
        <f t="shared" si="5"/>
        <v>-0.93236801157386484</v>
      </c>
      <c r="P55" s="16">
        <v>54</v>
      </c>
      <c r="Q55">
        <f t="shared" si="6"/>
        <v>0.2123015873015873</v>
      </c>
      <c r="R55" s="1">
        <f t="shared" si="7"/>
        <v>-0.7984607275425748</v>
      </c>
    </row>
    <row r="56" spans="5:18" x14ac:dyDescent="0.3">
      <c r="E56" s="4">
        <v>55</v>
      </c>
      <c r="F56" s="1">
        <v>79.737899999999996</v>
      </c>
      <c r="G56" s="1">
        <f t="shared" si="3"/>
        <v>69.20848473954149</v>
      </c>
      <c r="H56" s="1">
        <f t="shared" si="4"/>
        <v>10.529415260458507</v>
      </c>
      <c r="J56" s="4">
        <v>135</v>
      </c>
      <c r="K56" s="1">
        <v>79.441963000000001</v>
      </c>
      <c r="L56" s="1">
        <f t="shared" si="0"/>
        <v>88.705519361077947</v>
      </c>
      <c r="M56" s="1">
        <f t="shared" si="1"/>
        <v>-9.2635563610779457</v>
      </c>
      <c r="N56" s="1">
        <f t="shared" si="2"/>
        <v>-9.2635563610779457</v>
      </c>
      <c r="O56" s="1">
        <f t="shared" si="5"/>
        <v>-0.93194575182935924</v>
      </c>
      <c r="P56" s="16">
        <v>55</v>
      </c>
      <c r="Q56">
        <f t="shared" si="6"/>
        <v>0.21626984126984128</v>
      </c>
      <c r="R56" s="1">
        <f t="shared" si="7"/>
        <v>-0.78485313444643534</v>
      </c>
    </row>
    <row r="57" spans="5:18" x14ac:dyDescent="0.3">
      <c r="E57" s="4">
        <v>56</v>
      </c>
      <c r="F57" s="1">
        <v>79.622337000000002</v>
      </c>
      <c r="G57" s="1">
        <f t="shared" si="3"/>
        <v>69.452197672310689</v>
      </c>
      <c r="H57" s="1">
        <f t="shared" si="4"/>
        <v>10.170139327689313</v>
      </c>
      <c r="J57" s="4">
        <v>127</v>
      </c>
      <c r="K57" s="1">
        <v>77.578536999999997</v>
      </c>
      <c r="L57" s="1">
        <f t="shared" si="0"/>
        <v>86.755815898924297</v>
      </c>
      <c r="M57" s="1">
        <f t="shared" si="1"/>
        <v>-9.1772788989242997</v>
      </c>
      <c r="N57" s="1">
        <f t="shared" si="2"/>
        <v>-9.1772788989242997</v>
      </c>
      <c r="O57" s="1">
        <f t="shared" si="5"/>
        <v>-0.92326594126863937</v>
      </c>
      <c r="P57" s="16">
        <v>56</v>
      </c>
      <c r="Q57">
        <f t="shared" si="6"/>
        <v>0.22023809523809523</v>
      </c>
      <c r="R57" s="1">
        <f t="shared" si="7"/>
        <v>-0.77138934208115728</v>
      </c>
    </row>
    <row r="58" spans="5:18" x14ac:dyDescent="0.3">
      <c r="E58" s="4">
        <v>57</v>
      </c>
      <c r="F58" s="1">
        <v>76.091994999999997</v>
      </c>
      <c r="G58" s="1">
        <f t="shared" si="3"/>
        <v>69.695910605079902</v>
      </c>
      <c r="H58" s="1">
        <f t="shared" si="4"/>
        <v>6.396084394920095</v>
      </c>
      <c r="J58" s="4">
        <v>125</v>
      </c>
      <c r="K58" s="1">
        <v>77.259674000000004</v>
      </c>
      <c r="L58" s="1">
        <f t="shared" si="0"/>
        <v>86.268390033385884</v>
      </c>
      <c r="M58" s="1">
        <f t="shared" si="1"/>
        <v>-9.0087160333858805</v>
      </c>
      <c r="N58" s="1">
        <f t="shared" si="2"/>
        <v>-9.0087160333858805</v>
      </c>
      <c r="O58" s="1">
        <f t="shared" si="5"/>
        <v>-0.90630793504170537</v>
      </c>
      <c r="P58" s="16">
        <v>57</v>
      </c>
      <c r="Q58">
        <f t="shared" si="6"/>
        <v>0.22420634920634921</v>
      </c>
      <c r="R58" s="1">
        <f t="shared" si="7"/>
        <v>-0.75806395233324275</v>
      </c>
    </row>
    <row r="59" spans="5:18" x14ac:dyDescent="0.3">
      <c r="E59" s="4">
        <v>58</v>
      </c>
      <c r="F59" s="1">
        <v>75.883018000000007</v>
      </c>
      <c r="G59" s="1">
        <f t="shared" si="3"/>
        <v>69.939623537849101</v>
      </c>
      <c r="H59" s="1">
        <f t="shared" si="4"/>
        <v>5.9433944621509056</v>
      </c>
      <c r="J59" s="4">
        <v>133</v>
      </c>
      <c r="K59" s="1">
        <v>79.526664999999994</v>
      </c>
      <c r="L59" s="1">
        <f t="shared" si="0"/>
        <v>88.218093495539534</v>
      </c>
      <c r="M59" s="1">
        <f t="shared" si="1"/>
        <v>-8.6914284955395402</v>
      </c>
      <c r="N59" s="1">
        <f t="shared" si="2"/>
        <v>-8.6914284955395402</v>
      </c>
      <c r="O59" s="1">
        <f t="shared" si="5"/>
        <v>-0.87438771331706677</v>
      </c>
      <c r="P59" s="16">
        <v>58</v>
      </c>
      <c r="Q59">
        <f t="shared" si="6"/>
        <v>0.22817460317460317</v>
      </c>
      <c r="R59" s="1">
        <f t="shared" si="7"/>
        <v>-0.74487182975869159</v>
      </c>
    </row>
    <row r="60" spans="5:18" x14ac:dyDescent="0.3">
      <c r="E60" s="4">
        <v>59</v>
      </c>
      <c r="F60" s="1">
        <v>78.388199</v>
      </c>
      <c r="G60" s="1">
        <f t="shared" si="3"/>
        <v>70.183336470618315</v>
      </c>
      <c r="H60" s="1">
        <f t="shared" si="4"/>
        <v>8.2048625293816855</v>
      </c>
      <c r="J60" s="4">
        <v>84</v>
      </c>
      <c r="K60" s="1">
        <v>67.874245000000002</v>
      </c>
      <c r="L60" s="1">
        <f t="shared" si="0"/>
        <v>76.276159789848464</v>
      </c>
      <c r="M60" s="1">
        <f t="shared" si="1"/>
        <v>-8.4019147898484619</v>
      </c>
      <c r="N60" s="1">
        <f t="shared" si="2"/>
        <v>-8.4019147898484619</v>
      </c>
      <c r="O60" s="1">
        <f t="shared" si="5"/>
        <v>-0.84526163499483375</v>
      </c>
      <c r="P60" s="16">
        <v>59</v>
      </c>
      <c r="Q60">
        <f t="shared" si="6"/>
        <v>0.23214285714285715</v>
      </c>
      <c r="R60" s="1">
        <f t="shared" si="7"/>
        <v>-0.73180808385961749</v>
      </c>
    </row>
    <row r="61" spans="5:18" x14ac:dyDescent="0.3">
      <c r="E61" s="4">
        <v>60</v>
      </c>
      <c r="F61" s="1">
        <v>79.027405000000002</v>
      </c>
      <c r="G61" s="1">
        <f t="shared" si="3"/>
        <v>70.427049403387514</v>
      </c>
      <c r="H61" s="1">
        <f t="shared" si="4"/>
        <v>8.6003555966124878</v>
      </c>
      <c r="J61" s="4">
        <v>144</v>
      </c>
      <c r="K61" s="1">
        <v>82.583374000000006</v>
      </c>
      <c r="L61" s="1">
        <f t="shared" si="0"/>
        <v>90.898935756000796</v>
      </c>
      <c r="M61" s="1">
        <f t="shared" si="1"/>
        <v>-8.3155617560007897</v>
      </c>
      <c r="N61" s="1">
        <f t="shared" si="2"/>
        <v>-8.3155617560007897</v>
      </c>
      <c r="O61" s="1">
        <f t="shared" si="5"/>
        <v>-0.83657422166078776</v>
      </c>
      <c r="P61" s="16">
        <v>60</v>
      </c>
      <c r="Q61">
        <f t="shared" si="6"/>
        <v>0.2361111111111111</v>
      </c>
      <c r="R61" s="1">
        <f t="shared" si="7"/>
        <v>-0.71886805282271549</v>
      </c>
    </row>
    <row r="62" spans="5:18" x14ac:dyDescent="0.3">
      <c r="E62" s="4">
        <v>61</v>
      </c>
      <c r="F62" s="1">
        <v>79.951774999999998</v>
      </c>
      <c r="G62" s="1">
        <f t="shared" si="3"/>
        <v>70.670762336156727</v>
      </c>
      <c r="H62" s="1">
        <f t="shared" si="4"/>
        <v>9.2810126638432706</v>
      </c>
      <c r="J62" s="4">
        <v>86</v>
      </c>
      <c r="K62" s="1">
        <v>68.500174999999999</v>
      </c>
      <c r="L62" s="1">
        <f t="shared" si="0"/>
        <v>76.763585655386862</v>
      </c>
      <c r="M62" s="1">
        <f t="shared" si="1"/>
        <v>-8.2634106553868634</v>
      </c>
      <c r="N62" s="1">
        <f t="shared" si="2"/>
        <v>-8.2634106553868634</v>
      </c>
      <c r="O62" s="1">
        <f t="shared" si="5"/>
        <v>-0.83132764089029854</v>
      </c>
      <c r="P62" s="16">
        <v>61</v>
      </c>
      <c r="Q62">
        <f t="shared" si="6"/>
        <v>0.24007936507936509</v>
      </c>
      <c r="R62" s="1">
        <f t="shared" si="7"/>
        <v>-0.70604728857604471</v>
      </c>
    </row>
    <row r="63" spans="5:18" x14ac:dyDescent="0.3">
      <c r="E63" s="4">
        <v>62</v>
      </c>
      <c r="F63" s="1">
        <v>78.865020999999999</v>
      </c>
      <c r="G63" s="1">
        <f t="shared" si="3"/>
        <v>70.914475268925926</v>
      </c>
      <c r="H63" s="1">
        <f t="shared" si="4"/>
        <v>7.9505457310740724</v>
      </c>
      <c r="J63" s="4">
        <v>148</v>
      </c>
      <c r="K63" s="1">
        <v>83.679496999999998</v>
      </c>
      <c r="L63" s="1">
        <f t="shared" si="0"/>
        <v>91.873787487077621</v>
      </c>
      <c r="M63" s="1">
        <f t="shared" si="1"/>
        <v>-8.1942904870776232</v>
      </c>
      <c r="N63" s="1">
        <f t="shared" si="2"/>
        <v>-8.1942904870776232</v>
      </c>
      <c r="O63" s="1">
        <f t="shared" si="5"/>
        <v>-0.82437391332491339</v>
      </c>
      <c r="P63" s="16">
        <v>62</v>
      </c>
      <c r="Q63">
        <f t="shared" si="6"/>
        <v>0.24404761904761904</v>
      </c>
      <c r="R63" s="1">
        <f t="shared" si="7"/>
        <v>-0.69334154303681728</v>
      </c>
    </row>
    <row r="64" spans="5:18" x14ac:dyDescent="0.3">
      <c r="E64" s="4">
        <v>63</v>
      </c>
      <c r="F64" s="1">
        <v>79.239593999999997</v>
      </c>
      <c r="G64" s="1">
        <f t="shared" si="3"/>
        <v>71.15818820169514</v>
      </c>
      <c r="H64" s="1">
        <f t="shared" si="4"/>
        <v>8.0814057983048571</v>
      </c>
      <c r="J64" s="4">
        <v>145</v>
      </c>
      <c r="K64" s="1">
        <v>83.071640000000002</v>
      </c>
      <c r="L64" s="1">
        <f t="shared" si="0"/>
        <v>91.142648688770009</v>
      </c>
      <c r="M64" s="1">
        <f t="shared" si="1"/>
        <v>-8.0710086887700072</v>
      </c>
      <c r="N64" s="1">
        <f t="shared" si="2"/>
        <v>-8.0710086887700072</v>
      </c>
      <c r="O64" s="1">
        <f t="shared" si="5"/>
        <v>-0.81197133879172434</v>
      </c>
      <c r="P64" s="16">
        <v>63</v>
      </c>
      <c r="Q64">
        <f t="shared" si="6"/>
        <v>0.24801587301587302</v>
      </c>
      <c r="R64" s="1">
        <f t="shared" si="7"/>
        <v>-0.68074675543701968</v>
      </c>
    </row>
    <row r="65" spans="5:18" x14ac:dyDescent="0.3">
      <c r="E65" s="4">
        <v>64</v>
      </c>
      <c r="F65" s="1">
        <v>78.761520000000004</v>
      </c>
      <c r="G65" s="1">
        <f t="shared" si="3"/>
        <v>71.401901134464339</v>
      </c>
      <c r="H65" s="1">
        <f t="shared" si="4"/>
        <v>7.3596188655356656</v>
      </c>
      <c r="J65" s="4">
        <v>126</v>
      </c>
      <c r="K65" s="1">
        <v>78.475371999999993</v>
      </c>
      <c r="L65" s="1">
        <f t="shared" si="0"/>
        <v>86.512102966155098</v>
      </c>
      <c r="M65" s="1">
        <f t="shared" si="1"/>
        <v>-8.0367309661551047</v>
      </c>
      <c r="N65" s="1">
        <f t="shared" si="2"/>
        <v>-8.0367309661551047</v>
      </c>
      <c r="O65" s="1">
        <f t="shared" si="5"/>
        <v>-0.80852288155476459</v>
      </c>
      <c r="P65" s="16">
        <v>64</v>
      </c>
      <c r="Q65">
        <f t="shared" si="6"/>
        <v>0.25198412698412698</v>
      </c>
      <c r="R65" s="1">
        <f t="shared" si="7"/>
        <v>-0.66825904062605401</v>
      </c>
    </row>
    <row r="66" spans="5:18" x14ac:dyDescent="0.3">
      <c r="E66" s="4">
        <v>65</v>
      </c>
      <c r="F66" s="1">
        <v>80.631927000000005</v>
      </c>
      <c r="G66" s="1">
        <f t="shared" si="3"/>
        <v>71.645614067233552</v>
      </c>
      <c r="H66" s="1">
        <f t="shared" si="4"/>
        <v>8.9863129327664524</v>
      </c>
      <c r="J66" s="4">
        <v>149</v>
      </c>
      <c r="K66" s="1">
        <v>84.401947000000007</v>
      </c>
      <c r="L66" s="1">
        <f t="shared" ref="L66:L129" si="14">$D$2*J66+$D$3</f>
        <v>92.117500419846834</v>
      </c>
      <c r="M66" s="1">
        <f t="shared" ref="M66:M129" si="15">K66-L66</f>
        <v>-7.7155534198468274</v>
      </c>
      <c r="N66" s="1">
        <f t="shared" ref="N66:N129" si="16">K66-L66</f>
        <v>-7.7155534198468274</v>
      </c>
      <c r="O66" s="1">
        <f t="shared" si="5"/>
        <v>-0.77621131154882061</v>
      </c>
      <c r="P66" s="16">
        <v>65</v>
      </c>
      <c r="Q66">
        <f t="shared" si="6"/>
        <v>0.25595238095238093</v>
      </c>
      <c r="R66" s="1">
        <f t="shared" si="7"/>
        <v>-0.6558746782604522</v>
      </c>
    </row>
    <row r="67" spans="5:18" x14ac:dyDescent="0.3">
      <c r="E67" s="4">
        <v>66</v>
      </c>
      <c r="F67" s="1">
        <v>80.057738999999998</v>
      </c>
      <c r="G67" s="1">
        <f t="shared" ref="G67:G130" si="17">$D$2*E67+$D$3</f>
        <v>71.889327000002751</v>
      </c>
      <c r="H67" s="1">
        <f t="shared" ref="H67:H130" si="18">F67-G67</f>
        <v>8.1684119999972467</v>
      </c>
      <c r="J67" s="4">
        <v>248</v>
      </c>
      <c r="K67" s="1">
        <v>108.58266399999999</v>
      </c>
      <c r="L67" s="1">
        <f t="shared" si="14"/>
        <v>116.2450807639982</v>
      </c>
      <c r="M67" s="1">
        <f t="shared" si="15"/>
        <v>-7.662416763998209</v>
      </c>
      <c r="N67" s="1">
        <f t="shared" si="16"/>
        <v>-7.662416763998209</v>
      </c>
      <c r="O67" s="1">
        <f t="shared" ref="O67:O130" si="19">STANDARDIZE(N67,AVERAGE($N$2:$N$253),_xlfn.STDEV.S($N$2:$N$253))</f>
        <v>-0.77086558051914766</v>
      </c>
      <c r="P67" s="16">
        <v>66</v>
      </c>
      <c r="Q67">
        <f t="shared" ref="Q67:Q130" si="20">(P67-0.5)/252</f>
        <v>0.25992063492063494</v>
      </c>
      <c r="R67" s="1">
        <f t="shared" ref="R67:R130" si="21">_xlfn.NORM.S.INV(Q67)</f>
        <v>-0.64359010280021778</v>
      </c>
    </row>
    <row r="68" spans="5:18" x14ac:dyDescent="0.3">
      <c r="E68" s="4">
        <v>67</v>
      </c>
      <c r="F68" s="1">
        <v>80.077461</v>
      </c>
      <c r="G68" s="1">
        <f t="shared" si="17"/>
        <v>72.133039932771965</v>
      </c>
      <c r="H68" s="1">
        <f t="shared" si="18"/>
        <v>7.9444210672280349</v>
      </c>
      <c r="J68" s="4">
        <v>247</v>
      </c>
      <c r="K68" s="1">
        <v>108.672516</v>
      </c>
      <c r="L68" s="1">
        <f t="shared" si="14"/>
        <v>116.00136783122899</v>
      </c>
      <c r="M68" s="1">
        <f t="shared" si="15"/>
        <v>-7.3288518312289881</v>
      </c>
      <c r="N68" s="1">
        <f t="shared" si="16"/>
        <v>-7.3288518312289881</v>
      </c>
      <c r="O68" s="1">
        <f t="shared" si="19"/>
        <v>-0.73730779666848101</v>
      </c>
      <c r="P68" s="16">
        <v>67</v>
      </c>
      <c r="Q68">
        <f t="shared" si="20"/>
        <v>0.2638888888888889</v>
      </c>
      <c r="R68" s="1">
        <f t="shared" si="21"/>
        <v>-0.6314018942397609</v>
      </c>
    </row>
    <row r="69" spans="5:18" x14ac:dyDescent="0.3">
      <c r="E69" s="4">
        <v>68</v>
      </c>
      <c r="F69" s="1">
        <v>78.611198000000002</v>
      </c>
      <c r="G69" s="1">
        <f t="shared" si="17"/>
        <v>72.376752865541164</v>
      </c>
      <c r="H69" s="1">
        <f t="shared" si="18"/>
        <v>6.2344451344588379</v>
      </c>
      <c r="J69" s="4">
        <v>76</v>
      </c>
      <c r="K69" s="1">
        <v>67.364127999999994</v>
      </c>
      <c r="L69" s="1">
        <f t="shared" si="14"/>
        <v>74.326456327694814</v>
      </c>
      <c r="M69" s="1">
        <f t="shared" si="15"/>
        <v>-6.96232832769482</v>
      </c>
      <c r="N69" s="1">
        <f t="shared" si="16"/>
        <v>-6.96232832769482</v>
      </c>
      <c r="O69" s="1">
        <f t="shared" si="19"/>
        <v>-0.70043426681125742</v>
      </c>
      <c r="P69" s="16">
        <v>68</v>
      </c>
      <c r="Q69">
        <f t="shared" si="20"/>
        <v>0.26785714285714285</v>
      </c>
      <c r="R69" s="1">
        <f t="shared" si="21"/>
        <v>-0.61930676950877617</v>
      </c>
    </row>
    <row r="70" spans="5:18" x14ac:dyDescent="0.3">
      <c r="E70" s="4">
        <v>69</v>
      </c>
      <c r="F70" s="1">
        <v>79.749701999999999</v>
      </c>
      <c r="G70" s="1">
        <f t="shared" si="17"/>
        <v>72.620465798310363</v>
      </c>
      <c r="H70" s="1">
        <f t="shared" si="18"/>
        <v>7.1292362016896362</v>
      </c>
      <c r="J70" s="4">
        <v>150</v>
      </c>
      <c r="K70" s="1">
        <v>85.445755000000005</v>
      </c>
      <c r="L70" s="1">
        <f t="shared" si="14"/>
        <v>92.361213352616033</v>
      </c>
      <c r="M70" s="1">
        <f t="shared" si="15"/>
        <v>-6.915458352616028</v>
      </c>
      <c r="N70" s="1">
        <f t="shared" si="16"/>
        <v>-6.915458352616028</v>
      </c>
      <c r="O70" s="1">
        <f t="shared" si="19"/>
        <v>-0.69571898550239031</v>
      </c>
      <c r="P70" s="16">
        <v>69</v>
      </c>
      <c r="Q70">
        <f t="shared" si="20"/>
        <v>0.2718253968253968</v>
      </c>
      <c r="R70" s="1">
        <f t="shared" si="21"/>
        <v>-0.60730157448496325</v>
      </c>
    </row>
    <row r="71" spans="5:18" x14ac:dyDescent="0.3">
      <c r="E71" s="4">
        <v>70</v>
      </c>
      <c r="F71" s="1">
        <v>78.931563999999995</v>
      </c>
      <c r="G71" s="1">
        <f t="shared" si="17"/>
        <v>72.864178731079576</v>
      </c>
      <c r="H71" s="1">
        <f t="shared" si="18"/>
        <v>6.0673852689204182</v>
      </c>
      <c r="J71" s="4">
        <v>178</v>
      </c>
      <c r="K71" s="1">
        <v>92.289092999999994</v>
      </c>
      <c r="L71" s="1">
        <f t="shared" si="14"/>
        <v>99.185175470153794</v>
      </c>
      <c r="M71" s="1">
        <f t="shared" si="15"/>
        <v>-6.8960824701538002</v>
      </c>
      <c r="N71" s="1">
        <f t="shared" si="16"/>
        <v>-6.8960824701538002</v>
      </c>
      <c r="O71" s="1">
        <f t="shared" si="19"/>
        <v>-0.69376970483255074</v>
      </c>
      <c r="P71" s="16">
        <v>70</v>
      </c>
      <c r="Q71">
        <f t="shared" si="20"/>
        <v>0.27579365079365081</v>
      </c>
      <c r="R71" s="1">
        <f t="shared" si="21"/>
        <v>-0.59538327656628021</v>
      </c>
    </row>
    <row r="72" spans="5:18" x14ac:dyDescent="0.3">
      <c r="E72" s="4">
        <v>71</v>
      </c>
      <c r="F72" s="1">
        <v>77.144942999999998</v>
      </c>
      <c r="G72" s="1">
        <f t="shared" si="17"/>
        <v>73.107891663848775</v>
      </c>
      <c r="H72" s="1">
        <f t="shared" si="18"/>
        <v>4.0370513361512224</v>
      </c>
      <c r="J72" s="4">
        <v>180</v>
      </c>
      <c r="K72" s="1">
        <v>92.924355000000006</v>
      </c>
      <c r="L72" s="1">
        <f t="shared" si="14"/>
        <v>99.672601335692207</v>
      </c>
      <c r="M72" s="1">
        <f t="shared" si="15"/>
        <v>-6.7482463356922011</v>
      </c>
      <c r="N72" s="1">
        <f t="shared" si="16"/>
        <v>-6.7482463356922011</v>
      </c>
      <c r="O72" s="1">
        <f t="shared" si="19"/>
        <v>-0.6788968793098128</v>
      </c>
      <c r="P72" s="16">
        <v>71</v>
      </c>
      <c r="Q72">
        <f t="shared" si="20"/>
        <v>0.27976190476190477</v>
      </c>
      <c r="R72" s="1">
        <f t="shared" si="21"/>
        <v>-0.5835489577555576</v>
      </c>
    </row>
    <row r="73" spans="5:18" x14ac:dyDescent="0.3">
      <c r="E73" s="4">
        <v>72</v>
      </c>
      <c r="F73" s="1">
        <v>73.480521999999993</v>
      </c>
      <c r="G73" s="1">
        <f t="shared" si="17"/>
        <v>73.351604596617989</v>
      </c>
      <c r="H73" s="1">
        <f t="shared" si="18"/>
        <v>0.12891740338200464</v>
      </c>
      <c r="J73" s="4">
        <v>75</v>
      </c>
      <c r="K73" s="1">
        <v>67.403557000000006</v>
      </c>
      <c r="L73" s="1">
        <f t="shared" si="14"/>
        <v>74.0827433949256</v>
      </c>
      <c r="M73" s="1">
        <f t="shared" si="15"/>
        <v>-6.6791863949255941</v>
      </c>
      <c r="N73" s="1">
        <f t="shared" si="16"/>
        <v>-6.6791863949255941</v>
      </c>
      <c r="O73" s="1">
        <f t="shared" si="19"/>
        <v>-0.67194921084314874</v>
      </c>
      <c r="P73" s="16">
        <v>72</v>
      </c>
      <c r="Q73">
        <f t="shared" si="20"/>
        <v>0.28373015873015872</v>
      </c>
      <c r="R73" s="1">
        <f t="shared" si="21"/>
        <v>-0.57179580821487397</v>
      </c>
    </row>
    <row r="74" spans="5:18" x14ac:dyDescent="0.3">
      <c r="E74" s="4">
        <v>73</v>
      </c>
      <c r="F74" s="1">
        <v>70.991577000000007</v>
      </c>
      <c r="G74" s="1">
        <f t="shared" si="17"/>
        <v>73.595317529387188</v>
      </c>
      <c r="H74" s="1">
        <f t="shared" si="18"/>
        <v>-2.6037405293871814</v>
      </c>
      <c r="J74" s="4">
        <v>159</v>
      </c>
      <c r="K74" s="1">
        <v>88.096405000000004</v>
      </c>
      <c r="L74" s="1">
        <f t="shared" si="14"/>
        <v>94.554629747538883</v>
      </c>
      <c r="M74" s="1">
        <f t="shared" si="15"/>
        <v>-6.4582247475388783</v>
      </c>
      <c r="N74" s="1">
        <f t="shared" si="16"/>
        <v>-6.4582247475388783</v>
      </c>
      <c r="O74" s="1">
        <f t="shared" si="19"/>
        <v>-0.64971970625844244</v>
      </c>
      <c r="P74" s="16">
        <v>73</v>
      </c>
      <c r="Q74">
        <f t="shared" si="20"/>
        <v>0.28769841269841268</v>
      </c>
      <c r="R74" s="1">
        <f t="shared" si="21"/>
        <v>-0.56012112025115535</v>
      </c>
    </row>
    <row r="75" spans="5:18" x14ac:dyDescent="0.3">
      <c r="E75" s="4">
        <v>74</v>
      </c>
      <c r="F75" s="1">
        <v>72.117767000000001</v>
      </c>
      <c r="G75" s="1">
        <f t="shared" si="17"/>
        <v>73.839030462156401</v>
      </c>
      <c r="H75" s="1">
        <f t="shared" si="18"/>
        <v>-1.7212634621564007</v>
      </c>
      <c r="J75" s="4">
        <v>177</v>
      </c>
      <c r="K75" s="1">
        <v>92.518287999999998</v>
      </c>
      <c r="L75" s="1">
        <f t="shared" si="14"/>
        <v>98.941462537384581</v>
      </c>
      <c r="M75" s="1">
        <f t="shared" si="15"/>
        <v>-6.4231745373845825</v>
      </c>
      <c r="N75" s="1">
        <f t="shared" si="16"/>
        <v>-6.4231745373845825</v>
      </c>
      <c r="O75" s="1">
        <f t="shared" si="19"/>
        <v>-0.64619353410805025</v>
      </c>
      <c r="P75" s="16">
        <v>74</v>
      </c>
      <c r="Q75">
        <f t="shared" si="20"/>
        <v>0.29166666666666669</v>
      </c>
      <c r="R75" s="1">
        <f t="shared" si="21"/>
        <v>-0.54852228269809788</v>
      </c>
    </row>
    <row r="76" spans="5:18" x14ac:dyDescent="0.3">
      <c r="E76" s="4">
        <v>75</v>
      </c>
      <c r="F76" s="1">
        <v>67.403557000000006</v>
      </c>
      <c r="G76" s="1">
        <f t="shared" si="17"/>
        <v>74.0827433949256</v>
      </c>
      <c r="H76" s="1">
        <f t="shared" si="18"/>
        <v>-6.6791863949255941</v>
      </c>
      <c r="J76" s="4">
        <v>249</v>
      </c>
      <c r="K76" s="1">
        <v>110.24979399999999</v>
      </c>
      <c r="L76" s="1">
        <f t="shared" si="14"/>
        <v>116.4887936967674</v>
      </c>
      <c r="M76" s="1">
        <f t="shared" si="15"/>
        <v>-6.238999696767408</v>
      </c>
      <c r="N76" s="1">
        <f t="shared" si="16"/>
        <v>-6.238999696767408</v>
      </c>
      <c r="O76" s="1">
        <f t="shared" si="19"/>
        <v>-0.62766490928873164</v>
      </c>
      <c r="P76" s="16">
        <v>75</v>
      </c>
      <c r="Q76">
        <f t="shared" si="20"/>
        <v>0.29563492063492064</v>
      </c>
      <c r="R76" s="1">
        <f t="shared" si="21"/>
        <v>-0.53699677566274262</v>
      </c>
    </row>
    <row r="77" spans="5:18" x14ac:dyDescent="0.3">
      <c r="E77" s="4">
        <v>76</v>
      </c>
      <c r="F77" s="1">
        <v>67.364127999999994</v>
      </c>
      <c r="G77" s="1">
        <f t="shared" si="17"/>
        <v>74.326456327694814</v>
      </c>
      <c r="H77" s="1">
        <f t="shared" si="18"/>
        <v>-6.96232832769482</v>
      </c>
      <c r="J77" s="4">
        <v>154</v>
      </c>
      <c r="K77" s="1">
        <v>87.122337000000002</v>
      </c>
      <c r="L77" s="1">
        <f t="shared" si="14"/>
        <v>93.336065083692858</v>
      </c>
      <c r="M77" s="1">
        <f t="shared" si="15"/>
        <v>-6.2137280836928568</v>
      </c>
      <c r="N77" s="1">
        <f t="shared" si="16"/>
        <v>-6.2137280836928568</v>
      </c>
      <c r="O77" s="1">
        <f t="shared" si="19"/>
        <v>-0.62512249776461559</v>
      </c>
      <c r="P77" s="16">
        <v>76</v>
      </c>
      <c r="Q77">
        <f t="shared" si="20"/>
        <v>0.29960317460317459</v>
      </c>
      <c r="R77" s="1">
        <f t="shared" si="21"/>
        <v>-0.52554216560793954</v>
      </c>
    </row>
    <row r="78" spans="5:18" x14ac:dyDescent="0.3">
      <c r="E78" s="4">
        <v>77</v>
      </c>
      <c r="F78" s="1">
        <v>73.635773</v>
      </c>
      <c r="G78" s="1">
        <f t="shared" si="17"/>
        <v>74.570169260464013</v>
      </c>
      <c r="H78" s="1">
        <f t="shared" si="18"/>
        <v>-0.93439626046401258</v>
      </c>
      <c r="J78" s="4">
        <v>83</v>
      </c>
      <c r="K78" s="1">
        <v>70.316367999999997</v>
      </c>
      <c r="L78" s="1">
        <f t="shared" si="14"/>
        <v>76.03244685707925</v>
      </c>
      <c r="M78" s="1">
        <f t="shared" si="15"/>
        <v>-5.7160788570792533</v>
      </c>
      <c r="N78" s="1">
        <f t="shared" si="16"/>
        <v>-5.7160788570792533</v>
      </c>
      <c r="O78" s="1">
        <f t="shared" si="19"/>
        <v>-0.57505726746145069</v>
      </c>
      <c r="P78" s="16">
        <v>77</v>
      </c>
      <c r="Q78">
        <f t="shared" si="20"/>
        <v>0.30357142857142855</v>
      </c>
      <c r="R78" s="1">
        <f t="shared" si="21"/>
        <v>-0.51415610074453411</v>
      </c>
    </row>
    <row r="79" spans="5:18" x14ac:dyDescent="0.3">
      <c r="E79" s="4">
        <v>78</v>
      </c>
      <c r="F79" s="1">
        <v>71.297156999999999</v>
      </c>
      <c r="G79" s="1">
        <f t="shared" si="17"/>
        <v>74.813882193233212</v>
      </c>
      <c r="H79" s="1">
        <f t="shared" si="18"/>
        <v>-3.5167251932332135</v>
      </c>
      <c r="J79" s="4">
        <v>146</v>
      </c>
      <c r="K79" s="1">
        <v>85.694878000000003</v>
      </c>
      <c r="L79" s="1">
        <f t="shared" si="14"/>
        <v>91.386361621539208</v>
      </c>
      <c r="M79" s="1">
        <f t="shared" si="15"/>
        <v>-5.6914836215392057</v>
      </c>
      <c r="N79" s="1">
        <f t="shared" si="16"/>
        <v>-5.6914836215392057</v>
      </c>
      <c r="O79" s="1">
        <f t="shared" si="19"/>
        <v>-0.57258290185246097</v>
      </c>
      <c r="P79" s="16">
        <v>78</v>
      </c>
      <c r="Q79">
        <f t="shared" si="20"/>
        <v>0.30753968253968256</v>
      </c>
      <c r="R79" s="1">
        <f t="shared" si="21"/>
        <v>-0.50283630670944168</v>
      </c>
    </row>
    <row r="80" spans="5:18" x14ac:dyDescent="0.3">
      <c r="E80" s="4">
        <v>79</v>
      </c>
      <c r="F80" s="1">
        <v>74.604240000000004</v>
      </c>
      <c r="G80" s="1">
        <f t="shared" si="17"/>
        <v>75.057595126002425</v>
      </c>
      <c r="H80" s="1">
        <f t="shared" si="18"/>
        <v>-0.45335512600242112</v>
      </c>
      <c r="J80" s="4">
        <v>153</v>
      </c>
      <c r="K80" s="1">
        <v>87.623076999999995</v>
      </c>
      <c r="L80" s="1">
        <f t="shared" si="14"/>
        <v>93.092352150923659</v>
      </c>
      <c r="M80" s="1">
        <f t="shared" si="15"/>
        <v>-5.4692751509236643</v>
      </c>
      <c r="N80" s="1">
        <f t="shared" si="16"/>
        <v>-5.4692751509236643</v>
      </c>
      <c r="O80" s="1">
        <f t="shared" si="19"/>
        <v>-0.55022796254634809</v>
      </c>
      <c r="P80" s="16">
        <v>79</v>
      </c>
      <c r="Q80">
        <f t="shared" si="20"/>
        <v>0.31150793650793651</v>
      </c>
      <c r="R80" s="1">
        <f t="shared" si="21"/>
        <v>-0.49158058250786868</v>
      </c>
    </row>
    <row r="81" spans="5:18" x14ac:dyDescent="0.3">
      <c r="E81" s="4">
        <v>80</v>
      </c>
      <c r="F81" s="1">
        <v>72.184303</v>
      </c>
      <c r="G81" s="1">
        <f t="shared" si="17"/>
        <v>75.301308058771639</v>
      </c>
      <c r="H81" s="1">
        <f t="shared" si="18"/>
        <v>-3.1170050587716389</v>
      </c>
      <c r="J81" s="4">
        <v>152</v>
      </c>
      <c r="K81" s="1">
        <v>87.588195999999996</v>
      </c>
      <c r="L81" s="1">
        <f t="shared" si="14"/>
        <v>92.848639218154446</v>
      </c>
      <c r="M81" s="1">
        <f t="shared" si="15"/>
        <v>-5.2604432181544496</v>
      </c>
      <c r="N81" s="1">
        <f t="shared" si="16"/>
        <v>-5.2604432181544496</v>
      </c>
      <c r="O81" s="1">
        <f t="shared" si="19"/>
        <v>-0.52921874912931677</v>
      </c>
      <c r="P81" s="16">
        <v>80</v>
      </c>
      <c r="Q81">
        <f t="shared" si="20"/>
        <v>0.31547619047619047</v>
      </c>
      <c r="R81" s="1">
        <f t="shared" si="21"/>
        <v>-0.48038679669982853</v>
      </c>
    </row>
    <row r="82" spans="5:18" x14ac:dyDescent="0.3">
      <c r="E82" s="4">
        <v>81</v>
      </c>
      <c r="F82" s="1">
        <v>71.225684999999999</v>
      </c>
      <c r="G82" s="1">
        <f t="shared" si="17"/>
        <v>75.545020991540838</v>
      </c>
      <c r="H82" s="1">
        <f t="shared" si="18"/>
        <v>-4.3193359915408394</v>
      </c>
      <c r="J82" s="4">
        <v>181</v>
      </c>
      <c r="K82" s="1">
        <v>94.705558999999994</v>
      </c>
      <c r="L82" s="1">
        <f t="shared" si="14"/>
        <v>99.916314268461406</v>
      </c>
      <c r="M82" s="1">
        <f t="shared" si="15"/>
        <v>-5.210755268461412</v>
      </c>
      <c r="N82" s="1">
        <f t="shared" si="16"/>
        <v>-5.210755268461412</v>
      </c>
      <c r="O82" s="1">
        <f t="shared" si="19"/>
        <v>-0.52421996984535846</v>
      </c>
      <c r="P82" s="16">
        <v>81</v>
      </c>
      <c r="Q82">
        <f t="shared" si="20"/>
        <v>0.31944444444444442</v>
      </c>
      <c r="R82" s="1">
        <f t="shared" si="21"/>
        <v>-0.46925288381280222</v>
      </c>
    </row>
    <row r="83" spans="5:18" x14ac:dyDescent="0.3">
      <c r="E83" s="4">
        <v>82</v>
      </c>
      <c r="F83" s="1">
        <v>65.592308000000003</v>
      </c>
      <c r="G83" s="1">
        <f t="shared" si="17"/>
        <v>75.788733924310037</v>
      </c>
      <c r="H83" s="1">
        <f t="shared" si="18"/>
        <v>-10.196425924310034</v>
      </c>
      <c r="J83" s="4">
        <v>179</v>
      </c>
      <c r="K83" s="1">
        <v>94.476364000000004</v>
      </c>
      <c r="L83" s="1">
        <f t="shared" si="14"/>
        <v>99.428888402923008</v>
      </c>
      <c r="M83" s="1">
        <f t="shared" si="15"/>
        <v>-4.9525244029230038</v>
      </c>
      <c r="N83" s="1">
        <f t="shared" si="16"/>
        <v>-4.9525244029230038</v>
      </c>
      <c r="O83" s="1">
        <f t="shared" si="19"/>
        <v>-0.49824105324472207</v>
      </c>
      <c r="P83" s="16">
        <v>82</v>
      </c>
      <c r="Q83">
        <f t="shared" si="20"/>
        <v>0.32341269841269843</v>
      </c>
      <c r="R83" s="1">
        <f t="shared" si="21"/>
        <v>-0.45817684096392136</v>
      </c>
    </row>
    <row r="84" spans="5:18" x14ac:dyDescent="0.3">
      <c r="E84" s="4">
        <v>83</v>
      </c>
      <c r="F84" s="1">
        <v>70.316367999999997</v>
      </c>
      <c r="G84" s="1">
        <f t="shared" si="17"/>
        <v>76.03244685707925</v>
      </c>
      <c r="H84" s="1">
        <f t="shared" si="18"/>
        <v>-5.7160788570792533</v>
      </c>
      <c r="J84" s="4">
        <v>151</v>
      </c>
      <c r="K84" s="1">
        <v>87.710257999999996</v>
      </c>
      <c r="L84" s="1">
        <f t="shared" si="14"/>
        <v>92.604926285385233</v>
      </c>
      <c r="M84" s="1">
        <f t="shared" si="15"/>
        <v>-4.8946682853852366</v>
      </c>
      <c r="N84" s="1">
        <f t="shared" si="16"/>
        <v>-4.8946682853852366</v>
      </c>
      <c r="O84" s="1">
        <f t="shared" si="19"/>
        <v>-0.4924205280754459</v>
      </c>
      <c r="P84" s="16">
        <v>83</v>
      </c>
      <c r="Q84">
        <f t="shared" si="20"/>
        <v>0.32738095238095238</v>
      </c>
      <c r="R84" s="1">
        <f t="shared" si="21"/>
        <v>-0.44715672467644574</v>
      </c>
    </row>
    <row r="85" spans="5:18" x14ac:dyDescent="0.3">
      <c r="E85" s="4">
        <v>84</v>
      </c>
      <c r="F85" s="1">
        <v>67.874245000000002</v>
      </c>
      <c r="G85" s="1">
        <f t="shared" si="17"/>
        <v>76.276159789848464</v>
      </c>
      <c r="H85" s="1">
        <f t="shared" si="18"/>
        <v>-8.4019147898484619</v>
      </c>
      <c r="J85" s="4">
        <v>163</v>
      </c>
      <c r="K85" s="1">
        <v>90.707176000000004</v>
      </c>
      <c r="L85" s="1">
        <f t="shared" si="14"/>
        <v>95.529481478615708</v>
      </c>
      <c r="M85" s="1">
        <f t="shared" si="15"/>
        <v>-4.8223054786157036</v>
      </c>
      <c r="N85" s="1">
        <f t="shared" si="16"/>
        <v>-4.8223054786157036</v>
      </c>
      <c r="O85" s="1">
        <f t="shared" si="19"/>
        <v>-0.48514057988592924</v>
      </c>
      <c r="P85" s="16">
        <v>84</v>
      </c>
      <c r="Q85">
        <f t="shared" si="20"/>
        <v>0.33134920634920634</v>
      </c>
      <c r="R85" s="1">
        <f t="shared" si="21"/>
        <v>-0.43619064787655393</v>
      </c>
    </row>
    <row r="86" spans="5:18" x14ac:dyDescent="0.3">
      <c r="E86" s="4">
        <v>85</v>
      </c>
      <c r="F86" s="1">
        <v>61.171340999999998</v>
      </c>
      <c r="G86" s="1">
        <f t="shared" si="17"/>
        <v>76.519872722617663</v>
      </c>
      <c r="H86" s="1">
        <f t="shared" si="18"/>
        <v>-15.348531722617665</v>
      </c>
      <c r="J86" s="4">
        <v>160</v>
      </c>
      <c r="K86" s="1">
        <v>90.126732000000004</v>
      </c>
      <c r="L86" s="1">
        <f t="shared" si="14"/>
        <v>94.798342680308082</v>
      </c>
      <c r="M86" s="1">
        <f t="shared" si="15"/>
        <v>-4.6716106803080777</v>
      </c>
      <c r="N86" s="1">
        <f t="shared" si="16"/>
        <v>-4.6716106803080777</v>
      </c>
      <c r="O86" s="1">
        <f t="shared" si="19"/>
        <v>-0.46998016291090561</v>
      </c>
      <c r="P86" s="16">
        <v>85</v>
      </c>
      <c r="Q86">
        <f t="shared" si="20"/>
        <v>0.33531746031746029</v>
      </c>
      <c r="R86" s="1">
        <f t="shared" si="21"/>
        <v>-0.42527677705760725</v>
      </c>
    </row>
    <row r="87" spans="5:18" x14ac:dyDescent="0.3">
      <c r="E87" s="4">
        <v>86</v>
      </c>
      <c r="F87" s="1">
        <v>68.500174999999999</v>
      </c>
      <c r="G87" s="1">
        <f t="shared" si="17"/>
        <v>76.763585655386862</v>
      </c>
      <c r="H87" s="1">
        <f t="shared" si="18"/>
        <v>-8.2634106553868634</v>
      </c>
      <c r="J87" s="4">
        <v>162</v>
      </c>
      <c r="K87" s="1">
        <v>90.707176000000004</v>
      </c>
      <c r="L87" s="1">
        <f t="shared" si="14"/>
        <v>95.285768545846508</v>
      </c>
      <c r="M87" s="1">
        <f t="shared" si="15"/>
        <v>-4.5785925458465044</v>
      </c>
      <c r="N87" s="1">
        <f t="shared" si="16"/>
        <v>-4.5785925458465044</v>
      </c>
      <c r="O87" s="1">
        <f t="shared" si="19"/>
        <v>-0.46062221744421789</v>
      </c>
      <c r="P87" s="16">
        <v>86</v>
      </c>
      <c r="Q87">
        <f t="shared" si="20"/>
        <v>0.3392857142857143</v>
      </c>
      <c r="R87" s="1">
        <f t="shared" si="21"/>
        <v>-0.41441332960007643</v>
      </c>
    </row>
    <row r="88" spans="5:18" x14ac:dyDescent="0.3">
      <c r="E88" s="4">
        <v>87</v>
      </c>
      <c r="F88" s="1">
        <v>59.687832</v>
      </c>
      <c r="G88" s="1">
        <f t="shared" si="17"/>
        <v>77.007298588156075</v>
      </c>
      <c r="H88" s="1">
        <f t="shared" si="18"/>
        <v>-17.319466588156075</v>
      </c>
      <c r="J88" s="4">
        <v>245</v>
      </c>
      <c r="K88" s="1">
        <v>111.008476</v>
      </c>
      <c r="L88" s="1">
        <f t="shared" si="14"/>
        <v>115.51394196569058</v>
      </c>
      <c r="M88" s="1">
        <f t="shared" si="15"/>
        <v>-4.5054659656905756</v>
      </c>
      <c r="N88" s="1">
        <f t="shared" si="16"/>
        <v>-4.5054659656905756</v>
      </c>
      <c r="O88" s="1">
        <f t="shared" si="19"/>
        <v>-0.45326543101514533</v>
      </c>
      <c r="P88" s="16">
        <v>87</v>
      </c>
      <c r="Q88">
        <f t="shared" si="20"/>
        <v>0.34325396825396826</v>
      </c>
      <c r="R88" s="1">
        <f t="shared" si="21"/>
        <v>-0.40359857123625476</v>
      </c>
    </row>
    <row r="89" spans="5:18" x14ac:dyDescent="0.3">
      <c r="E89" s="4">
        <v>88</v>
      </c>
      <c r="F89" s="1">
        <v>62.312308999999999</v>
      </c>
      <c r="G89" s="1">
        <f t="shared" si="17"/>
        <v>77.251011520925275</v>
      </c>
      <c r="H89" s="1">
        <f t="shared" si="18"/>
        <v>-14.938702520925276</v>
      </c>
      <c r="J89" s="4">
        <v>157</v>
      </c>
      <c r="K89" s="1">
        <v>89.698241999999993</v>
      </c>
      <c r="L89" s="1">
        <f t="shared" si="14"/>
        <v>94.06720388200047</v>
      </c>
      <c r="M89" s="1">
        <f t="shared" si="15"/>
        <v>-4.3689618820004767</v>
      </c>
      <c r="N89" s="1">
        <f t="shared" si="16"/>
        <v>-4.3689618820004767</v>
      </c>
      <c r="O89" s="1">
        <f t="shared" si="19"/>
        <v>-0.43953264892328531</v>
      </c>
      <c r="P89" s="16">
        <v>88</v>
      </c>
      <c r="Q89">
        <f t="shared" si="20"/>
        <v>0.34722222222222221</v>
      </c>
      <c r="R89" s="1">
        <f t="shared" si="21"/>
        <v>-0.39283081364972938</v>
      </c>
    </row>
    <row r="90" spans="5:18" x14ac:dyDescent="0.3">
      <c r="E90" s="4">
        <v>89</v>
      </c>
      <c r="F90" s="1">
        <v>60.786911000000003</v>
      </c>
      <c r="G90" s="1">
        <f t="shared" si="17"/>
        <v>77.494724453694488</v>
      </c>
      <c r="H90" s="1">
        <f t="shared" si="18"/>
        <v>-16.707813453694484</v>
      </c>
      <c r="J90" s="4">
        <v>81</v>
      </c>
      <c r="K90" s="1">
        <v>71.225684999999999</v>
      </c>
      <c r="L90" s="1">
        <f t="shared" si="14"/>
        <v>75.545020991540838</v>
      </c>
      <c r="M90" s="1">
        <f t="shared" si="15"/>
        <v>-4.3193359915408394</v>
      </c>
      <c r="N90" s="1">
        <f t="shared" si="16"/>
        <v>-4.3193359915408394</v>
      </c>
      <c r="O90" s="1">
        <f t="shared" si="19"/>
        <v>-0.43454011301246298</v>
      </c>
      <c r="P90" s="16">
        <v>89</v>
      </c>
      <c r="Q90">
        <f t="shared" si="20"/>
        <v>0.35119047619047616</v>
      </c>
      <c r="R90" s="1">
        <f t="shared" si="21"/>
        <v>-0.3821084122003639</v>
      </c>
    </row>
    <row r="91" spans="5:18" x14ac:dyDescent="0.3">
      <c r="E91" s="4">
        <v>90</v>
      </c>
      <c r="F91" s="1">
        <v>60.321156000000002</v>
      </c>
      <c r="G91" s="1">
        <f t="shared" si="17"/>
        <v>77.738437386463687</v>
      </c>
      <c r="H91" s="1">
        <f t="shared" si="18"/>
        <v>-17.417281386463685</v>
      </c>
      <c r="J91" s="4">
        <v>182</v>
      </c>
      <c r="K91" s="1">
        <v>95.851517000000001</v>
      </c>
      <c r="L91" s="1">
        <f t="shared" si="14"/>
        <v>100.1600272012306</v>
      </c>
      <c r="M91" s="1">
        <f t="shared" si="15"/>
        <v>-4.3085102012306038</v>
      </c>
      <c r="N91" s="1">
        <f t="shared" si="16"/>
        <v>-4.3085102012306038</v>
      </c>
      <c r="O91" s="1">
        <f t="shared" si="19"/>
        <v>-0.43345100113182389</v>
      </c>
      <c r="P91" s="16">
        <v>90</v>
      </c>
      <c r="Q91">
        <f t="shared" si="20"/>
        <v>0.35515873015873017</v>
      </c>
      <c r="R91" s="1">
        <f t="shared" si="21"/>
        <v>-0.37142976376624032</v>
      </c>
    </row>
    <row r="92" spans="5:18" x14ac:dyDescent="0.3">
      <c r="E92" s="4">
        <v>91</v>
      </c>
      <c r="F92" s="1">
        <v>56.491633999999998</v>
      </c>
      <c r="G92" s="1">
        <f t="shared" si="17"/>
        <v>77.982150319232886</v>
      </c>
      <c r="H92" s="1">
        <f t="shared" si="18"/>
        <v>-21.490516319232889</v>
      </c>
      <c r="J92" s="4">
        <v>155</v>
      </c>
      <c r="K92" s="1">
        <v>89.401786999999999</v>
      </c>
      <c r="L92" s="1">
        <f t="shared" si="14"/>
        <v>93.579778016462058</v>
      </c>
      <c r="M92" s="1">
        <f t="shared" si="15"/>
        <v>-4.1779910164620588</v>
      </c>
      <c r="N92" s="1">
        <f t="shared" si="16"/>
        <v>-4.1779910164620588</v>
      </c>
      <c r="O92" s="1">
        <f t="shared" si="19"/>
        <v>-0.42032032053399759</v>
      </c>
      <c r="P92" s="16">
        <v>91</v>
      </c>
      <c r="Q92">
        <f t="shared" si="20"/>
        <v>0.35912698412698413</v>
      </c>
      <c r="R92" s="1">
        <f t="shared" si="21"/>
        <v>-0.36079330469465853</v>
      </c>
    </row>
    <row r="93" spans="5:18" x14ac:dyDescent="0.3">
      <c r="E93" s="4">
        <v>92</v>
      </c>
      <c r="F93" s="1">
        <v>55.291519000000001</v>
      </c>
      <c r="G93" s="1">
        <f t="shared" si="17"/>
        <v>78.2258632520021</v>
      </c>
      <c r="H93" s="1">
        <f t="shared" si="18"/>
        <v>-22.934344252002099</v>
      </c>
      <c r="J93" s="4">
        <v>161</v>
      </c>
      <c r="K93" s="1">
        <v>90.879065999999995</v>
      </c>
      <c r="L93" s="1">
        <f t="shared" si="14"/>
        <v>95.042055613077295</v>
      </c>
      <c r="M93" s="1">
        <f t="shared" si="15"/>
        <v>-4.1629896130773005</v>
      </c>
      <c r="N93" s="1">
        <f t="shared" si="16"/>
        <v>-4.1629896130773005</v>
      </c>
      <c r="O93" s="1">
        <f t="shared" si="19"/>
        <v>-0.41881112756199335</v>
      </c>
      <c r="P93" s="16">
        <v>92</v>
      </c>
      <c r="Q93">
        <f t="shared" si="20"/>
        <v>0.36309523809523808</v>
      </c>
      <c r="R93" s="1">
        <f t="shared" si="21"/>
        <v>-0.35019750885487144</v>
      </c>
    </row>
    <row r="94" spans="5:18" x14ac:dyDescent="0.3">
      <c r="E94" s="4">
        <v>93</v>
      </c>
      <c r="F94" s="1">
        <v>60.838661000000002</v>
      </c>
      <c r="G94" s="1">
        <f t="shared" si="17"/>
        <v>78.469576184771313</v>
      </c>
      <c r="H94" s="1">
        <f t="shared" si="18"/>
        <v>-17.630915184771311</v>
      </c>
      <c r="J94" s="4">
        <v>147</v>
      </c>
      <c r="K94" s="1">
        <v>87.899590000000003</v>
      </c>
      <c r="L94" s="1">
        <f t="shared" si="14"/>
        <v>91.630074554308408</v>
      </c>
      <c r="M94" s="1">
        <f t="shared" si="15"/>
        <v>-3.7304845543084042</v>
      </c>
      <c r="N94" s="1">
        <f t="shared" si="16"/>
        <v>-3.7304845543084042</v>
      </c>
      <c r="O94" s="1">
        <f t="shared" si="19"/>
        <v>-0.37529962545056472</v>
      </c>
      <c r="P94" s="16">
        <v>93</v>
      </c>
      <c r="Q94">
        <f t="shared" si="20"/>
        <v>0.36706349206349204</v>
      </c>
      <c r="R94" s="1">
        <f t="shared" si="21"/>
        <v>-0.33964088578577573</v>
      </c>
    </row>
    <row r="95" spans="5:18" x14ac:dyDescent="0.3">
      <c r="E95" s="4">
        <v>94</v>
      </c>
      <c r="F95" s="1">
        <v>60.503517000000002</v>
      </c>
      <c r="G95" s="1">
        <f t="shared" si="17"/>
        <v>78.713289117540512</v>
      </c>
      <c r="H95" s="1">
        <f t="shared" si="18"/>
        <v>-18.20977211754051</v>
      </c>
      <c r="J95" s="4">
        <v>78</v>
      </c>
      <c r="K95" s="1">
        <v>71.297156999999999</v>
      </c>
      <c r="L95" s="1">
        <f t="shared" si="14"/>
        <v>74.813882193233212</v>
      </c>
      <c r="M95" s="1">
        <f t="shared" si="15"/>
        <v>-3.5167251932332135</v>
      </c>
      <c r="N95" s="1">
        <f t="shared" si="16"/>
        <v>-3.5167251932332135</v>
      </c>
      <c r="O95" s="1">
        <f t="shared" si="19"/>
        <v>-0.35379469573428446</v>
      </c>
      <c r="P95" s="16">
        <v>94</v>
      </c>
      <c r="Q95">
        <f t="shared" si="20"/>
        <v>0.37103174603174605</v>
      </c>
      <c r="R95" s="1">
        <f t="shared" si="21"/>
        <v>-0.32912197893226108</v>
      </c>
    </row>
    <row r="96" spans="5:18" x14ac:dyDescent="0.3">
      <c r="E96" s="4">
        <v>95</v>
      </c>
      <c r="F96" s="1">
        <v>63.687393</v>
      </c>
      <c r="G96" s="1">
        <f t="shared" si="17"/>
        <v>78.957002050309711</v>
      </c>
      <c r="H96" s="1">
        <f t="shared" si="18"/>
        <v>-15.269609050309711</v>
      </c>
      <c r="J96" s="4">
        <v>158</v>
      </c>
      <c r="K96" s="1">
        <v>90.889037999999999</v>
      </c>
      <c r="L96" s="1">
        <f t="shared" si="14"/>
        <v>94.310916814769683</v>
      </c>
      <c r="M96" s="1">
        <f t="shared" si="15"/>
        <v>-3.4218788147696841</v>
      </c>
      <c r="N96" s="1">
        <f t="shared" si="16"/>
        <v>-3.4218788147696841</v>
      </c>
      <c r="O96" s="1">
        <f t="shared" si="19"/>
        <v>-0.34425282260909085</v>
      </c>
      <c r="P96" s="16">
        <v>95</v>
      </c>
      <c r="Q96">
        <f t="shared" si="20"/>
        <v>0.375</v>
      </c>
      <c r="R96" s="1">
        <f t="shared" si="21"/>
        <v>-0.3186393639643752</v>
      </c>
    </row>
    <row r="97" spans="5:18" x14ac:dyDescent="0.3">
      <c r="E97" s="4">
        <v>96</v>
      </c>
      <c r="F97" s="1">
        <v>61.050593999999997</v>
      </c>
      <c r="G97" s="1">
        <f t="shared" si="17"/>
        <v>79.200714983078925</v>
      </c>
      <c r="H97" s="1">
        <f t="shared" si="18"/>
        <v>-18.150120983078928</v>
      </c>
      <c r="J97" s="4">
        <v>165</v>
      </c>
      <c r="K97" s="1">
        <v>92.844634999999997</v>
      </c>
      <c r="L97" s="1">
        <f t="shared" si="14"/>
        <v>96.01690734415412</v>
      </c>
      <c r="M97" s="1">
        <f t="shared" si="15"/>
        <v>-3.1722723441541234</v>
      </c>
      <c r="N97" s="1">
        <f t="shared" si="16"/>
        <v>-3.1722723441541234</v>
      </c>
      <c r="O97" s="1">
        <f t="shared" si="19"/>
        <v>-0.31914154991292909</v>
      </c>
      <c r="P97" s="16">
        <v>96</v>
      </c>
      <c r="Q97">
        <f t="shared" si="20"/>
        <v>0.37896825396825395</v>
      </c>
      <c r="R97" s="1">
        <f t="shared" si="21"/>
        <v>-0.30819164717386466</v>
      </c>
    </row>
    <row r="98" spans="5:18" x14ac:dyDescent="0.3">
      <c r="E98" s="4">
        <v>97</v>
      </c>
      <c r="F98" s="1">
        <v>62.792850000000001</v>
      </c>
      <c r="G98" s="1">
        <f t="shared" si="17"/>
        <v>79.444427915848138</v>
      </c>
      <c r="H98" s="1">
        <f t="shared" si="18"/>
        <v>-16.651577915848137</v>
      </c>
      <c r="J98" s="4">
        <v>80</v>
      </c>
      <c r="K98" s="1">
        <v>72.184303</v>
      </c>
      <c r="L98" s="1">
        <f t="shared" si="14"/>
        <v>75.301308058771639</v>
      </c>
      <c r="M98" s="1">
        <f t="shared" si="15"/>
        <v>-3.1170050587716389</v>
      </c>
      <c r="N98" s="1">
        <f t="shared" si="16"/>
        <v>-3.1170050587716389</v>
      </c>
      <c r="O98" s="1">
        <f t="shared" si="19"/>
        <v>-0.31358147019627114</v>
      </c>
      <c r="P98" s="16">
        <v>97</v>
      </c>
      <c r="Q98">
        <f t="shared" si="20"/>
        <v>0.38293650793650796</v>
      </c>
      <c r="R98" s="1">
        <f t="shared" si="21"/>
        <v>-0.29777746394303445</v>
      </c>
    </row>
    <row r="99" spans="5:18" x14ac:dyDescent="0.3">
      <c r="E99" s="4">
        <v>98</v>
      </c>
      <c r="F99" s="1">
        <v>62.664707</v>
      </c>
      <c r="G99" s="1">
        <f t="shared" si="17"/>
        <v>79.688140848617337</v>
      </c>
      <c r="H99" s="1">
        <f t="shared" si="18"/>
        <v>-17.023433848617337</v>
      </c>
      <c r="J99" s="4">
        <v>164</v>
      </c>
      <c r="K99" s="1">
        <v>93.133613999999994</v>
      </c>
      <c r="L99" s="1">
        <f t="shared" si="14"/>
        <v>95.773194411384907</v>
      </c>
      <c r="M99" s="1">
        <f t="shared" si="15"/>
        <v>-2.6395804113849124</v>
      </c>
      <c r="N99" s="1">
        <f t="shared" si="16"/>
        <v>-2.6395804113849124</v>
      </c>
      <c r="O99" s="1">
        <f t="shared" si="19"/>
        <v>-0.26555090238754719</v>
      </c>
      <c r="P99" s="16">
        <v>98</v>
      </c>
      <c r="Q99">
        <f t="shared" si="20"/>
        <v>0.38690476190476192</v>
      </c>
      <c r="R99" s="1">
        <f t="shared" si="21"/>
        <v>-0.28739547728120973</v>
      </c>
    </row>
    <row r="100" spans="5:18" x14ac:dyDescent="0.3">
      <c r="E100" s="4">
        <v>99</v>
      </c>
      <c r="F100" s="1">
        <v>59.367474000000001</v>
      </c>
      <c r="G100" s="1">
        <f t="shared" si="17"/>
        <v>79.931853781386536</v>
      </c>
      <c r="H100" s="1">
        <f t="shared" si="18"/>
        <v>-20.564379781386535</v>
      </c>
      <c r="J100" s="4">
        <v>73</v>
      </c>
      <c r="K100" s="1">
        <v>70.991577000000007</v>
      </c>
      <c r="L100" s="1">
        <f t="shared" si="14"/>
        <v>73.595317529387188</v>
      </c>
      <c r="M100" s="1">
        <f t="shared" si="15"/>
        <v>-2.6037405293871814</v>
      </c>
      <c r="N100" s="1">
        <f t="shared" si="16"/>
        <v>-2.6037405293871814</v>
      </c>
      <c r="O100" s="1">
        <f t="shared" si="19"/>
        <v>-0.26194528652340793</v>
      </c>
      <c r="P100" s="16">
        <v>99</v>
      </c>
      <c r="Q100">
        <f t="shared" si="20"/>
        <v>0.39087301587301587</v>
      </c>
      <c r="R100" s="1">
        <f t="shared" si="21"/>
        <v>-0.27704437642439755</v>
      </c>
    </row>
    <row r="101" spans="5:18" x14ac:dyDescent="0.3">
      <c r="E101" s="4">
        <v>100</v>
      </c>
      <c r="F101" s="1">
        <v>60.35812</v>
      </c>
      <c r="G101" s="1">
        <f t="shared" si="17"/>
        <v>80.17556671415575</v>
      </c>
      <c r="H101" s="1">
        <f t="shared" si="18"/>
        <v>-19.81744671415575</v>
      </c>
      <c r="J101" s="4">
        <v>156</v>
      </c>
      <c r="K101" s="1">
        <v>91.310051000000001</v>
      </c>
      <c r="L101" s="1">
        <f t="shared" si="14"/>
        <v>93.823490949231257</v>
      </c>
      <c r="M101" s="1">
        <f t="shared" si="15"/>
        <v>-2.5134399492312554</v>
      </c>
      <c r="N101" s="1">
        <f t="shared" si="16"/>
        <v>-2.5134399492312554</v>
      </c>
      <c r="O101" s="1">
        <f t="shared" si="19"/>
        <v>-0.25286073640207102</v>
      </c>
      <c r="P101" s="16">
        <v>100</v>
      </c>
      <c r="Q101">
        <f t="shared" si="20"/>
        <v>0.39484126984126983</v>
      </c>
      <c r="R101" s="1">
        <f t="shared" si="21"/>
        <v>-0.26672287549404339</v>
      </c>
    </row>
    <row r="102" spans="5:18" x14ac:dyDescent="0.3">
      <c r="E102" s="4">
        <v>101</v>
      </c>
      <c r="F102" s="1">
        <v>59.490692000000003</v>
      </c>
      <c r="G102" s="1">
        <f t="shared" si="17"/>
        <v>80.419279646924949</v>
      </c>
      <c r="H102" s="1">
        <f t="shared" si="18"/>
        <v>-20.928587646924946</v>
      </c>
      <c r="J102" s="4">
        <v>220</v>
      </c>
      <c r="K102" s="1">
        <v>106.935509</v>
      </c>
      <c r="L102" s="1">
        <f t="shared" si="14"/>
        <v>109.42111864646043</v>
      </c>
      <c r="M102" s="1">
        <f t="shared" si="15"/>
        <v>-2.485609646460432</v>
      </c>
      <c r="N102" s="1">
        <f t="shared" si="16"/>
        <v>-2.485609646460432</v>
      </c>
      <c r="O102" s="1">
        <f t="shared" si="19"/>
        <v>-0.25006091186077833</v>
      </c>
      <c r="P102" s="16">
        <v>101</v>
      </c>
      <c r="Q102">
        <f t="shared" si="20"/>
        <v>0.39880952380952384</v>
      </c>
      <c r="R102" s="1">
        <f t="shared" si="21"/>
        <v>-0.256429712211035</v>
      </c>
    </row>
    <row r="103" spans="5:18" x14ac:dyDescent="0.3">
      <c r="E103" s="4">
        <v>102</v>
      </c>
      <c r="F103" s="1">
        <v>64.680503999999999</v>
      </c>
      <c r="G103" s="1">
        <f t="shared" si="17"/>
        <v>80.662992579694162</v>
      </c>
      <c r="H103" s="1">
        <f t="shared" si="18"/>
        <v>-15.982488579694163</v>
      </c>
      <c r="J103" s="4">
        <v>217</v>
      </c>
      <c r="K103" s="1">
        <v>106.655991</v>
      </c>
      <c r="L103" s="1">
        <f t="shared" si="14"/>
        <v>108.68997984815282</v>
      </c>
      <c r="M103" s="1">
        <f t="shared" si="15"/>
        <v>-2.0339888481528163</v>
      </c>
      <c r="N103" s="1">
        <f t="shared" si="16"/>
        <v>-2.0339888481528163</v>
      </c>
      <c r="O103" s="1">
        <f t="shared" si="19"/>
        <v>-0.20462630035574392</v>
      </c>
      <c r="P103" s="16">
        <v>102</v>
      </c>
      <c r="Q103">
        <f t="shared" si="20"/>
        <v>0.40277777777777779</v>
      </c>
      <c r="R103" s="1">
        <f t="shared" si="21"/>
        <v>-0.24616364666135951</v>
      </c>
    </row>
    <row r="104" spans="5:18" x14ac:dyDescent="0.3">
      <c r="E104" s="4">
        <v>103</v>
      </c>
      <c r="F104" s="1">
        <v>63.931355000000003</v>
      </c>
      <c r="G104" s="1">
        <f t="shared" si="17"/>
        <v>80.906705512463361</v>
      </c>
      <c r="H104" s="1">
        <f t="shared" si="18"/>
        <v>-16.975350512463358</v>
      </c>
      <c r="J104" s="4">
        <v>250</v>
      </c>
      <c r="K104" s="1">
        <v>114.752022</v>
      </c>
      <c r="L104" s="1">
        <f t="shared" si="14"/>
        <v>116.7325066295366</v>
      </c>
      <c r="M104" s="1">
        <f t="shared" si="15"/>
        <v>-1.9804846295366048</v>
      </c>
      <c r="N104" s="1">
        <f t="shared" si="16"/>
        <v>-1.9804846295366048</v>
      </c>
      <c r="O104" s="1">
        <f t="shared" si="19"/>
        <v>-0.19924359124266142</v>
      </c>
      <c r="P104" s="16">
        <v>103</v>
      </c>
      <c r="Q104">
        <f t="shared" si="20"/>
        <v>0.40674603174603174</v>
      </c>
      <c r="R104" s="1">
        <f t="shared" si="21"/>
        <v>-0.23592346011003523</v>
      </c>
    </row>
    <row r="105" spans="5:18" x14ac:dyDescent="0.3">
      <c r="E105" s="4">
        <v>104</v>
      </c>
      <c r="F105" s="1">
        <v>65.567656999999997</v>
      </c>
      <c r="G105" s="1">
        <f t="shared" si="17"/>
        <v>81.150418445232575</v>
      </c>
      <c r="H105" s="1">
        <f t="shared" si="18"/>
        <v>-15.582761445232578</v>
      </c>
      <c r="J105" s="4">
        <v>173</v>
      </c>
      <c r="K105" s="1">
        <v>95.988533000000004</v>
      </c>
      <c r="L105" s="1">
        <f t="shared" si="14"/>
        <v>97.966610806307756</v>
      </c>
      <c r="M105" s="1">
        <f t="shared" si="15"/>
        <v>-1.978077806307752</v>
      </c>
      <c r="N105" s="1">
        <f t="shared" si="16"/>
        <v>-1.978077806307752</v>
      </c>
      <c r="O105" s="1">
        <f t="shared" si="19"/>
        <v>-0.19900145651641762</v>
      </c>
      <c r="P105" s="16">
        <v>104</v>
      </c>
      <c r="Q105">
        <f t="shared" si="20"/>
        <v>0.4107142857142857</v>
      </c>
      <c r="R105" s="1">
        <f t="shared" si="21"/>
        <v>-0.2257079538601594</v>
      </c>
    </row>
    <row r="106" spans="5:18" x14ac:dyDescent="0.3">
      <c r="E106" s="4">
        <v>105</v>
      </c>
      <c r="F106" s="1">
        <v>66.040801999999999</v>
      </c>
      <c r="G106" s="1">
        <f t="shared" si="17"/>
        <v>81.394131378001774</v>
      </c>
      <c r="H106" s="1">
        <f t="shared" si="18"/>
        <v>-15.353329378001774</v>
      </c>
      <c r="J106" s="4">
        <v>169</v>
      </c>
      <c r="K106" s="1">
        <v>95.141525000000001</v>
      </c>
      <c r="L106" s="1">
        <f t="shared" si="14"/>
        <v>96.991759075230931</v>
      </c>
      <c r="M106" s="1">
        <f t="shared" si="15"/>
        <v>-1.8502340752309294</v>
      </c>
      <c r="N106" s="1">
        <f t="shared" si="16"/>
        <v>-1.8502340752309294</v>
      </c>
      <c r="O106" s="1">
        <f t="shared" si="19"/>
        <v>-0.18613993579683125</v>
      </c>
      <c r="P106" s="16">
        <v>105</v>
      </c>
      <c r="Q106">
        <f t="shared" si="20"/>
        <v>0.41468253968253971</v>
      </c>
      <c r="R106" s="1">
        <f t="shared" si="21"/>
        <v>-0.21551594815408856</v>
      </c>
    </row>
    <row r="107" spans="5:18" x14ac:dyDescent="0.3">
      <c r="E107" s="4">
        <v>106</v>
      </c>
      <c r="F107" s="1">
        <v>67.337029000000001</v>
      </c>
      <c r="G107" s="1">
        <f t="shared" si="17"/>
        <v>81.637844310770987</v>
      </c>
      <c r="H107" s="1">
        <f t="shared" si="18"/>
        <v>-14.300815310770986</v>
      </c>
      <c r="J107" s="4">
        <v>175</v>
      </c>
      <c r="K107" s="1">
        <v>96.658660999999995</v>
      </c>
      <c r="L107" s="1">
        <f t="shared" si="14"/>
        <v>98.454036671846183</v>
      </c>
      <c r="M107" s="1">
        <f t="shared" si="15"/>
        <v>-1.7953756718461875</v>
      </c>
      <c r="N107" s="1">
        <f t="shared" si="16"/>
        <v>-1.7953756718461875</v>
      </c>
      <c r="O107" s="1">
        <f t="shared" si="19"/>
        <v>-0.18062099102078819</v>
      </c>
      <c r="P107" s="16">
        <v>106</v>
      </c>
      <c r="Q107">
        <f t="shared" si="20"/>
        <v>0.41865079365079366</v>
      </c>
      <c r="R107" s="1">
        <f t="shared" si="21"/>
        <v>-0.20534628111395689</v>
      </c>
    </row>
    <row r="108" spans="5:18" x14ac:dyDescent="0.3">
      <c r="E108" s="4">
        <v>107</v>
      </c>
      <c r="F108" s="1">
        <v>70.737755000000007</v>
      </c>
      <c r="G108" s="1">
        <f t="shared" si="17"/>
        <v>81.881557243540186</v>
      </c>
      <c r="H108" s="1">
        <f t="shared" si="18"/>
        <v>-11.143802243540179</v>
      </c>
      <c r="J108" s="4">
        <v>176</v>
      </c>
      <c r="K108" s="1">
        <v>96.930199000000002</v>
      </c>
      <c r="L108" s="1">
        <f t="shared" si="14"/>
        <v>98.697749604615382</v>
      </c>
      <c r="M108" s="1">
        <f t="shared" si="15"/>
        <v>-1.7675506046153799</v>
      </c>
      <c r="N108" s="1">
        <f t="shared" si="16"/>
        <v>-1.7675506046153799</v>
      </c>
      <c r="O108" s="1">
        <f t="shared" si="19"/>
        <v>-0.17782169319289653</v>
      </c>
      <c r="P108" s="16">
        <v>107</v>
      </c>
      <c r="Q108">
        <f t="shared" si="20"/>
        <v>0.42261904761904762</v>
      </c>
      <c r="R108" s="1">
        <f t="shared" si="21"/>
        <v>-0.19519780771888826</v>
      </c>
    </row>
    <row r="109" spans="5:18" x14ac:dyDescent="0.3">
      <c r="E109" s="4">
        <v>108</v>
      </c>
      <c r="F109" s="1">
        <v>70.092110000000005</v>
      </c>
      <c r="G109" s="1">
        <f t="shared" si="17"/>
        <v>82.125270176309385</v>
      </c>
      <c r="H109" s="1">
        <f t="shared" si="18"/>
        <v>-12.03316017630938</v>
      </c>
      <c r="J109" s="4">
        <v>74</v>
      </c>
      <c r="K109" s="1">
        <v>72.117767000000001</v>
      </c>
      <c r="L109" s="1">
        <f t="shared" si="14"/>
        <v>73.839030462156401</v>
      </c>
      <c r="M109" s="1">
        <f t="shared" si="15"/>
        <v>-1.7212634621564007</v>
      </c>
      <c r="N109" s="1">
        <f t="shared" si="16"/>
        <v>-1.7212634621564007</v>
      </c>
      <c r="O109" s="1">
        <f t="shared" si="19"/>
        <v>-0.17316504685777923</v>
      </c>
      <c r="P109" s="16">
        <v>108</v>
      </c>
      <c r="Q109">
        <f t="shared" si="20"/>
        <v>0.42658730158730157</v>
      </c>
      <c r="R109" s="1">
        <f t="shared" si="21"/>
        <v>-0.18506939881641302</v>
      </c>
    </row>
    <row r="110" spans="5:18" x14ac:dyDescent="0.3">
      <c r="E110" s="4">
        <v>109</v>
      </c>
      <c r="F110" s="1">
        <v>70.649039999999999</v>
      </c>
      <c r="G110" s="1">
        <f t="shared" si="17"/>
        <v>82.368983109078599</v>
      </c>
      <c r="H110" s="1">
        <f t="shared" si="18"/>
        <v>-11.719943109078599</v>
      </c>
      <c r="J110" s="4">
        <v>221</v>
      </c>
      <c r="K110" s="1">
        <v>108.033615</v>
      </c>
      <c r="L110" s="1">
        <f t="shared" si="14"/>
        <v>109.66483157922964</v>
      </c>
      <c r="M110" s="1">
        <f t="shared" si="15"/>
        <v>-1.631216579229644</v>
      </c>
      <c r="N110" s="1">
        <f t="shared" si="16"/>
        <v>-1.631216579229644</v>
      </c>
      <c r="O110" s="1">
        <f t="shared" si="19"/>
        <v>-0.16410601955357212</v>
      </c>
      <c r="P110" s="16">
        <v>109</v>
      </c>
      <c r="Q110">
        <f t="shared" si="20"/>
        <v>0.43055555555555558</v>
      </c>
      <c r="R110" s="1">
        <f t="shared" si="21"/>
        <v>-0.17495994016573252</v>
      </c>
    </row>
    <row r="111" spans="5:18" x14ac:dyDescent="0.3">
      <c r="E111" s="4">
        <v>110</v>
      </c>
      <c r="F111" s="1">
        <v>69.690421999999998</v>
      </c>
      <c r="G111" s="1">
        <f t="shared" si="17"/>
        <v>82.612696041847812</v>
      </c>
      <c r="H111" s="1">
        <f t="shared" si="18"/>
        <v>-12.922274041847814</v>
      </c>
      <c r="J111" s="4">
        <v>172</v>
      </c>
      <c r="K111" s="1">
        <v>96.182845999999998</v>
      </c>
      <c r="L111" s="1">
        <f t="shared" si="14"/>
        <v>97.722897873538557</v>
      </c>
      <c r="M111" s="1">
        <f t="shared" si="15"/>
        <v>-1.5400518735385589</v>
      </c>
      <c r="N111" s="1">
        <f t="shared" si="16"/>
        <v>-1.5400518735385589</v>
      </c>
      <c r="O111" s="1">
        <f t="shared" si="19"/>
        <v>-0.15493453542005362</v>
      </c>
      <c r="P111" s="16">
        <v>110</v>
      </c>
      <c r="Q111">
        <f t="shared" si="20"/>
        <v>0.43452380952380953</v>
      </c>
      <c r="R111" s="1">
        <f t="shared" si="21"/>
        <v>-0.16486833151060187</v>
      </c>
    </row>
    <row r="112" spans="5:18" x14ac:dyDescent="0.3">
      <c r="E112" s="4">
        <v>111</v>
      </c>
      <c r="F112" s="1">
        <v>68.243881000000002</v>
      </c>
      <c r="G112" s="1">
        <f t="shared" si="17"/>
        <v>82.856408974617011</v>
      </c>
      <c r="H112" s="1">
        <f t="shared" si="18"/>
        <v>-14.612527974617009</v>
      </c>
      <c r="J112" s="4">
        <v>166</v>
      </c>
      <c r="K112" s="1">
        <v>95.006996000000001</v>
      </c>
      <c r="L112" s="1">
        <f t="shared" si="14"/>
        <v>96.260620276923333</v>
      </c>
      <c r="M112" s="1">
        <f t="shared" si="15"/>
        <v>-1.2536242769233326</v>
      </c>
      <c r="N112" s="1">
        <f t="shared" si="16"/>
        <v>-1.2536242769233326</v>
      </c>
      <c r="O112" s="1">
        <f t="shared" si="19"/>
        <v>-0.1261189303254685</v>
      </c>
      <c r="P112" s="16">
        <v>111</v>
      </c>
      <c r="Q112">
        <f t="shared" si="20"/>
        <v>0.43849206349206349</v>
      </c>
      <c r="R112" s="1">
        <f t="shared" si="21"/>
        <v>-0.15479348567971193</v>
      </c>
    </row>
    <row r="113" spans="5:18" x14ac:dyDescent="0.3">
      <c r="E113" s="4">
        <v>112</v>
      </c>
      <c r="F113" s="1">
        <v>66.134438000000003</v>
      </c>
      <c r="G113" s="1">
        <f t="shared" si="17"/>
        <v>83.10012190738621</v>
      </c>
      <c r="H113" s="1">
        <f t="shared" si="18"/>
        <v>-16.965683907386207</v>
      </c>
      <c r="J113" s="4">
        <v>168</v>
      </c>
      <c r="K113" s="1">
        <v>95.582465999999997</v>
      </c>
      <c r="L113" s="1">
        <f t="shared" si="14"/>
        <v>96.748046142461732</v>
      </c>
      <c r="M113" s="1">
        <f t="shared" si="15"/>
        <v>-1.1655801424617351</v>
      </c>
      <c r="N113" s="1">
        <f t="shared" si="16"/>
        <v>-1.1655801424617351</v>
      </c>
      <c r="O113" s="1">
        <f t="shared" si="19"/>
        <v>-0.11726138643123232</v>
      </c>
      <c r="P113" s="16">
        <v>112</v>
      </c>
      <c r="Q113">
        <f t="shared" si="20"/>
        <v>0.44246031746031744</v>
      </c>
      <c r="R113" s="1">
        <f t="shared" si="21"/>
        <v>-0.14473432771256409</v>
      </c>
    </row>
    <row r="114" spans="5:18" x14ac:dyDescent="0.3">
      <c r="E114" s="4">
        <v>113</v>
      </c>
      <c r="F114" s="1">
        <v>68.039351999999994</v>
      </c>
      <c r="G114" s="1">
        <f t="shared" si="17"/>
        <v>83.343834840155424</v>
      </c>
      <c r="H114" s="1">
        <f t="shared" si="18"/>
        <v>-15.30448284015543</v>
      </c>
      <c r="J114" s="4">
        <v>167</v>
      </c>
      <c r="K114" s="1">
        <v>95.415558000000004</v>
      </c>
      <c r="L114" s="1">
        <f t="shared" si="14"/>
        <v>96.504333209692533</v>
      </c>
      <c r="M114" s="1">
        <f t="shared" si="15"/>
        <v>-1.0887752096925283</v>
      </c>
      <c r="N114" s="1">
        <f t="shared" si="16"/>
        <v>-1.0887752096925283</v>
      </c>
      <c r="O114" s="1">
        <f t="shared" si="19"/>
        <v>-0.10953454502995942</v>
      </c>
      <c r="P114" s="16">
        <v>113</v>
      </c>
      <c r="Q114">
        <f t="shared" si="20"/>
        <v>0.44642857142857145</v>
      </c>
      <c r="R114" s="1">
        <f t="shared" si="21"/>
        <v>-0.13468979400891959</v>
      </c>
    </row>
    <row r="115" spans="5:18" x14ac:dyDescent="0.3">
      <c r="E115" s="4">
        <v>114</v>
      </c>
      <c r="F115" s="1">
        <v>67.775672999999998</v>
      </c>
      <c r="G115" s="1">
        <f t="shared" si="17"/>
        <v>83.587547772924623</v>
      </c>
      <c r="H115" s="1">
        <f t="shared" si="18"/>
        <v>-15.811874772924625</v>
      </c>
      <c r="J115" s="4">
        <v>77</v>
      </c>
      <c r="K115" s="1">
        <v>73.635773</v>
      </c>
      <c r="L115" s="1">
        <f t="shared" si="14"/>
        <v>74.570169260464013</v>
      </c>
      <c r="M115" s="1">
        <f t="shared" si="15"/>
        <v>-0.93439626046401258</v>
      </c>
      <c r="N115" s="1">
        <f t="shared" si="16"/>
        <v>-0.93439626046401258</v>
      </c>
      <c r="O115" s="1">
        <f t="shared" si="19"/>
        <v>-9.4003489752971361E-2</v>
      </c>
      <c r="P115" s="16">
        <v>114</v>
      </c>
      <c r="Q115">
        <f t="shared" si="20"/>
        <v>0.45039682539682541</v>
      </c>
      <c r="R115" s="1">
        <f t="shared" si="21"/>
        <v>-0.1246588315</v>
      </c>
    </row>
    <row r="116" spans="5:18" x14ac:dyDescent="0.3">
      <c r="E116" s="4">
        <v>115</v>
      </c>
      <c r="F116" s="1">
        <v>69.732322999999994</v>
      </c>
      <c r="G116" s="1">
        <f t="shared" si="17"/>
        <v>83.831260705693836</v>
      </c>
      <c r="H116" s="1">
        <f t="shared" si="18"/>
        <v>-14.098937705693842</v>
      </c>
      <c r="J116" s="4">
        <v>246</v>
      </c>
      <c r="K116" s="1">
        <v>115.12138400000001</v>
      </c>
      <c r="L116" s="1">
        <f t="shared" si="14"/>
        <v>115.75765489845978</v>
      </c>
      <c r="M116" s="1">
        <f t="shared" si="15"/>
        <v>-0.63627089845977025</v>
      </c>
      <c r="N116" s="1">
        <f t="shared" si="16"/>
        <v>-0.63627089845977025</v>
      </c>
      <c r="O116" s="1">
        <f t="shared" si="19"/>
        <v>-6.4011049074377199E-2</v>
      </c>
      <c r="P116" s="16">
        <v>115</v>
      </c>
      <c r="Q116">
        <f t="shared" si="20"/>
        <v>0.45436507936507936</v>
      </c>
      <c r="R116" s="1">
        <f t="shared" si="21"/>
        <v>-0.11464039683969043</v>
      </c>
    </row>
    <row r="117" spans="5:18" x14ac:dyDescent="0.3">
      <c r="E117" s="4">
        <v>116</v>
      </c>
      <c r="F117" s="1">
        <v>69.781609000000003</v>
      </c>
      <c r="G117" s="1">
        <f t="shared" si="17"/>
        <v>84.074973638463035</v>
      </c>
      <c r="H117" s="1">
        <f t="shared" si="18"/>
        <v>-14.293364638463032</v>
      </c>
      <c r="J117" s="4">
        <v>170</v>
      </c>
      <c r="K117" s="1">
        <v>96.715964999999997</v>
      </c>
      <c r="L117" s="1">
        <f t="shared" si="14"/>
        <v>97.235472008000144</v>
      </c>
      <c r="M117" s="1">
        <f t="shared" si="15"/>
        <v>-0.51950700800014715</v>
      </c>
      <c r="N117" s="1">
        <f t="shared" si="16"/>
        <v>-0.51950700800014715</v>
      </c>
      <c r="O117" s="1">
        <f t="shared" si="19"/>
        <v>-5.2264198573404794E-2</v>
      </c>
      <c r="P117" s="16">
        <v>116</v>
      </c>
      <c r="Q117">
        <f t="shared" si="20"/>
        <v>0.45833333333333331</v>
      </c>
      <c r="R117" s="1">
        <f t="shared" si="21"/>
        <v>-0.10463345561407539</v>
      </c>
    </row>
    <row r="118" spans="5:18" x14ac:dyDescent="0.3">
      <c r="E118" s="4">
        <v>117</v>
      </c>
      <c r="F118" s="1">
        <v>68.650490000000005</v>
      </c>
      <c r="G118" s="1">
        <f t="shared" si="17"/>
        <v>84.318686571232249</v>
      </c>
      <c r="H118" s="1">
        <f t="shared" si="18"/>
        <v>-15.668196571232244</v>
      </c>
      <c r="J118" s="4">
        <v>79</v>
      </c>
      <c r="K118" s="1">
        <v>74.604240000000004</v>
      </c>
      <c r="L118" s="1">
        <f t="shared" si="14"/>
        <v>75.057595126002425</v>
      </c>
      <c r="M118" s="1">
        <f t="shared" si="15"/>
        <v>-0.45335512600242112</v>
      </c>
      <c r="N118" s="1">
        <f t="shared" si="16"/>
        <v>-0.45335512600242112</v>
      </c>
      <c r="O118" s="1">
        <f t="shared" si="19"/>
        <v>-4.5609090858798731E-2</v>
      </c>
      <c r="P118" s="16">
        <v>117</v>
      </c>
      <c r="Q118">
        <f t="shared" si="20"/>
        <v>0.46230158730158732</v>
      </c>
      <c r="R118" s="1">
        <f t="shared" si="21"/>
        <v>-9.4636981567699813E-2</v>
      </c>
    </row>
    <row r="119" spans="5:18" x14ac:dyDescent="0.3">
      <c r="E119" s="4">
        <v>118</v>
      </c>
      <c r="F119" s="1">
        <v>70.905333999999996</v>
      </c>
      <c r="G119" s="1">
        <f t="shared" si="17"/>
        <v>84.562399504001448</v>
      </c>
      <c r="H119" s="1">
        <f t="shared" si="18"/>
        <v>-13.657065504001451</v>
      </c>
      <c r="J119" s="4">
        <v>174</v>
      </c>
      <c r="K119" s="1">
        <v>98.011391000000003</v>
      </c>
      <c r="L119" s="1">
        <f t="shared" si="14"/>
        <v>98.210323739076969</v>
      </c>
      <c r="M119" s="1">
        <f t="shared" si="15"/>
        <v>-0.19893273907696596</v>
      </c>
      <c r="N119" s="1">
        <f t="shared" si="16"/>
        <v>-0.19893273907696596</v>
      </c>
      <c r="O119" s="1">
        <f t="shared" si="19"/>
        <v>-2.0013320355182673E-2</v>
      </c>
      <c r="P119" s="16">
        <v>118</v>
      </c>
      <c r="Q119">
        <f t="shared" si="20"/>
        <v>0.46626984126984128</v>
      </c>
      <c r="R119" s="1">
        <f t="shared" si="21"/>
        <v>-8.4649955845010449E-2</v>
      </c>
    </row>
    <row r="120" spans="5:18" x14ac:dyDescent="0.3">
      <c r="E120" s="4">
        <v>119</v>
      </c>
      <c r="F120" s="1">
        <v>72.401154000000005</v>
      </c>
      <c r="G120" s="1">
        <f t="shared" si="17"/>
        <v>84.806112436770661</v>
      </c>
      <c r="H120" s="1">
        <f t="shared" si="18"/>
        <v>-12.404958436770656</v>
      </c>
      <c r="J120" s="4">
        <v>243</v>
      </c>
      <c r="K120" s="1">
        <v>114.85185199999999</v>
      </c>
      <c r="L120" s="1">
        <f t="shared" si="14"/>
        <v>115.02651610015216</v>
      </c>
      <c r="M120" s="1">
        <f t="shared" si="15"/>
        <v>-0.17466410015217093</v>
      </c>
      <c r="N120" s="1">
        <f t="shared" si="16"/>
        <v>-0.17466410015217093</v>
      </c>
      <c r="O120" s="1">
        <f t="shared" si="19"/>
        <v>-1.757181149324365E-2</v>
      </c>
      <c r="P120" s="16">
        <v>119</v>
      </c>
      <c r="Q120">
        <f t="shared" si="20"/>
        <v>0.47023809523809523</v>
      </c>
      <c r="R120" s="1">
        <f t="shared" si="21"/>
        <v>-7.4671366245484247E-2</v>
      </c>
    </row>
    <row r="121" spans="5:18" x14ac:dyDescent="0.3">
      <c r="E121" s="4">
        <v>120</v>
      </c>
      <c r="F121" s="1">
        <v>71.235541999999995</v>
      </c>
      <c r="G121" s="1">
        <f t="shared" si="17"/>
        <v>85.04982536953986</v>
      </c>
      <c r="H121" s="1">
        <f t="shared" si="18"/>
        <v>-13.814283369539865</v>
      </c>
      <c r="J121" s="4">
        <v>171</v>
      </c>
      <c r="K121" s="1">
        <v>97.381111000000004</v>
      </c>
      <c r="L121" s="1">
        <f t="shared" si="14"/>
        <v>97.479184940769358</v>
      </c>
      <c r="M121" s="1">
        <f t="shared" si="15"/>
        <v>-9.8073940769353385E-2</v>
      </c>
      <c r="N121" s="1">
        <f t="shared" si="16"/>
        <v>-9.8073940769353385E-2</v>
      </c>
      <c r="O121" s="1">
        <f t="shared" si="19"/>
        <v>-9.8665770361344961E-3</v>
      </c>
      <c r="P121" s="16">
        <v>120</v>
      </c>
      <c r="Q121">
        <f t="shared" si="20"/>
        <v>0.47420634920634919</v>
      </c>
      <c r="R121" s="1">
        <f t="shared" si="21"/>
        <v>-6.4700206491002693E-2</v>
      </c>
    </row>
    <row r="122" spans="5:18" x14ac:dyDescent="0.3">
      <c r="E122" s="4">
        <v>121</v>
      </c>
      <c r="F122" s="1">
        <v>72.243446000000006</v>
      </c>
      <c r="G122" s="1">
        <f t="shared" si="17"/>
        <v>85.293538302309059</v>
      </c>
      <c r="H122" s="1">
        <f t="shared" si="18"/>
        <v>-13.050092302309054</v>
      </c>
      <c r="J122" s="4">
        <v>242</v>
      </c>
      <c r="K122" s="1">
        <v>114.84187300000001</v>
      </c>
      <c r="L122" s="1">
        <f t="shared" si="14"/>
        <v>114.78280316738295</v>
      </c>
      <c r="M122" s="1">
        <f t="shared" si="15"/>
        <v>5.906983261705534E-2</v>
      </c>
      <c r="N122" s="1">
        <f t="shared" si="16"/>
        <v>5.906983261705534E-2</v>
      </c>
      <c r="O122" s="1">
        <f t="shared" si="19"/>
        <v>5.9426290965367678E-3</v>
      </c>
      <c r="P122" s="16">
        <v>121</v>
      </c>
      <c r="Q122">
        <f t="shared" si="20"/>
        <v>0.4781746031746032</v>
      </c>
      <c r="R122" s="1">
        <f t="shared" si="21"/>
        <v>-5.4735475504070312E-2</v>
      </c>
    </row>
    <row r="123" spans="5:18" x14ac:dyDescent="0.3">
      <c r="E123" s="4">
        <v>122</v>
      </c>
      <c r="F123" s="1">
        <v>73.327736000000002</v>
      </c>
      <c r="G123" s="1">
        <f t="shared" si="17"/>
        <v>85.537251235078273</v>
      </c>
      <c r="H123" s="1">
        <f t="shared" si="18"/>
        <v>-12.209515235078271</v>
      </c>
      <c r="J123" s="4">
        <v>72</v>
      </c>
      <c r="K123" s="1">
        <v>73.480521999999993</v>
      </c>
      <c r="L123" s="1">
        <f t="shared" si="14"/>
        <v>73.351604596617989</v>
      </c>
      <c r="M123" s="1">
        <f t="shared" si="15"/>
        <v>0.12891740338200464</v>
      </c>
      <c r="N123" s="1">
        <f t="shared" si="16"/>
        <v>0.12891740338200464</v>
      </c>
      <c r="O123" s="1">
        <f t="shared" si="19"/>
        <v>1.2969535860282145E-2</v>
      </c>
      <c r="P123" s="16">
        <v>122</v>
      </c>
      <c r="Q123">
        <f t="shared" si="20"/>
        <v>0.48214285714285715</v>
      </c>
      <c r="R123" s="1">
        <f t="shared" si="21"/>
        <v>-4.477617669551625E-2</v>
      </c>
    </row>
    <row r="124" spans="5:18" x14ac:dyDescent="0.3">
      <c r="E124" s="4">
        <v>123</v>
      </c>
      <c r="F124" s="1">
        <v>74.084282000000002</v>
      </c>
      <c r="G124" s="1">
        <f t="shared" si="17"/>
        <v>85.780964167847486</v>
      </c>
      <c r="H124" s="1">
        <f t="shared" si="18"/>
        <v>-11.696682167847484</v>
      </c>
      <c r="J124" s="4">
        <v>218</v>
      </c>
      <c r="K124" s="1">
        <v>109.890411</v>
      </c>
      <c r="L124" s="1">
        <f t="shared" si="14"/>
        <v>108.93369278092203</v>
      </c>
      <c r="M124" s="1">
        <f t="shared" si="15"/>
        <v>0.95671821907797039</v>
      </c>
      <c r="N124" s="1">
        <f t="shared" si="16"/>
        <v>0.95671821907797039</v>
      </c>
      <c r="O124" s="1">
        <f t="shared" si="19"/>
        <v>9.6249155854839397E-2</v>
      </c>
      <c r="P124" s="16">
        <v>123</v>
      </c>
      <c r="Q124">
        <f t="shared" si="20"/>
        <v>0.4861111111111111</v>
      </c>
      <c r="R124" s="1">
        <f t="shared" si="21"/>
        <v>-3.4821317260347699E-2</v>
      </c>
    </row>
    <row r="125" spans="5:18" x14ac:dyDescent="0.3">
      <c r="E125" s="4">
        <v>124</v>
      </c>
      <c r="F125" s="1">
        <v>74.850669999999994</v>
      </c>
      <c r="G125" s="1">
        <f t="shared" si="17"/>
        <v>86.024677100616685</v>
      </c>
      <c r="H125" s="1">
        <f t="shared" si="18"/>
        <v>-11.174007100616691</v>
      </c>
      <c r="J125" s="4">
        <v>241</v>
      </c>
      <c r="K125" s="1">
        <v>115.55064400000001</v>
      </c>
      <c r="L125" s="1">
        <f t="shared" si="14"/>
        <v>114.53909023461375</v>
      </c>
      <c r="M125" s="1">
        <f t="shared" si="15"/>
        <v>1.0115537653862532</v>
      </c>
      <c r="N125" s="1">
        <f t="shared" si="16"/>
        <v>1.0115537653862532</v>
      </c>
      <c r="O125" s="1">
        <f t="shared" si="19"/>
        <v>0.10176580113007791</v>
      </c>
      <c r="P125" s="16">
        <v>124</v>
      </c>
      <c r="Q125">
        <f t="shared" si="20"/>
        <v>0.49007936507936506</v>
      </c>
      <c r="R125" s="1">
        <f t="shared" si="21"/>
        <v>-2.4869907480456668E-2</v>
      </c>
    </row>
    <row r="126" spans="5:18" x14ac:dyDescent="0.3">
      <c r="E126" s="4">
        <v>125</v>
      </c>
      <c r="F126" s="1">
        <v>77.259674000000004</v>
      </c>
      <c r="G126" s="1">
        <f t="shared" si="17"/>
        <v>86.268390033385884</v>
      </c>
      <c r="H126" s="1">
        <f t="shared" si="18"/>
        <v>-9.0087160333858805</v>
      </c>
      <c r="J126" s="4">
        <v>244</v>
      </c>
      <c r="K126" s="1">
        <v>116.39917800000001</v>
      </c>
      <c r="L126" s="1">
        <f t="shared" si="14"/>
        <v>115.27022903292138</v>
      </c>
      <c r="M126" s="1">
        <f t="shared" si="15"/>
        <v>1.1289489670786281</v>
      </c>
      <c r="N126" s="1">
        <f t="shared" si="16"/>
        <v>1.1289489670786281</v>
      </c>
      <c r="O126" s="1">
        <f t="shared" si="19"/>
        <v>0.11357616372063151</v>
      </c>
      <c r="P126" s="16">
        <v>125</v>
      </c>
      <c r="Q126">
        <f t="shared" si="20"/>
        <v>0.49404761904761907</v>
      </c>
      <c r="R126" s="1">
        <f t="shared" si="21"/>
        <v>-1.4920960032900372E-2</v>
      </c>
    </row>
    <row r="127" spans="5:18" x14ac:dyDescent="0.3">
      <c r="E127" s="4">
        <v>126</v>
      </c>
      <c r="F127" s="1">
        <v>78.475371999999993</v>
      </c>
      <c r="G127" s="1">
        <f t="shared" si="17"/>
        <v>86.512102966155098</v>
      </c>
      <c r="H127" s="1">
        <f t="shared" si="18"/>
        <v>-8.0367309661551047</v>
      </c>
      <c r="J127" s="4">
        <v>229</v>
      </c>
      <c r="K127" s="1">
        <v>112.96511099999999</v>
      </c>
      <c r="L127" s="1">
        <f t="shared" si="14"/>
        <v>111.61453504138328</v>
      </c>
      <c r="M127" s="1">
        <f t="shared" si="15"/>
        <v>1.3505759586167159</v>
      </c>
      <c r="N127" s="1">
        <f t="shared" si="16"/>
        <v>1.3505759586167159</v>
      </c>
      <c r="O127" s="1">
        <f t="shared" si="19"/>
        <v>0.13587260422402886</v>
      </c>
      <c r="P127" s="16">
        <v>126</v>
      </c>
      <c r="Q127">
        <f t="shared" si="20"/>
        <v>0.49801587301587302</v>
      </c>
      <c r="R127" s="1">
        <f t="shared" si="21"/>
        <v>-4.9734893024984917E-3</v>
      </c>
    </row>
    <row r="128" spans="5:18" x14ac:dyDescent="0.3">
      <c r="E128" s="4">
        <v>127</v>
      </c>
      <c r="F128" s="1">
        <v>77.578536999999997</v>
      </c>
      <c r="G128" s="1">
        <f t="shared" si="17"/>
        <v>86.755815898924297</v>
      </c>
      <c r="H128" s="1">
        <f t="shared" si="18"/>
        <v>-9.1772788989242997</v>
      </c>
      <c r="J128" s="4">
        <v>252</v>
      </c>
      <c r="K128" s="1">
        <v>118.69000200000001</v>
      </c>
      <c r="L128" s="1">
        <f t="shared" si="14"/>
        <v>117.21993249507501</v>
      </c>
      <c r="M128" s="1">
        <f t="shared" si="15"/>
        <v>1.470069504924993</v>
      </c>
      <c r="N128" s="1">
        <f t="shared" si="16"/>
        <v>1.470069504924993</v>
      </c>
      <c r="O128" s="1">
        <f t="shared" si="19"/>
        <v>0.14789406752735845</v>
      </c>
      <c r="P128" s="16">
        <v>127</v>
      </c>
      <c r="Q128">
        <f t="shared" si="20"/>
        <v>0.50198412698412698</v>
      </c>
      <c r="R128" s="1">
        <f t="shared" si="21"/>
        <v>4.9734893024984917E-3</v>
      </c>
    </row>
    <row r="129" spans="5:18" x14ac:dyDescent="0.3">
      <c r="E129" s="4">
        <v>128</v>
      </c>
      <c r="F129" s="1">
        <v>76.641852999999998</v>
      </c>
      <c r="G129" s="1">
        <f t="shared" si="17"/>
        <v>86.99952883169351</v>
      </c>
      <c r="H129" s="1">
        <f t="shared" si="18"/>
        <v>-10.357675831693513</v>
      </c>
      <c r="J129" s="4">
        <v>227</v>
      </c>
      <c r="K129" s="1">
        <v>112.82534800000001</v>
      </c>
      <c r="L129" s="1">
        <f t="shared" si="14"/>
        <v>111.12710917584488</v>
      </c>
      <c r="M129" s="1">
        <f t="shared" si="15"/>
        <v>1.6982388241551263</v>
      </c>
      <c r="N129" s="1">
        <f t="shared" si="16"/>
        <v>1.6982388241551263</v>
      </c>
      <c r="O129" s="1">
        <f t="shared" si="19"/>
        <v>0.17084868878359227</v>
      </c>
      <c r="P129" s="16">
        <v>128</v>
      </c>
      <c r="Q129">
        <f t="shared" si="20"/>
        <v>0.50595238095238093</v>
      </c>
      <c r="R129" s="1">
        <f t="shared" si="21"/>
        <v>1.4920960032900372E-2</v>
      </c>
    </row>
    <row r="130" spans="5:18" x14ac:dyDescent="0.3">
      <c r="E130" s="4">
        <v>129</v>
      </c>
      <c r="F130" s="1">
        <v>77.112685999999997</v>
      </c>
      <c r="G130" s="1">
        <f t="shared" si="17"/>
        <v>87.243241764462709</v>
      </c>
      <c r="H130" s="1">
        <f t="shared" si="18"/>
        <v>-10.130555764462713</v>
      </c>
      <c r="J130" s="4">
        <v>216</v>
      </c>
      <c r="K130" s="1">
        <v>110.149963</v>
      </c>
      <c r="L130" s="1">
        <f t="shared" ref="L130:L193" si="22">$D$2*J130+$D$3</f>
        <v>108.4462669153836</v>
      </c>
      <c r="M130" s="1">
        <f t="shared" ref="M130:M193" si="23">K130-L130</f>
        <v>1.7036960846163964</v>
      </c>
      <c r="N130" s="1">
        <f t="shared" ref="N130:N193" si="24">K130-L130</f>
        <v>1.7036960846163964</v>
      </c>
      <c r="O130" s="1">
        <f t="shared" si="19"/>
        <v>0.17139770802687945</v>
      </c>
      <c r="P130" s="16">
        <v>129</v>
      </c>
      <c r="Q130">
        <f t="shared" si="20"/>
        <v>0.50992063492063489</v>
      </c>
      <c r="R130" s="1">
        <f t="shared" si="21"/>
        <v>2.4869907480456525E-2</v>
      </c>
    </row>
    <row r="131" spans="5:18" x14ac:dyDescent="0.3">
      <c r="E131" s="4">
        <v>130</v>
      </c>
      <c r="F131" s="1">
        <v>76.656791999999996</v>
      </c>
      <c r="G131" s="1">
        <f t="shared" ref="G131:G194" si="25">$D$2*E131+$D$3</f>
        <v>87.486954697231923</v>
      </c>
      <c r="H131" s="1">
        <f t="shared" ref="H131:H194" si="26">F131-G131</f>
        <v>-10.830162697231927</v>
      </c>
      <c r="J131" s="4">
        <v>251</v>
      </c>
      <c r="K131" s="1">
        <v>118.824997</v>
      </c>
      <c r="L131" s="1">
        <f t="shared" si="22"/>
        <v>116.9762195623058</v>
      </c>
      <c r="M131" s="1">
        <f t="shared" si="23"/>
        <v>1.8487774376941957</v>
      </c>
      <c r="N131" s="1">
        <f t="shared" si="24"/>
        <v>1.8487774376941957</v>
      </c>
      <c r="O131" s="1">
        <f t="shared" ref="O131:O194" si="27">STANDARDIZE(N131,AVERAGE($N$2:$N$253),_xlfn.STDEV.S($N$2:$N$253))</f>
        <v>0.18599339303168005</v>
      </c>
      <c r="P131" s="16">
        <v>130</v>
      </c>
      <c r="Q131">
        <f t="shared" ref="Q131:Q194" si="28">(P131-0.5)/252</f>
        <v>0.51388888888888884</v>
      </c>
      <c r="R131" s="1">
        <f t="shared" ref="R131:R194" si="29">_xlfn.NORM.S.INV(Q131)</f>
        <v>3.482131726034756E-2</v>
      </c>
    </row>
    <row r="132" spans="5:18" x14ac:dyDescent="0.3">
      <c r="E132" s="4">
        <v>131</v>
      </c>
      <c r="F132" s="1">
        <v>78.462913999999998</v>
      </c>
      <c r="G132" s="1">
        <f t="shared" si="25"/>
        <v>87.730667630001122</v>
      </c>
      <c r="H132" s="1">
        <f t="shared" si="26"/>
        <v>-9.2677536300011241</v>
      </c>
      <c r="J132" s="4">
        <v>238</v>
      </c>
      <c r="K132" s="1">
        <v>115.78025100000001</v>
      </c>
      <c r="L132" s="1">
        <f t="shared" si="22"/>
        <v>113.80795143630613</v>
      </c>
      <c r="M132" s="1">
        <f t="shared" si="23"/>
        <v>1.9722995636938805</v>
      </c>
      <c r="N132" s="1">
        <f t="shared" si="24"/>
        <v>1.9722995636938805</v>
      </c>
      <c r="O132" s="1">
        <f t="shared" si="27"/>
        <v>0.198420145360409</v>
      </c>
      <c r="P132" s="16">
        <v>131</v>
      </c>
      <c r="Q132">
        <f t="shared" si="28"/>
        <v>0.5178571428571429</v>
      </c>
      <c r="R132" s="1">
        <f t="shared" si="29"/>
        <v>4.4776176695516381E-2</v>
      </c>
    </row>
    <row r="133" spans="5:18" x14ac:dyDescent="0.3">
      <c r="E133" s="4">
        <v>132</v>
      </c>
      <c r="F133" s="1">
        <v>78.009521000000007</v>
      </c>
      <c r="G133" s="1">
        <f t="shared" si="25"/>
        <v>87.974380562770335</v>
      </c>
      <c r="H133" s="1">
        <f t="shared" si="26"/>
        <v>-9.9648595627703287</v>
      </c>
      <c r="J133" s="4">
        <v>222</v>
      </c>
      <c r="K133" s="1">
        <v>112.086624</v>
      </c>
      <c r="L133" s="1">
        <f t="shared" si="22"/>
        <v>109.90854451199885</v>
      </c>
      <c r="M133" s="1">
        <f t="shared" si="23"/>
        <v>2.1780794880011456</v>
      </c>
      <c r="N133" s="1">
        <f t="shared" si="24"/>
        <v>2.1780794880011456</v>
      </c>
      <c r="O133" s="1">
        <f t="shared" si="27"/>
        <v>0.21912231618928141</v>
      </c>
      <c r="P133" s="16">
        <v>132</v>
      </c>
      <c r="Q133">
        <f t="shared" si="28"/>
        <v>0.52182539682539686</v>
      </c>
      <c r="R133" s="1">
        <f t="shared" si="29"/>
        <v>5.4735475504070437E-2</v>
      </c>
    </row>
    <row r="134" spans="5:18" x14ac:dyDescent="0.3">
      <c r="E134" s="4">
        <v>133</v>
      </c>
      <c r="F134" s="1">
        <v>79.526664999999994</v>
      </c>
      <c r="G134" s="1">
        <f t="shared" si="25"/>
        <v>88.218093495539534</v>
      </c>
      <c r="H134" s="1">
        <f t="shared" si="26"/>
        <v>-8.6914284955395402</v>
      </c>
      <c r="J134" s="4">
        <v>240</v>
      </c>
      <c r="K134" s="1">
        <v>116.668724</v>
      </c>
      <c r="L134" s="1">
        <f t="shared" si="22"/>
        <v>114.29537730184455</v>
      </c>
      <c r="M134" s="1">
        <f t="shared" si="23"/>
        <v>2.3733466981554443</v>
      </c>
      <c r="N134" s="1">
        <f t="shared" si="24"/>
        <v>2.3733466981554443</v>
      </c>
      <c r="O134" s="1">
        <f t="shared" si="27"/>
        <v>0.23876687167981378</v>
      </c>
      <c r="P134" s="16">
        <v>133</v>
      </c>
      <c r="Q134">
        <f t="shared" si="28"/>
        <v>0.52579365079365081</v>
      </c>
      <c r="R134" s="1">
        <f t="shared" si="29"/>
        <v>6.4700206491002693E-2</v>
      </c>
    </row>
    <row r="135" spans="5:18" x14ac:dyDescent="0.3">
      <c r="E135" s="4">
        <v>134</v>
      </c>
      <c r="F135" s="1">
        <v>78.933753999999993</v>
      </c>
      <c r="G135" s="1">
        <f t="shared" si="25"/>
        <v>88.461806428308734</v>
      </c>
      <c r="H135" s="1">
        <f t="shared" si="26"/>
        <v>-9.5280524283087402</v>
      </c>
      <c r="J135" s="4">
        <v>219</v>
      </c>
      <c r="K135" s="1">
        <v>111.61743199999999</v>
      </c>
      <c r="L135" s="1">
        <f t="shared" si="22"/>
        <v>109.17740571369123</v>
      </c>
      <c r="M135" s="1">
        <f t="shared" si="23"/>
        <v>2.4400262863087647</v>
      </c>
      <c r="N135" s="1">
        <f t="shared" si="24"/>
        <v>2.4400262863087647</v>
      </c>
      <c r="O135" s="1">
        <f t="shared" si="27"/>
        <v>0.24547506845554831</v>
      </c>
      <c r="P135" s="16">
        <v>134</v>
      </c>
      <c r="Q135">
        <f t="shared" si="28"/>
        <v>0.52976190476190477</v>
      </c>
      <c r="R135" s="1">
        <f t="shared" si="29"/>
        <v>7.4671366245484247E-2</v>
      </c>
    </row>
    <row r="136" spans="5:18" x14ac:dyDescent="0.3">
      <c r="E136" s="4">
        <v>135</v>
      </c>
      <c r="F136" s="1">
        <v>79.441963000000001</v>
      </c>
      <c r="G136" s="1">
        <f t="shared" si="25"/>
        <v>88.705519361077947</v>
      </c>
      <c r="H136" s="1">
        <f t="shared" si="26"/>
        <v>-9.2635563610779457</v>
      </c>
      <c r="J136" s="4">
        <v>231</v>
      </c>
      <c r="K136" s="1">
        <v>114.77198799999999</v>
      </c>
      <c r="L136" s="1">
        <f t="shared" si="22"/>
        <v>112.1019609069217</v>
      </c>
      <c r="M136" s="1">
        <f t="shared" si="23"/>
        <v>2.6700270930782892</v>
      </c>
      <c r="N136" s="1">
        <f t="shared" si="24"/>
        <v>2.6700270930782892</v>
      </c>
      <c r="O136" s="1">
        <f t="shared" si="27"/>
        <v>0.26861394368135216</v>
      </c>
      <c r="P136" s="16">
        <v>135</v>
      </c>
      <c r="Q136">
        <f t="shared" si="28"/>
        <v>0.53373015873015872</v>
      </c>
      <c r="R136" s="1">
        <f t="shared" si="29"/>
        <v>8.4649955845010449E-2</v>
      </c>
    </row>
    <row r="137" spans="5:18" x14ac:dyDescent="0.3">
      <c r="E137" s="4">
        <v>136</v>
      </c>
      <c r="F137" s="1">
        <v>78.903862000000004</v>
      </c>
      <c r="G137" s="1">
        <f t="shared" si="25"/>
        <v>88.94923229384716</v>
      </c>
      <c r="H137" s="1">
        <f t="shared" si="26"/>
        <v>-10.045370293847157</v>
      </c>
      <c r="J137" s="4">
        <v>230</v>
      </c>
      <c r="K137" s="1">
        <v>114.881805</v>
      </c>
      <c r="L137" s="1">
        <f t="shared" si="22"/>
        <v>111.85824797415249</v>
      </c>
      <c r="M137" s="1">
        <f t="shared" si="23"/>
        <v>3.0235570258475093</v>
      </c>
      <c r="N137" s="1">
        <f t="shared" si="24"/>
        <v>3.0235570258475093</v>
      </c>
      <c r="O137" s="1">
        <f t="shared" si="27"/>
        <v>0.30418027546005316</v>
      </c>
      <c r="P137" s="16">
        <v>136</v>
      </c>
      <c r="Q137">
        <f t="shared" si="28"/>
        <v>0.53769841269841268</v>
      </c>
      <c r="R137" s="1">
        <f t="shared" si="29"/>
        <v>9.4636981567699813E-2</v>
      </c>
    </row>
    <row r="138" spans="5:18" x14ac:dyDescent="0.3">
      <c r="E138" s="4">
        <v>137</v>
      </c>
      <c r="F138" s="1">
        <v>79.247642999999997</v>
      </c>
      <c r="G138" s="1">
        <f t="shared" si="25"/>
        <v>89.192945226616359</v>
      </c>
      <c r="H138" s="1">
        <f t="shared" si="26"/>
        <v>-9.9453022266163629</v>
      </c>
      <c r="J138" s="4">
        <v>239</v>
      </c>
      <c r="K138" s="1">
        <v>117.30761699999999</v>
      </c>
      <c r="L138" s="1">
        <f t="shared" si="22"/>
        <v>114.05166436907534</v>
      </c>
      <c r="M138" s="1">
        <f t="shared" si="23"/>
        <v>3.2559526309246536</v>
      </c>
      <c r="N138" s="1">
        <f t="shared" si="24"/>
        <v>3.2559526309246536</v>
      </c>
      <c r="O138" s="1">
        <f t="shared" si="27"/>
        <v>0.32756007566350936</v>
      </c>
      <c r="P138" s="16">
        <v>137</v>
      </c>
      <c r="Q138">
        <f t="shared" si="28"/>
        <v>0.54166666666666663</v>
      </c>
      <c r="R138" s="1">
        <f t="shared" si="29"/>
        <v>0.10463345561407525</v>
      </c>
    </row>
    <row r="139" spans="5:18" x14ac:dyDescent="0.3">
      <c r="E139" s="4">
        <v>138</v>
      </c>
      <c r="F139" s="1">
        <v>79.282523999999995</v>
      </c>
      <c r="G139" s="1">
        <f t="shared" si="25"/>
        <v>89.436658159385559</v>
      </c>
      <c r="H139" s="1">
        <f t="shared" si="26"/>
        <v>-10.154134159385563</v>
      </c>
      <c r="J139" s="4">
        <v>224</v>
      </c>
      <c r="K139" s="1">
        <v>113.893501</v>
      </c>
      <c r="L139" s="1">
        <f t="shared" si="22"/>
        <v>110.39597037753725</v>
      </c>
      <c r="M139" s="1">
        <f t="shared" si="23"/>
        <v>3.4975306224627474</v>
      </c>
      <c r="N139" s="1">
        <f t="shared" si="24"/>
        <v>3.4975306224627474</v>
      </c>
      <c r="O139" s="1">
        <f t="shared" si="27"/>
        <v>0.35186365564660754</v>
      </c>
      <c r="P139" s="16">
        <v>138</v>
      </c>
      <c r="Q139">
        <f t="shared" si="28"/>
        <v>0.54563492063492058</v>
      </c>
      <c r="R139" s="1">
        <f t="shared" si="29"/>
        <v>0.1146403968396903</v>
      </c>
    </row>
    <row r="140" spans="5:18" x14ac:dyDescent="0.3">
      <c r="E140" s="4">
        <v>139</v>
      </c>
      <c r="F140" s="1">
        <v>79.205298999999997</v>
      </c>
      <c r="G140" s="1">
        <f t="shared" si="25"/>
        <v>89.680371092154772</v>
      </c>
      <c r="H140" s="1">
        <f t="shared" si="26"/>
        <v>-10.475072092154775</v>
      </c>
      <c r="J140" s="4">
        <v>215</v>
      </c>
      <c r="K140" s="1">
        <v>111.936882</v>
      </c>
      <c r="L140" s="1">
        <f t="shared" si="22"/>
        <v>108.2025539826144</v>
      </c>
      <c r="M140" s="1">
        <f t="shared" si="23"/>
        <v>3.7343280173855931</v>
      </c>
      <c r="N140" s="1">
        <f t="shared" si="24"/>
        <v>3.7343280173855931</v>
      </c>
      <c r="O140" s="1">
        <f t="shared" si="27"/>
        <v>0.37568629110547208</v>
      </c>
      <c r="P140" s="16">
        <v>139</v>
      </c>
      <c r="Q140">
        <f t="shared" si="28"/>
        <v>0.54960317460317465</v>
      </c>
      <c r="R140" s="1">
        <f t="shared" si="29"/>
        <v>0.12465883150000014</v>
      </c>
    </row>
    <row r="141" spans="5:18" x14ac:dyDescent="0.3">
      <c r="E141" s="4">
        <v>140</v>
      </c>
      <c r="F141" s="1">
        <v>80.179359000000005</v>
      </c>
      <c r="G141" s="1">
        <f t="shared" si="25"/>
        <v>89.924084024923985</v>
      </c>
      <c r="H141" s="1">
        <f t="shared" si="26"/>
        <v>-9.7447250249239801</v>
      </c>
      <c r="J141" s="4">
        <v>17</v>
      </c>
      <c r="K141" s="1">
        <v>63.784916000000003</v>
      </c>
      <c r="L141" s="1">
        <f t="shared" si="22"/>
        <v>59.947393294311674</v>
      </c>
      <c r="M141" s="1">
        <f t="shared" si="23"/>
        <v>3.837522705688329</v>
      </c>
      <c r="N141" s="1">
        <f t="shared" si="24"/>
        <v>3.837522705688329</v>
      </c>
      <c r="O141" s="1">
        <f t="shared" si="27"/>
        <v>0.38606803302255788</v>
      </c>
      <c r="P141" s="16">
        <v>140</v>
      </c>
      <c r="Q141">
        <f t="shared" si="28"/>
        <v>0.5535714285714286</v>
      </c>
      <c r="R141" s="1">
        <f t="shared" si="29"/>
        <v>0.13468979400891973</v>
      </c>
    </row>
    <row r="142" spans="5:18" x14ac:dyDescent="0.3">
      <c r="E142" s="4">
        <v>141</v>
      </c>
      <c r="F142" s="1">
        <v>80.550545</v>
      </c>
      <c r="G142" s="1">
        <f t="shared" si="25"/>
        <v>90.167796957693184</v>
      </c>
      <c r="H142" s="1">
        <f t="shared" si="26"/>
        <v>-9.6172519576931847</v>
      </c>
      <c r="J142" s="4">
        <v>71</v>
      </c>
      <c r="K142" s="1">
        <v>77.144942999999998</v>
      </c>
      <c r="L142" s="1">
        <f t="shared" si="22"/>
        <v>73.107891663848775</v>
      </c>
      <c r="M142" s="1">
        <f t="shared" si="23"/>
        <v>4.0370513361512224</v>
      </c>
      <c r="N142" s="1">
        <f t="shared" si="24"/>
        <v>4.0370513361512224</v>
      </c>
      <c r="O142" s="1">
        <f t="shared" si="27"/>
        <v>0.40614130210844768</v>
      </c>
      <c r="P142" s="16">
        <v>141</v>
      </c>
      <c r="Q142">
        <f t="shared" si="28"/>
        <v>0.55753968253968256</v>
      </c>
      <c r="R142" s="1">
        <f t="shared" si="29"/>
        <v>0.14473432771256409</v>
      </c>
    </row>
    <row r="143" spans="5:18" x14ac:dyDescent="0.3">
      <c r="E143" s="4">
        <v>142</v>
      </c>
      <c r="F143" s="1">
        <v>80.993979999999993</v>
      </c>
      <c r="G143" s="1">
        <f t="shared" si="25"/>
        <v>90.411509890462384</v>
      </c>
      <c r="H143" s="1">
        <f t="shared" si="26"/>
        <v>-9.4175298904623901</v>
      </c>
      <c r="J143" s="4">
        <v>18</v>
      </c>
      <c r="K143" s="1">
        <v>64.347892999999999</v>
      </c>
      <c r="L143" s="1">
        <f t="shared" si="22"/>
        <v>60.19110622708088</v>
      </c>
      <c r="M143" s="1">
        <f t="shared" si="23"/>
        <v>4.1567867729191192</v>
      </c>
      <c r="N143" s="1">
        <f t="shared" si="24"/>
        <v>4.1567867729191192</v>
      </c>
      <c r="O143" s="1">
        <f t="shared" si="27"/>
        <v>0.41818710042712814</v>
      </c>
      <c r="P143" s="16">
        <v>142</v>
      </c>
      <c r="Q143">
        <f t="shared" si="28"/>
        <v>0.56150793650793651</v>
      </c>
      <c r="R143" s="1">
        <f t="shared" si="29"/>
        <v>0.15479348567971193</v>
      </c>
    </row>
    <row r="144" spans="5:18" x14ac:dyDescent="0.3">
      <c r="E144" s="4">
        <v>143</v>
      </c>
      <c r="F144" s="1">
        <v>80.296447999999998</v>
      </c>
      <c r="G144" s="1">
        <f t="shared" si="25"/>
        <v>90.655222823231583</v>
      </c>
      <c r="H144" s="1">
        <f t="shared" si="26"/>
        <v>-10.358774823231585</v>
      </c>
      <c r="J144" s="4">
        <v>212</v>
      </c>
      <c r="K144" s="1">
        <v>111.807106</v>
      </c>
      <c r="L144" s="1">
        <f t="shared" si="22"/>
        <v>107.47141518430678</v>
      </c>
      <c r="M144" s="1">
        <f t="shared" si="23"/>
        <v>4.3356908156932263</v>
      </c>
      <c r="N144" s="1">
        <f t="shared" si="24"/>
        <v>4.3356908156932263</v>
      </c>
      <c r="O144" s="1">
        <f t="shared" si="27"/>
        <v>0.43618546478630243</v>
      </c>
      <c r="P144" s="16">
        <v>143</v>
      </c>
      <c r="Q144">
        <f t="shared" si="28"/>
        <v>0.56547619047619047</v>
      </c>
      <c r="R144" s="1">
        <f t="shared" si="29"/>
        <v>0.16486833151060187</v>
      </c>
    </row>
    <row r="145" spans="5:18" x14ac:dyDescent="0.3">
      <c r="E145" s="4">
        <v>144</v>
      </c>
      <c r="F145" s="1">
        <v>82.583374000000006</v>
      </c>
      <c r="G145" s="1">
        <f t="shared" si="25"/>
        <v>90.898935756000796</v>
      </c>
      <c r="H145" s="1">
        <f t="shared" si="26"/>
        <v>-8.3155617560007897</v>
      </c>
      <c r="J145" s="4">
        <v>232</v>
      </c>
      <c r="K145" s="1">
        <v>116.768547</v>
      </c>
      <c r="L145" s="1">
        <f t="shared" si="22"/>
        <v>112.3456738396909</v>
      </c>
      <c r="M145" s="1">
        <f t="shared" si="23"/>
        <v>4.4228731603090949</v>
      </c>
      <c r="N145" s="1">
        <f t="shared" si="24"/>
        <v>4.4228731603090949</v>
      </c>
      <c r="O145" s="1">
        <f t="shared" si="27"/>
        <v>0.44495630964677757</v>
      </c>
      <c r="P145" s="16">
        <v>144</v>
      </c>
      <c r="Q145">
        <f t="shared" si="28"/>
        <v>0.56944444444444442</v>
      </c>
      <c r="R145" s="1">
        <f t="shared" si="29"/>
        <v>0.17495994016573252</v>
      </c>
    </row>
    <row r="146" spans="5:18" x14ac:dyDescent="0.3">
      <c r="E146" s="4">
        <v>145</v>
      </c>
      <c r="F146" s="1">
        <v>83.071640000000002</v>
      </c>
      <c r="G146" s="1">
        <f t="shared" si="25"/>
        <v>91.142648688770009</v>
      </c>
      <c r="H146" s="1">
        <f t="shared" si="26"/>
        <v>-8.0710086887700072</v>
      </c>
      <c r="J146" s="4">
        <v>223</v>
      </c>
      <c r="K146" s="1">
        <v>114.76200900000001</v>
      </c>
      <c r="L146" s="1">
        <f t="shared" si="22"/>
        <v>110.15225744476805</v>
      </c>
      <c r="M146" s="1">
        <f t="shared" si="23"/>
        <v>4.6097515552319521</v>
      </c>
      <c r="N146" s="1">
        <f t="shared" si="24"/>
        <v>4.6097515552319521</v>
      </c>
      <c r="O146" s="1">
        <f t="shared" si="27"/>
        <v>0.4637569213631163</v>
      </c>
      <c r="P146" s="16">
        <v>145</v>
      </c>
      <c r="Q146">
        <f t="shared" si="28"/>
        <v>0.57341269841269837</v>
      </c>
      <c r="R146" s="1">
        <f t="shared" si="29"/>
        <v>0.18506939881641285</v>
      </c>
    </row>
    <row r="147" spans="5:18" x14ac:dyDescent="0.3">
      <c r="E147" s="4">
        <v>146</v>
      </c>
      <c r="F147" s="1">
        <v>85.694878000000003</v>
      </c>
      <c r="G147" s="1">
        <f t="shared" si="25"/>
        <v>91.386361621539208</v>
      </c>
      <c r="H147" s="1">
        <f t="shared" si="26"/>
        <v>-5.6914836215392057</v>
      </c>
      <c r="J147" s="4">
        <v>21</v>
      </c>
      <c r="K147" s="1">
        <v>65.621384000000006</v>
      </c>
      <c r="L147" s="1">
        <f t="shared" si="22"/>
        <v>60.922245025388492</v>
      </c>
      <c r="M147" s="1">
        <f t="shared" si="23"/>
        <v>4.6991389746115146</v>
      </c>
      <c r="N147" s="1">
        <f t="shared" si="24"/>
        <v>4.6991389746115146</v>
      </c>
      <c r="O147" s="1">
        <f t="shared" si="27"/>
        <v>0.47274960435771507</v>
      </c>
      <c r="P147" s="16">
        <v>146</v>
      </c>
      <c r="Q147">
        <f t="shared" si="28"/>
        <v>0.57738095238095233</v>
      </c>
      <c r="R147" s="1">
        <f t="shared" si="29"/>
        <v>0.19519780771888809</v>
      </c>
    </row>
    <row r="148" spans="5:18" x14ac:dyDescent="0.3">
      <c r="E148" s="4">
        <v>147</v>
      </c>
      <c r="F148" s="1">
        <v>87.899590000000003</v>
      </c>
      <c r="G148" s="1">
        <f t="shared" si="25"/>
        <v>91.630074554308408</v>
      </c>
      <c r="H148" s="1">
        <f t="shared" si="26"/>
        <v>-3.7304845543084042</v>
      </c>
      <c r="J148" s="4">
        <v>22</v>
      </c>
      <c r="K148" s="1">
        <v>66.004897999999997</v>
      </c>
      <c r="L148" s="1">
        <f t="shared" si="22"/>
        <v>61.165957958157698</v>
      </c>
      <c r="M148" s="1">
        <f t="shared" si="23"/>
        <v>4.8389400418422994</v>
      </c>
      <c r="N148" s="1">
        <f t="shared" si="24"/>
        <v>4.8389400418422994</v>
      </c>
      <c r="O148" s="1">
        <f t="shared" si="27"/>
        <v>0.48681407437641744</v>
      </c>
      <c r="P148" s="16">
        <v>147</v>
      </c>
      <c r="Q148">
        <f t="shared" si="28"/>
        <v>0.58134920634920639</v>
      </c>
      <c r="R148" s="1">
        <f t="shared" si="29"/>
        <v>0.20534628111395706</v>
      </c>
    </row>
    <row r="149" spans="5:18" x14ac:dyDescent="0.3">
      <c r="E149" s="4">
        <v>148</v>
      </c>
      <c r="F149" s="1">
        <v>83.679496999999998</v>
      </c>
      <c r="G149" s="1">
        <f t="shared" si="25"/>
        <v>91.873787487077621</v>
      </c>
      <c r="H149" s="1">
        <f t="shared" si="26"/>
        <v>-8.1942904870776232</v>
      </c>
      <c r="J149" s="4">
        <v>19</v>
      </c>
      <c r="K149" s="1">
        <v>65.291945999999996</v>
      </c>
      <c r="L149" s="1">
        <f t="shared" si="22"/>
        <v>60.434819159850086</v>
      </c>
      <c r="M149" s="1">
        <f t="shared" si="23"/>
        <v>4.8571268401499097</v>
      </c>
      <c r="N149" s="1">
        <f t="shared" si="24"/>
        <v>4.8571268401499097</v>
      </c>
      <c r="O149" s="1">
        <f t="shared" si="27"/>
        <v>0.4886437290750566</v>
      </c>
      <c r="P149" s="16">
        <v>148</v>
      </c>
      <c r="Q149">
        <f t="shared" si="28"/>
        <v>0.58531746031746035</v>
      </c>
      <c r="R149" s="1">
        <f t="shared" si="29"/>
        <v>0.21551594815408867</v>
      </c>
    </row>
    <row r="150" spans="5:18" x14ac:dyDescent="0.3">
      <c r="E150" s="4">
        <v>149</v>
      </c>
      <c r="F150" s="1">
        <v>84.401947000000007</v>
      </c>
      <c r="G150" s="1">
        <f t="shared" si="25"/>
        <v>92.117500419846834</v>
      </c>
      <c r="H150" s="1">
        <f t="shared" si="26"/>
        <v>-7.7155534198468274</v>
      </c>
      <c r="J150" s="4">
        <v>228</v>
      </c>
      <c r="K150" s="1">
        <v>116.29935500000001</v>
      </c>
      <c r="L150" s="1">
        <f t="shared" si="22"/>
        <v>111.37082210861408</v>
      </c>
      <c r="M150" s="1">
        <f t="shared" si="23"/>
        <v>4.9285328913859274</v>
      </c>
      <c r="N150" s="1">
        <f t="shared" si="24"/>
        <v>4.9285328913859274</v>
      </c>
      <c r="O150" s="1">
        <f t="shared" si="27"/>
        <v>0.49582742435475724</v>
      </c>
      <c r="P150" s="16">
        <v>149</v>
      </c>
      <c r="Q150">
        <f t="shared" si="28"/>
        <v>0.5892857142857143</v>
      </c>
      <c r="R150" s="1">
        <f t="shared" si="29"/>
        <v>0.2257079538601594</v>
      </c>
    </row>
    <row r="151" spans="5:18" x14ac:dyDescent="0.3">
      <c r="E151" s="4">
        <v>150</v>
      </c>
      <c r="F151" s="1">
        <v>85.445755000000005</v>
      </c>
      <c r="G151" s="1">
        <f t="shared" si="25"/>
        <v>92.361213352616033</v>
      </c>
      <c r="H151" s="1">
        <f t="shared" si="26"/>
        <v>-6.915458352616028</v>
      </c>
      <c r="J151" s="4">
        <v>225</v>
      </c>
      <c r="K151" s="1">
        <v>115.610542</v>
      </c>
      <c r="L151" s="1">
        <f t="shared" si="22"/>
        <v>110.63968331030645</v>
      </c>
      <c r="M151" s="1">
        <f t="shared" si="23"/>
        <v>4.9708586896935429</v>
      </c>
      <c r="N151" s="1">
        <f t="shared" si="24"/>
        <v>4.9708586896935429</v>
      </c>
      <c r="O151" s="1">
        <f t="shared" si="27"/>
        <v>0.50008554579193043</v>
      </c>
      <c r="P151" s="16">
        <v>150</v>
      </c>
      <c r="Q151">
        <f t="shared" si="28"/>
        <v>0.59325396825396826</v>
      </c>
      <c r="R151" s="1">
        <f t="shared" si="29"/>
        <v>0.23592346011003523</v>
      </c>
    </row>
    <row r="152" spans="5:18" x14ac:dyDescent="0.3">
      <c r="E152" s="4">
        <v>151</v>
      </c>
      <c r="F152" s="1">
        <v>87.710257999999996</v>
      </c>
      <c r="G152" s="1">
        <f t="shared" si="25"/>
        <v>92.604926285385233</v>
      </c>
      <c r="H152" s="1">
        <f t="shared" si="26"/>
        <v>-4.8946682853852366</v>
      </c>
      <c r="J152" s="4">
        <v>24</v>
      </c>
      <c r="K152" s="1">
        <v>66.737517999999994</v>
      </c>
      <c r="L152" s="1">
        <f t="shared" si="22"/>
        <v>61.65338382369611</v>
      </c>
      <c r="M152" s="1">
        <f t="shared" si="23"/>
        <v>5.0841341763038841</v>
      </c>
      <c r="N152" s="1">
        <f t="shared" si="24"/>
        <v>5.0841341763038841</v>
      </c>
      <c r="O152" s="1">
        <f t="shared" si="27"/>
        <v>0.51148145082214791</v>
      </c>
      <c r="P152" s="16">
        <v>151</v>
      </c>
      <c r="Q152">
        <f t="shared" si="28"/>
        <v>0.59722222222222221</v>
      </c>
      <c r="R152" s="1">
        <f t="shared" si="29"/>
        <v>0.24616364666135951</v>
      </c>
    </row>
    <row r="153" spans="5:18" x14ac:dyDescent="0.3">
      <c r="E153" s="4">
        <v>152</v>
      </c>
      <c r="F153" s="1">
        <v>87.588195999999996</v>
      </c>
      <c r="G153" s="1">
        <f t="shared" si="25"/>
        <v>92.848639218154446</v>
      </c>
      <c r="H153" s="1">
        <f t="shared" si="26"/>
        <v>-5.2604432181544496</v>
      </c>
      <c r="J153" s="4">
        <v>23</v>
      </c>
      <c r="K153" s="1">
        <v>66.567886000000001</v>
      </c>
      <c r="L153" s="1">
        <f t="shared" si="22"/>
        <v>61.409670890926904</v>
      </c>
      <c r="M153" s="1">
        <f t="shared" si="23"/>
        <v>5.1582151090730974</v>
      </c>
      <c r="N153" s="1">
        <f t="shared" si="24"/>
        <v>5.1582151090730974</v>
      </c>
      <c r="O153" s="1">
        <f t="shared" si="27"/>
        <v>0.5189342484189654</v>
      </c>
      <c r="P153" s="16">
        <v>152</v>
      </c>
      <c r="Q153">
        <f t="shared" si="28"/>
        <v>0.60119047619047616</v>
      </c>
      <c r="R153" s="1">
        <f t="shared" si="29"/>
        <v>0.256429712211035</v>
      </c>
    </row>
    <row r="154" spans="5:18" x14ac:dyDescent="0.3">
      <c r="E154" s="4">
        <v>153</v>
      </c>
      <c r="F154" s="1">
        <v>87.623076999999995</v>
      </c>
      <c r="G154" s="1">
        <f t="shared" si="25"/>
        <v>93.092352150923659</v>
      </c>
      <c r="H154" s="1">
        <f t="shared" si="26"/>
        <v>-5.4692751509236643</v>
      </c>
      <c r="J154" s="4">
        <v>16</v>
      </c>
      <c r="K154" s="1">
        <v>64.942841000000001</v>
      </c>
      <c r="L154" s="1">
        <f t="shared" si="22"/>
        <v>59.703680361542467</v>
      </c>
      <c r="M154" s="1">
        <f t="shared" si="23"/>
        <v>5.239160638457534</v>
      </c>
      <c r="N154" s="1">
        <f t="shared" si="24"/>
        <v>5.239160638457534</v>
      </c>
      <c r="O154" s="1">
        <f t="shared" si="27"/>
        <v>0.52707764813490621</v>
      </c>
      <c r="P154" s="16">
        <v>153</v>
      </c>
      <c r="Q154">
        <f t="shared" si="28"/>
        <v>0.60515873015873012</v>
      </c>
      <c r="R154" s="1">
        <f t="shared" si="29"/>
        <v>0.26672287549404317</v>
      </c>
    </row>
    <row r="155" spans="5:18" x14ac:dyDescent="0.3">
      <c r="E155" s="4">
        <v>154</v>
      </c>
      <c r="F155" s="1">
        <v>87.122337000000002</v>
      </c>
      <c r="G155" s="1">
        <f t="shared" si="25"/>
        <v>93.336065083692858</v>
      </c>
      <c r="H155" s="1">
        <f t="shared" si="26"/>
        <v>-6.2137280836928568</v>
      </c>
      <c r="J155" s="4">
        <v>237</v>
      </c>
      <c r="K155" s="1">
        <v>118.81501</v>
      </c>
      <c r="L155" s="1">
        <f t="shared" si="22"/>
        <v>113.56423850353693</v>
      </c>
      <c r="M155" s="1">
        <f t="shared" si="23"/>
        <v>5.2507714964630736</v>
      </c>
      <c r="N155" s="1">
        <f t="shared" si="24"/>
        <v>5.2507714964630736</v>
      </c>
      <c r="O155" s="1">
        <f t="shared" si="27"/>
        <v>0.52824574053609474</v>
      </c>
      <c r="P155" s="16">
        <v>154</v>
      </c>
      <c r="Q155">
        <f t="shared" si="28"/>
        <v>0.60912698412698407</v>
      </c>
      <c r="R155" s="1">
        <f t="shared" si="29"/>
        <v>0.27704437642439733</v>
      </c>
    </row>
    <row r="156" spans="5:18" x14ac:dyDescent="0.3">
      <c r="E156" s="4">
        <v>155</v>
      </c>
      <c r="F156" s="1">
        <v>89.401786999999999</v>
      </c>
      <c r="G156" s="1">
        <f t="shared" si="25"/>
        <v>93.579778016462058</v>
      </c>
      <c r="H156" s="1">
        <f t="shared" si="26"/>
        <v>-4.1779910164620588</v>
      </c>
      <c r="J156" s="4">
        <v>183</v>
      </c>
      <c r="K156" s="1">
        <v>105.88608600000001</v>
      </c>
      <c r="L156" s="1">
        <f t="shared" si="22"/>
        <v>100.40374013399982</v>
      </c>
      <c r="M156" s="1">
        <f t="shared" si="23"/>
        <v>5.4823458660001876</v>
      </c>
      <c r="N156" s="1">
        <f t="shared" si="24"/>
        <v>5.4823458660001876</v>
      </c>
      <c r="O156" s="1">
        <f t="shared" si="27"/>
        <v>0.55154292160895468</v>
      </c>
      <c r="P156" s="16">
        <v>155</v>
      </c>
      <c r="Q156">
        <f t="shared" si="28"/>
        <v>0.61309523809523814</v>
      </c>
      <c r="R156" s="1">
        <f t="shared" si="29"/>
        <v>0.28739547728120984</v>
      </c>
    </row>
    <row r="157" spans="5:18" x14ac:dyDescent="0.3">
      <c r="E157" s="4">
        <v>156</v>
      </c>
      <c r="F157" s="1">
        <v>91.310051000000001</v>
      </c>
      <c r="G157" s="1">
        <f t="shared" si="25"/>
        <v>93.823490949231257</v>
      </c>
      <c r="H157" s="1">
        <f t="shared" si="26"/>
        <v>-2.5134399492312554</v>
      </c>
      <c r="J157" s="4">
        <v>30</v>
      </c>
      <c r="K157" s="1">
        <v>68.699387000000002</v>
      </c>
      <c r="L157" s="1">
        <f t="shared" si="22"/>
        <v>63.115661420311348</v>
      </c>
      <c r="M157" s="1">
        <f t="shared" si="23"/>
        <v>5.5837255796886538</v>
      </c>
      <c r="N157" s="1">
        <f t="shared" si="24"/>
        <v>5.5837255796886538</v>
      </c>
      <c r="O157" s="1">
        <f t="shared" si="27"/>
        <v>0.56174207081374761</v>
      </c>
      <c r="P157" s="16">
        <v>156</v>
      </c>
      <c r="Q157">
        <f t="shared" si="28"/>
        <v>0.61706349206349209</v>
      </c>
      <c r="R157" s="1">
        <f t="shared" si="29"/>
        <v>0.29777746394303461</v>
      </c>
    </row>
    <row r="158" spans="5:18" x14ac:dyDescent="0.3">
      <c r="E158" s="4">
        <v>157</v>
      </c>
      <c r="F158" s="1">
        <v>89.698241999999993</v>
      </c>
      <c r="G158" s="1">
        <f t="shared" si="25"/>
        <v>94.06720388200047</v>
      </c>
      <c r="H158" s="1">
        <f t="shared" si="26"/>
        <v>-4.3689618820004767</v>
      </c>
      <c r="J158" s="4">
        <v>226</v>
      </c>
      <c r="K158" s="1">
        <v>116.58886</v>
      </c>
      <c r="L158" s="1">
        <f t="shared" si="22"/>
        <v>110.88339624307567</v>
      </c>
      <c r="M158" s="1">
        <f t="shared" si="23"/>
        <v>5.7054637569243312</v>
      </c>
      <c r="N158" s="1">
        <f t="shared" si="24"/>
        <v>5.7054637569243312</v>
      </c>
      <c r="O158" s="1">
        <f t="shared" si="27"/>
        <v>0.57398935173783516</v>
      </c>
      <c r="P158" s="16">
        <v>157</v>
      </c>
      <c r="Q158">
        <f t="shared" si="28"/>
        <v>0.62103174603174605</v>
      </c>
      <c r="R158" s="1">
        <f t="shared" si="29"/>
        <v>0.30819164717386466</v>
      </c>
    </row>
    <row r="159" spans="5:18" x14ac:dyDescent="0.3">
      <c r="E159" s="4">
        <v>158</v>
      </c>
      <c r="F159" s="1">
        <v>90.889037999999999</v>
      </c>
      <c r="G159" s="1">
        <f t="shared" si="25"/>
        <v>94.310916814769683</v>
      </c>
      <c r="H159" s="1">
        <f t="shared" si="26"/>
        <v>-3.4218788147696841</v>
      </c>
      <c r="J159" s="4">
        <v>25</v>
      </c>
      <c r="K159" s="1">
        <v>67.644706999999997</v>
      </c>
      <c r="L159" s="1">
        <f t="shared" si="22"/>
        <v>61.897096756465317</v>
      </c>
      <c r="M159" s="1">
        <f t="shared" si="23"/>
        <v>5.7476102435346803</v>
      </c>
      <c r="N159" s="1">
        <f t="shared" si="24"/>
        <v>5.7476102435346803</v>
      </c>
      <c r="O159" s="1">
        <f t="shared" si="27"/>
        <v>0.57822943379919989</v>
      </c>
      <c r="P159" s="16">
        <v>158</v>
      </c>
      <c r="Q159">
        <f t="shared" si="28"/>
        <v>0.625</v>
      </c>
      <c r="R159" s="1">
        <f t="shared" si="29"/>
        <v>0.3186393639643752</v>
      </c>
    </row>
    <row r="160" spans="5:18" x14ac:dyDescent="0.3">
      <c r="E160" s="4">
        <v>159</v>
      </c>
      <c r="F160" s="1">
        <v>88.096405000000004</v>
      </c>
      <c r="G160" s="1">
        <f t="shared" si="25"/>
        <v>94.554629747538883</v>
      </c>
      <c r="H160" s="1">
        <f t="shared" si="26"/>
        <v>-6.4582247475388783</v>
      </c>
      <c r="J160" s="4">
        <v>11</v>
      </c>
      <c r="K160" s="1">
        <v>64.357726999999997</v>
      </c>
      <c r="L160" s="1">
        <f t="shared" si="22"/>
        <v>58.485115697696436</v>
      </c>
      <c r="M160" s="1">
        <f t="shared" si="23"/>
        <v>5.8726113023035609</v>
      </c>
      <c r="N160" s="1">
        <f t="shared" si="24"/>
        <v>5.8726113023035609</v>
      </c>
      <c r="O160" s="1">
        <f t="shared" si="27"/>
        <v>0.59080497187044179</v>
      </c>
      <c r="P160" s="16">
        <v>159</v>
      </c>
      <c r="Q160">
        <f t="shared" si="28"/>
        <v>0.62896825396825395</v>
      </c>
      <c r="R160" s="1">
        <f t="shared" si="29"/>
        <v>0.32912197893226108</v>
      </c>
    </row>
    <row r="161" spans="5:18" x14ac:dyDescent="0.3">
      <c r="E161" s="4">
        <v>160</v>
      </c>
      <c r="F161" s="1">
        <v>90.126732000000004</v>
      </c>
      <c r="G161" s="1">
        <f t="shared" si="25"/>
        <v>94.798342680308082</v>
      </c>
      <c r="H161" s="1">
        <f t="shared" si="26"/>
        <v>-4.6716106803080777</v>
      </c>
      <c r="J161" s="4">
        <v>20</v>
      </c>
      <c r="K161" s="1">
        <v>66.553130999999993</v>
      </c>
      <c r="L161" s="1">
        <f t="shared" si="22"/>
        <v>60.678532092619292</v>
      </c>
      <c r="M161" s="1">
        <f t="shared" si="23"/>
        <v>5.874598907380701</v>
      </c>
      <c r="N161" s="1">
        <f t="shared" si="24"/>
        <v>5.874598907380701</v>
      </c>
      <c r="O161" s="1">
        <f t="shared" si="27"/>
        <v>0.59100493180329627</v>
      </c>
      <c r="P161" s="16">
        <v>160</v>
      </c>
      <c r="Q161">
        <f t="shared" si="28"/>
        <v>0.63293650793650791</v>
      </c>
      <c r="R161" s="1">
        <f t="shared" si="29"/>
        <v>0.3396408857857755</v>
      </c>
    </row>
    <row r="162" spans="5:18" x14ac:dyDescent="0.3">
      <c r="E162" s="4">
        <v>161</v>
      </c>
      <c r="F162" s="1">
        <v>90.879065999999995</v>
      </c>
      <c r="G162" s="1">
        <f t="shared" si="25"/>
        <v>95.042055613077295</v>
      </c>
      <c r="H162" s="1">
        <f t="shared" si="26"/>
        <v>-4.1629896130773005</v>
      </c>
      <c r="J162" s="4">
        <v>209</v>
      </c>
      <c r="K162" s="1">
        <v>112.625694</v>
      </c>
      <c r="L162" s="1">
        <f t="shared" si="22"/>
        <v>106.74027638599917</v>
      </c>
      <c r="M162" s="1">
        <f t="shared" si="23"/>
        <v>5.8854176140008292</v>
      </c>
      <c r="N162" s="1">
        <f t="shared" si="24"/>
        <v>5.8854176140008292</v>
      </c>
      <c r="O162" s="1">
        <f t="shared" si="27"/>
        <v>0.59209333104025441</v>
      </c>
      <c r="P162" s="16">
        <v>161</v>
      </c>
      <c r="Q162">
        <f t="shared" si="28"/>
        <v>0.63690476190476186</v>
      </c>
      <c r="R162" s="1">
        <f t="shared" si="29"/>
        <v>0.35019750885487133</v>
      </c>
    </row>
    <row r="163" spans="5:18" x14ac:dyDescent="0.3">
      <c r="E163" s="4">
        <v>162</v>
      </c>
      <c r="F163" s="1">
        <v>90.707176000000004</v>
      </c>
      <c r="G163" s="1">
        <f t="shared" si="25"/>
        <v>95.285768545846508</v>
      </c>
      <c r="H163" s="1">
        <f t="shared" si="26"/>
        <v>-4.5785925458465044</v>
      </c>
      <c r="J163" s="4">
        <v>58</v>
      </c>
      <c r="K163" s="1">
        <v>75.883018000000007</v>
      </c>
      <c r="L163" s="1">
        <f t="shared" si="22"/>
        <v>69.939623537849101</v>
      </c>
      <c r="M163" s="1">
        <f t="shared" si="23"/>
        <v>5.9433944621509056</v>
      </c>
      <c r="N163" s="1">
        <f t="shared" si="24"/>
        <v>5.9433944621509056</v>
      </c>
      <c r="O163" s="1">
        <f t="shared" si="27"/>
        <v>0.59792600212594449</v>
      </c>
      <c r="P163" s="16">
        <v>162</v>
      </c>
      <c r="Q163">
        <f t="shared" si="28"/>
        <v>0.64087301587301593</v>
      </c>
      <c r="R163" s="1">
        <f t="shared" si="29"/>
        <v>0.3607933046946587</v>
      </c>
    </row>
    <row r="164" spans="5:18" x14ac:dyDescent="0.3">
      <c r="E164" s="4">
        <v>163</v>
      </c>
      <c r="F164" s="1">
        <v>90.707176000000004</v>
      </c>
      <c r="G164" s="1">
        <f t="shared" si="25"/>
        <v>95.529481478615708</v>
      </c>
      <c r="H164" s="1">
        <f t="shared" si="26"/>
        <v>-4.8223054786157036</v>
      </c>
      <c r="J164" s="4">
        <v>29</v>
      </c>
      <c r="K164" s="1">
        <v>68.841965000000002</v>
      </c>
      <c r="L164" s="1">
        <f t="shared" si="22"/>
        <v>62.871948487542141</v>
      </c>
      <c r="M164" s="1">
        <f t="shared" si="23"/>
        <v>5.9700165124578604</v>
      </c>
      <c r="N164" s="1">
        <f t="shared" si="24"/>
        <v>5.9700165124578604</v>
      </c>
      <c r="O164" s="1">
        <f t="shared" si="27"/>
        <v>0.60060427229794866</v>
      </c>
      <c r="P164" s="16">
        <v>163</v>
      </c>
      <c r="Q164">
        <f t="shared" si="28"/>
        <v>0.64484126984126988</v>
      </c>
      <c r="R164" s="1">
        <f t="shared" si="29"/>
        <v>0.37142976376624048</v>
      </c>
    </row>
    <row r="165" spans="5:18" x14ac:dyDescent="0.3">
      <c r="E165" s="4">
        <v>164</v>
      </c>
      <c r="F165" s="1">
        <v>93.133613999999994</v>
      </c>
      <c r="G165" s="1">
        <f t="shared" si="25"/>
        <v>95.773194411384907</v>
      </c>
      <c r="H165" s="1">
        <f t="shared" si="26"/>
        <v>-2.6395804113849124</v>
      </c>
      <c r="J165" s="4">
        <v>13</v>
      </c>
      <c r="K165" s="1">
        <v>64.974815000000007</v>
      </c>
      <c r="L165" s="1">
        <f t="shared" si="22"/>
        <v>58.972541563234849</v>
      </c>
      <c r="M165" s="1">
        <f t="shared" si="23"/>
        <v>6.002273436765158</v>
      </c>
      <c r="N165" s="1">
        <f t="shared" si="24"/>
        <v>6.002273436765158</v>
      </c>
      <c r="O165" s="1">
        <f t="shared" si="27"/>
        <v>0.60384943024847137</v>
      </c>
      <c r="P165" s="16">
        <v>164</v>
      </c>
      <c r="Q165">
        <f t="shared" si="28"/>
        <v>0.64880952380952384</v>
      </c>
      <c r="R165" s="1">
        <f t="shared" si="29"/>
        <v>0.3821084122003639</v>
      </c>
    </row>
    <row r="166" spans="5:18" x14ac:dyDescent="0.3">
      <c r="E166" s="4">
        <v>165</v>
      </c>
      <c r="F166" s="1">
        <v>92.844634999999997</v>
      </c>
      <c r="G166" s="1">
        <f t="shared" si="25"/>
        <v>96.01690734415412</v>
      </c>
      <c r="H166" s="1">
        <f t="shared" si="26"/>
        <v>-3.1722723441541234</v>
      </c>
      <c r="J166" s="4">
        <v>211</v>
      </c>
      <c r="K166" s="1">
        <v>113.29454</v>
      </c>
      <c r="L166" s="1">
        <f t="shared" si="22"/>
        <v>107.22770225153758</v>
      </c>
      <c r="M166" s="1">
        <f t="shared" si="23"/>
        <v>6.0668377484624187</v>
      </c>
      <c r="N166" s="1">
        <f t="shared" si="24"/>
        <v>6.0668377484624187</v>
      </c>
      <c r="O166" s="1">
        <f t="shared" si="27"/>
        <v>0.61034482290985381</v>
      </c>
      <c r="P166" s="16">
        <v>165</v>
      </c>
      <c r="Q166">
        <f t="shared" si="28"/>
        <v>0.65277777777777779</v>
      </c>
      <c r="R166" s="1">
        <f t="shared" si="29"/>
        <v>0.39283081364972938</v>
      </c>
    </row>
    <row r="167" spans="5:18" x14ac:dyDescent="0.3">
      <c r="E167" s="4">
        <v>166</v>
      </c>
      <c r="F167" s="1">
        <v>95.006996000000001</v>
      </c>
      <c r="G167" s="1">
        <f t="shared" si="25"/>
        <v>96.260620276923333</v>
      </c>
      <c r="H167" s="1">
        <f t="shared" si="26"/>
        <v>-1.2536242769233326</v>
      </c>
      <c r="J167" s="4">
        <v>70</v>
      </c>
      <c r="K167" s="1">
        <v>78.931563999999995</v>
      </c>
      <c r="L167" s="1">
        <f t="shared" si="22"/>
        <v>72.864178731079576</v>
      </c>
      <c r="M167" s="1">
        <f t="shared" si="23"/>
        <v>6.0673852689204182</v>
      </c>
      <c r="N167" s="1">
        <f t="shared" si="24"/>
        <v>6.0673852689204182</v>
      </c>
      <c r="O167" s="1">
        <f t="shared" si="27"/>
        <v>0.61039990535821209</v>
      </c>
      <c r="P167" s="16">
        <v>166</v>
      </c>
      <c r="Q167">
        <f t="shared" si="28"/>
        <v>0.65674603174603174</v>
      </c>
      <c r="R167" s="1">
        <f t="shared" si="29"/>
        <v>0.40359857123625476</v>
      </c>
    </row>
    <row r="168" spans="5:18" x14ac:dyDescent="0.3">
      <c r="E168" s="4">
        <v>167</v>
      </c>
      <c r="F168" s="1">
        <v>95.415558000000004</v>
      </c>
      <c r="G168" s="1">
        <f t="shared" si="25"/>
        <v>96.504333209692533</v>
      </c>
      <c r="H168" s="1">
        <f t="shared" si="26"/>
        <v>-1.0887752096925283</v>
      </c>
      <c r="J168" s="4">
        <v>28</v>
      </c>
      <c r="K168" s="1">
        <v>68.773132000000004</v>
      </c>
      <c r="L168" s="1">
        <f t="shared" si="22"/>
        <v>62.628235554772935</v>
      </c>
      <c r="M168" s="1">
        <f t="shared" si="23"/>
        <v>6.1448964452270687</v>
      </c>
      <c r="N168" s="1">
        <f t="shared" si="24"/>
        <v>6.1448964452270687</v>
      </c>
      <c r="O168" s="1">
        <f t="shared" si="27"/>
        <v>0.6181977972976177</v>
      </c>
      <c r="P168" s="16">
        <v>167</v>
      </c>
      <c r="Q168">
        <f t="shared" si="28"/>
        <v>0.6607142857142857</v>
      </c>
      <c r="R168" s="1">
        <f t="shared" si="29"/>
        <v>0.41441332960007643</v>
      </c>
    </row>
    <row r="169" spans="5:18" x14ac:dyDescent="0.3">
      <c r="E169" s="4">
        <v>168</v>
      </c>
      <c r="F169" s="1">
        <v>95.582465999999997</v>
      </c>
      <c r="G169" s="1">
        <f t="shared" si="25"/>
        <v>96.748046142461732</v>
      </c>
      <c r="H169" s="1">
        <f t="shared" si="26"/>
        <v>-1.1655801424617351</v>
      </c>
      <c r="J169" s="4">
        <v>10</v>
      </c>
      <c r="K169" s="1">
        <v>64.414268000000007</v>
      </c>
      <c r="L169" s="1">
        <f t="shared" si="22"/>
        <v>58.24140276492723</v>
      </c>
      <c r="M169" s="1">
        <f t="shared" si="23"/>
        <v>6.1728652350727771</v>
      </c>
      <c r="N169" s="1">
        <f t="shared" si="24"/>
        <v>6.1728652350727771</v>
      </c>
      <c r="O169" s="1">
        <f t="shared" si="27"/>
        <v>0.62101155411676257</v>
      </c>
      <c r="P169" s="16">
        <v>168</v>
      </c>
      <c r="Q169">
        <f t="shared" si="28"/>
        <v>0.66468253968253965</v>
      </c>
      <c r="R169" s="1">
        <f t="shared" si="29"/>
        <v>0.42527677705760714</v>
      </c>
    </row>
    <row r="170" spans="5:18" x14ac:dyDescent="0.3">
      <c r="E170" s="4">
        <v>169</v>
      </c>
      <c r="F170" s="1">
        <v>95.141525000000001</v>
      </c>
      <c r="G170" s="1">
        <f t="shared" si="25"/>
        <v>96.991759075230931</v>
      </c>
      <c r="H170" s="1">
        <f t="shared" si="26"/>
        <v>-1.8502340752309294</v>
      </c>
      <c r="J170" s="4">
        <v>68</v>
      </c>
      <c r="K170" s="1">
        <v>78.611198000000002</v>
      </c>
      <c r="L170" s="1">
        <f t="shared" si="22"/>
        <v>72.376752865541164</v>
      </c>
      <c r="M170" s="1">
        <f t="shared" si="23"/>
        <v>6.2344451344588379</v>
      </c>
      <c r="N170" s="1">
        <f t="shared" si="24"/>
        <v>6.2344451344588379</v>
      </c>
      <c r="O170" s="1">
        <f t="shared" si="27"/>
        <v>0.62720670459612349</v>
      </c>
      <c r="P170" s="16">
        <v>169</v>
      </c>
      <c r="Q170">
        <f t="shared" si="28"/>
        <v>0.66865079365079361</v>
      </c>
      <c r="R170" s="1">
        <f t="shared" si="29"/>
        <v>0.43619064787655376</v>
      </c>
    </row>
    <row r="171" spans="5:18" x14ac:dyDescent="0.3">
      <c r="E171" s="4">
        <v>170</v>
      </c>
      <c r="F171" s="1">
        <v>96.715964999999997</v>
      </c>
      <c r="G171" s="1">
        <f t="shared" si="25"/>
        <v>97.235472008000144</v>
      </c>
      <c r="H171" s="1">
        <f t="shared" si="26"/>
        <v>-0.51950700800014715</v>
      </c>
      <c r="J171" s="4">
        <v>15</v>
      </c>
      <c r="K171" s="1">
        <v>65.702515000000005</v>
      </c>
      <c r="L171" s="1">
        <f t="shared" si="22"/>
        <v>59.459967428773261</v>
      </c>
      <c r="M171" s="1">
        <f t="shared" si="23"/>
        <v>6.2425475712267442</v>
      </c>
      <c r="N171" s="1">
        <f t="shared" si="24"/>
        <v>6.2425475712267442</v>
      </c>
      <c r="O171" s="1">
        <f t="shared" si="27"/>
        <v>0.62802183770817999</v>
      </c>
      <c r="P171" s="16">
        <v>170</v>
      </c>
      <c r="Q171">
        <f t="shared" si="28"/>
        <v>0.67261904761904767</v>
      </c>
      <c r="R171" s="1">
        <f t="shared" si="29"/>
        <v>0.44715672467644596</v>
      </c>
    </row>
    <row r="172" spans="5:18" x14ac:dyDescent="0.3">
      <c r="E172" s="4">
        <v>171</v>
      </c>
      <c r="F172" s="1">
        <v>97.381111000000004</v>
      </c>
      <c r="G172" s="1">
        <f t="shared" si="25"/>
        <v>97.479184940769358</v>
      </c>
      <c r="H172" s="1">
        <f t="shared" si="26"/>
        <v>-9.8073940769353385E-2</v>
      </c>
      <c r="J172" s="4">
        <v>32</v>
      </c>
      <c r="K172" s="1">
        <v>69.886818000000005</v>
      </c>
      <c r="L172" s="1">
        <f t="shared" si="22"/>
        <v>63.60308728584976</v>
      </c>
      <c r="M172" s="1">
        <f t="shared" si="23"/>
        <v>6.283730714150245</v>
      </c>
      <c r="N172" s="1">
        <f t="shared" si="24"/>
        <v>6.283730714150245</v>
      </c>
      <c r="O172" s="1">
        <f t="shared" si="27"/>
        <v>0.63216500406875809</v>
      </c>
      <c r="P172" s="16">
        <v>171</v>
      </c>
      <c r="Q172">
        <f t="shared" si="28"/>
        <v>0.67658730158730163</v>
      </c>
      <c r="R172" s="1">
        <f t="shared" si="29"/>
        <v>0.45817684096392136</v>
      </c>
    </row>
    <row r="173" spans="5:18" x14ac:dyDescent="0.3">
      <c r="E173" s="4">
        <v>172</v>
      </c>
      <c r="F173" s="1">
        <v>96.182845999999998</v>
      </c>
      <c r="G173" s="1">
        <f t="shared" si="25"/>
        <v>97.722897873538557</v>
      </c>
      <c r="H173" s="1">
        <f t="shared" si="26"/>
        <v>-1.5400518735385589</v>
      </c>
      <c r="J173" s="4">
        <v>57</v>
      </c>
      <c r="K173" s="1">
        <v>76.091994999999997</v>
      </c>
      <c r="L173" s="1">
        <f t="shared" si="22"/>
        <v>69.695910605079902</v>
      </c>
      <c r="M173" s="1">
        <f t="shared" si="23"/>
        <v>6.396084394920095</v>
      </c>
      <c r="N173" s="1">
        <f t="shared" si="24"/>
        <v>6.396084394920095</v>
      </c>
      <c r="O173" s="1">
        <f t="shared" si="27"/>
        <v>0.6434681722489396</v>
      </c>
      <c r="P173" s="16">
        <v>172</v>
      </c>
      <c r="Q173">
        <f t="shared" si="28"/>
        <v>0.68055555555555558</v>
      </c>
      <c r="R173" s="1">
        <f t="shared" si="29"/>
        <v>0.46925288381280222</v>
      </c>
    </row>
    <row r="174" spans="5:18" x14ac:dyDescent="0.3">
      <c r="E174" s="4">
        <v>173</v>
      </c>
      <c r="F174" s="1">
        <v>95.988533000000004</v>
      </c>
      <c r="G174" s="1">
        <f t="shared" si="25"/>
        <v>97.966610806307756</v>
      </c>
      <c r="H174" s="1">
        <f t="shared" si="26"/>
        <v>-1.978077806307752</v>
      </c>
      <c r="J174" s="4">
        <v>31</v>
      </c>
      <c r="K174" s="1">
        <v>69.820442</v>
      </c>
      <c r="L174" s="1">
        <f t="shared" si="22"/>
        <v>63.359374353080554</v>
      </c>
      <c r="M174" s="1">
        <f t="shared" si="23"/>
        <v>6.4610676469194459</v>
      </c>
      <c r="N174" s="1">
        <f t="shared" si="24"/>
        <v>6.4610676469194459</v>
      </c>
      <c r="O174" s="1">
        <f t="shared" si="27"/>
        <v>0.65000571175108013</v>
      </c>
      <c r="P174" s="16">
        <v>173</v>
      </c>
      <c r="Q174">
        <f t="shared" si="28"/>
        <v>0.68452380952380953</v>
      </c>
      <c r="R174" s="1">
        <f t="shared" si="29"/>
        <v>0.48038679669982853</v>
      </c>
    </row>
    <row r="175" spans="5:18" x14ac:dyDescent="0.3">
      <c r="E175" s="4">
        <v>174</v>
      </c>
      <c r="F175" s="1">
        <v>98.011391000000003</v>
      </c>
      <c r="G175" s="1">
        <f t="shared" si="25"/>
        <v>98.210323739076969</v>
      </c>
      <c r="H175" s="1">
        <f t="shared" si="26"/>
        <v>-0.19893273907696596</v>
      </c>
      <c r="J175" s="4">
        <v>27</v>
      </c>
      <c r="K175" s="1">
        <v>68.937850999999995</v>
      </c>
      <c r="L175" s="1">
        <f t="shared" si="22"/>
        <v>62.384522622003729</v>
      </c>
      <c r="M175" s="1">
        <f t="shared" si="23"/>
        <v>6.5533283779962659</v>
      </c>
      <c r="N175" s="1">
        <f t="shared" si="24"/>
        <v>6.5533283779962659</v>
      </c>
      <c r="O175" s="1">
        <f t="shared" si="27"/>
        <v>0.65928745982236925</v>
      </c>
      <c r="P175" s="16">
        <v>174</v>
      </c>
      <c r="Q175">
        <f t="shared" si="28"/>
        <v>0.68849206349206349</v>
      </c>
      <c r="R175" s="1">
        <f t="shared" si="29"/>
        <v>0.49158058250786868</v>
      </c>
    </row>
    <row r="176" spans="5:18" x14ac:dyDescent="0.3">
      <c r="E176" s="4">
        <v>175</v>
      </c>
      <c r="F176" s="1">
        <v>96.658660999999995</v>
      </c>
      <c r="G176" s="1">
        <f t="shared" si="25"/>
        <v>98.454036671846183</v>
      </c>
      <c r="H176" s="1">
        <f t="shared" si="26"/>
        <v>-1.7953756718461875</v>
      </c>
      <c r="J176" s="4">
        <v>14</v>
      </c>
      <c r="K176" s="1">
        <v>65.847565000000003</v>
      </c>
      <c r="L176" s="1">
        <f t="shared" si="22"/>
        <v>59.216254496004055</v>
      </c>
      <c r="M176" s="1">
        <f t="shared" si="23"/>
        <v>6.6313105039959481</v>
      </c>
      <c r="N176" s="1">
        <f t="shared" si="24"/>
        <v>6.6313105039959481</v>
      </c>
      <c r="O176" s="1">
        <f t="shared" si="27"/>
        <v>0.66713273092682113</v>
      </c>
      <c r="P176" s="16">
        <v>175</v>
      </c>
      <c r="Q176">
        <f t="shared" si="28"/>
        <v>0.69246031746031744</v>
      </c>
      <c r="R176" s="1">
        <f t="shared" si="29"/>
        <v>0.50283630670944168</v>
      </c>
    </row>
    <row r="177" spans="5:18" x14ac:dyDescent="0.3">
      <c r="E177" s="4">
        <v>176</v>
      </c>
      <c r="F177" s="1">
        <v>96.930199000000002</v>
      </c>
      <c r="G177" s="1">
        <f t="shared" si="25"/>
        <v>98.697749604615382</v>
      </c>
      <c r="H177" s="1">
        <f t="shared" si="26"/>
        <v>-1.7675506046153799</v>
      </c>
      <c r="J177" s="4">
        <v>26</v>
      </c>
      <c r="K177" s="1">
        <v>68.802634999999995</v>
      </c>
      <c r="L177" s="1">
        <f t="shared" si="22"/>
        <v>62.140809689234523</v>
      </c>
      <c r="M177" s="1">
        <f t="shared" si="23"/>
        <v>6.6618253107654724</v>
      </c>
      <c r="N177" s="1">
        <f t="shared" si="24"/>
        <v>6.6618253107654724</v>
      </c>
      <c r="O177" s="1">
        <f t="shared" si="27"/>
        <v>0.67020262583848145</v>
      </c>
      <c r="P177" s="16">
        <v>176</v>
      </c>
      <c r="Q177">
        <f t="shared" si="28"/>
        <v>0.6964285714285714</v>
      </c>
      <c r="R177" s="1">
        <f t="shared" si="29"/>
        <v>0.51415610074453411</v>
      </c>
    </row>
    <row r="178" spans="5:18" x14ac:dyDescent="0.3">
      <c r="E178" s="4">
        <v>177</v>
      </c>
      <c r="F178" s="1">
        <v>92.518287999999998</v>
      </c>
      <c r="G178" s="1">
        <f t="shared" si="25"/>
        <v>98.941462537384581</v>
      </c>
      <c r="H178" s="1">
        <f t="shared" si="26"/>
        <v>-6.4231745373845825</v>
      </c>
      <c r="J178" s="4">
        <v>9</v>
      </c>
      <c r="K178" s="1">
        <v>64.704375999999996</v>
      </c>
      <c r="L178" s="1">
        <f t="shared" si="22"/>
        <v>57.997689832158024</v>
      </c>
      <c r="M178" s="1">
        <f t="shared" si="23"/>
        <v>6.7066861678419727</v>
      </c>
      <c r="N178" s="1">
        <f t="shared" si="24"/>
        <v>6.7066861678419727</v>
      </c>
      <c r="O178" s="1">
        <f t="shared" si="27"/>
        <v>0.6747157829399516</v>
      </c>
      <c r="P178" s="16">
        <v>177</v>
      </c>
      <c r="Q178">
        <f t="shared" si="28"/>
        <v>0.70039682539682535</v>
      </c>
      <c r="R178" s="1">
        <f t="shared" si="29"/>
        <v>0.52554216560793932</v>
      </c>
    </row>
    <row r="179" spans="5:18" x14ac:dyDescent="0.3">
      <c r="E179" s="4">
        <v>178</v>
      </c>
      <c r="F179" s="1">
        <v>92.289092999999994</v>
      </c>
      <c r="G179" s="1">
        <f t="shared" si="25"/>
        <v>99.185175470153794</v>
      </c>
      <c r="H179" s="1">
        <f t="shared" si="26"/>
        <v>-6.8960824701538002</v>
      </c>
      <c r="J179" s="4">
        <v>12</v>
      </c>
      <c r="K179" s="1">
        <v>65.486168000000006</v>
      </c>
      <c r="L179" s="1">
        <f t="shared" si="22"/>
        <v>58.728828630465642</v>
      </c>
      <c r="M179" s="1">
        <f t="shared" si="23"/>
        <v>6.757339369534364</v>
      </c>
      <c r="N179" s="1">
        <f t="shared" si="24"/>
        <v>6.757339369534364</v>
      </c>
      <c r="O179" s="1">
        <f t="shared" si="27"/>
        <v>0.67981166990752295</v>
      </c>
      <c r="P179" s="16">
        <v>178</v>
      </c>
      <c r="Q179">
        <f t="shared" si="28"/>
        <v>0.70436507936507942</v>
      </c>
      <c r="R179" s="1">
        <f t="shared" si="29"/>
        <v>0.53699677566274295</v>
      </c>
    </row>
    <row r="180" spans="5:18" x14ac:dyDescent="0.3">
      <c r="E180" s="4">
        <v>179</v>
      </c>
      <c r="F180" s="1">
        <v>94.476364000000004</v>
      </c>
      <c r="G180" s="1">
        <f t="shared" si="25"/>
        <v>99.428888402923008</v>
      </c>
      <c r="H180" s="1">
        <f t="shared" si="26"/>
        <v>-4.9525244029230038</v>
      </c>
      <c r="J180" s="4">
        <v>190</v>
      </c>
      <c r="K180" s="1">
        <v>109.186623</v>
      </c>
      <c r="L180" s="1">
        <f t="shared" si="22"/>
        <v>102.10973066338425</v>
      </c>
      <c r="M180" s="1">
        <f t="shared" si="23"/>
        <v>7.0768923366157424</v>
      </c>
      <c r="N180" s="1">
        <f t="shared" si="24"/>
        <v>7.0768923366157424</v>
      </c>
      <c r="O180" s="1">
        <f t="shared" si="27"/>
        <v>0.71195980163447281</v>
      </c>
      <c r="P180" s="16">
        <v>179</v>
      </c>
      <c r="Q180">
        <f t="shared" si="28"/>
        <v>0.70833333333333337</v>
      </c>
      <c r="R180" s="1">
        <f t="shared" si="29"/>
        <v>0.54852228269809822</v>
      </c>
    </row>
    <row r="181" spans="5:18" x14ac:dyDescent="0.3">
      <c r="E181" s="4">
        <v>180</v>
      </c>
      <c r="F181" s="1">
        <v>92.924355000000006</v>
      </c>
      <c r="G181" s="1">
        <f t="shared" si="25"/>
        <v>99.672601335692207</v>
      </c>
      <c r="H181" s="1">
        <f t="shared" si="26"/>
        <v>-6.7482463356922011</v>
      </c>
      <c r="J181" s="4">
        <v>69</v>
      </c>
      <c r="K181" s="1">
        <v>79.749701999999999</v>
      </c>
      <c r="L181" s="1">
        <f t="shared" si="22"/>
        <v>72.620465798310363</v>
      </c>
      <c r="M181" s="1">
        <f t="shared" si="23"/>
        <v>7.1292362016896362</v>
      </c>
      <c r="N181" s="1">
        <f t="shared" si="24"/>
        <v>7.1292362016896362</v>
      </c>
      <c r="O181" s="1">
        <f t="shared" si="27"/>
        <v>0.71722577517514319</v>
      </c>
      <c r="P181" s="16">
        <v>180</v>
      </c>
      <c r="Q181">
        <f t="shared" si="28"/>
        <v>0.71230158730158732</v>
      </c>
      <c r="R181" s="1">
        <f t="shared" si="29"/>
        <v>0.56012112025115535</v>
      </c>
    </row>
    <row r="182" spans="5:18" x14ac:dyDescent="0.3">
      <c r="E182" s="4">
        <v>181</v>
      </c>
      <c r="F182" s="1">
        <v>94.705558999999994</v>
      </c>
      <c r="G182" s="1">
        <f t="shared" si="25"/>
        <v>99.916314268461406</v>
      </c>
      <c r="H182" s="1">
        <f t="shared" si="26"/>
        <v>-5.210755268461412</v>
      </c>
      <c r="J182" s="4">
        <v>34</v>
      </c>
      <c r="K182" s="1">
        <v>71.246352999999999</v>
      </c>
      <c r="L182" s="1">
        <f t="shared" si="22"/>
        <v>64.090513151388166</v>
      </c>
      <c r="M182" s="1">
        <f t="shared" si="23"/>
        <v>7.1558398486118335</v>
      </c>
      <c r="N182" s="1">
        <f t="shared" si="24"/>
        <v>7.1558398486118335</v>
      </c>
      <c r="O182" s="1">
        <f t="shared" si="27"/>
        <v>0.71990219390310406</v>
      </c>
      <c r="P182" s="16">
        <v>181</v>
      </c>
      <c r="Q182">
        <f t="shared" si="28"/>
        <v>0.71626984126984128</v>
      </c>
      <c r="R182" s="1">
        <f t="shared" si="29"/>
        <v>0.57179580821487397</v>
      </c>
    </row>
    <row r="183" spans="5:18" x14ac:dyDescent="0.3">
      <c r="E183" s="4">
        <v>182</v>
      </c>
      <c r="F183" s="1">
        <v>95.851517000000001</v>
      </c>
      <c r="G183" s="1">
        <f t="shared" si="25"/>
        <v>100.1600272012306</v>
      </c>
      <c r="H183" s="1">
        <f t="shared" si="26"/>
        <v>-4.3085102012306038</v>
      </c>
      <c r="J183" s="4">
        <v>236</v>
      </c>
      <c r="K183" s="1">
        <v>120.502106</v>
      </c>
      <c r="L183" s="1">
        <f t="shared" si="22"/>
        <v>113.32052557076773</v>
      </c>
      <c r="M183" s="1">
        <f t="shared" si="23"/>
        <v>7.1815804292322696</v>
      </c>
      <c r="N183" s="1">
        <f t="shared" si="24"/>
        <v>7.1815804292322696</v>
      </c>
      <c r="O183" s="1">
        <f t="shared" si="27"/>
        <v>0.7224917851814201</v>
      </c>
      <c r="P183" s="16">
        <v>182</v>
      </c>
      <c r="Q183">
        <f t="shared" si="28"/>
        <v>0.72023809523809523</v>
      </c>
      <c r="R183" s="1">
        <f t="shared" si="29"/>
        <v>0.5835489577555576</v>
      </c>
    </row>
    <row r="184" spans="5:18" x14ac:dyDescent="0.3">
      <c r="E184" s="4">
        <v>183</v>
      </c>
      <c r="F184" s="1">
        <v>105.88608600000001</v>
      </c>
      <c r="G184" s="1">
        <f t="shared" si="25"/>
        <v>100.40374013399982</v>
      </c>
      <c r="H184" s="1">
        <f t="shared" si="26"/>
        <v>5.4823458660001876</v>
      </c>
      <c r="J184" s="4">
        <v>53</v>
      </c>
      <c r="K184" s="1">
        <v>75.954314999999994</v>
      </c>
      <c r="L184" s="1">
        <f t="shared" si="22"/>
        <v>68.721058874003077</v>
      </c>
      <c r="M184" s="1">
        <f t="shared" si="23"/>
        <v>7.2332561259969168</v>
      </c>
      <c r="N184" s="1">
        <f t="shared" si="24"/>
        <v>7.2332561259969168</v>
      </c>
      <c r="O184" s="1">
        <f t="shared" si="27"/>
        <v>0.72769053868336686</v>
      </c>
      <c r="P184" s="16">
        <v>183</v>
      </c>
      <c r="Q184">
        <f t="shared" si="28"/>
        <v>0.72420634920634919</v>
      </c>
      <c r="R184" s="1">
        <f t="shared" si="29"/>
        <v>0.59538327656628021</v>
      </c>
    </row>
    <row r="185" spans="5:18" x14ac:dyDescent="0.3">
      <c r="E185" s="4">
        <v>184</v>
      </c>
      <c r="F185" s="1">
        <v>108.554153</v>
      </c>
      <c r="G185" s="1">
        <f t="shared" si="25"/>
        <v>100.64745306676903</v>
      </c>
      <c r="H185" s="1">
        <f t="shared" si="26"/>
        <v>7.9066999332309678</v>
      </c>
      <c r="J185" s="4">
        <v>35</v>
      </c>
      <c r="K185" s="1">
        <v>71.669212000000002</v>
      </c>
      <c r="L185" s="1">
        <f t="shared" si="22"/>
        <v>64.334226084157379</v>
      </c>
      <c r="M185" s="1">
        <f t="shared" si="23"/>
        <v>7.3349859158426227</v>
      </c>
      <c r="N185" s="1">
        <f t="shared" si="24"/>
        <v>7.3349859158426227</v>
      </c>
      <c r="O185" s="1">
        <f t="shared" si="27"/>
        <v>0.73792490675819633</v>
      </c>
      <c r="P185" s="16">
        <v>184</v>
      </c>
      <c r="Q185">
        <f t="shared" si="28"/>
        <v>0.72817460317460314</v>
      </c>
      <c r="R185" s="1">
        <f t="shared" si="29"/>
        <v>0.60730157448496336</v>
      </c>
    </row>
    <row r="186" spans="5:18" x14ac:dyDescent="0.3">
      <c r="E186" s="4">
        <v>185</v>
      </c>
      <c r="F186" s="1">
        <v>109.279099</v>
      </c>
      <c r="G186" s="1">
        <f t="shared" si="25"/>
        <v>100.89116599953823</v>
      </c>
      <c r="H186" s="1">
        <f t="shared" si="26"/>
        <v>8.3879330004617714</v>
      </c>
      <c r="J186" s="4">
        <v>64</v>
      </c>
      <c r="K186" s="1">
        <v>78.761520000000004</v>
      </c>
      <c r="L186" s="1">
        <f t="shared" si="22"/>
        <v>71.401901134464339</v>
      </c>
      <c r="M186" s="1">
        <f t="shared" si="23"/>
        <v>7.3596188655356656</v>
      </c>
      <c r="N186" s="1">
        <f t="shared" si="24"/>
        <v>7.3596188655356656</v>
      </c>
      <c r="O186" s="1">
        <f t="shared" si="27"/>
        <v>0.74040306654118337</v>
      </c>
      <c r="P186" s="16">
        <v>185</v>
      </c>
      <c r="Q186">
        <f t="shared" si="28"/>
        <v>0.7321428571428571</v>
      </c>
      <c r="R186" s="1">
        <f t="shared" si="29"/>
        <v>0.61930676950877606</v>
      </c>
    </row>
    <row r="187" spans="5:18" x14ac:dyDescent="0.3">
      <c r="E187" s="4">
        <v>186</v>
      </c>
      <c r="F187" s="1">
        <v>109.675194</v>
      </c>
      <c r="G187" s="1">
        <f t="shared" si="25"/>
        <v>101.13487893230743</v>
      </c>
      <c r="H187" s="1">
        <f t="shared" si="26"/>
        <v>8.5403150676925748</v>
      </c>
      <c r="J187" s="4">
        <v>214</v>
      </c>
      <c r="K187" s="1">
        <v>115.34101099999999</v>
      </c>
      <c r="L187" s="1">
        <f t="shared" si="22"/>
        <v>107.9588410498452</v>
      </c>
      <c r="M187" s="1">
        <f t="shared" si="23"/>
        <v>7.3821699501547897</v>
      </c>
      <c r="N187" s="1">
        <f t="shared" si="24"/>
        <v>7.3821699501547897</v>
      </c>
      <c r="O187" s="1">
        <f t="shared" si="27"/>
        <v>0.74267178351021268</v>
      </c>
      <c r="P187" s="16">
        <v>186</v>
      </c>
      <c r="Q187">
        <f t="shared" si="28"/>
        <v>0.73611111111111116</v>
      </c>
      <c r="R187" s="1">
        <f t="shared" si="29"/>
        <v>0.63140189423976112</v>
      </c>
    </row>
    <row r="188" spans="5:18" x14ac:dyDescent="0.3">
      <c r="E188" s="4">
        <v>187</v>
      </c>
      <c r="F188" s="1">
        <v>113.501678</v>
      </c>
      <c r="G188" s="1">
        <f t="shared" si="25"/>
        <v>101.37859186507664</v>
      </c>
      <c r="H188" s="1">
        <f t="shared" si="26"/>
        <v>12.123086134923355</v>
      </c>
      <c r="J188" s="4">
        <v>33</v>
      </c>
      <c r="K188" s="1">
        <v>71.273392000000001</v>
      </c>
      <c r="L188" s="1">
        <f t="shared" si="22"/>
        <v>63.846800218618966</v>
      </c>
      <c r="M188" s="1">
        <f t="shared" si="23"/>
        <v>7.4265917813810347</v>
      </c>
      <c r="N188" s="1">
        <f t="shared" si="24"/>
        <v>7.4265917813810347</v>
      </c>
      <c r="O188" s="1">
        <f t="shared" si="27"/>
        <v>0.74714077309543525</v>
      </c>
      <c r="P188" s="16">
        <v>187</v>
      </c>
      <c r="Q188">
        <f t="shared" si="28"/>
        <v>0.74007936507936511</v>
      </c>
      <c r="R188" s="1">
        <f t="shared" si="29"/>
        <v>0.64359010280021778</v>
      </c>
    </row>
    <row r="189" spans="5:18" x14ac:dyDescent="0.3">
      <c r="E189" s="4">
        <v>188</v>
      </c>
      <c r="F189" s="1">
        <v>110.92113500000001</v>
      </c>
      <c r="G189" s="1">
        <f t="shared" si="25"/>
        <v>101.62230479784586</v>
      </c>
      <c r="H189" s="1">
        <f t="shared" si="26"/>
        <v>9.29883020215415</v>
      </c>
      <c r="J189" s="4">
        <v>213</v>
      </c>
      <c r="K189" s="1">
        <v>115.161316</v>
      </c>
      <c r="L189" s="1">
        <f t="shared" si="22"/>
        <v>107.71512811707599</v>
      </c>
      <c r="M189" s="1">
        <f t="shared" si="23"/>
        <v>7.4461878829240078</v>
      </c>
      <c r="N189" s="1">
        <f t="shared" si="24"/>
        <v>7.4461878829240078</v>
      </c>
      <c r="O189" s="1">
        <f t="shared" si="27"/>
        <v>0.74911220856509175</v>
      </c>
      <c r="P189" s="16">
        <v>188</v>
      </c>
      <c r="Q189">
        <f t="shared" si="28"/>
        <v>0.74404761904761907</v>
      </c>
      <c r="R189" s="1">
        <f t="shared" si="29"/>
        <v>0.6558746782604522</v>
      </c>
    </row>
    <row r="190" spans="5:18" x14ac:dyDescent="0.3">
      <c r="E190" s="4">
        <v>189</v>
      </c>
      <c r="F190" s="1">
        <v>112.533356</v>
      </c>
      <c r="G190" s="1">
        <f t="shared" si="25"/>
        <v>101.86601773061506</v>
      </c>
      <c r="H190" s="1">
        <f t="shared" si="26"/>
        <v>10.667338269384942</v>
      </c>
      <c r="J190" s="4">
        <v>5</v>
      </c>
      <c r="K190" s="1">
        <v>64.569159999999997</v>
      </c>
      <c r="L190" s="1">
        <f t="shared" si="22"/>
        <v>57.022838101081206</v>
      </c>
      <c r="M190" s="1">
        <f t="shared" si="23"/>
        <v>7.5463218989187908</v>
      </c>
      <c r="N190" s="1">
        <f t="shared" si="24"/>
        <v>7.5463218989187908</v>
      </c>
      <c r="O190" s="1">
        <f t="shared" si="27"/>
        <v>0.75918603628119929</v>
      </c>
      <c r="P190" s="16">
        <v>189</v>
      </c>
      <c r="Q190">
        <f t="shared" si="28"/>
        <v>0.74801587301587302</v>
      </c>
      <c r="R190" s="1">
        <f t="shared" si="29"/>
        <v>0.66825904062605401</v>
      </c>
    </row>
    <row r="191" spans="5:18" x14ac:dyDescent="0.3">
      <c r="E191" s="4">
        <v>190</v>
      </c>
      <c r="F191" s="1">
        <v>109.186623</v>
      </c>
      <c r="G191" s="1">
        <f t="shared" si="25"/>
        <v>102.10973066338425</v>
      </c>
      <c r="H191" s="1">
        <f t="shared" si="26"/>
        <v>7.0768923366157424</v>
      </c>
      <c r="J191" s="4">
        <v>36</v>
      </c>
      <c r="K191" s="1">
        <v>72.192863000000003</v>
      </c>
      <c r="L191" s="1">
        <f t="shared" si="22"/>
        <v>64.577939016926578</v>
      </c>
      <c r="M191" s="1">
        <f t="shared" si="23"/>
        <v>7.6149239830734246</v>
      </c>
      <c r="N191" s="1">
        <f t="shared" si="24"/>
        <v>7.6149239830734246</v>
      </c>
      <c r="O191" s="1">
        <f t="shared" si="27"/>
        <v>0.76608764279197472</v>
      </c>
      <c r="P191" s="16">
        <v>190</v>
      </c>
      <c r="Q191">
        <f t="shared" si="28"/>
        <v>0.75198412698412698</v>
      </c>
      <c r="R191" s="1">
        <f t="shared" si="29"/>
        <v>0.68074675543701968</v>
      </c>
    </row>
    <row r="192" spans="5:18" x14ac:dyDescent="0.3">
      <c r="E192" s="4">
        <v>191</v>
      </c>
      <c r="F192" s="1">
        <v>112.815369</v>
      </c>
      <c r="G192" s="1">
        <f t="shared" si="25"/>
        <v>102.35344359615347</v>
      </c>
      <c r="H192" s="1">
        <f t="shared" si="26"/>
        <v>10.461925403846536</v>
      </c>
      <c r="J192" s="4">
        <v>8</v>
      </c>
      <c r="K192" s="1">
        <v>65.466507000000007</v>
      </c>
      <c r="L192" s="1">
        <f t="shared" si="22"/>
        <v>57.753976899388817</v>
      </c>
      <c r="M192" s="1">
        <f t="shared" si="23"/>
        <v>7.7125301006111897</v>
      </c>
      <c r="N192" s="1">
        <f t="shared" si="24"/>
        <v>7.7125301006111897</v>
      </c>
      <c r="O192" s="1">
        <f t="shared" si="27"/>
        <v>0.77590715519587972</v>
      </c>
      <c r="P192" s="16">
        <v>191</v>
      </c>
      <c r="Q192">
        <f t="shared" si="28"/>
        <v>0.75595238095238093</v>
      </c>
      <c r="R192" s="1">
        <f t="shared" si="29"/>
        <v>0.69334154303681728</v>
      </c>
    </row>
    <row r="193" spans="5:18" x14ac:dyDescent="0.3">
      <c r="E193" s="4">
        <v>192</v>
      </c>
      <c r="F193" s="1">
        <v>114.81192</v>
      </c>
      <c r="G193" s="1">
        <f t="shared" si="25"/>
        <v>102.59715652892268</v>
      </c>
      <c r="H193" s="1">
        <f t="shared" si="26"/>
        <v>12.214763471077319</v>
      </c>
      <c r="J193" s="4">
        <v>40</v>
      </c>
      <c r="K193" s="1">
        <v>73.358185000000006</v>
      </c>
      <c r="L193" s="1">
        <f t="shared" si="22"/>
        <v>65.552790748003403</v>
      </c>
      <c r="M193" s="1">
        <f t="shared" si="23"/>
        <v>7.8053942519966029</v>
      </c>
      <c r="N193" s="1">
        <f t="shared" si="24"/>
        <v>7.8053942519966029</v>
      </c>
      <c r="O193" s="1">
        <f t="shared" si="27"/>
        <v>0.78524960943348787</v>
      </c>
      <c r="P193" s="16">
        <v>192</v>
      </c>
      <c r="Q193">
        <f t="shared" si="28"/>
        <v>0.75992063492063489</v>
      </c>
      <c r="R193" s="1">
        <f t="shared" si="29"/>
        <v>0.70604728857604471</v>
      </c>
    </row>
    <row r="194" spans="5:18" x14ac:dyDescent="0.3">
      <c r="E194" s="4">
        <v>193</v>
      </c>
      <c r="F194" s="1">
        <v>114.709602</v>
      </c>
      <c r="G194" s="1">
        <f t="shared" si="25"/>
        <v>102.84086946169188</v>
      </c>
      <c r="H194" s="1">
        <f t="shared" si="26"/>
        <v>11.868732538308123</v>
      </c>
      <c r="J194" s="4">
        <v>3</v>
      </c>
      <c r="K194" s="1">
        <v>64.401978</v>
      </c>
      <c r="L194" s="1">
        <f t="shared" ref="L194:L253" si="30">$D$2*J194+$D$3</f>
        <v>56.535412235542793</v>
      </c>
      <c r="M194" s="1">
        <f t="shared" ref="M194:M253" si="31">K194-L194</f>
        <v>7.8665657644572065</v>
      </c>
      <c r="N194" s="1">
        <f t="shared" ref="N194:N253" si="32">K194-L194</f>
        <v>7.8665657644572065</v>
      </c>
      <c r="O194" s="1">
        <f t="shared" si="27"/>
        <v>0.79140367477821494</v>
      </c>
      <c r="P194" s="16">
        <v>193</v>
      </c>
      <c r="Q194">
        <f t="shared" si="28"/>
        <v>0.76388888888888884</v>
      </c>
      <c r="R194" s="1">
        <f t="shared" si="29"/>
        <v>0.71886805282271604</v>
      </c>
    </row>
    <row r="195" spans="5:18" x14ac:dyDescent="0.3">
      <c r="E195" s="4">
        <v>194</v>
      </c>
      <c r="F195" s="1">
        <v>114.41011</v>
      </c>
      <c r="G195" s="1">
        <f t="shared" ref="G195:G258" si="33">$D$2*E195+$D$3</f>
        <v>103.08458239446108</v>
      </c>
      <c r="H195" s="1">
        <f t="shared" ref="H195:H253" si="34">F195-G195</f>
        <v>11.325527605538923</v>
      </c>
      <c r="J195" s="4">
        <v>235</v>
      </c>
      <c r="K195" s="1">
        <v>120.98127700000001</v>
      </c>
      <c r="L195" s="1">
        <f t="shared" si="30"/>
        <v>113.07681263799853</v>
      </c>
      <c r="M195" s="1">
        <f t="shared" si="31"/>
        <v>7.9044643620014767</v>
      </c>
      <c r="N195" s="1">
        <f t="shared" si="32"/>
        <v>7.9044643620014767</v>
      </c>
      <c r="O195" s="1">
        <f t="shared" ref="O195:O253" si="35">STANDARDIZE(N195,AVERAGE($N$2:$N$253),_xlfn.STDEV.S($N$2:$N$253))</f>
        <v>0.79521640453393516</v>
      </c>
      <c r="P195" s="16">
        <v>194</v>
      </c>
      <c r="Q195">
        <f t="shared" ref="Q195:Q253" si="36">(P195-0.5)/252</f>
        <v>0.7678571428571429</v>
      </c>
      <c r="R195" s="1">
        <f t="shared" ref="R195:R253" si="37">_xlfn.NORM.S.INV(Q195)</f>
        <v>0.73180808385961771</v>
      </c>
    </row>
    <row r="196" spans="5:18" x14ac:dyDescent="0.3">
      <c r="E196" s="4">
        <v>195</v>
      </c>
      <c r="F196" s="1">
        <v>115.363472</v>
      </c>
      <c r="G196" s="1">
        <f t="shared" si="33"/>
        <v>103.32829532723029</v>
      </c>
      <c r="H196" s="1">
        <f t="shared" si="34"/>
        <v>12.035176672769708</v>
      </c>
      <c r="J196" s="4">
        <v>1</v>
      </c>
      <c r="K196" s="1">
        <v>63.954543999999999</v>
      </c>
      <c r="L196" s="1">
        <f t="shared" si="30"/>
        <v>56.047986370004381</v>
      </c>
      <c r="M196" s="1">
        <f t="shared" si="31"/>
        <v>7.9065576299956177</v>
      </c>
      <c r="N196" s="1">
        <f t="shared" si="32"/>
        <v>7.9065576299956177</v>
      </c>
      <c r="O196" s="1">
        <f t="shared" si="35"/>
        <v>0.79542699452103527</v>
      </c>
      <c r="P196" s="16">
        <v>195</v>
      </c>
      <c r="Q196">
        <f t="shared" si="36"/>
        <v>0.77182539682539686</v>
      </c>
      <c r="R196" s="1">
        <f t="shared" si="37"/>
        <v>0.74487182975869159</v>
      </c>
    </row>
    <row r="197" spans="5:18" x14ac:dyDescent="0.3">
      <c r="E197" s="4">
        <v>196</v>
      </c>
      <c r="F197" s="1">
        <v>115.508217</v>
      </c>
      <c r="G197" s="1">
        <f t="shared" si="33"/>
        <v>103.57200825999949</v>
      </c>
      <c r="H197" s="1">
        <f t="shared" si="34"/>
        <v>11.936208740000509</v>
      </c>
      <c r="J197" s="4">
        <v>184</v>
      </c>
      <c r="K197" s="1">
        <v>108.554153</v>
      </c>
      <c r="L197" s="1">
        <f t="shared" si="30"/>
        <v>100.64745306676903</v>
      </c>
      <c r="M197" s="1">
        <f t="shared" si="31"/>
        <v>7.9066999332309678</v>
      </c>
      <c r="N197" s="1">
        <f t="shared" si="32"/>
        <v>7.9066999332309678</v>
      </c>
      <c r="O197" s="1">
        <f t="shared" si="35"/>
        <v>0.79544131071780533</v>
      </c>
      <c r="P197" s="16">
        <v>196</v>
      </c>
      <c r="Q197">
        <f t="shared" si="36"/>
        <v>0.77579365079365081</v>
      </c>
      <c r="R197" s="1">
        <f t="shared" si="37"/>
        <v>0.75806395233324275</v>
      </c>
    </row>
    <row r="198" spans="5:18" x14ac:dyDescent="0.3">
      <c r="E198" s="4">
        <v>197</v>
      </c>
      <c r="F198" s="1">
        <v>118.071297</v>
      </c>
      <c r="G198" s="1">
        <f t="shared" si="33"/>
        <v>103.81572119276871</v>
      </c>
      <c r="H198" s="1">
        <f t="shared" si="34"/>
        <v>14.255575807231295</v>
      </c>
      <c r="J198" s="4">
        <v>67</v>
      </c>
      <c r="K198" s="1">
        <v>80.077461</v>
      </c>
      <c r="L198" s="1">
        <f t="shared" si="30"/>
        <v>72.133039932771965</v>
      </c>
      <c r="M198" s="1">
        <f t="shared" si="31"/>
        <v>7.9444210672280349</v>
      </c>
      <c r="N198" s="1">
        <f t="shared" si="32"/>
        <v>7.9444210672280349</v>
      </c>
      <c r="O198" s="1">
        <f t="shared" si="35"/>
        <v>0.79923618702799404</v>
      </c>
      <c r="P198" s="16">
        <v>197</v>
      </c>
      <c r="Q198">
        <f t="shared" si="36"/>
        <v>0.77976190476190477</v>
      </c>
      <c r="R198" s="1">
        <f t="shared" si="37"/>
        <v>0.77138934208115728</v>
      </c>
    </row>
    <row r="199" spans="5:18" x14ac:dyDescent="0.3">
      <c r="E199" s="4">
        <v>198</v>
      </c>
      <c r="F199" s="1">
        <v>124.1558</v>
      </c>
      <c r="G199" s="1">
        <f t="shared" si="33"/>
        <v>104.0594341255379</v>
      </c>
      <c r="H199" s="1">
        <f t="shared" si="34"/>
        <v>20.096365874462094</v>
      </c>
      <c r="J199" s="4">
        <v>62</v>
      </c>
      <c r="K199" s="1">
        <v>78.865020999999999</v>
      </c>
      <c r="L199" s="1">
        <f t="shared" si="30"/>
        <v>70.914475268925926</v>
      </c>
      <c r="M199" s="1">
        <f t="shared" si="31"/>
        <v>7.9505457310740724</v>
      </c>
      <c r="N199" s="1">
        <f t="shared" si="32"/>
        <v>7.9505457310740724</v>
      </c>
      <c r="O199" s="1">
        <f t="shared" si="35"/>
        <v>0.79985234935596128</v>
      </c>
      <c r="P199" s="16">
        <v>198</v>
      </c>
      <c r="Q199">
        <f t="shared" si="36"/>
        <v>0.78373015873015872</v>
      </c>
      <c r="R199" s="1">
        <f t="shared" si="37"/>
        <v>0.78485313444643534</v>
      </c>
    </row>
    <row r="200" spans="5:18" x14ac:dyDescent="0.3">
      <c r="E200" s="4">
        <v>199</v>
      </c>
      <c r="F200" s="1">
        <v>125.640739</v>
      </c>
      <c r="G200" s="1">
        <f t="shared" si="33"/>
        <v>104.3031470583071</v>
      </c>
      <c r="H200" s="1">
        <f t="shared" si="34"/>
        <v>21.337591941692892</v>
      </c>
      <c r="J200" s="4">
        <v>38</v>
      </c>
      <c r="K200" s="1">
        <v>73.122153999999995</v>
      </c>
      <c r="L200" s="1">
        <f t="shared" si="30"/>
        <v>65.065364882464991</v>
      </c>
      <c r="M200" s="1">
        <f t="shared" si="31"/>
        <v>8.0567891175350042</v>
      </c>
      <c r="N200" s="1">
        <f t="shared" si="32"/>
        <v>8.0567891175350042</v>
      </c>
      <c r="O200" s="1">
        <f t="shared" si="35"/>
        <v>0.81054080083321967</v>
      </c>
      <c r="P200" s="16">
        <v>199</v>
      </c>
      <c r="Q200">
        <f t="shared" si="36"/>
        <v>0.78769841269841268</v>
      </c>
      <c r="R200" s="1">
        <f t="shared" si="37"/>
        <v>0.7984607275425748</v>
      </c>
    </row>
    <row r="201" spans="5:18" x14ac:dyDescent="0.3">
      <c r="E201" s="4">
        <v>200</v>
      </c>
      <c r="F201" s="1">
        <v>124.610016</v>
      </c>
      <c r="G201" s="1">
        <f t="shared" si="33"/>
        <v>104.54685999107632</v>
      </c>
      <c r="H201" s="1">
        <f t="shared" si="34"/>
        <v>20.063156008923684</v>
      </c>
      <c r="J201" s="4">
        <v>234</v>
      </c>
      <c r="K201" s="1">
        <v>120.891434</v>
      </c>
      <c r="L201" s="1">
        <f t="shared" si="30"/>
        <v>112.83309970522932</v>
      </c>
      <c r="M201" s="1">
        <f t="shared" si="31"/>
        <v>8.0583342947706882</v>
      </c>
      <c r="N201" s="1">
        <f t="shared" si="32"/>
        <v>8.0583342947706882</v>
      </c>
      <c r="O201" s="1">
        <f t="shared" si="35"/>
        <v>0.81069625099776654</v>
      </c>
      <c r="P201" s="16">
        <v>200</v>
      </c>
      <c r="Q201">
        <f t="shared" si="36"/>
        <v>0.79166666666666663</v>
      </c>
      <c r="R201" s="1">
        <f t="shared" si="37"/>
        <v>0.81221780149991241</v>
      </c>
    </row>
    <row r="202" spans="5:18" x14ac:dyDescent="0.3">
      <c r="E202" s="4">
        <v>201</v>
      </c>
      <c r="F202" s="1">
        <v>126.304596</v>
      </c>
      <c r="G202" s="1">
        <f t="shared" si="33"/>
        <v>104.79057292384553</v>
      </c>
      <c r="H202" s="1">
        <f t="shared" si="34"/>
        <v>21.514023076154473</v>
      </c>
      <c r="J202" s="4">
        <v>6</v>
      </c>
      <c r="K202" s="1">
        <v>65.336212000000003</v>
      </c>
      <c r="L202" s="1">
        <f t="shared" si="30"/>
        <v>57.266551033850412</v>
      </c>
      <c r="M202" s="1">
        <f t="shared" si="31"/>
        <v>8.0696609661495913</v>
      </c>
      <c r="N202" s="1">
        <f t="shared" si="32"/>
        <v>8.0696609661495913</v>
      </c>
      <c r="O202" s="1">
        <f t="shared" si="35"/>
        <v>0.81183575324317714</v>
      </c>
      <c r="P202" s="16">
        <v>201</v>
      </c>
      <c r="Q202">
        <f t="shared" si="36"/>
        <v>0.79563492063492058</v>
      </c>
      <c r="R202" s="1">
        <f t="shared" si="37"/>
        <v>0.82613033962053162</v>
      </c>
    </row>
    <row r="203" spans="5:18" x14ac:dyDescent="0.3">
      <c r="E203" s="4">
        <v>202</v>
      </c>
      <c r="F203" s="1">
        <v>124.794701</v>
      </c>
      <c r="G203" s="1">
        <f t="shared" si="33"/>
        <v>105.03428585661473</v>
      </c>
      <c r="H203" s="1">
        <f t="shared" si="34"/>
        <v>19.760415143385273</v>
      </c>
      <c r="J203" s="4">
        <v>63</v>
      </c>
      <c r="K203" s="1">
        <v>79.239593999999997</v>
      </c>
      <c r="L203" s="1">
        <f t="shared" si="30"/>
        <v>71.15818820169514</v>
      </c>
      <c r="M203" s="1">
        <f t="shared" si="31"/>
        <v>8.0814057983048571</v>
      </c>
      <c r="N203" s="1">
        <f t="shared" si="32"/>
        <v>8.0814057983048571</v>
      </c>
      <c r="O203" s="1">
        <f t="shared" si="35"/>
        <v>0.81301732390636627</v>
      </c>
      <c r="P203" s="16">
        <v>202</v>
      </c>
      <c r="Q203">
        <f t="shared" si="36"/>
        <v>0.79960317460317465</v>
      </c>
      <c r="R203" s="1">
        <f t="shared" si="37"/>
        <v>0.84020465154900847</v>
      </c>
    </row>
    <row r="204" spans="5:18" x14ac:dyDescent="0.3">
      <c r="E204" s="4">
        <v>203</v>
      </c>
      <c r="F204" s="1">
        <v>124.592552</v>
      </c>
      <c r="G204" s="1">
        <f t="shared" si="33"/>
        <v>105.27799878938393</v>
      </c>
      <c r="H204" s="1">
        <f t="shared" si="34"/>
        <v>19.314553210616069</v>
      </c>
      <c r="J204" s="4">
        <v>7</v>
      </c>
      <c r="K204" s="1">
        <v>65.665633999999997</v>
      </c>
      <c r="L204" s="1">
        <f t="shared" si="30"/>
        <v>57.510263966619611</v>
      </c>
      <c r="M204" s="1">
        <f t="shared" si="31"/>
        <v>8.155370033380386</v>
      </c>
      <c r="N204" s="1">
        <f t="shared" si="32"/>
        <v>8.155370033380386</v>
      </c>
      <c r="O204" s="1">
        <f t="shared" si="35"/>
        <v>0.82045838131230697</v>
      </c>
      <c r="P204" s="16">
        <v>203</v>
      </c>
      <c r="Q204">
        <f t="shared" si="36"/>
        <v>0.8035714285714286</v>
      </c>
      <c r="R204" s="1">
        <f t="shared" si="37"/>
        <v>0.85444739869598973</v>
      </c>
    </row>
    <row r="205" spans="5:18" x14ac:dyDescent="0.3">
      <c r="E205" s="4">
        <v>204</v>
      </c>
      <c r="F205" s="1">
        <v>128.81774899999999</v>
      </c>
      <c r="G205" s="1">
        <f t="shared" si="33"/>
        <v>105.52171172215314</v>
      </c>
      <c r="H205" s="1">
        <f t="shared" si="34"/>
        <v>23.29603727784685</v>
      </c>
      <c r="J205" s="4">
        <v>66</v>
      </c>
      <c r="K205" s="1">
        <v>80.057738999999998</v>
      </c>
      <c r="L205" s="1">
        <f t="shared" si="30"/>
        <v>71.889327000002751</v>
      </c>
      <c r="M205" s="1">
        <f t="shared" si="31"/>
        <v>8.1684119999972467</v>
      </c>
      <c r="N205" s="1">
        <f t="shared" si="32"/>
        <v>8.1684119999972467</v>
      </c>
      <c r="O205" s="1">
        <f t="shared" si="35"/>
        <v>0.82177044818061595</v>
      </c>
      <c r="P205" s="16">
        <v>204</v>
      </c>
      <c r="Q205">
        <f t="shared" si="36"/>
        <v>0.80753968253968256</v>
      </c>
      <c r="R205" s="1">
        <f t="shared" si="37"/>
        <v>0.8688656221847797</v>
      </c>
    </row>
    <row r="206" spans="5:18" x14ac:dyDescent="0.3">
      <c r="E206" s="4">
        <v>205</v>
      </c>
      <c r="F206" s="1">
        <v>133.94889800000001</v>
      </c>
      <c r="G206" s="1">
        <f t="shared" si="33"/>
        <v>105.76542465492236</v>
      </c>
      <c r="H206" s="1">
        <f t="shared" si="34"/>
        <v>28.183473345077658</v>
      </c>
      <c r="J206" s="4">
        <v>2</v>
      </c>
      <c r="K206" s="1">
        <v>64.460991000000007</v>
      </c>
      <c r="L206" s="1">
        <f t="shared" si="30"/>
        <v>56.291699302773587</v>
      </c>
      <c r="M206" s="1">
        <f t="shared" si="31"/>
        <v>8.16929169722642</v>
      </c>
      <c r="N206" s="1">
        <f t="shared" si="32"/>
        <v>8.16929169722642</v>
      </c>
      <c r="O206" s="1">
        <f t="shared" si="35"/>
        <v>0.8218589487589758</v>
      </c>
      <c r="P206" s="16">
        <v>205</v>
      </c>
      <c r="Q206">
        <f t="shared" si="36"/>
        <v>0.81150793650793651</v>
      </c>
      <c r="R206" s="1">
        <f t="shared" si="37"/>
        <v>0.88346677362987858</v>
      </c>
    </row>
    <row r="207" spans="5:18" x14ac:dyDescent="0.3">
      <c r="E207" s="4">
        <v>206</v>
      </c>
      <c r="F207" s="1">
        <v>131.17369099999999</v>
      </c>
      <c r="G207" s="1">
        <f t="shared" si="33"/>
        <v>106.00913758769155</v>
      </c>
      <c r="H207" s="1">
        <f t="shared" si="34"/>
        <v>25.164553412308436</v>
      </c>
      <c r="J207" s="4">
        <v>59</v>
      </c>
      <c r="K207" s="1">
        <v>78.388199</v>
      </c>
      <c r="L207" s="1">
        <f t="shared" si="30"/>
        <v>70.183336470618315</v>
      </c>
      <c r="M207" s="1">
        <f t="shared" si="31"/>
        <v>8.2048625293816855</v>
      </c>
      <c r="N207" s="1">
        <f t="shared" si="32"/>
        <v>8.2048625293816855</v>
      </c>
      <c r="O207" s="1">
        <f t="shared" si="35"/>
        <v>0.82543749728008364</v>
      </c>
      <c r="P207" s="16">
        <v>206</v>
      </c>
      <c r="Q207">
        <f t="shared" si="36"/>
        <v>0.81547619047619047</v>
      </c>
      <c r="R207" s="1">
        <f t="shared" si="37"/>
        <v>0.89825874910156867</v>
      </c>
    </row>
    <row r="208" spans="5:18" x14ac:dyDescent="0.3">
      <c r="E208" s="4">
        <v>207</v>
      </c>
      <c r="F208" s="1">
        <v>120.671806</v>
      </c>
      <c r="G208" s="1">
        <f t="shared" si="33"/>
        <v>106.25285052046075</v>
      </c>
      <c r="H208" s="1">
        <f t="shared" si="34"/>
        <v>14.41895547953925</v>
      </c>
      <c r="J208" s="4">
        <v>4</v>
      </c>
      <c r="K208" s="1">
        <v>65.019051000000005</v>
      </c>
      <c r="L208" s="1">
        <f t="shared" si="30"/>
        <v>56.779125168312</v>
      </c>
      <c r="M208" s="1">
        <f t="shared" si="31"/>
        <v>8.2399258316880051</v>
      </c>
      <c r="N208" s="1">
        <f t="shared" si="32"/>
        <v>8.2399258316880051</v>
      </c>
      <c r="O208" s="1">
        <f t="shared" si="35"/>
        <v>0.82896498654616946</v>
      </c>
      <c r="P208" s="16">
        <v>207</v>
      </c>
      <c r="Q208">
        <f t="shared" si="36"/>
        <v>0.81944444444444442</v>
      </c>
      <c r="R208" s="1">
        <f t="shared" si="37"/>
        <v>0.91324992668360727</v>
      </c>
    </row>
    <row r="209" spans="5:18" x14ac:dyDescent="0.3">
      <c r="E209" s="4">
        <v>208</v>
      </c>
      <c r="F209" s="1">
        <v>120.751671</v>
      </c>
      <c r="G209" s="1">
        <f t="shared" si="33"/>
        <v>106.49656345322997</v>
      </c>
      <c r="H209" s="1">
        <f t="shared" si="34"/>
        <v>14.255107546770034</v>
      </c>
      <c r="J209" s="4">
        <v>185</v>
      </c>
      <c r="K209" s="1">
        <v>109.279099</v>
      </c>
      <c r="L209" s="1">
        <f t="shared" si="30"/>
        <v>100.89116599953823</v>
      </c>
      <c r="M209" s="1">
        <f t="shared" si="31"/>
        <v>8.3879330004617714</v>
      </c>
      <c r="N209" s="1">
        <f t="shared" si="32"/>
        <v>8.3879330004617714</v>
      </c>
      <c r="O209" s="1">
        <f t="shared" si="35"/>
        <v>0.84385501871119772</v>
      </c>
      <c r="P209" s="16">
        <v>208</v>
      </c>
      <c r="Q209">
        <f t="shared" si="36"/>
        <v>0.82341269841269837</v>
      </c>
      <c r="R209" s="1">
        <f t="shared" si="37"/>
        <v>0.92844920809329989</v>
      </c>
    </row>
    <row r="210" spans="5:18" x14ac:dyDescent="0.3">
      <c r="E210" s="4">
        <v>209</v>
      </c>
      <c r="F210" s="1">
        <v>112.625694</v>
      </c>
      <c r="G210" s="1">
        <f t="shared" si="33"/>
        <v>106.74027638599917</v>
      </c>
      <c r="H210" s="1">
        <f t="shared" si="34"/>
        <v>5.8854176140008292</v>
      </c>
      <c r="J210" s="4">
        <v>39</v>
      </c>
      <c r="K210" s="1">
        <v>73.704819000000001</v>
      </c>
      <c r="L210" s="1">
        <f t="shared" si="30"/>
        <v>65.30907781523419</v>
      </c>
      <c r="M210" s="1">
        <f t="shared" si="31"/>
        <v>8.3957411847658108</v>
      </c>
      <c r="N210" s="1">
        <f t="shared" si="32"/>
        <v>8.3957411847658108</v>
      </c>
      <c r="O210" s="1">
        <f t="shared" si="35"/>
        <v>0.84464054900949914</v>
      </c>
      <c r="P210" s="16">
        <v>209</v>
      </c>
      <c r="Q210">
        <f t="shared" si="36"/>
        <v>0.82738095238095233</v>
      </c>
      <c r="R210" s="1">
        <f t="shared" si="37"/>
        <v>0.94386606490653491</v>
      </c>
    </row>
    <row r="211" spans="5:18" x14ac:dyDescent="0.3">
      <c r="E211" s="4">
        <v>210</v>
      </c>
      <c r="F211" s="1">
        <v>117.117943</v>
      </c>
      <c r="G211" s="1">
        <f t="shared" si="33"/>
        <v>106.98398931876838</v>
      </c>
      <c r="H211" s="1">
        <f t="shared" si="34"/>
        <v>10.133953681231617</v>
      </c>
      <c r="J211" s="4">
        <v>186</v>
      </c>
      <c r="K211" s="1">
        <v>109.675194</v>
      </c>
      <c r="L211" s="1">
        <f t="shared" si="30"/>
        <v>101.13487893230743</v>
      </c>
      <c r="M211" s="1">
        <f t="shared" si="31"/>
        <v>8.5403150676925748</v>
      </c>
      <c r="N211" s="1">
        <f t="shared" si="32"/>
        <v>8.5403150676925748</v>
      </c>
      <c r="O211" s="1">
        <f t="shared" si="35"/>
        <v>0.85918518076509365</v>
      </c>
      <c r="P211" s="16">
        <v>210</v>
      </c>
      <c r="Q211">
        <f t="shared" si="36"/>
        <v>0.83134920634920639</v>
      </c>
      <c r="R211" s="1">
        <f t="shared" si="37"/>
        <v>0.95951059001724914</v>
      </c>
    </row>
    <row r="212" spans="5:18" x14ac:dyDescent="0.3">
      <c r="E212" s="4">
        <v>211</v>
      </c>
      <c r="F212" s="1">
        <v>113.29454</v>
      </c>
      <c r="G212" s="1">
        <f t="shared" si="33"/>
        <v>107.22770225153758</v>
      </c>
      <c r="H212" s="1">
        <f t="shared" si="34"/>
        <v>6.0668377484624187</v>
      </c>
      <c r="J212" s="4">
        <v>60</v>
      </c>
      <c r="K212" s="1">
        <v>79.027405000000002</v>
      </c>
      <c r="L212" s="1">
        <f t="shared" si="30"/>
        <v>70.427049403387514</v>
      </c>
      <c r="M212" s="1">
        <f t="shared" si="31"/>
        <v>8.6003555966124878</v>
      </c>
      <c r="N212" s="1">
        <f t="shared" si="32"/>
        <v>8.6003555966124878</v>
      </c>
      <c r="O212" s="1">
        <f t="shared" si="35"/>
        <v>0.86522546526097055</v>
      </c>
      <c r="P212" s="16">
        <v>211</v>
      </c>
      <c r="Q212">
        <f t="shared" si="36"/>
        <v>0.83531746031746035</v>
      </c>
      <c r="R212" s="1">
        <f t="shared" si="37"/>
        <v>0.97539355506375336</v>
      </c>
    </row>
    <row r="213" spans="5:18" x14ac:dyDescent="0.3">
      <c r="E213" s="4">
        <v>212</v>
      </c>
      <c r="F213" s="1">
        <v>111.807106</v>
      </c>
      <c r="G213" s="1">
        <f t="shared" si="33"/>
        <v>107.47141518430678</v>
      </c>
      <c r="H213" s="1">
        <f t="shared" si="34"/>
        <v>4.3356908156932263</v>
      </c>
      <c r="J213" s="4">
        <v>41</v>
      </c>
      <c r="K213" s="1">
        <v>74.538239000000004</v>
      </c>
      <c r="L213" s="1">
        <f t="shared" si="30"/>
        <v>65.796503680772616</v>
      </c>
      <c r="M213" s="1">
        <f t="shared" si="31"/>
        <v>8.7417353192273879</v>
      </c>
      <c r="N213" s="1">
        <f t="shared" si="32"/>
        <v>8.7417353192273879</v>
      </c>
      <c r="O213" s="1">
        <f t="shared" si="35"/>
        <v>0.87944875346153339</v>
      </c>
      <c r="P213" s="16">
        <v>212</v>
      </c>
      <c r="Q213">
        <f t="shared" si="36"/>
        <v>0.8392857142857143</v>
      </c>
      <c r="R213" s="1">
        <f t="shared" si="37"/>
        <v>0.99152647467733057</v>
      </c>
    </row>
    <row r="214" spans="5:18" x14ac:dyDescent="0.3">
      <c r="E214" s="4">
        <v>213</v>
      </c>
      <c r="F214" s="1">
        <v>115.161316</v>
      </c>
      <c r="G214" s="1">
        <f t="shared" si="33"/>
        <v>107.71512811707599</v>
      </c>
      <c r="H214" s="1">
        <f t="shared" si="34"/>
        <v>7.4461878829240078</v>
      </c>
      <c r="J214" s="4">
        <v>65</v>
      </c>
      <c r="K214" s="1">
        <v>80.631927000000005</v>
      </c>
      <c r="L214" s="1">
        <f t="shared" si="30"/>
        <v>71.645614067233552</v>
      </c>
      <c r="M214" s="1">
        <f t="shared" si="31"/>
        <v>8.9863129327664524</v>
      </c>
      <c r="N214" s="1">
        <f t="shared" si="32"/>
        <v>8.9863129327664524</v>
      </c>
      <c r="O214" s="1">
        <f t="shared" si="35"/>
        <v>0.90405410577395473</v>
      </c>
      <c r="P214" s="16">
        <v>213</v>
      </c>
      <c r="Q214">
        <f t="shared" si="36"/>
        <v>0.84325396825396826</v>
      </c>
      <c r="R214" s="1">
        <f t="shared" si="37"/>
        <v>1.0079216785556244</v>
      </c>
    </row>
    <row r="215" spans="5:18" x14ac:dyDescent="0.3">
      <c r="E215" s="4">
        <v>214</v>
      </c>
      <c r="F215" s="1">
        <v>115.34101099999999</v>
      </c>
      <c r="G215" s="1">
        <f t="shared" si="33"/>
        <v>107.9588410498452</v>
      </c>
      <c r="H215" s="1">
        <f t="shared" si="34"/>
        <v>7.3821699501547897</v>
      </c>
      <c r="J215" s="4">
        <v>37</v>
      </c>
      <c r="K215" s="1">
        <v>73.840041999999997</v>
      </c>
      <c r="L215" s="1">
        <f t="shared" si="30"/>
        <v>64.821651949695791</v>
      </c>
      <c r="M215" s="1">
        <f t="shared" si="31"/>
        <v>9.0183900503042054</v>
      </c>
      <c r="N215" s="1">
        <f t="shared" si="32"/>
        <v>9.0183900503042054</v>
      </c>
      <c r="O215" s="1">
        <f t="shared" si="35"/>
        <v>0.90728117454268853</v>
      </c>
      <c r="P215" s="16">
        <v>214</v>
      </c>
      <c r="Q215">
        <f t="shared" si="36"/>
        <v>0.84722222222222221</v>
      </c>
      <c r="R215" s="1">
        <f t="shared" si="37"/>
        <v>1.024592392540099</v>
      </c>
    </row>
    <row r="216" spans="5:18" x14ac:dyDescent="0.3">
      <c r="E216" s="4">
        <v>215</v>
      </c>
      <c r="F216" s="1">
        <v>111.936882</v>
      </c>
      <c r="G216" s="1">
        <f t="shared" si="33"/>
        <v>108.2025539826144</v>
      </c>
      <c r="H216" s="1">
        <f t="shared" si="34"/>
        <v>3.7343280173855931</v>
      </c>
      <c r="J216" s="4">
        <v>54</v>
      </c>
      <c r="K216" s="1">
        <v>78.103012000000007</v>
      </c>
      <c r="L216" s="1">
        <f t="shared" si="30"/>
        <v>68.964771806772291</v>
      </c>
      <c r="M216" s="1">
        <f t="shared" si="31"/>
        <v>9.1382401932277162</v>
      </c>
      <c r="N216" s="1">
        <f t="shared" si="32"/>
        <v>9.1382401932277162</v>
      </c>
      <c r="O216" s="1">
        <f t="shared" si="35"/>
        <v>0.91933851269664024</v>
      </c>
      <c r="P216" s="16">
        <v>215</v>
      </c>
      <c r="Q216">
        <f t="shared" si="36"/>
        <v>0.85119047619047616</v>
      </c>
      <c r="R216" s="1">
        <f t="shared" si="37"/>
        <v>1.0415528300904833</v>
      </c>
    </row>
    <row r="217" spans="5:18" x14ac:dyDescent="0.3">
      <c r="E217" s="4">
        <v>216</v>
      </c>
      <c r="F217" s="1">
        <v>110.149963</v>
      </c>
      <c r="G217" s="1">
        <f t="shared" si="33"/>
        <v>108.4462669153836</v>
      </c>
      <c r="H217" s="1">
        <f t="shared" si="34"/>
        <v>1.7036960846163964</v>
      </c>
      <c r="J217" s="4">
        <v>61</v>
      </c>
      <c r="K217" s="1">
        <v>79.951774999999998</v>
      </c>
      <c r="L217" s="1">
        <f t="shared" si="30"/>
        <v>70.670762336156727</v>
      </c>
      <c r="M217" s="1">
        <f t="shared" si="31"/>
        <v>9.2810126638432706</v>
      </c>
      <c r="N217" s="1">
        <f t="shared" si="32"/>
        <v>9.2810126638432706</v>
      </c>
      <c r="O217" s="1">
        <f t="shared" si="35"/>
        <v>0.93370191615445275</v>
      </c>
      <c r="P217" s="16">
        <v>216</v>
      </c>
      <c r="Q217">
        <f t="shared" si="36"/>
        <v>0.85515873015873012</v>
      </c>
      <c r="R217" s="1">
        <f t="shared" si="37"/>
        <v>1.0588182958080339</v>
      </c>
    </row>
    <row r="218" spans="5:18" x14ac:dyDescent="0.3">
      <c r="E218" s="4">
        <v>217</v>
      </c>
      <c r="F218" s="1">
        <v>106.655991</v>
      </c>
      <c r="G218" s="1">
        <f t="shared" si="33"/>
        <v>108.68997984815282</v>
      </c>
      <c r="H218" s="1">
        <f t="shared" si="34"/>
        <v>-2.0339888481528163</v>
      </c>
      <c r="J218" s="4">
        <v>188</v>
      </c>
      <c r="K218" s="1">
        <v>110.92113500000001</v>
      </c>
      <c r="L218" s="1">
        <f t="shared" si="30"/>
        <v>101.62230479784586</v>
      </c>
      <c r="M218" s="1">
        <f t="shared" si="31"/>
        <v>9.29883020215415</v>
      </c>
      <c r="N218" s="1">
        <f t="shared" si="32"/>
        <v>9.29883020215415</v>
      </c>
      <c r="O218" s="1">
        <f t="shared" si="35"/>
        <v>0.93549442202257149</v>
      </c>
      <c r="P218" s="16">
        <v>217</v>
      </c>
      <c r="Q218">
        <f t="shared" si="36"/>
        <v>0.85912698412698407</v>
      </c>
      <c r="R218" s="1">
        <f t="shared" si="37"/>
        <v>1.0764053029751868</v>
      </c>
    </row>
    <row r="219" spans="5:18" x14ac:dyDescent="0.3">
      <c r="E219" s="4">
        <v>218</v>
      </c>
      <c r="F219" s="1">
        <v>109.890411</v>
      </c>
      <c r="G219" s="1">
        <f t="shared" si="33"/>
        <v>108.93369278092203</v>
      </c>
      <c r="H219" s="1">
        <f t="shared" si="34"/>
        <v>0.95671821907797039</v>
      </c>
      <c r="J219" s="4">
        <v>46</v>
      </c>
      <c r="K219" s="1">
        <v>76.541884999999994</v>
      </c>
      <c r="L219" s="1">
        <f t="shared" si="30"/>
        <v>67.015068344618641</v>
      </c>
      <c r="M219" s="1">
        <f t="shared" si="31"/>
        <v>9.5268166553813529</v>
      </c>
      <c r="N219" s="1">
        <f t="shared" si="32"/>
        <v>9.5268166553813529</v>
      </c>
      <c r="O219" s="1">
        <f t="shared" si="35"/>
        <v>0.95843064632757602</v>
      </c>
      <c r="P219" s="16">
        <v>218</v>
      </c>
      <c r="Q219">
        <f t="shared" si="36"/>
        <v>0.86309523809523814</v>
      </c>
      <c r="R219" s="1">
        <f t="shared" si="37"/>
        <v>1.0943317074660934</v>
      </c>
    </row>
    <row r="220" spans="5:18" x14ac:dyDescent="0.3">
      <c r="E220" s="4">
        <v>219</v>
      </c>
      <c r="F220" s="1">
        <v>111.61743199999999</v>
      </c>
      <c r="G220" s="1">
        <f t="shared" si="33"/>
        <v>109.17740571369123</v>
      </c>
      <c r="H220" s="1">
        <f t="shared" si="34"/>
        <v>2.4400262863087647</v>
      </c>
      <c r="J220" s="4">
        <v>52</v>
      </c>
      <c r="K220" s="1">
        <v>78.255439999999993</v>
      </c>
      <c r="L220" s="1">
        <f t="shared" si="30"/>
        <v>68.477345941233878</v>
      </c>
      <c r="M220" s="1">
        <f t="shared" si="31"/>
        <v>9.7780940587661149</v>
      </c>
      <c r="N220" s="1">
        <f t="shared" si="32"/>
        <v>9.7780940587661149</v>
      </c>
      <c r="O220" s="1">
        <f t="shared" si="35"/>
        <v>0.98371002062912039</v>
      </c>
      <c r="P220" s="16">
        <v>219</v>
      </c>
      <c r="Q220">
        <f t="shared" si="36"/>
        <v>0.86706349206349209</v>
      </c>
      <c r="R220" s="1">
        <f t="shared" si="37"/>
        <v>1.1126168608589178</v>
      </c>
    </row>
    <row r="221" spans="5:18" x14ac:dyDescent="0.3">
      <c r="E221" s="4">
        <v>220</v>
      </c>
      <c r="F221" s="1">
        <v>106.935509</v>
      </c>
      <c r="G221" s="1">
        <f t="shared" si="33"/>
        <v>109.42111864646043</v>
      </c>
      <c r="H221" s="1">
        <f t="shared" si="34"/>
        <v>-2.485609646460432</v>
      </c>
      <c r="J221" s="4">
        <v>43</v>
      </c>
      <c r="K221" s="1">
        <v>76.293578999999994</v>
      </c>
      <c r="L221" s="1">
        <f t="shared" si="30"/>
        <v>66.283929546311015</v>
      </c>
      <c r="M221" s="1">
        <f t="shared" si="31"/>
        <v>10.009649453688979</v>
      </c>
      <c r="N221" s="1">
        <f t="shared" si="32"/>
        <v>10.009649453688979</v>
      </c>
      <c r="O221" s="1">
        <f t="shared" si="35"/>
        <v>1.007005292790278</v>
      </c>
      <c r="P221" s="16">
        <v>220</v>
      </c>
      <c r="Q221">
        <f t="shared" si="36"/>
        <v>0.87103174603174605</v>
      </c>
      <c r="R221" s="1">
        <f t="shared" si="37"/>
        <v>1.1312817861712798</v>
      </c>
    </row>
    <row r="222" spans="5:18" x14ac:dyDescent="0.3">
      <c r="E222" s="4">
        <v>221</v>
      </c>
      <c r="F222" s="1">
        <v>108.033615</v>
      </c>
      <c r="G222" s="1">
        <f t="shared" si="33"/>
        <v>109.66483157922964</v>
      </c>
      <c r="H222" s="1">
        <f t="shared" si="34"/>
        <v>-1.631216579229644</v>
      </c>
      <c r="J222" s="4">
        <v>42</v>
      </c>
      <c r="K222" s="1">
        <v>76.121498000000003</v>
      </c>
      <c r="L222" s="1">
        <f t="shared" si="30"/>
        <v>66.040216613541816</v>
      </c>
      <c r="M222" s="1">
        <f t="shared" si="31"/>
        <v>10.081281386458187</v>
      </c>
      <c r="N222" s="1">
        <f t="shared" si="32"/>
        <v>10.081281386458187</v>
      </c>
      <c r="O222" s="1">
        <f t="shared" si="35"/>
        <v>1.0142117125320607</v>
      </c>
      <c r="P222" s="16">
        <v>221</v>
      </c>
      <c r="Q222">
        <f t="shared" si="36"/>
        <v>0.875</v>
      </c>
      <c r="R222" s="1">
        <f t="shared" si="37"/>
        <v>1.1503493803760083</v>
      </c>
    </row>
    <row r="223" spans="5:18" x14ac:dyDescent="0.3">
      <c r="E223" s="4">
        <v>222</v>
      </c>
      <c r="F223" s="1">
        <v>112.086624</v>
      </c>
      <c r="G223" s="1">
        <f t="shared" si="33"/>
        <v>109.90854451199885</v>
      </c>
      <c r="H223" s="1">
        <f t="shared" si="34"/>
        <v>2.1780794880011456</v>
      </c>
      <c r="J223" s="4">
        <v>49</v>
      </c>
      <c r="K223" s="1">
        <v>77.827667000000005</v>
      </c>
      <c r="L223" s="1">
        <f t="shared" si="30"/>
        <v>67.746207142926252</v>
      </c>
      <c r="M223" s="1">
        <f t="shared" si="31"/>
        <v>10.081459857073753</v>
      </c>
      <c r="N223" s="1">
        <f t="shared" si="32"/>
        <v>10.081459857073753</v>
      </c>
      <c r="O223" s="1">
        <f t="shared" si="35"/>
        <v>1.0142296672921465</v>
      </c>
      <c r="P223" s="16">
        <v>222</v>
      </c>
      <c r="Q223">
        <f t="shared" si="36"/>
        <v>0.87896825396825395</v>
      </c>
      <c r="R223" s="1">
        <f t="shared" si="37"/>
        <v>1.1698446487773884</v>
      </c>
    </row>
    <row r="224" spans="5:18" x14ac:dyDescent="0.3">
      <c r="E224" s="4">
        <v>223</v>
      </c>
      <c r="F224" s="1">
        <v>114.76200900000001</v>
      </c>
      <c r="G224" s="1">
        <f t="shared" si="33"/>
        <v>110.15225744476805</v>
      </c>
      <c r="H224" s="1">
        <f t="shared" si="34"/>
        <v>4.6097515552319521</v>
      </c>
      <c r="J224" s="4">
        <v>45</v>
      </c>
      <c r="K224" s="1">
        <v>76.871323000000004</v>
      </c>
      <c r="L224" s="1">
        <f t="shared" si="30"/>
        <v>66.771355411849427</v>
      </c>
      <c r="M224" s="1">
        <f t="shared" si="31"/>
        <v>10.099967588150577</v>
      </c>
      <c r="N224" s="1">
        <f t="shared" si="32"/>
        <v>10.099967588150577</v>
      </c>
      <c r="O224" s="1">
        <f t="shared" si="35"/>
        <v>1.0160916089353706</v>
      </c>
      <c r="P224" s="16">
        <v>223</v>
      </c>
      <c r="Q224">
        <f t="shared" si="36"/>
        <v>0.88293650793650791</v>
      </c>
      <c r="R224" s="1">
        <f t="shared" si="37"/>
        <v>1.189794977493698</v>
      </c>
    </row>
    <row r="225" spans="5:18" x14ac:dyDescent="0.3">
      <c r="E225" s="4">
        <v>224</v>
      </c>
      <c r="F225" s="1">
        <v>113.893501</v>
      </c>
      <c r="G225" s="1">
        <f t="shared" si="33"/>
        <v>110.39597037753725</v>
      </c>
      <c r="H225" s="1">
        <f t="shared" si="34"/>
        <v>3.4975306224627474</v>
      </c>
      <c r="J225" s="4">
        <v>50</v>
      </c>
      <c r="K225" s="1">
        <v>78.105475999999996</v>
      </c>
      <c r="L225" s="1">
        <f t="shared" si="30"/>
        <v>67.989920075695466</v>
      </c>
      <c r="M225" s="1">
        <f t="shared" si="31"/>
        <v>10.11555592430453</v>
      </c>
      <c r="N225" s="1">
        <f t="shared" si="32"/>
        <v>10.11555592430453</v>
      </c>
      <c r="O225" s="1">
        <f t="shared" si="35"/>
        <v>1.0176598493703082</v>
      </c>
      <c r="P225" s="16">
        <v>224</v>
      </c>
      <c r="Q225">
        <f t="shared" si="36"/>
        <v>0.88690476190476186</v>
      </c>
      <c r="R225" s="1">
        <f t="shared" si="37"/>
        <v>1.2102304517744078</v>
      </c>
    </row>
    <row r="226" spans="5:18" x14ac:dyDescent="0.3">
      <c r="E226" s="4">
        <v>225</v>
      </c>
      <c r="F226" s="1">
        <v>115.610542</v>
      </c>
      <c r="G226" s="1">
        <f t="shared" si="33"/>
        <v>110.63968331030645</v>
      </c>
      <c r="H226" s="1">
        <f t="shared" si="34"/>
        <v>4.9708586896935429</v>
      </c>
      <c r="J226" s="4">
        <v>210</v>
      </c>
      <c r="K226" s="1">
        <v>117.117943</v>
      </c>
      <c r="L226" s="1">
        <f t="shared" si="30"/>
        <v>106.98398931876838</v>
      </c>
      <c r="M226" s="1">
        <f t="shared" si="31"/>
        <v>10.133953681231617</v>
      </c>
      <c r="N226" s="1">
        <f t="shared" si="32"/>
        <v>10.133953681231617</v>
      </c>
      <c r="O226" s="1">
        <f t="shared" si="35"/>
        <v>1.0195107272343893</v>
      </c>
      <c r="P226" s="16">
        <v>225</v>
      </c>
      <c r="Q226">
        <f t="shared" si="36"/>
        <v>0.89087301587301593</v>
      </c>
      <c r="R226" s="1">
        <f t="shared" si="37"/>
        <v>1.2311842297805575</v>
      </c>
    </row>
    <row r="227" spans="5:18" x14ac:dyDescent="0.3">
      <c r="E227" s="4">
        <v>226</v>
      </c>
      <c r="F227" s="1">
        <v>116.58886</v>
      </c>
      <c r="G227" s="1">
        <f t="shared" si="33"/>
        <v>110.88339624307567</v>
      </c>
      <c r="H227" s="1">
        <f t="shared" si="34"/>
        <v>5.7054637569243312</v>
      </c>
      <c r="J227" s="4">
        <v>56</v>
      </c>
      <c r="K227" s="1">
        <v>79.622337000000002</v>
      </c>
      <c r="L227" s="1">
        <f t="shared" si="30"/>
        <v>69.452197672310689</v>
      </c>
      <c r="M227" s="1">
        <f t="shared" si="31"/>
        <v>10.170139327689313</v>
      </c>
      <c r="N227" s="1">
        <f t="shared" si="32"/>
        <v>10.170139327689313</v>
      </c>
      <c r="O227" s="1">
        <f t="shared" si="35"/>
        <v>1.0231511281969334</v>
      </c>
      <c r="P227" s="16">
        <v>226</v>
      </c>
      <c r="Q227">
        <f t="shared" si="36"/>
        <v>0.89484126984126988</v>
      </c>
      <c r="R227" s="1">
        <f t="shared" si="37"/>
        <v>1.2526929839120398</v>
      </c>
    </row>
    <row r="228" spans="5:18" x14ac:dyDescent="0.3">
      <c r="E228" s="4">
        <v>227</v>
      </c>
      <c r="F228" s="1">
        <v>112.82534800000001</v>
      </c>
      <c r="G228" s="1">
        <f t="shared" si="33"/>
        <v>111.12710917584488</v>
      </c>
      <c r="H228" s="1">
        <f t="shared" si="34"/>
        <v>1.6982388241551263</v>
      </c>
      <c r="J228" s="4">
        <v>47</v>
      </c>
      <c r="K228" s="1">
        <v>77.500693999999996</v>
      </c>
      <c r="L228" s="1">
        <f t="shared" si="30"/>
        <v>67.25878127738784</v>
      </c>
      <c r="M228" s="1">
        <f t="shared" si="31"/>
        <v>10.241912722612156</v>
      </c>
      <c r="N228" s="1">
        <f t="shared" si="32"/>
        <v>10.241912722612156</v>
      </c>
      <c r="O228" s="1">
        <f t="shared" si="35"/>
        <v>1.030371779519762</v>
      </c>
      <c r="P228" s="16">
        <v>227</v>
      </c>
      <c r="Q228">
        <f t="shared" si="36"/>
        <v>0.89880952380952384</v>
      </c>
      <c r="R228" s="1">
        <f t="shared" si="37"/>
        <v>1.2747974249655289</v>
      </c>
    </row>
    <row r="229" spans="5:18" x14ac:dyDescent="0.3">
      <c r="E229" s="4">
        <v>228</v>
      </c>
      <c r="F229" s="1">
        <v>116.29935500000001</v>
      </c>
      <c r="G229" s="1">
        <f t="shared" si="33"/>
        <v>111.37082210861408</v>
      </c>
      <c r="H229" s="1">
        <f t="shared" si="34"/>
        <v>4.9285328913859274</v>
      </c>
      <c r="J229" s="4">
        <v>51</v>
      </c>
      <c r="K229" s="1">
        <v>78.481621000000004</v>
      </c>
      <c r="L229" s="1">
        <f t="shared" si="30"/>
        <v>68.233633008464665</v>
      </c>
      <c r="M229" s="1">
        <f t="shared" si="31"/>
        <v>10.247987991535339</v>
      </c>
      <c r="N229" s="1">
        <f t="shared" si="32"/>
        <v>10.247987991535339</v>
      </c>
      <c r="O229" s="1">
        <f t="shared" si="35"/>
        <v>1.0309829725479569</v>
      </c>
      <c r="P229" s="16">
        <v>228</v>
      </c>
      <c r="Q229">
        <f t="shared" si="36"/>
        <v>0.90277777777777779</v>
      </c>
      <c r="R229" s="1">
        <f t="shared" si="37"/>
        <v>1.2975429286165541</v>
      </c>
    </row>
    <row r="230" spans="5:18" x14ac:dyDescent="0.3">
      <c r="E230" s="4">
        <v>229</v>
      </c>
      <c r="F230" s="1">
        <v>112.96511099999999</v>
      </c>
      <c r="G230" s="1">
        <f t="shared" si="33"/>
        <v>111.61453504138328</v>
      </c>
      <c r="H230" s="1">
        <f t="shared" si="34"/>
        <v>1.3505759586167159</v>
      </c>
      <c r="J230" s="4">
        <v>191</v>
      </c>
      <c r="K230" s="1">
        <v>112.815369</v>
      </c>
      <c r="L230" s="1">
        <f t="shared" si="30"/>
        <v>102.35344359615347</v>
      </c>
      <c r="M230" s="1">
        <f t="shared" si="31"/>
        <v>10.461925403846536</v>
      </c>
      <c r="N230" s="1">
        <f t="shared" si="32"/>
        <v>10.461925403846536</v>
      </c>
      <c r="O230" s="1">
        <f t="shared" si="35"/>
        <v>1.0525058148332913</v>
      </c>
      <c r="P230" s="16">
        <v>229</v>
      </c>
      <c r="Q230">
        <f t="shared" si="36"/>
        <v>0.90674603174603174</v>
      </c>
      <c r="R230" s="1">
        <f t="shared" si="37"/>
        <v>1.3209802893126328</v>
      </c>
    </row>
    <row r="231" spans="5:18" x14ac:dyDescent="0.3">
      <c r="E231" s="4">
        <v>230</v>
      </c>
      <c r="F231" s="1">
        <v>114.881805</v>
      </c>
      <c r="G231" s="1">
        <f t="shared" si="33"/>
        <v>111.85824797415249</v>
      </c>
      <c r="H231" s="1">
        <f t="shared" si="34"/>
        <v>3.0235570258475093</v>
      </c>
      <c r="J231" s="4">
        <v>55</v>
      </c>
      <c r="K231" s="1">
        <v>79.737899999999996</v>
      </c>
      <c r="L231" s="1">
        <f t="shared" si="30"/>
        <v>69.20848473954149</v>
      </c>
      <c r="M231" s="1">
        <f t="shared" si="31"/>
        <v>10.529415260458507</v>
      </c>
      <c r="N231" s="1">
        <f t="shared" si="32"/>
        <v>10.529415260458507</v>
      </c>
      <c r="O231" s="1">
        <f t="shared" si="35"/>
        <v>1.059295527413372</v>
      </c>
      <c r="P231" s="16">
        <v>230</v>
      </c>
      <c r="Q231">
        <f t="shared" si="36"/>
        <v>0.9107142857142857</v>
      </c>
      <c r="R231" s="1">
        <f t="shared" si="37"/>
        <v>1.3451666341766386</v>
      </c>
    </row>
    <row r="232" spans="5:18" x14ac:dyDescent="0.3">
      <c r="E232" s="4">
        <v>231</v>
      </c>
      <c r="F232" s="1">
        <v>114.77198799999999</v>
      </c>
      <c r="G232" s="1">
        <f t="shared" si="33"/>
        <v>112.1019609069217</v>
      </c>
      <c r="H232" s="1">
        <f t="shared" si="34"/>
        <v>2.6700270930782892</v>
      </c>
      <c r="J232" s="4">
        <v>189</v>
      </c>
      <c r="K232" s="1">
        <v>112.533356</v>
      </c>
      <c r="L232" s="1">
        <f t="shared" si="30"/>
        <v>101.86601773061506</v>
      </c>
      <c r="M232" s="1">
        <f t="shared" si="31"/>
        <v>10.667338269384942</v>
      </c>
      <c r="N232" s="1">
        <f t="shared" si="32"/>
        <v>10.667338269384942</v>
      </c>
      <c r="O232" s="1">
        <f t="shared" si="35"/>
        <v>1.0731710582827667</v>
      </c>
      <c r="P232" s="16">
        <v>231</v>
      </c>
      <c r="Q232">
        <f t="shared" si="36"/>
        <v>0.91468253968253965</v>
      </c>
      <c r="R232" s="1">
        <f t="shared" si="37"/>
        <v>1.3701665397259748</v>
      </c>
    </row>
    <row r="233" spans="5:18" x14ac:dyDescent="0.3">
      <c r="E233" s="4">
        <v>232</v>
      </c>
      <c r="F233" s="1">
        <v>116.768547</v>
      </c>
      <c r="G233" s="1">
        <f t="shared" si="33"/>
        <v>112.3456738396909</v>
      </c>
      <c r="H233" s="1">
        <f t="shared" si="34"/>
        <v>4.4228731603090949</v>
      </c>
      <c r="J233" s="4">
        <v>48</v>
      </c>
      <c r="K233" s="1">
        <v>78.358695999999995</v>
      </c>
      <c r="L233" s="1">
        <f t="shared" si="30"/>
        <v>67.502494210157053</v>
      </c>
      <c r="M233" s="1">
        <f t="shared" si="31"/>
        <v>10.856201789842942</v>
      </c>
      <c r="N233" s="1">
        <f t="shared" si="32"/>
        <v>10.856201789842942</v>
      </c>
      <c r="O233" s="1">
        <f t="shared" si="35"/>
        <v>1.0921713804814746</v>
      </c>
      <c r="P233" s="16">
        <v>232</v>
      </c>
      <c r="Q233">
        <f t="shared" si="36"/>
        <v>0.91865079365079361</v>
      </c>
      <c r="R233" s="1">
        <f t="shared" si="37"/>
        <v>1.3960534082549898</v>
      </c>
    </row>
    <row r="234" spans="5:18" x14ac:dyDescent="0.3">
      <c r="E234" s="4">
        <v>233</v>
      </c>
      <c r="F234" s="1">
        <v>124.18575300000001</v>
      </c>
      <c r="G234" s="1">
        <f t="shared" si="33"/>
        <v>112.5893867724601</v>
      </c>
      <c r="H234" s="1">
        <f t="shared" si="34"/>
        <v>11.596366227539903</v>
      </c>
      <c r="J234" s="4">
        <v>194</v>
      </c>
      <c r="K234" s="1">
        <v>114.41011</v>
      </c>
      <c r="L234" s="1">
        <f t="shared" si="30"/>
        <v>103.08458239446108</v>
      </c>
      <c r="M234" s="1">
        <f t="shared" si="31"/>
        <v>11.325527605538923</v>
      </c>
      <c r="N234" s="1">
        <f t="shared" si="32"/>
        <v>11.325527605538923</v>
      </c>
      <c r="O234" s="1">
        <f t="shared" si="35"/>
        <v>1.1393871778613507</v>
      </c>
      <c r="P234" s="16">
        <v>233</v>
      </c>
      <c r="Q234">
        <f t="shared" si="36"/>
        <v>0.92261904761904767</v>
      </c>
      <c r="R234" s="1">
        <f t="shared" si="37"/>
        <v>1.4229111803109853</v>
      </c>
    </row>
    <row r="235" spans="5:18" x14ac:dyDescent="0.3">
      <c r="E235" s="4">
        <v>234</v>
      </c>
      <c r="F235" s="1">
        <v>120.891434</v>
      </c>
      <c r="G235" s="1">
        <f t="shared" si="33"/>
        <v>112.83309970522932</v>
      </c>
      <c r="H235" s="1">
        <f t="shared" si="34"/>
        <v>8.0583342947706882</v>
      </c>
      <c r="J235" s="4">
        <v>44</v>
      </c>
      <c r="K235" s="1">
        <v>77.923537999999994</v>
      </c>
      <c r="L235" s="1">
        <f t="shared" si="30"/>
        <v>66.527642479080228</v>
      </c>
      <c r="M235" s="1">
        <f t="shared" si="31"/>
        <v>11.395895520919765</v>
      </c>
      <c r="N235" s="1">
        <f t="shared" si="32"/>
        <v>11.395895520919765</v>
      </c>
      <c r="O235" s="1">
        <f t="shared" si="35"/>
        <v>1.1464664330899152</v>
      </c>
      <c r="P235" s="16">
        <v>234</v>
      </c>
      <c r="Q235">
        <f t="shared" si="36"/>
        <v>0.92658730158730163</v>
      </c>
      <c r="R235" s="1">
        <f t="shared" si="37"/>
        <v>1.4508364874126363</v>
      </c>
    </row>
    <row r="236" spans="5:18" x14ac:dyDescent="0.3">
      <c r="E236" s="4">
        <v>235</v>
      </c>
      <c r="F236" s="1">
        <v>120.98127700000001</v>
      </c>
      <c r="G236" s="1">
        <f t="shared" si="33"/>
        <v>113.07681263799853</v>
      </c>
      <c r="H236" s="1">
        <f t="shared" si="34"/>
        <v>7.9044643620014767</v>
      </c>
      <c r="J236" s="4">
        <v>233</v>
      </c>
      <c r="K236" s="1">
        <v>124.18575300000001</v>
      </c>
      <c r="L236" s="1">
        <f t="shared" si="30"/>
        <v>112.5893867724601</v>
      </c>
      <c r="M236" s="1">
        <f t="shared" si="31"/>
        <v>11.596366227539903</v>
      </c>
      <c r="N236" s="1">
        <f t="shared" si="32"/>
        <v>11.596366227539903</v>
      </c>
      <c r="O236" s="1">
        <f t="shared" si="35"/>
        <v>1.1666344782896887</v>
      </c>
      <c r="P236" s="16">
        <v>235</v>
      </c>
      <c r="Q236">
        <f t="shared" si="36"/>
        <v>0.93055555555555558</v>
      </c>
      <c r="R236" s="1">
        <f t="shared" si="37"/>
        <v>1.4799413890351927</v>
      </c>
    </row>
    <row r="237" spans="5:18" x14ac:dyDescent="0.3">
      <c r="E237" s="4">
        <v>236</v>
      </c>
      <c r="F237" s="1">
        <v>120.502106</v>
      </c>
      <c r="G237" s="1">
        <f t="shared" si="33"/>
        <v>113.32052557076773</v>
      </c>
      <c r="H237" s="1">
        <f t="shared" si="34"/>
        <v>7.1815804292322696</v>
      </c>
      <c r="J237" s="4">
        <v>193</v>
      </c>
      <c r="K237" s="1">
        <v>114.709602</v>
      </c>
      <c r="L237" s="1">
        <f t="shared" si="30"/>
        <v>102.84086946169188</v>
      </c>
      <c r="M237" s="1">
        <f t="shared" si="31"/>
        <v>11.868732538308123</v>
      </c>
      <c r="N237" s="1">
        <f t="shared" si="32"/>
        <v>11.868732538308123</v>
      </c>
      <c r="O237" s="1">
        <f t="shared" si="35"/>
        <v>1.1940354694822701</v>
      </c>
      <c r="P237" s="16">
        <v>236</v>
      </c>
      <c r="Q237">
        <f t="shared" si="36"/>
        <v>0.93452380952380953</v>
      </c>
      <c r="R237" s="1">
        <f t="shared" si="37"/>
        <v>1.5103568962835032</v>
      </c>
    </row>
    <row r="238" spans="5:18" x14ac:dyDescent="0.3">
      <c r="E238" s="4">
        <v>237</v>
      </c>
      <c r="F238" s="1">
        <v>118.81501</v>
      </c>
      <c r="G238" s="1">
        <f t="shared" si="33"/>
        <v>113.56423850353693</v>
      </c>
      <c r="H238" s="1">
        <f t="shared" si="34"/>
        <v>5.2507714964630736</v>
      </c>
      <c r="J238" s="4">
        <v>196</v>
      </c>
      <c r="K238" s="1">
        <v>115.508217</v>
      </c>
      <c r="L238" s="1">
        <f t="shared" si="30"/>
        <v>103.57200825999949</v>
      </c>
      <c r="M238" s="1">
        <f t="shared" si="31"/>
        <v>11.936208740000509</v>
      </c>
      <c r="N238" s="1">
        <f t="shared" si="32"/>
        <v>11.936208740000509</v>
      </c>
      <c r="O238" s="1">
        <f t="shared" si="35"/>
        <v>1.2008238083302978</v>
      </c>
      <c r="P238" s="16">
        <v>237</v>
      </c>
      <c r="Q238">
        <f t="shared" si="36"/>
        <v>0.93849206349206349</v>
      </c>
      <c r="R238" s="1">
        <f t="shared" si="37"/>
        <v>1.5422375718953325</v>
      </c>
    </row>
    <row r="239" spans="5:18" x14ac:dyDescent="0.3">
      <c r="E239" s="4">
        <v>238</v>
      </c>
      <c r="F239" s="1">
        <v>115.78025100000001</v>
      </c>
      <c r="G239" s="1">
        <f t="shared" si="33"/>
        <v>113.80795143630613</v>
      </c>
      <c r="H239" s="1">
        <f t="shared" si="34"/>
        <v>1.9722995636938805</v>
      </c>
      <c r="J239" s="4">
        <v>195</v>
      </c>
      <c r="K239" s="1">
        <v>115.363472</v>
      </c>
      <c r="L239" s="1">
        <f t="shared" si="30"/>
        <v>103.32829532723029</v>
      </c>
      <c r="M239" s="1">
        <f t="shared" si="31"/>
        <v>12.035176672769708</v>
      </c>
      <c r="N239" s="1">
        <f t="shared" si="32"/>
        <v>12.035176672769708</v>
      </c>
      <c r="O239" s="1">
        <f t="shared" si="35"/>
        <v>1.2107803240480752</v>
      </c>
      <c r="P239" s="16">
        <v>238</v>
      </c>
      <c r="Q239">
        <f t="shared" si="36"/>
        <v>0.94246031746031744</v>
      </c>
      <c r="R239" s="1">
        <f t="shared" si="37"/>
        <v>1.5757676293730736</v>
      </c>
    </row>
    <row r="240" spans="5:18" x14ac:dyDescent="0.3">
      <c r="E240" s="4">
        <v>239</v>
      </c>
      <c r="F240" s="1">
        <v>117.30761699999999</v>
      </c>
      <c r="G240" s="1">
        <f t="shared" si="33"/>
        <v>114.05166436907534</v>
      </c>
      <c r="H240" s="1">
        <f t="shared" si="34"/>
        <v>3.2559526309246536</v>
      </c>
      <c r="J240" s="4">
        <v>187</v>
      </c>
      <c r="K240" s="1">
        <v>113.501678</v>
      </c>
      <c r="L240" s="1">
        <f t="shared" si="30"/>
        <v>101.37859186507664</v>
      </c>
      <c r="M240" s="1">
        <f t="shared" si="31"/>
        <v>12.123086134923355</v>
      </c>
      <c r="N240" s="1">
        <f t="shared" si="32"/>
        <v>12.123086134923355</v>
      </c>
      <c r="O240" s="1">
        <f t="shared" si="35"/>
        <v>1.2196243194431831</v>
      </c>
      <c r="P240" s="16">
        <v>239</v>
      </c>
      <c r="Q240">
        <f t="shared" si="36"/>
        <v>0.9464285714285714</v>
      </c>
      <c r="R240" s="1">
        <f t="shared" si="37"/>
        <v>1.6111691623526765</v>
      </c>
    </row>
    <row r="241" spans="5:18" x14ac:dyDescent="0.3">
      <c r="E241" s="4">
        <v>240</v>
      </c>
      <c r="F241" s="1">
        <v>116.668724</v>
      </c>
      <c r="G241" s="1">
        <f t="shared" si="33"/>
        <v>114.29537730184455</v>
      </c>
      <c r="H241" s="1">
        <f t="shared" si="34"/>
        <v>2.3733466981554443</v>
      </c>
      <c r="J241" s="4">
        <v>192</v>
      </c>
      <c r="K241" s="1">
        <v>114.81192</v>
      </c>
      <c r="L241" s="1">
        <f t="shared" si="30"/>
        <v>102.59715652892268</v>
      </c>
      <c r="M241" s="1">
        <f t="shared" si="31"/>
        <v>12.214763471077319</v>
      </c>
      <c r="N241" s="1">
        <f t="shared" si="32"/>
        <v>12.214763471077319</v>
      </c>
      <c r="O241" s="1">
        <f t="shared" si="35"/>
        <v>1.2288473759710947</v>
      </c>
      <c r="P241" s="16">
        <v>240</v>
      </c>
      <c r="Q241">
        <f t="shared" si="36"/>
        <v>0.95039682539682535</v>
      </c>
      <c r="R241" s="1">
        <f t="shared" si="37"/>
        <v>1.6487134702908506</v>
      </c>
    </row>
    <row r="242" spans="5:18" x14ac:dyDescent="0.3">
      <c r="E242" s="4">
        <v>241</v>
      </c>
      <c r="F242" s="1">
        <v>115.55064400000001</v>
      </c>
      <c r="G242" s="1">
        <f t="shared" si="33"/>
        <v>114.53909023461375</v>
      </c>
      <c r="H242" s="1">
        <f t="shared" si="34"/>
        <v>1.0115537653862532</v>
      </c>
      <c r="J242" s="4">
        <v>208</v>
      </c>
      <c r="K242" s="1">
        <v>120.751671</v>
      </c>
      <c r="L242" s="1">
        <f t="shared" si="30"/>
        <v>106.49656345322997</v>
      </c>
      <c r="M242" s="1">
        <f t="shared" si="31"/>
        <v>14.255107546770034</v>
      </c>
      <c r="N242" s="1">
        <f t="shared" si="32"/>
        <v>14.255107546770034</v>
      </c>
      <c r="O242" s="1">
        <f t="shared" si="35"/>
        <v>1.4341130341584181</v>
      </c>
      <c r="P242" s="16">
        <v>241</v>
      </c>
      <c r="Q242">
        <f t="shared" si="36"/>
        <v>0.95436507936507942</v>
      </c>
      <c r="R242" s="1">
        <f t="shared" si="37"/>
        <v>1.688737002266798</v>
      </c>
    </row>
    <row r="243" spans="5:18" x14ac:dyDescent="0.3">
      <c r="E243" s="4">
        <v>242</v>
      </c>
      <c r="F243" s="1">
        <v>114.84187300000001</v>
      </c>
      <c r="G243" s="1">
        <f t="shared" si="33"/>
        <v>114.78280316738295</v>
      </c>
      <c r="H243" s="1">
        <f t="shared" si="34"/>
        <v>5.906983261705534E-2</v>
      </c>
      <c r="J243" s="4">
        <v>197</v>
      </c>
      <c r="K243" s="1">
        <v>118.071297</v>
      </c>
      <c r="L243" s="1">
        <f t="shared" si="30"/>
        <v>103.81572119276871</v>
      </c>
      <c r="M243" s="1">
        <f t="shared" si="31"/>
        <v>14.255575807231295</v>
      </c>
      <c r="N243" s="1">
        <f t="shared" si="32"/>
        <v>14.255575807231295</v>
      </c>
      <c r="O243" s="1">
        <f t="shared" si="35"/>
        <v>1.4341601427774637</v>
      </c>
      <c r="P243" s="16">
        <v>242</v>
      </c>
      <c r="Q243">
        <f t="shared" si="36"/>
        <v>0.95833333333333337</v>
      </c>
      <c r="R243" s="1">
        <f t="shared" si="37"/>
        <v>1.7316643961222455</v>
      </c>
    </row>
    <row r="244" spans="5:18" x14ac:dyDescent="0.3">
      <c r="E244" s="4">
        <v>243</v>
      </c>
      <c r="F244" s="1">
        <v>114.85185199999999</v>
      </c>
      <c r="G244" s="1">
        <f t="shared" si="33"/>
        <v>115.02651610015216</v>
      </c>
      <c r="H244" s="1">
        <f t="shared" si="34"/>
        <v>-0.17466410015217093</v>
      </c>
      <c r="J244" s="4">
        <v>207</v>
      </c>
      <c r="K244" s="1">
        <v>120.671806</v>
      </c>
      <c r="L244" s="1">
        <f t="shared" si="30"/>
        <v>106.25285052046075</v>
      </c>
      <c r="M244" s="1">
        <f t="shared" si="31"/>
        <v>14.41895547953925</v>
      </c>
      <c r="N244" s="1">
        <f t="shared" si="32"/>
        <v>14.41895547953925</v>
      </c>
      <c r="O244" s="1">
        <f t="shared" si="35"/>
        <v>1.4505967018707311</v>
      </c>
      <c r="P244" s="16">
        <v>243</v>
      </c>
      <c r="Q244">
        <f t="shared" si="36"/>
        <v>0.96230158730158732</v>
      </c>
      <c r="R244" s="1">
        <f t="shared" si="37"/>
        <v>1.7780428020381671</v>
      </c>
    </row>
    <row r="245" spans="5:18" x14ac:dyDescent="0.3">
      <c r="E245" s="4">
        <v>244</v>
      </c>
      <c r="F245" s="1">
        <v>116.39917800000001</v>
      </c>
      <c r="G245" s="1">
        <f t="shared" si="33"/>
        <v>115.27022903292138</v>
      </c>
      <c r="H245" s="1">
        <f t="shared" si="34"/>
        <v>1.1289489670786281</v>
      </c>
      <c r="J245" s="4">
        <v>203</v>
      </c>
      <c r="K245" s="1">
        <v>124.592552</v>
      </c>
      <c r="L245" s="1">
        <f t="shared" si="30"/>
        <v>105.27799878938393</v>
      </c>
      <c r="M245" s="1">
        <f t="shared" si="31"/>
        <v>19.314553210616069</v>
      </c>
      <c r="N245" s="1">
        <f t="shared" si="32"/>
        <v>19.314553210616069</v>
      </c>
      <c r="O245" s="1">
        <f t="shared" si="35"/>
        <v>1.9431107353916104</v>
      </c>
      <c r="P245" s="16">
        <v>244</v>
      </c>
      <c r="Q245">
        <f t="shared" si="36"/>
        <v>0.96626984126984128</v>
      </c>
      <c r="R245" s="1">
        <f t="shared" si="37"/>
        <v>1.8285948988056846</v>
      </c>
    </row>
    <row r="246" spans="5:18" x14ac:dyDescent="0.3">
      <c r="E246" s="4">
        <v>245</v>
      </c>
      <c r="F246" s="1">
        <v>111.008476</v>
      </c>
      <c r="G246" s="1">
        <f t="shared" si="33"/>
        <v>115.51394196569058</v>
      </c>
      <c r="H246" s="1">
        <f t="shared" si="34"/>
        <v>-4.5054659656905756</v>
      </c>
      <c r="J246" s="4">
        <v>202</v>
      </c>
      <c r="K246" s="1">
        <v>124.794701</v>
      </c>
      <c r="L246" s="1">
        <f t="shared" si="30"/>
        <v>105.03428585661473</v>
      </c>
      <c r="M246" s="1">
        <f t="shared" si="31"/>
        <v>19.760415143385273</v>
      </c>
      <c r="N246" s="1">
        <f t="shared" si="32"/>
        <v>19.760415143385273</v>
      </c>
      <c r="O246" s="1">
        <f t="shared" si="35"/>
        <v>1.9879659851413229</v>
      </c>
      <c r="P246" s="16">
        <v>245</v>
      </c>
      <c r="Q246">
        <f t="shared" si="36"/>
        <v>0.97023809523809523</v>
      </c>
      <c r="R246" s="1">
        <f t="shared" si="37"/>
        <v>1.8843044227824219</v>
      </c>
    </row>
    <row r="247" spans="5:18" x14ac:dyDescent="0.3">
      <c r="E247" s="4">
        <v>246</v>
      </c>
      <c r="F247" s="1">
        <v>115.12138400000001</v>
      </c>
      <c r="G247" s="1">
        <f t="shared" si="33"/>
        <v>115.75765489845978</v>
      </c>
      <c r="H247" s="1">
        <f t="shared" si="34"/>
        <v>-0.63627089845977025</v>
      </c>
      <c r="J247" s="4">
        <v>200</v>
      </c>
      <c r="K247" s="1">
        <v>124.610016</v>
      </c>
      <c r="L247" s="1">
        <f t="shared" si="30"/>
        <v>104.54685999107632</v>
      </c>
      <c r="M247" s="1">
        <f t="shared" si="31"/>
        <v>20.063156008923684</v>
      </c>
      <c r="N247" s="1">
        <f t="shared" si="32"/>
        <v>20.063156008923684</v>
      </c>
      <c r="O247" s="1">
        <f t="shared" si="35"/>
        <v>2.0184227614102195</v>
      </c>
      <c r="P247" s="16">
        <v>246</v>
      </c>
      <c r="Q247">
        <f t="shared" si="36"/>
        <v>0.97420634920634919</v>
      </c>
      <c r="R247" s="1">
        <f t="shared" si="37"/>
        <v>1.946561720798984</v>
      </c>
    </row>
    <row r="248" spans="5:18" x14ac:dyDescent="0.3">
      <c r="E248" s="4">
        <v>247</v>
      </c>
      <c r="F248" s="1">
        <v>108.672516</v>
      </c>
      <c r="G248" s="1">
        <f t="shared" si="33"/>
        <v>116.00136783122899</v>
      </c>
      <c r="H248" s="1">
        <f t="shared" si="34"/>
        <v>-7.3288518312289881</v>
      </c>
      <c r="J248" s="4">
        <v>198</v>
      </c>
      <c r="K248" s="1">
        <v>124.1558</v>
      </c>
      <c r="L248" s="1">
        <f t="shared" si="30"/>
        <v>104.0594341255379</v>
      </c>
      <c r="M248" s="1">
        <f t="shared" si="31"/>
        <v>20.096365874462094</v>
      </c>
      <c r="N248" s="1">
        <f t="shared" si="32"/>
        <v>20.096365874462094</v>
      </c>
      <c r="O248" s="1">
        <f t="shared" si="35"/>
        <v>2.0217637885385678</v>
      </c>
      <c r="P248" s="16">
        <v>247</v>
      </c>
      <c r="Q248">
        <f t="shared" si="36"/>
        <v>0.97817460317460314</v>
      </c>
      <c r="R248" s="1">
        <f t="shared" si="37"/>
        <v>2.0174287103431894</v>
      </c>
    </row>
    <row r="249" spans="5:18" x14ac:dyDescent="0.3">
      <c r="E249" s="4">
        <v>248</v>
      </c>
      <c r="F249" s="1">
        <v>108.58266399999999</v>
      </c>
      <c r="G249" s="1">
        <f t="shared" si="33"/>
        <v>116.2450807639982</v>
      </c>
      <c r="H249" s="1">
        <f t="shared" si="34"/>
        <v>-7.662416763998209</v>
      </c>
      <c r="J249" s="4">
        <v>199</v>
      </c>
      <c r="K249" s="1">
        <v>125.640739</v>
      </c>
      <c r="L249" s="1">
        <f t="shared" si="30"/>
        <v>104.3031470583071</v>
      </c>
      <c r="M249" s="1">
        <f t="shared" si="31"/>
        <v>21.337591941692892</v>
      </c>
      <c r="N249" s="1">
        <f t="shared" si="32"/>
        <v>21.337591941692892</v>
      </c>
      <c r="O249" s="1">
        <f t="shared" si="35"/>
        <v>2.1466354161648504</v>
      </c>
      <c r="P249" s="16">
        <v>248</v>
      </c>
      <c r="Q249">
        <f t="shared" si="36"/>
        <v>0.9821428571428571</v>
      </c>
      <c r="R249" s="1">
        <f t="shared" si="37"/>
        <v>2.100165492844468</v>
      </c>
    </row>
    <row r="250" spans="5:18" x14ac:dyDescent="0.3">
      <c r="E250" s="4">
        <v>249</v>
      </c>
      <c r="F250" s="1">
        <v>110.24979399999999</v>
      </c>
      <c r="G250" s="1">
        <f t="shared" si="33"/>
        <v>116.4887936967674</v>
      </c>
      <c r="H250" s="1">
        <f t="shared" si="34"/>
        <v>-6.238999696767408</v>
      </c>
      <c r="J250" s="4">
        <v>201</v>
      </c>
      <c r="K250" s="1">
        <v>126.304596</v>
      </c>
      <c r="L250" s="1">
        <f t="shared" si="30"/>
        <v>104.79057292384553</v>
      </c>
      <c r="M250" s="1">
        <f t="shared" si="31"/>
        <v>21.514023076154473</v>
      </c>
      <c r="N250" s="1">
        <f t="shared" si="32"/>
        <v>21.514023076154473</v>
      </c>
      <c r="O250" s="1">
        <f t="shared" si="35"/>
        <v>2.1643849974102083</v>
      </c>
      <c r="P250" s="16">
        <v>249</v>
      </c>
      <c r="Q250">
        <f t="shared" si="36"/>
        <v>0.98611111111111116</v>
      </c>
      <c r="R250" s="1">
        <f t="shared" si="37"/>
        <v>2.2004105812100336</v>
      </c>
    </row>
    <row r="251" spans="5:18" x14ac:dyDescent="0.3">
      <c r="E251" s="4">
        <v>250</v>
      </c>
      <c r="F251" s="1">
        <v>114.752022</v>
      </c>
      <c r="G251" s="1">
        <f t="shared" si="33"/>
        <v>116.7325066295366</v>
      </c>
      <c r="H251" s="1">
        <f t="shared" si="34"/>
        <v>-1.9804846295366048</v>
      </c>
      <c r="J251" s="4">
        <v>204</v>
      </c>
      <c r="K251" s="1">
        <v>128.81774899999999</v>
      </c>
      <c r="L251" s="1">
        <f t="shared" si="30"/>
        <v>105.52171172215314</v>
      </c>
      <c r="M251" s="1">
        <f t="shared" si="31"/>
        <v>23.29603727784685</v>
      </c>
      <c r="N251" s="1">
        <f t="shared" si="32"/>
        <v>23.29603727784685</v>
      </c>
      <c r="O251" s="1">
        <f t="shared" si="35"/>
        <v>2.3436617784038041</v>
      </c>
      <c r="P251" s="16">
        <v>250</v>
      </c>
      <c r="Q251">
        <f t="shared" si="36"/>
        <v>0.99007936507936511</v>
      </c>
      <c r="R251" s="1">
        <f t="shared" si="37"/>
        <v>2.3293360530620011</v>
      </c>
    </row>
    <row r="252" spans="5:18" x14ac:dyDescent="0.3">
      <c r="E252" s="4">
        <v>251</v>
      </c>
      <c r="F252" s="1">
        <v>118.824997</v>
      </c>
      <c r="G252" s="1">
        <f t="shared" si="33"/>
        <v>116.9762195623058</v>
      </c>
      <c r="H252" s="1">
        <f t="shared" si="34"/>
        <v>1.8487774376941957</v>
      </c>
      <c r="J252" s="4">
        <v>206</v>
      </c>
      <c r="K252" s="1">
        <v>131.17369099999999</v>
      </c>
      <c r="L252" s="1">
        <f t="shared" si="30"/>
        <v>106.00913758769155</v>
      </c>
      <c r="M252" s="1">
        <f t="shared" si="31"/>
        <v>25.164553412308436</v>
      </c>
      <c r="N252" s="1">
        <f t="shared" si="32"/>
        <v>25.164553412308436</v>
      </c>
      <c r="O252" s="1">
        <f t="shared" si="35"/>
        <v>2.5316409524770171</v>
      </c>
      <c r="P252" s="16">
        <v>251</v>
      </c>
      <c r="Q252">
        <f t="shared" si="36"/>
        <v>0.99404761904761907</v>
      </c>
      <c r="R252" s="1">
        <f t="shared" si="37"/>
        <v>2.5149548778025288</v>
      </c>
    </row>
    <row r="253" spans="5:18" ht="16.2" thickBot="1" x14ac:dyDescent="0.35">
      <c r="E253" s="4">
        <v>252</v>
      </c>
      <c r="F253" s="1">
        <v>118.69000200000001</v>
      </c>
      <c r="G253" s="1">
        <f t="shared" si="33"/>
        <v>117.21993249507501</v>
      </c>
      <c r="H253" s="1">
        <f t="shared" si="34"/>
        <v>1.470069504924993</v>
      </c>
      <c r="J253" s="4">
        <v>205</v>
      </c>
      <c r="K253" s="1">
        <v>133.94889800000001</v>
      </c>
      <c r="L253" s="1">
        <f t="shared" si="30"/>
        <v>105.76542465492236</v>
      </c>
      <c r="M253" s="1">
        <f t="shared" si="31"/>
        <v>28.183473345077658</v>
      </c>
      <c r="N253" s="1">
        <f t="shared" si="32"/>
        <v>28.183473345077658</v>
      </c>
      <c r="O253" s="1">
        <f t="shared" si="35"/>
        <v>2.8353547203640916</v>
      </c>
      <c r="P253" s="16">
        <v>252</v>
      </c>
      <c r="Q253">
        <f t="shared" si="36"/>
        <v>0.99801587301587302</v>
      </c>
      <c r="R253" s="1">
        <f t="shared" si="37"/>
        <v>2.8806743591110586</v>
      </c>
    </row>
    <row r="254" spans="5:18" ht="16.2" thickBot="1" x14ac:dyDescent="0.35">
      <c r="E254" s="38">
        <v>253</v>
      </c>
      <c r="F254" s="5"/>
      <c r="G254" s="37">
        <f t="shared" si="33"/>
        <v>117.46364542784423</v>
      </c>
      <c r="J254" s="4"/>
      <c r="K254" s="18"/>
    </row>
    <row r="255" spans="5:18" x14ac:dyDescent="0.3">
      <c r="E255" s="38">
        <v>254</v>
      </c>
      <c r="G255" s="37">
        <f t="shared" si="33"/>
        <v>117.70735836061343</v>
      </c>
      <c r="J255" s="4"/>
      <c r="K255" s="6"/>
    </row>
    <row r="256" spans="5:18" x14ac:dyDescent="0.3">
      <c r="E256" s="38">
        <v>255</v>
      </c>
      <c r="G256" s="37">
        <f t="shared" si="33"/>
        <v>117.95107129338263</v>
      </c>
      <c r="J256" s="4"/>
      <c r="K256" s="6"/>
    </row>
    <row r="257" spans="3:11" x14ac:dyDescent="0.3">
      <c r="E257" s="38">
        <v>256</v>
      </c>
      <c r="G257" s="37">
        <f t="shared" si="33"/>
        <v>118.19478422615184</v>
      </c>
      <c r="J257" s="4"/>
      <c r="K257" s="6"/>
    </row>
    <row r="258" spans="3:11" x14ac:dyDescent="0.3">
      <c r="E258" s="38">
        <v>257</v>
      </c>
      <c r="G258" s="37">
        <f t="shared" si="33"/>
        <v>118.43849715892105</v>
      </c>
      <c r="J258" s="4"/>
      <c r="K258" s="6"/>
    </row>
    <row r="259" spans="3:11" x14ac:dyDescent="0.3">
      <c r="G259" s="1"/>
    </row>
    <row r="262" spans="3:11" x14ac:dyDescent="0.3">
      <c r="C262" t="s">
        <v>45</v>
      </c>
      <c r="H262" t="s">
        <v>47</v>
      </c>
    </row>
    <row r="263" spans="3:11" x14ac:dyDescent="0.3">
      <c r="C263" t="s">
        <v>48</v>
      </c>
      <c r="H263" t="s">
        <v>74</v>
      </c>
    </row>
    <row r="279" spans="3:8" x14ac:dyDescent="0.3">
      <c r="C279" t="s">
        <v>75</v>
      </c>
      <c r="H279" t="s">
        <v>76</v>
      </c>
    </row>
    <row r="282" spans="3:8" x14ac:dyDescent="0.3">
      <c r="C282" t="s">
        <v>46</v>
      </c>
    </row>
    <row r="298" spans="3:34" x14ac:dyDescent="0.3">
      <c r="C298" t="s">
        <v>50</v>
      </c>
    </row>
    <row r="302" spans="3:34" x14ac:dyDescent="0.3">
      <c r="E302" s="16" t="s">
        <v>5</v>
      </c>
      <c r="F302" s="16" t="s">
        <v>4</v>
      </c>
      <c r="G302" s="15" t="s">
        <v>29</v>
      </c>
      <c r="H302" s="32" t="s">
        <v>30</v>
      </c>
      <c r="J302" s="16" t="s">
        <v>5</v>
      </c>
      <c r="K302" s="16" t="s">
        <v>4</v>
      </c>
      <c r="L302" s="33" t="s">
        <v>29</v>
      </c>
      <c r="M302" s="36" t="s">
        <v>30</v>
      </c>
      <c r="N302" s="33" t="s">
        <v>40</v>
      </c>
      <c r="O302" s="33" t="s">
        <v>41</v>
      </c>
      <c r="P302" s="33" t="s">
        <v>42</v>
      </c>
      <c r="Q302" s="33" t="s">
        <v>43</v>
      </c>
      <c r="R302" s="33" t="s">
        <v>44</v>
      </c>
      <c r="T302" s="73" t="s">
        <v>51</v>
      </c>
      <c r="U302" s="73"/>
      <c r="V302" s="73"/>
      <c r="W302" s="73"/>
      <c r="X302" s="73"/>
      <c r="Y302" s="73"/>
      <c r="Z302" s="73"/>
      <c r="AB302" s="15" t="s">
        <v>61</v>
      </c>
      <c r="AC302" s="15" t="s">
        <v>62</v>
      </c>
      <c r="AD302" s="15" t="s">
        <v>63</v>
      </c>
      <c r="AE302" s="15" t="s">
        <v>64</v>
      </c>
      <c r="AF302" s="15" t="s">
        <v>65</v>
      </c>
      <c r="AG302" s="15" t="s">
        <v>66</v>
      </c>
      <c r="AH302" s="15" t="s">
        <v>67</v>
      </c>
    </row>
    <row r="303" spans="3:34" x14ac:dyDescent="0.3">
      <c r="C303" s="17" t="s">
        <v>23</v>
      </c>
      <c r="D303" s="19">
        <f>SLOPE(F303:F554,E303:E554)</f>
        <v>-3.1389257294555939E-2</v>
      </c>
      <c r="E303" s="4">
        <v>1</v>
      </c>
      <c r="F303" s="1">
        <v>177.02937299999999</v>
      </c>
      <c r="G303" s="1">
        <f>$D$303*E303+$D$304</f>
        <v>161.61830424681591</v>
      </c>
      <c r="H303" s="1">
        <f>F303-G303</f>
        <v>15.411068753184082</v>
      </c>
      <c r="J303" s="4">
        <v>92</v>
      </c>
      <c r="K303" s="1">
        <v>102.520172</v>
      </c>
      <c r="L303" s="1">
        <f t="shared" ref="L303:L366" si="38">$D$303*J303+$D$304</f>
        <v>158.76188183301133</v>
      </c>
      <c r="M303" s="1">
        <f t="shared" ref="M303:M366" si="39">K303-L303</f>
        <v>-56.241709833011328</v>
      </c>
      <c r="N303" s="1">
        <f t="shared" ref="N303:N366" si="40">K303-L303</f>
        <v>-56.241709833011328</v>
      </c>
      <c r="O303" s="1">
        <f>STANDARDIZE(N303,AVERAGE($N$303:$N$554),_xlfn.STDEV.S($N$303:$N$554))</f>
        <v>-3.2977922856897961</v>
      </c>
      <c r="P303" s="16">
        <v>1</v>
      </c>
      <c r="Q303" s="16">
        <f>(P303-0.5)/252</f>
        <v>1.984126984126984E-3</v>
      </c>
      <c r="R303" s="1">
        <f>_xlfn.NORM.S.INV(Q303)</f>
        <v>-2.8806743591110573</v>
      </c>
      <c r="T303" s="35"/>
      <c r="U303" s="35"/>
      <c r="V303" s="35"/>
      <c r="W303" s="35"/>
      <c r="X303" s="35"/>
      <c r="Y303" s="35"/>
      <c r="Z303" s="35"/>
      <c r="AB303" s="16">
        <v>1</v>
      </c>
      <c r="AC303" s="1">
        <f>V304</f>
        <v>-3.2977922856897961</v>
      </c>
      <c r="AD303" s="1">
        <f>AC303+$V$311</f>
        <v>-2.9797938572711971</v>
      </c>
      <c r="AE303" s="20">
        <f>_xlfn.NORM.DIST(AD303,$V$7,$V$8,1)-_xlfn.NORM.DIST(AC303,$V$7,$V$8,1)</f>
        <v>9.5497114192608654E-4</v>
      </c>
      <c r="AF303">
        <f>AE303*$V$6</f>
        <v>0.2406527277653738</v>
      </c>
      <c r="AG303" s="1">
        <f>COUNTIF(O303:O554, "&lt;="&amp;AD303)-COUNTIF(O303:O554, "&lt;"&amp;AC303)</f>
        <v>1</v>
      </c>
      <c r="AH303" s="19">
        <f>(AF303-AG303)^2/AF303</f>
        <v>2.3960180514236105</v>
      </c>
    </row>
    <row r="304" spans="3:34" x14ac:dyDescent="0.3">
      <c r="C304" s="17" t="s">
        <v>24</v>
      </c>
      <c r="D304" s="20">
        <f>INTERCEPT(F303:F554,E303:E554)</f>
        <v>161.64969350411047</v>
      </c>
      <c r="E304" s="4">
        <v>2</v>
      </c>
      <c r="F304" s="1">
        <v>176.658142</v>
      </c>
      <c r="G304" s="1">
        <f t="shared" ref="G304:G367" si="41">$D$303*E304+$D$304</f>
        <v>161.58691498952138</v>
      </c>
      <c r="H304" s="1">
        <f t="shared" ref="H304:H367" si="42">F304-G304</f>
        <v>15.071227010478623</v>
      </c>
      <c r="J304" s="4">
        <v>91</v>
      </c>
      <c r="K304" s="1">
        <v>111.048721</v>
      </c>
      <c r="L304" s="1">
        <f t="shared" si="38"/>
        <v>158.79327109030589</v>
      </c>
      <c r="M304" s="1">
        <f t="shared" si="39"/>
        <v>-47.744550090305893</v>
      </c>
      <c r="N304" s="1">
        <f t="shared" si="40"/>
        <v>-47.744550090305893</v>
      </c>
      <c r="O304" s="1">
        <f t="shared" ref="O304:O367" si="43">STANDARDIZE(N304,AVERAGE($N$303:$N$554),_xlfn.STDEV.S($N$303:$N$554))</f>
        <v>-2.799552315159592</v>
      </c>
      <c r="P304" s="16">
        <v>2</v>
      </c>
      <c r="Q304" s="16">
        <f t="shared" ref="Q304:Q367" si="44">(P304-0.5)/252</f>
        <v>5.9523809523809521E-3</v>
      </c>
      <c r="R304" s="1">
        <f t="shared" ref="R304:R367" si="45">_xlfn.NORM.S.INV(Q304)</f>
        <v>-2.514954877802527</v>
      </c>
      <c r="U304" s="39" t="s">
        <v>52</v>
      </c>
      <c r="V304" s="40">
        <f>MIN(O303:O554)</f>
        <v>-3.2977922856897961</v>
      </c>
      <c r="AB304" s="16">
        <v>2</v>
      </c>
      <c r="AC304" s="1">
        <f>AD303</f>
        <v>-2.9797938572711971</v>
      </c>
      <c r="AD304" s="1">
        <f t="shared" ref="AD304:AD318" si="46">AC304+$V$311</f>
        <v>-2.661795428852598</v>
      </c>
      <c r="AE304" s="20">
        <f t="shared" ref="AE304:AE318" si="47">_xlfn.NORM.DIST(AD304,$V$7,$V$8,1)-_xlfn.NORM.DIST(AC304,$V$7,$V$8,1)</f>
        <v>2.4440429152998637E-3</v>
      </c>
      <c r="AF304">
        <f t="shared" ref="AF304:AF319" si="48">AE304*$V$6</f>
        <v>0.61589881465556562</v>
      </c>
      <c r="AG304" s="1">
        <f t="shared" ref="AG304:AG318" si="49">COUNTIF(O304:O555, "&lt;="&amp;AD304)-COUNTIF(O304:O555, "&lt;"&amp;AC304)</f>
        <v>1</v>
      </c>
      <c r="AH304" s="19">
        <f t="shared" ref="AH304:AH318" si="50">(AF304-AG304)^2/AF304</f>
        <v>0.23954214080685654</v>
      </c>
    </row>
    <row r="305" spans="3:34" x14ac:dyDescent="0.3">
      <c r="D305" s="16"/>
      <c r="E305" s="4">
        <v>3</v>
      </c>
      <c r="F305" s="1">
        <v>177.810913</v>
      </c>
      <c r="G305" s="1">
        <f t="shared" si="41"/>
        <v>161.55552573222681</v>
      </c>
      <c r="H305" s="1">
        <f t="shared" si="42"/>
        <v>16.255387267773187</v>
      </c>
      <c r="J305" s="4">
        <v>90</v>
      </c>
      <c r="K305" s="1">
        <v>117.42538500000001</v>
      </c>
      <c r="L305" s="1">
        <f t="shared" si="38"/>
        <v>158.82466034760043</v>
      </c>
      <c r="M305" s="1">
        <f t="shared" si="39"/>
        <v>-41.399275347600422</v>
      </c>
      <c r="N305" s="1">
        <f t="shared" si="40"/>
        <v>-41.399275347600422</v>
      </c>
      <c r="O305" s="1">
        <f t="shared" si="43"/>
        <v>-2.4274904031159057</v>
      </c>
      <c r="P305" s="16">
        <v>3</v>
      </c>
      <c r="Q305" s="16">
        <f t="shared" si="44"/>
        <v>9.9206349206349201E-3</v>
      </c>
      <c r="R305" s="1">
        <f t="shared" si="45"/>
        <v>-2.3293360530619998</v>
      </c>
      <c r="U305" s="39" t="s">
        <v>53</v>
      </c>
      <c r="V305" s="40">
        <f>MAX(O303:O554)</f>
        <v>1.7901825690077893</v>
      </c>
      <c r="AB305" s="16">
        <v>3</v>
      </c>
      <c r="AC305" s="1">
        <f t="shared" ref="AC305:AC318" si="51">AD304</f>
        <v>-2.661795428852598</v>
      </c>
      <c r="AD305" s="1">
        <f t="shared" si="46"/>
        <v>-2.343797000433999</v>
      </c>
      <c r="AE305" s="20">
        <f t="shared" si="47"/>
        <v>5.6580237983744515E-3</v>
      </c>
      <c r="AF305">
        <f t="shared" si="48"/>
        <v>1.4258219971903618</v>
      </c>
      <c r="AG305" s="1">
        <f t="shared" si="49"/>
        <v>3</v>
      </c>
      <c r="AH305" s="19">
        <f t="shared" si="50"/>
        <v>1.7379703703637686</v>
      </c>
    </row>
    <row r="306" spans="3:34" x14ac:dyDescent="0.3">
      <c r="C306" s="17" t="s">
        <v>27</v>
      </c>
      <c r="D306" s="19">
        <f>CORREL(F303:F554,E303:E554)</f>
        <v>-0.13296648984702517</v>
      </c>
      <c r="E306" s="4">
        <v>4</v>
      </c>
      <c r="F306" s="1">
        <v>177.752319</v>
      </c>
      <c r="G306" s="1">
        <f t="shared" si="41"/>
        <v>161.52413647493225</v>
      </c>
      <c r="H306" s="1">
        <f t="shared" si="42"/>
        <v>16.228182525067751</v>
      </c>
      <c r="J306" s="4">
        <v>89</v>
      </c>
      <c r="K306" s="1">
        <v>118.067001</v>
      </c>
      <c r="L306" s="1">
        <f t="shared" si="38"/>
        <v>158.85604960489499</v>
      </c>
      <c r="M306" s="1">
        <f t="shared" si="39"/>
        <v>-40.789048604894987</v>
      </c>
      <c r="N306" s="1">
        <f t="shared" si="40"/>
        <v>-40.789048604894987</v>
      </c>
      <c r="O306" s="1">
        <f t="shared" si="43"/>
        <v>-2.3917091110714308</v>
      </c>
      <c r="P306" s="16">
        <v>4</v>
      </c>
      <c r="Q306" s="16">
        <f t="shared" si="44"/>
        <v>1.3888888888888888E-2</v>
      </c>
      <c r="R306" s="1">
        <f t="shared" si="45"/>
        <v>-2.2004105812100327</v>
      </c>
      <c r="U306" s="39" t="s">
        <v>54</v>
      </c>
      <c r="V306" s="40">
        <f>V305-V304</f>
        <v>5.0879748546975856</v>
      </c>
      <c r="AB306" s="16">
        <v>4</v>
      </c>
      <c r="AC306" s="1">
        <f t="shared" si="51"/>
        <v>-2.343797000433999</v>
      </c>
      <c r="AD306" s="1">
        <f t="shared" si="46"/>
        <v>-2.0257985720153999</v>
      </c>
      <c r="AE306" s="20">
        <f t="shared" si="47"/>
        <v>1.1848436345541443E-2</v>
      </c>
      <c r="AF306">
        <f t="shared" si="48"/>
        <v>2.9858059590764436</v>
      </c>
      <c r="AG306" s="1">
        <f t="shared" si="49"/>
        <v>1</v>
      </c>
      <c r="AH306" s="19">
        <f t="shared" si="50"/>
        <v>1.3207239054219306</v>
      </c>
    </row>
    <row r="307" spans="3:34" x14ac:dyDescent="0.3">
      <c r="C307" s="17" t="s">
        <v>28</v>
      </c>
      <c r="D307" s="19">
        <f>D306^2</f>
        <v>1.7680087422239046E-2</v>
      </c>
      <c r="E307" s="4">
        <v>5</v>
      </c>
      <c r="F307" s="1">
        <v>176.37780799999999</v>
      </c>
      <c r="G307" s="1">
        <f t="shared" si="41"/>
        <v>161.49274721763769</v>
      </c>
      <c r="H307" s="1">
        <f t="shared" si="42"/>
        <v>14.885060782362302</v>
      </c>
      <c r="J307" s="4">
        <v>93</v>
      </c>
      <c r="K307" s="1">
        <v>117.96828499999999</v>
      </c>
      <c r="L307" s="1">
        <f t="shared" si="38"/>
        <v>158.73049257571677</v>
      </c>
      <c r="M307" s="1">
        <f t="shared" si="39"/>
        <v>-40.762207575716772</v>
      </c>
      <c r="N307" s="1">
        <f t="shared" si="40"/>
        <v>-40.762207575716772</v>
      </c>
      <c r="O307" s="1">
        <f t="shared" si="43"/>
        <v>-2.3901352588676712</v>
      </c>
      <c r="P307" s="16">
        <v>5</v>
      </c>
      <c r="Q307" s="16">
        <f t="shared" si="44"/>
        <v>1.7857142857142856E-2</v>
      </c>
      <c r="R307" s="1">
        <f t="shared" si="45"/>
        <v>-2.1001654928444697</v>
      </c>
      <c r="U307" s="39" t="s">
        <v>55</v>
      </c>
      <c r="V307" s="41">
        <v>252</v>
      </c>
      <c r="AB307" s="16">
        <v>5</v>
      </c>
      <c r="AC307" s="1">
        <f t="shared" si="51"/>
        <v>-2.0257985720153999</v>
      </c>
      <c r="AD307" s="1">
        <f t="shared" si="46"/>
        <v>-1.7078001435968009</v>
      </c>
      <c r="AE307" s="20">
        <f t="shared" si="47"/>
        <v>2.2444001053450572E-2</v>
      </c>
      <c r="AF307">
        <f t="shared" si="48"/>
        <v>5.6558882654695442</v>
      </c>
      <c r="AG307" s="1">
        <f t="shared" si="49"/>
        <v>6</v>
      </c>
      <c r="AH307" s="19">
        <f t="shared" si="50"/>
        <v>2.093621377998146E-2</v>
      </c>
    </row>
    <row r="308" spans="3:34" x14ac:dyDescent="0.3">
      <c r="D308" s="16"/>
      <c r="E308" s="4">
        <v>6</v>
      </c>
      <c r="F308" s="1">
        <v>178.43956</v>
      </c>
      <c r="G308" s="1">
        <f t="shared" si="41"/>
        <v>161.46135796034315</v>
      </c>
      <c r="H308" s="1">
        <f t="shared" si="42"/>
        <v>16.97820203965685</v>
      </c>
      <c r="J308" s="4">
        <v>128</v>
      </c>
      <c r="K308" s="1">
        <v>121.383652</v>
      </c>
      <c r="L308" s="1">
        <f t="shared" si="38"/>
        <v>157.63186857040731</v>
      </c>
      <c r="M308" s="1">
        <f t="shared" si="39"/>
        <v>-36.248216570407308</v>
      </c>
      <c r="N308" s="1">
        <f t="shared" si="40"/>
        <v>-36.248216570407308</v>
      </c>
      <c r="O308" s="1">
        <f t="shared" si="43"/>
        <v>-2.1254526103638889</v>
      </c>
      <c r="P308" s="16">
        <v>6</v>
      </c>
      <c r="Q308" s="16">
        <f t="shared" si="44"/>
        <v>2.1825396825396824E-2</v>
      </c>
      <c r="R308" s="1">
        <f t="shared" si="45"/>
        <v>-2.0174287103431898</v>
      </c>
      <c r="U308" s="39" t="s">
        <v>56</v>
      </c>
      <c r="V308" s="40">
        <f>AVERAGE(O303:O554)</f>
        <v>1.7886926507849745E-16</v>
      </c>
      <c r="AB308" s="16">
        <v>6</v>
      </c>
      <c r="AC308" s="1">
        <f t="shared" si="51"/>
        <v>-1.7078001435968009</v>
      </c>
      <c r="AD308" s="1">
        <f t="shared" si="46"/>
        <v>-1.3898017151782018</v>
      </c>
      <c r="AE308" s="20">
        <f t="shared" si="47"/>
        <v>3.8457832349121618E-2</v>
      </c>
      <c r="AF308">
        <f t="shared" si="48"/>
        <v>9.6913737519786469</v>
      </c>
      <c r="AG308" s="1">
        <f t="shared" si="49"/>
        <v>22</v>
      </c>
      <c r="AH308" s="19">
        <f t="shared" si="50"/>
        <v>15.632693980308895</v>
      </c>
    </row>
    <row r="309" spans="3:34" x14ac:dyDescent="0.3">
      <c r="C309" s="17" t="s">
        <v>31</v>
      </c>
      <c r="D309" s="1">
        <f>AVERAGE(H303:H554)</f>
        <v>5.9775817452833827E-14</v>
      </c>
      <c r="E309" s="4">
        <v>7</v>
      </c>
      <c r="F309" s="1">
        <v>176.52507</v>
      </c>
      <c r="G309" s="1">
        <f t="shared" si="41"/>
        <v>161.42996870304859</v>
      </c>
      <c r="H309" s="1">
        <f t="shared" si="42"/>
        <v>15.095101296951412</v>
      </c>
      <c r="J309" s="4">
        <v>130</v>
      </c>
      <c r="K309" s="1">
        <v>124.70488</v>
      </c>
      <c r="L309" s="1">
        <f t="shared" si="38"/>
        <v>157.56909005581821</v>
      </c>
      <c r="M309" s="1">
        <f t="shared" si="39"/>
        <v>-32.864210055818205</v>
      </c>
      <c r="N309" s="1">
        <f t="shared" si="40"/>
        <v>-32.864210055818205</v>
      </c>
      <c r="O309" s="1">
        <f t="shared" si="43"/>
        <v>-1.9270278005266588</v>
      </c>
      <c r="P309" s="16">
        <v>7</v>
      </c>
      <c r="Q309" s="16">
        <f t="shared" si="44"/>
        <v>2.5793650793650792E-2</v>
      </c>
      <c r="R309" s="1">
        <f t="shared" si="45"/>
        <v>-1.9465617207989845</v>
      </c>
      <c r="U309" s="39" t="s">
        <v>57</v>
      </c>
      <c r="V309" s="41">
        <f>_xlfn.STDEV.S(O303:O554)</f>
        <v>0.99999999999999978</v>
      </c>
      <c r="AB309" s="16">
        <v>7</v>
      </c>
      <c r="AC309" s="1">
        <f t="shared" si="51"/>
        <v>-1.3898017151782018</v>
      </c>
      <c r="AD309" s="1">
        <f t="shared" si="46"/>
        <v>-1.0718032867596028</v>
      </c>
      <c r="AE309" s="20">
        <f t="shared" si="47"/>
        <v>5.9609649697471956E-2</v>
      </c>
      <c r="AF309">
        <f t="shared" si="48"/>
        <v>15.021631723762933</v>
      </c>
      <c r="AG309" s="1">
        <f t="shared" si="49"/>
        <v>14</v>
      </c>
      <c r="AH309" s="19">
        <f t="shared" si="50"/>
        <v>6.9481891061656698E-2</v>
      </c>
    </row>
    <row r="310" spans="3:34" x14ac:dyDescent="0.3">
      <c r="C310" s="17" t="s">
        <v>32</v>
      </c>
      <c r="D310" s="1">
        <f>_xlfn.STDEV.S(H303:H554)</f>
        <v>17.054351808954927</v>
      </c>
      <c r="E310" s="4">
        <v>8</v>
      </c>
      <c r="F310" s="1">
        <v>176.839249</v>
      </c>
      <c r="G310" s="1">
        <f t="shared" si="41"/>
        <v>161.39857944575402</v>
      </c>
      <c r="H310" s="1">
        <f t="shared" si="42"/>
        <v>15.440669554245972</v>
      </c>
      <c r="J310" s="4">
        <v>101</v>
      </c>
      <c r="K310" s="1">
        <v>125.805862</v>
      </c>
      <c r="L310" s="1">
        <f t="shared" si="38"/>
        <v>158.47937851736032</v>
      </c>
      <c r="M310" s="1">
        <f t="shared" si="39"/>
        <v>-32.673516517360312</v>
      </c>
      <c r="N310" s="1">
        <f t="shared" si="40"/>
        <v>-32.673516517360312</v>
      </c>
      <c r="O310" s="1">
        <f t="shared" si="43"/>
        <v>-1.9158462827185316</v>
      </c>
      <c r="P310" s="16">
        <v>8</v>
      </c>
      <c r="Q310" s="16">
        <f t="shared" si="44"/>
        <v>2.976190476190476E-2</v>
      </c>
      <c r="R310" s="1">
        <f t="shared" si="45"/>
        <v>-1.8843044227824219</v>
      </c>
      <c r="U310" s="39" t="s">
        <v>58</v>
      </c>
      <c r="V310" s="41">
        <f>ROUNDUP(SQRT(COUNT(O303:O554)),0)</f>
        <v>16</v>
      </c>
      <c r="AB310" s="16">
        <v>8</v>
      </c>
      <c r="AC310" s="1">
        <f t="shared" si="51"/>
        <v>-1.0718032867596028</v>
      </c>
      <c r="AD310" s="1">
        <f t="shared" si="46"/>
        <v>-0.75380485834100375</v>
      </c>
      <c r="AE310" s="20">
        <f t="shared" si="47"/>
        <v>8.3579004875190072E-2</v>
      </c>
      <c r="AF310">
        <f t="shared" si="48"/>
        <v>21.061909228547897</v>
      </c>
      <c r="AG310" s="1">
        <f t="shared" si="49"/>
        <v>13</v>
      </c>
      <c r="AH310" s="19">
        <f t="shared" si="50"/>
        <v>3.0858731610736676</v>
      </c>
    </row>
    <row r="311" spans="3:34" x14ac:dyDescent="0.3">
      <c r="E311" s="4">
        <v>9</v>
      </c>
      <c r="F311" s="1">
        <v>173.99208100000001</v>
      </c>
      <c r="G311" s="1">
        <f t="shared" si="41"/>
        <v>161.36719018845946</v>
      </c>
      <c r="H311" s="1">
        <f t="shared" si="42"/>
        <v>12.624890811540553</v>
      </c>
      <c r="J311" s="4">
        <v>127</v>
      </c>
      <c r="K311" s="1">
        <v>125.944046</v>
      </c>
      <c r="L311" s="1">
        <f t="shared" si="38"/>
        <v>157.66325782770187</v>
      </c>
      <c r="M311" s="1">
        <f t="shared" si="39"/>
        <v>-31.719211827701869</v>
      </c>
      <c r="N311" s="1">
        <f t="shared" si="40"/>
        <v>-31.719211827701869</v>
      </c>
      <c r="O311" s="1">
        <f t="shared" si="43"/>
        <v>-1.8598896154497497</v>
      </c>
      <c r="P311" s="16">
        <v>9</v>
      </c>
      <c r="Q311" s="16">
        <f t="shared" si="44"/>
        <v>3.3730158730158728E-2</v>
      </c>
      <c r="R311" s="1">
        <f t="shared" si="45"/>
        <v>-1.8285948988056846</v>
      </c>
      <c r="U311" s="39" t="s">
        <v>59</v>
      </c>
      <c r="V311" s="40">
        <f>V306/V310</f>
        <v>0.3179984284185991</v>
      </c>
      <c r="AB311" s="16">
        <v>9</v>
      </c>
      <c r="AC311" s="1">
        <f t="shared" si="51"/>
        <v>-0.75380485834100375</v>
      </c>
      <c r="AD311" s="1">
        <f t="shared" si="46"/>
        <v>-0.43580642992240465</v>
      </c>
      <c r="AE311" s="20">
        <f t="shared" si="47"/>
        <v>0.10600538600313031</v>
      </c>
      <c r="AF311">
        <f t="shared" si="48"/>
        <v>26.713357272788837</v>
      </c>
      <c r="AG311" s="1">
        <f t="shared" si="49"/>
        <v>25</v>
      </c>
      <c r="AH311" s="19">
        <f t="shared" si="50"/>
        <v>0.10989233267241552</v>
      </c>
    </row>
    <row r="312" spans="3:34" x14ac:dyDescent="0.3">
      <c r="E312" s="4">
        <v>10</v>
      </c>
      <c r="F312" s="1">
        <v>173.31463600000001</v>
      </c>
      <c r="G312" s="1">
        <f t="shared" si="41"/>
        <v>161.33580093116493</v>
      </c>
      <c r="H312" s="1">
        <f t="shared" si="42"/>
        <v>11.978835068835082</v>
      </c>
      <c r="J312" s="4">
        <v>129</v>
      </c>
      <c r="K312" s="1">
        <v>126.335655</v>
      </c>
      <c r="L312" s="1">
        <f t="shared" si="38"/>
        <v>157.60047931311277</v>
      </c>
      <c r="M312" s="1">
        <f t="shared" si="39"/>
        <v>-31.264824313112769</v>
      </c>
      <c r="N312" s="1">
        <f t="shared" si="40"/>
        <v>-31.264824313112769</v>
      </c>
      <c r="O312" s="1">
        <f t="shared" si="43"/>
        <v>-1.8332461217726397</v>
      </c>
      <c r="P312" s="16">
        <v>10</v>
      </c>
      <c r="Q312" s="16">
        <f t="shared" si="44"/>
        <v>3.7698412698412696E-2</v>
      </c>
      <c r="R312" s="1">
        <f t="shared" si="45"/>
        <v>-1.7780428020381664</v>
      </c>
      <c r="U312" s="39" t="s">
        <v>60</v>
      </c>
      <c r="V312" s="41">
        <f>V310-1</f>
        <v>15</v>
      </c>
      <c r="AB312" s="16">
        <v>10</v>
      </c>
      <c r="AC312" s="1">
        <f t="shared" si="51"/>
        <v>-0.43580642992240465</v>
      </c>
      <c r="AD312" s="1">
        <f t="shared" si="46"/>
        <v>-0.11780800150380555</v>
      </c>
      <c r="AE312" s="20">
        <f t="shared" si="47"/>
        <v>0.12162130556352074</v>
      </c>
      <c r="AF312">
        <f t="shared" si="48"/>
        <v>30.648569002007228</v>
      </c>
      <c r="AG312" s="1">
        <f t="shared" si="49"/>
        <v>16</v>
      </c>
      <c r="AH312" s="19">
        <f t="shared" si="50"/>
        <v>7.0013243943791892</v>
      </c>
    </row>
    <row r="313" spans="3:34" x14ac:dyDescent="0.3">
      <c r="E313" s="4">
        <v>11</v>
      </c>
      <c r="F313" s="1">
        <v>173.56990099999999</v>
      </c>
      <c r="G313" s="1">
        <f t="shared" si="41"/>
        <v>161.30441167387036</v>
      </c>
      <c r="H313" s="1">
        <f t="shared" si="42"/>
        <v>12.265489326129625</v>
      </c>
      <c r="J313" s="4">
        <v>94</v>
      </c>
      <c r="K313" s="1">
        <v>127.977478</v>
      </c>
      <c r="L313" s="1">
        <f t="shared" si="38"/>
        <v>158.6991033184222</v>
      </c>
      <c r="M313" s="1">
        <f t="shared" si="39"/>
        <v>-30.721625318422198</v>
      </c>
      <c r="N313" s="1">
        <f t="shared" si="40"/>
        <v>-30.721625318422198</v>
      </c>
      <c r="O313" s="1">
        <f t="shared" si="43"/>
        <v>-1.8013950727984216</v>
      </c>
      <c r="P313" s="16">
        <v>11</v>
      </c>
      <c r="Q313" s="16">
        <f t="shared" si="44"/>
        <v>4.1666666666666664E-2</v>
      </c>
      <c r="R313" s="1">
        <f t="shared" si="45"/>
        <v>-1.7316643961222451</v>
      </c>
      <c r="AB313" s="16">
        <v>11</v>
      </c>
      <c r="AC313" s="1">
        <f t="shared" si="51"/>
        <v>-0.11780800150380555</v>
      </c>
      <c r="AD313" s="1">
        <f t="shared" si="46"/>
        <v>0.20019042691479355</v>
      </c>
      <c r="AE313" s="20">
        <f t="shared" si="47"/>
        <v>0.12622427836523853</v>
      </c>
      <c r="AF313">
        <f t="shared" si="48"/>
        <v>31.808518148040108</v>
      </c>
      <c r="AG313" s="1">
        <f t="shared" si="49"/>
        <v>16</v>
      </c>
      <c r="AH313" s="19">
        <f t="shared" si="50"/>
        <v>7.856676783049438</v>
      </c>
    </row>
    <row r="314" spans="3:34" x14ac:dyDescent="0.3">
      <c r="E314" s="4">
        <v>12</v>
      </c>
      <c r="F314" s="1">
        <v>173.29499799999999</v>
      </c>
      <c r="G314" s="1">
        <f t="shared" si="41"/>
        <v>161.2730224165758</v>
      </c>
      <c r="H314" s="1">
        <f t="shared" si="42"/>
        <v>12.021975583424194</v>
      </c>
      <c r="J314" s="4">
        <v>99</v>
      </c>
      <c r="K314" s="1">
        <v>128.03671299999999</v>
      </c>
      <c r="L314" s="1">
        <f t="shared" si="38"/>
        <v>158.54215703194944</v>
      </c>
      <c r="M314" s="1">
        <f t="shared" si="39"/>
        <v>-30.505444031949452</v>
      </c>
      <c r="N314" s="1">
        <f t="shared" si="40"/>
        <v>-30.505444031949452</v>
      </c>
      <c r="O314" s="1">
        <f t="shared" si="43"/>
        <v>-1.7887190538623496</v>
      </c>
      <c r="P314" s="16">
        <v>12</v>
      </c>
      <c r="Q314" s="16">
        <f t="shared" si="44"/>
        <v>4.5634920634920632E-2</v>
      </c>
      <c r="R314" s="1">
        <f t="shared" si="45"/>
        <v>-1.6887370022667971</v>
      </c>
      <c r="AB314" s="16">
        <v>12</v>
      </c>
      <c r="AC314" s="1">
        <f t="shared" si="51"/>
        <v>0.20019042691479355</v>
      </c>
      <c r="AD314" s="1">
        <f t="shared" si="46"/>
        <v>0.51818885533339265</v>
      </c>
      <c r="AE314" s="20">
        <f t="shared" si="47"/>
        <v>0.11850257205814296</v>
      </c>
      <c r="AF314">
        <f t="shared" si="48"/>
        <v>29.862648158652028</v>
      </c>
      <c r="AG314" s="1">
        <f t="shared" si="49"/>
        <v>16</v>
      </c>
      <c r="AH314" s="19">
        <f t="shared" si="50"/>
        <v>6.4352301560670755</v>
      </c>
    </row>
    <row r="315" spans="3:34" x14ac:dyDescent="0.3">
      <c r="E315" s="4">
        <v>13</v>
      </c>
      <c r="F315" s="1">
        <v>175.26838699999999</v>
      </c>
      <c r="G315" s="1">
        <f t="shared" si="41"/>
        <v>161.24163315928124</v>
      </c>
      <c r="H315" s="1">
        <f t="shared" si="42"/>
        <v>14.026753840718754</v>
      </c>
      <c r="J315" s="4">
        <v>96</v>
      </c>
      <c r="K315" s="1">
        <v>129.57659899999999</v>
      </c>
      <c r="L315" s="1">
        <f t="shared" si="38"/>
        <v>158.63632480383311</v>
      </c>
      <c r="M315" s="1">
        <f t="shared" si="39"/>
        <v>-29.059725803833118</v>
      </c>
      <c r="N315" s="1">
        <f t="shared" si="40"/>
        <v>-29.059725803833118</v>
      </c>
      <c r="O315" s="1">
        <f t="shared" si="43"/>
        <v>-1.7039478327504916</v>
      </c>
      <c r="P315" s="16">
        <v>13</v>
      </c>
      <c r="Q315" s="16">
        <f t="shared" si="44"/>
        <v>4.96031746031746E-2</v>
      </c>
      <c r="R315" s="1">
        <f t="shared" si="45"/>
        <v>-1.648713470290851</v>
      </c>
      <c r="AB315" s="16">
        <v>13</v>
      </c>
      <c r="AC315" s="1">
        <f t="shared" si="51"/>
        <v>0.51818885533339265</v>
      </c>
      <c r="AD315" s="1">
        <f t="shared" si="46"/>
        <v>0.83618728375199169</v>
      </c>
      <c r="AE315" s="20">
        <f t="shared" si="47"/>
        <v>0.10063847934411085</v>
      </c>
      <c r="AF315">
        <f t="shared" si="48"/>
        <v>25.360896794715934</v>
      </c>
      <c r="AG315" s="1">
        <f t="shared" si="49"/>
        <v>66</v>
      </c>
      <c r="AH315" s="19">
        <f t="shared" si="50"/>
        <v>65.12138441704613</v>
      </c>
    </row>
    <row r="316" spans="3:34" x14ac:dyDescent="0.3">
      <c r="E316" s="4">
        <v>14</v>
      </c>
      <c r="F316" s="1">
        <v>176.151993</v>
      </c>
      <c r="G316" s="1">
        <f t="shared" si="41"/>
        <v>161.2102439019867</v>
      </c>
      <c r="H316" s="1">
        <f t="shared" si="42"/>
        <v>14.941749098013304</v>
      </c>
      <c r="J316" s="4">
        <v>88</v>
      </c>
      <c r="K316" s="1">
        <v>130.09974700000001</v>
      </c>
      <c r="L316" s="1">
        <f t="shared" si="38"/>
        <v>158.88743886218955</v>
      </c>
      <c r="M316" s="1">
        <f t="shared" si="39"/>
        <v>-28.787691862189547</v>
      </c>
      <c r="N316" s="1">
        <f t="shared" si="40"/>
        <v>-28.787691862189547</v>
      </c>
      <c r="O316" s="1">
        <f t="shared" si="43"/>
        <v>-1.6879968341613378</v>
      </c>
      <c r="P316" s="16">
        <v>14</v>
      </c>
      <c r="Q316" s="16">
        <f t="shared" si="44"/>
        <v>5.3571428571428568E-2</v>
      </c>
      <c r="R316" s="1">
        <f t="shared" si="45"/>
        <v>-1.6111691623526765</v>
      </c>
      <c r="AB316" s="16">
        <v>14</v>
      </c>
      <c r="AC316" s="1">
        <f t="shared" si="51"/>
        <v>0.83618728375199169</v>
      </c>
      <c r="AD316" s="1">
        <f t="shared" si="46"/>
        <v>1.1541857121705907</v>
      </c>
      <c r="AE316" s="20">
        <f t="shared" si="47"/>
        <v>7.731275602529919E-2</v>
      </c>
      <c r="AF316">
        <f t="shared" si="48"/>
        <v>19.482814518375395</v>
      </c>
      <c r="AG316" s="1">
        <f t="shared" si="49"/>
        <v>41</v>
      </c>
      <c r="AH316" s="19">
        <f t="shared" si="50"/>
        <v>23.763982899594104</v>
      </c>
    </row>
    <row r="317" spans="3:34" x14ac:dyDescent="0.3">
      <c r="E317" s="4">
        <v>15</v>
      </c>
      <c r="F317" s="1">
        <v>175.29785200000001</v>
      </c>
      <c r="G317" s="1">
        <f t="shared" si="41"/>
        <v>161.17885464469214</v>
      </c>
      <c r="H317" s="1">
        <f t="shared" si="42"/>
        <v>14.118997355307869</v>
      </c>
      <c r="J317" s="4">
        <v>97</v>
      </c>
      <c r="K317" s="1">
        <v>130.05038500000001</v>
      </c>
      <c r="L317" s="1">
        <f t="shared" si="38"/>
        <v>158.60493554653854</v>
      </c>
      <c r="M317" s="1">
        <f t="shared" si="39"/>
        <v>-28.554550546538536</v>
      </c>
      <c r="N317" s="1">
        <f t="shared" si="40"/>
        <v>-28.554550546538536</v>
      </c>
      <c r="O317" s="1">
        <f t="shared" si="43"/>
        <v>-1.6743263459327209</v>
      </c>
      <c r="P317" s="16">
        <v>15</v>
      </c>
      <c r="Q317" s="16">
        <f t="shared" si="44"/>
        <v>5.7539682539682536E-2</v>
      </c>
      <c r="R317" s="1">
        <f t="shared" si="45"/>
        <v>-1.5757676293730742</v>
      </c>
      <c r="AB317" s="16">
        <v>15</v>
      </c>
      <c r="AC317" s="1">
        <f t="shared" si="51"/>
        <v>1.1541857121705907</v>
      </c>
      <c r="AD317" s="1">
        <f t="shared" si="46"/>
        <v>1.4721841405891898</v>
      </c>
      <c r="AE317" s="20">
        <f t="shared" si="47"/>
        <v>5.3726440048545765E-2</v>
      </c>
      <c r="AF317">
        <f t="shared" si="48"/>
        <v>13.539062892233533</v>
      </c>
      <c r="AG317" s="1">
        <f t="shared" si="49"/>
        <v>7</v>
      </c>
      <c r="AH317" s="19">
        <f t="shared" si="50"/>
        <v>3.1582203176789871</v>
      </c>
    </row>
    <row r="318" spans="3:34" x14ac:dyDescent="0.3">
      <c r="E318" s="4">
        <v>16</v>
      </c>
      <c r="F318" s="1">
        <v>171.144913</v>
      </c>
      <c r="G318" s="1">
        <f t="shared" si="41"/>
        <v>161.14746538739757</v>
      </c>
      <c r="H318" s="1">
        <f t="shared" si="42"/>
        <v>9.9974476126024285</v>
      </c>
      <c r="J318" s="4">
        <v>112</v>
      </c>
      <c r="K318" s="1">
        <v>130.29716500000001</v>
      </c>
      <c r="L318" s="1">
        <f t="shared" si="38"/>
        <v>158.13409668712021</v>
      </c>
      <c r="M318" s="1">
        <f t="shared" si="39"/>
        <v>-27.836931687120199</v>
      </c>
      <c r="N318" s="1">
        <f t="shared" si="40"/>
        <v>-27.836931687120199</v>
      </c>
      <c r="O318" s="1">
        <f t="shared" si="43"/>
        <v>-1.6322480032635185</v>
      </c>
      <c r="P318" s="16">
        <v>16</v>
      </c>
      <c r="Q318" s="16">
        <f t="shared" si="44"/>
        <v>6.1507936507936505E-2</v>
      </c>
      <c r="R318" s="1">
        <f t="shared" si="45"/>
        <v>-1.5422375718953325</v>
      </c>
      <c r="AB318" s="16">
        <v>16</v>
      </c>
      <c r="AC318" s="1">
        <f t="shared" si="51"/>
        <v>1.4721841405891898</v>
      </c>
      <c r="AD318" s="1">
        <f t="shared" si="46"/>
        <v>1.7901825690077888</v>
      </c>
      <c r="AE318" s="20">
        <f t="shared" si="47"/>
        <v>3.3773296269818065E-2</v>
      </c>
      <c r="AF318">
        <f t="shared" si="48"/>
        <v>8.5108706599941524</v>
      </c>
      <c r="AG318" s="1">
        <f t="shared" si="49"/>
        <v>4</v>
      </c>
      <c r="AH318" s="19">
        <f t="shared" si="50"/>
        <v>2.3908193326028129</v>
      </c>
    </row>
    <row r="319" spans="3:34" x14ac:dyDescent="0.3">
      <c r="E319" s="4">
        <v>17</v>
      </c>
      <c r="F319" s="1">
        <v>169.40713500000001</v>
      </c>
      <c r="G319" s="1">
        <f t="shared" si="41"/>
        <v>161.11607613010301</v>
      </c>
      <c r="H319" s="1">
        <f t="shared" si="42"/>
        <v>8.2910588698970002</v>
      </c>
      <c r="J319" s="4">
        <v>109</v>
      </c>
      <c r="K319" s="1">
        <v>130.62290999999999</v>
      </c>
      <c r="L319" s="1">
        <f t="shared" si="38"/>
        <v>158.22826445900387</v>
      </c>
      <c r="M319" s="1">
        <f t="shared" si="39"/>
        <v>-27.605354459003877</v>
      </c>
      <c r="N319" s="1">
        <f t="shared" si="40"/>
        <v>-27.605354459003877</v>
      </c>
      <c r="O319" s="1">
        <f t="shared" si="43"/>
        <v>-1.6186692269658041</v>
      </c>
      <c r="P319" s="16">
        <v>17</v>
      </c>
      <c r="Q319" s="16">
        <f t="shared" si="44"/>
        <v>6.5476190476190479E-2</v>
      </c>
      <c r="R319" s="1">
        <f t="shared" si="45"/>
        <v>-1.5103568962835028</v>
      </c>
      <c r="AD319" s="15" t="s">
        <v>68</v>
      </c>
      <c r="AE319" s="43">
        <f>SUM(AE303:AE318)</f>
        <v>0.96280047585418249</v>
      </c>
      <c r="AF319" s="33">
        <f t="shared" si="48"/>
        <v>242.625719915254</v>
      </c>
      <c r="AG319" s="44">
        <f>SUM(AG303:AG318)</f>
        <v>252</v>
      </c>
      <c r="AH319" s="47">
        <f>SUM(AH303:AH318)</f>
        <v>140.34077034733053</v>
      </c>
    </row>
    <row r="320" spans="3:34" x14ac:dyDescent="0.3">
      <c r="E320" s="4">
        <v>18</v>
      </c>
      <c r="F320" s="1">
        <v>170.055115</v>
      </c>
      <c r="G320" s="1">
        <f t="shared" si="41"/>
        <v>161.08468687280848</v>
      </c>
      <c r="H320" s="1">
        <f t="shared" si="42"/>
        <v>8.9704281271915249</v>
      </c>
      <c r="J320" s="4">
        <v>100</v>
      </c>
      <c r="K320" s="1">
        <v>131.09671</v>
      </c>
      <c r="L320" s="1">
        <f t="shared" si="38"/>
        <v>158.51076777465488</v>
      </c>
      <c r="M320" s="1">
        <f t="shared" si="39"/>
        <v>-27.414057774654879</v>
      </c>
      <c r="N320" s="1">
        <f t="shared" si="40"/>
        <v>-27.414057774654879</v>
      </c>
      <c r="O320" s="1">
        <f t="shared" si="43"/>
        <v>-1.6074523430588734</v>
      </c>
      <c r="P320" s="16">
        <v>18</v>
      </c>
      <c r="Q320" s="16">
        <f t="shared" si="44"/>
        <v>6.9444444444444448E-2</v>
      </c>
      <c r="R320" s="1">
        <f t="shared" si="45"/>
        <v>-1.4799413890351922</v>
      </c>
    </row>
    <row r="321" spans="5:31" x14ac:dyDescent="0.3">
      <c r="E321" s="4">
        <v>19</v>
      </c>
      <c r="F321" s="1">
        <v>170.84053</v>
      </c>
      <c r="G321" s="1">
        <f t="shared" si="41"/>
        <v>161.05329761551391</v>
      </c>
      <c r="H321" s="1">
        <f t="shared" si="42"/>
        <v>9.7872323844860887</v>
      </c>
      <c r="J321" s="4">
        <v>113</v>
      </c>
      <c r="K321" s="1">
        <v>131.313873</v>
      </c>
      <c r="L321" s="1">
        <f t="shared" si="38"/>
        <v>158.10270742982564</v>
      </c>
      <c r="M321" s="1">
        <f t="shared" si="39"/>
        <v>-26.788834429825641</v>
      </c>
      <c r="N321" s="1">
        <f t="shared" si="40"/>
        <v>-26.788834429825641</v>
      </c>
      <c r="O321" s="1">
        <f t="shared" si="43"/>
        <v>-1.570791709348893</v>
      </c>
      <c r="P321" s="16">
        <v>19</v>
      </c>
      <c r="Q321" s="16">
        <f t="shared" si="44"/>
        <v>7.3412698412698416E-2</v>
      </c>
      <c r="R321" s="1">
        <f t="shared" si="45"/>
        <v>-1.450836487412636</v>
      </c>
    </row>
    <row r="322" spans="5:31" x14ac:dyDescent="0.3">
      <c r="E322" s="4">
        <v>20</v>
      </c>
      <c r="F322" s="1">
        <v>172.26414500000001</v>
      </c>
      <c r="G322" s="1">
        <f t="shared" si="41"/>
        <v>161.02190835821935</v>
      </c>
      <c r="H322" s="1">
        <f t="shared" si="42"/>
        <v>11.242236641780664</v>
      </c>
      <c r="J322" s="4">
        <v>124</v>
      </c>
      <c r="K322" s="1">
        <v>131.076965</v>
      </c>
      <c r="L322" s="1">
        <f t="shared" si="38"/>
        <v>157.75742559958553</v>
      </c>
      <c r="M322" s="1">
        <f t="shared" si="39"/>
        <v>-26.68046059958553</v>
      </c>
      <c r="N322" s="1">
        <f t="shared" si="40"/>
        <v>-26.68046059958553</v>
      </c>
      <c r="O322" s="1">
        <f t="shared" si="43"/>
        <v>-1.5644370949106472</v>
      </c>
      <c r="P322" s="16">
        <v>20</v>
      </c>
      <c r="Q322" s="16">
        <f t="shared" si="44"/>
        <v>7.7380952380952384E-2</v>
      </c>
      <c r="R322" s="1">
        <f t="shared" si="45"/>
        <v>-1.4229111803109864</v>
      </c>
    </row>
    <row r="323" spans="5:31" x14ac:dyDescent="0.3">
      <c r="E323" s="4">
        <v>21</v>
      </c>
      <c r="F323" s="1">
        <v>171.31179800000001</v>
      </c>
      <c r="G323" s="1">
        <f t="shared" si="41"/>
        <v>160.99051910092479</v>
      </c>
      <c r="H323" s="1">
        <f t="shared" si="42"/>
        <v>10.321278899075224</v>
      </c>
      <c r="J323" s="4">
        <v>98</v>
      </c>
      <c r="K323" s="1">
        <v>132.06407200000001</v>
      </c>
      <c r="L323" s="1">
        <f t="shared" si="38"/>
        <v>158.57354628924398</v>
      </c>
      <c r="M323" s="1">
        <f t="shared" si="39"/>
        <v>-26.509474289243968</v>
      </c>
      <c r="N323" s="1">
        <f t="shared" si="40"/>
        <v>-26.509474289243968</v>
      </c>
      <c r="O323" s="1">
        <f t="shared" si="43"/>
        <v>-1.5544111313174849</v>
      </c>
      <c r="P323" s="16">
        <v>21</v>
      </c>
      <c r="Q323" s="16">
        <f t="shared" si="44"/>
        <v>8.1349206349206352E-2</v>
      </c>
      <c r="R323" s="1">
        <f t="shared" si="45"/>
        <v>-1.3960534082549905</v>
      </c>
    </row>
    <row r="324" spans="5:31" x14ac:dyDescent="0.3">
      <c r="E324" s="4">
        <v>22</v>
      </c>
      <c r="F324" s="1">
        <v>170.86998</v>
      </c>
      <c r="G324" s="1">
        <f t="shared" si="41"/>
        <v>160.95912984363025</v>
      </c>
      <c r="H324" s="1">
        <f t="shared" si="42"/>
        <v>9.9108501563697473</v>
      </c>
      <c r="J324" s="4">
        <v>123</v>
      </c>
      <c r="K324" s="1">
        <v>131.323746</v>
      </c>
      <c r="L324" s="1">
        <f t="shared" si="38"/>
        <v>157.78881485688009</v>
      </c>
      <c r="M324" s="1">
        <f t="shared" si="39"/>
        <v>-26.465068856880094</v>
      </c>
      <c r="N324" s="1">
        <f t="shared" si="40"/>
        <v>-26.465068856880094</v>
      </c>
      <c r="O324" s="1">
        <f t="shared" si="43"/>
        <v>-1.5518073717104761</v>
      </c>
      <c r="P324" s="16">
        <v>22</v>
      </c>
      <c r="Q324" s="16">
        <f t="shared" si="44"/>
        <v>8.531746031746032E-2</v>
      </c>
      <c r="R324" s="1">
        <f t="shared" si="45"/>
        <v>-1.3701665397259748</v>
      </c>
      <c r="AB324" s="62" t="s">
        <v>69</v>
      </c>
      <c r="AC324" s="63"/>
      <c r="AD324" s="1"/>
      <c r="AE324" s="34"/>
    </row>
    <row r="325" spans="5:31" x14ac:dyDescent="0.3">
      <c r="E325" s="4">
        <v>23</v>
      </c>
      <c r="F325" s="1">
        <v>172.804092</v>
      </c>
      <c r="G325" s="1">
        <f t="shared" si="41"/>
        <v>160.92774058633569</v>
      </c>
      <c r="H325" s="1">
        <f t="shared" si="42"/>
        <v>11.87635141366431</v>
      </c>
      <c r="J325" s="4">
        <v>132</v>
      </c>
      <c r="K325" s="1">
        <v>131.208099</v>
      </c>
      <c r="L325" s="1">
        <f t="shared" si="38"/>
        <v>157.50631154122908</v>
      </c>
      <c r="M325" s="1">
        <f t="shared" si="39"/>
        <v>-26.298212541229077</v>
      </c>
      <c r="N325" s="1">
        <f t="shared" si="40"/>
        <v>-26.298212541229077</v>
      </c>
      <c r="O325" s="1">
        <f t="shared" si="43"/>
        <v>-1.5420235747347737</v>
      </c>
      <c r="P325" s="16">
        <v>23</v>
      </c>
      <c r="Q325" s="16">
        <f t="shared" si="44"/>
        <v>8.9285714285714288E-2</v>
      </c>
      <c r="R325" s="1">
        <f t="shared" si="45"/>
        <v>-1.3451666341766386</v>
      </c>
      <c r="AB325" s="45" t="s">
        <v>71</v>
      </c>
      <c r="AC325" s="42">
        <f>AH319</f>
        <v>140.34077034733053</v>
      </c>
      <c r="AD325" s="1"/>
    </row>
    <row r="326" spans="5:31" x14ac:dyDescent="0.3">
      <c r="E326" s="4">
        <v>24</v>
      </c>
      <c r="F326" s="1">
        <v>174.15898100000001</v>
      </c>
      <c r="G326" s="1">
        <f t="shared" si="41"/>
        <v>160.89635132904112</v>
      </c>
      <c r="H326" s="1">
        <f t="shared" si="42"/>
        <v>13.262629670958887</v>
      </c>
      <c r="J326" s="4">
        <v>102</v>
      </c>
      <c r="K326" s="1">
        <v>132.27136200000001</v>
      </c>
      <c r="L326" s="1">
        <f t="shared" si="38"/>
        <v>158.44798926006575</v>
      </c>
      <c r="M326" s="1">
        <f t="shared" si="39"/>
        <v>-26.176627260065743</v>
      </c>
      <c r="N326" s="1">
        <f t="shared" si="40"/>
        <v>-26.176627260065743</v>
      </c>
      <c r="O326" s="1">
        <f t="shared" si="43"/>
        <v>-1.5348942928643545</v>
      </c>
      <c r="P326" s="16">
        <v>24</v>
      </c>
      <c r="Q326" s="16">
        <f t="shared" si="44"/>
        <v>9.3253968253968256E-2</v>
      </c>
      <c r="R326" s="1">
        <f t="shared" si="45"/>
        <v>-1.3209802893126328</v>
      </c>
      <c r="AB326" s="45" t="s">
        <v>7</v>
      </c>
      <c r="AC326" s="41">
        <v>0.05</v>
      </c>
      <c r="AD326" s="1"/>
    </row>
    <row r="327" spans="5:31" x14ac:dyDescent="0.3">
      <c r="E327" s="4">
        <v>25</v>
      </c>
      <c r="F327" s="1">
        <v>173.756439</v>
      </c>
      <c r="G327" s="1">
        <f t="shared" si="41"/>
        <v>160.86496207174656</v>
      </c>
      <c r="H327" s="1">
        <f t="shared" si="42"/>
        <v>12.891476928253439</v>
      </c>
      <c r="J327" s="4">
        <v>85</v>
      </c>
      <c r="K327" s="1">
        <v>133.11039700000001</v>
      </c>
      <c r="L327" s="1">
        <f t="shared" si="38"/>
        <v>158.98160663407322</v>
      </c>
      <c r="M327" s="1">
        <f t="shared" si="39"/>
        <v>-25.87120963407321</v>
      </c>
      <c r="N327" s="1">
        <f t="shared" si="40"/>
        <v>-25.87120963407321</v>
      </c>
      <c r="O327" s="1">
        <f t="shared" si="43"/>
        <v>-1.5169858065487289</v>
      </c>
      <c r="P327" s="16">
        <v>25</v>
      </c>
      <c r="Q327" s="16">
        <f t="shared" si="44"/>
        <v>9.7222222222222224E-2</v>
      </c>
      <c r="R327" s="1">
        <f t="shared" si="45"/>
        <v>-1.2975429286165541</v>
      </c>
      <c r="AB327" s="45" t="s">
        <v>70</v>
      </c>
      <c r="AC327" s="40">
        <f>V312</f>
        <v>15</v>
      </c>
      <c r="AD327" s="1"/>
    </row>
    <row r="328" spans="5:31" x14ac:dyDescent="0.3">
      <c r="E328" s="4">
        <v>26</v>
      </c>
      <c r="F328" s="1">
        <v>173.18699599999999</v>
      </c>
      <c r="G328" s="1">
        <f t="shared" si="41"/>
        <v>160.83357281445203</v>
      </c>
      <c r="H328" s="1">
        <f t="shared" si="42"/>
        <v>12.353423185547967</v>
      </c>
      <c r="J328" s="4">
        <v>87</v>
      </c>
      <c r="K328" s="1">
        <v>133.524979</v>
      </c>
      <c r="L328" s="1">
        <f t="shared" si="38"/>
        <v>158.91882811948412</v>
      </c>
      <c r="M328" s="1">
        <f t="shared" si="39"/>
        <v>-25.393849119484116</v>
      </c>
      <c r="N328" s="1">
        <f t="shared" si="40"/>
        <v>-25.393849119484116</v>
      </c>
      <c r="O328" s="1">
        <f t="shared" si="43"/>
        <v>-1.4889952666597583</v>
      </c>
      <c r="P328" s="16">
        <v>26</v>
      </c>
      <c r="Q328" s="16">
        <f t="shared" si="44"/>
        <v>0.10119047619047619</v>
      </c>
      <c r="R328" s="1">
        <f t="shared" si="45"/>
        <v>-1.2747974249655289</v>
      </c>
      <c r="AB328" s="45" t="s">
        <v>72</v>
      </c>
      <c r="AC328" s="48">
        <f>1-_xlfn.CHISQ.DIST(AC325,AC327,TRUE)</f>
        <v>0</v>
      </c>
      <c r="AD328" s="1"/>
    </row>
    <row r="329" spans="5:31" ht="16.2" thickBot="1" x14ac:dyDescent="0.35">
      <c r="E329" s="4">
        <v>27</v>
      </c>
      <c r="F329" s="1">
        <v>173.481537</v>
      </c>
      <c r="G329" s="1">
        <f t="shared" si="41"/>
        <v>160.80218355715746</v>
      </c>
      <c r="H329" s="1">
        <f t="shared" si="42"/>
        <v>12.67935344284254</v>
      </c>
      <c r="J329" s="4">
        <v>108</v>
      </c>
      <c r="K329" s="1">
        <v>133.100525</v>
      </c>
      <c r="L329" s="1">
        <f t="shared" si="38"/>
        <v>158.25965371629843</v>
      </c>
      <c r="M329" s="1">
        <f t="shared" si="39"/>
        <v>-25.159128716298426</v>
      </c>
      <c r="N329" s="1">
        <f t="shared" si="40"/>
        <v>-25.159128716298426</v>
      </c>
      <c r="O329" s="1">
        <f t="shared" si="43"/>
        <v>-1.4752321869593359</v>
      </c>
      <c r="P329" s="16">
        <v>27</v>
      </c>
      <c r="Q329" s="16">
        <f t="shared" si="44"/>
        <v>0.10515873015873016</v>
      </c>
      <c r="R329" s="1">
        <f t="shared" si="45"/>
        <v>-1.2526929839120384</v>
      </c>
      <c r="AB329" s="20"/>
      <c r="AC329" s="16"/>
      <c r="AD329" s="1"/>
    </row>
    <row r="330" spans="5:31" x14ac:dyDescent="0.3">
      <c r="E330" s="4">
        <v>28</v>
      </c>
      <c r="F330" s="1">
        <v>171.45906099999999</v>
      </c>
      <c r="G330" s="1">
        <f t="shared" si="41"/>
        <v>160.7707942998629</v>
      </c>
      <c r="H330" s="1">
        <f t="shared" si="42"/>
        <v>10.688266700137092</v>
      </c>
      <c r="J330" s="4">
        <v>126</v>
      </c>
      <c r="K330" s="1">
        <v>132.54776000000001</v>
      </c>
      <c r="L330" s="1">
        <f t="shared" si="38"/>
        <v>157.69464708499643</v>
      </c>
      <c r="M330" s="1">
        <f t="shared" si="39"/>
        <v>-25.146887084996422</v>
      </c>
      <c r="N330" s="1">
        <f t="shared" si="40"/>
        <v>-25.146887084996422</v>
      </c>
      <c r="O330" s="1">
        <f t="shared" si="43"/>
        <v>-1.4745143859288929</v>
      </c>
      <c r="P330" s="16">
        <v>28</v>
      </c>
      <c r="Q330" s="16">
        <f t="shared" si="44"/>
        <v>0.10912698412698413</v>
      </c>
      <c r="R330" s="1">
        <f t="shared" si="45"/>
        <v>-1.2311842297805575</v>
      </c>
      <c r="AB330" s="64" t="s">
        <v>73</v>
      </c>
      <c r="AC330" s="65"/>
      <c r="AD330" s="65"/>
      <c r="AE330" s="66"/>
    </row>
    <row r="331" spans="5:31" x14ac:dyDescent="0.3">
      <c r="E331" s="4">
        <v>29</v>
      </c>
      <c r="F331" s="1">
        <v>173.28518700000001</v>
      </c>
      <c r="G331" s="1">
        <f t="shared" si="41"/>
        <v>160.73940504256836</v>
      </c>
      <c r="H331" s="1">
        <f t="shared" si="42"/>
        <v>12.545781957431643</v>
      </c>
      <c r="J331" s="4">
        <v>114</v>
      </c>
      <c r="K331" s="1">
        <v>132.94258099999999</v>
      </c>
      <c r="L331" s="1">
        <f t="shared" si="38"/>
        <v>158.07131817253111</v>
      </c>
      <c r="M331" s="1">
        <f t="shared" si="39"/>
        <v>-25.128737172531117</v>
      </c>
      <c r="N331" s="1">
        <f t="shared" si="40"/>
        <v>-25.128737172531117</v>
      </c>
      <c r="O331" s="1">
        <f t="shared" si="43"/>
        <v>-1.4734501465682521</v>
      </c>
      <c r="P331" s="16">
        <v>29</v>
      </c>
      <c r="Q331" s="16">
        <f t="shared" si="44"/>
        <v>0.1130952380952381</v>
      </c>
      <c r="R331" s="1">
        <f t="shared" si="45"/>
        <v>-1.2102304517744085</v>
      </c>
      <c r="AB331" s="67"/>
      <c r="AC331" s="68"/>
      <c r="AD331" s="68"/>
      <c r="AE331" s="69"/>
    </row>
    <row r="332" spans="5:31" x14ac:dyDescent="0.3">
      <c r="E332" s="4">
        <v>30</v>
      </c>
      <c r="F332" s="1">
        <v>173.19682299999999</v>
      </c>
      <c r="G332" s="1">
        <f t="shared" si="41"/>
        <v>160.7080157852738</v>
      </c>
      <c r="H332" s="1">
        <f t="shared" si="42"/>
        <v>12.488807214726194</v>
      </c>
      <c r="J332" s="4">
        <v>103</v>
      </c>
      <c r="K332" s="1">
        <v>133.495361</v>
      </c>
      <c r="L332" s="1">
        <f t="shared" si="38"/>
        <v>158.41660000277122</v>
      </c>
      <c r="M332" s="1">
        <f t="shared" si="39"/>
        <v>-24.921239002771216</v>
      </c>
      <c r="N332" s="1">
        <f t="shared" si="40"/>
        <v>-24.921239002771216</v>
      </c>
      <c r="O332" s="1">
        <f t="shared" si="43"/>
        <v>-1.4612832713868131</v>
      </c>
      <c r="P332" s="16">
        <v>30</v>
      </c>
      <c r="Q332" s="16">
        <f t="shared" si="44"/>
        <v>0.11706349206349206</v>
      </c>
      <c r="R332" s="1">
        <f t="shared" si="45"/>
        <v>-1.189794977493698</v>
      </c>
      <c r="AB332" s="67"/>
      <c r="AC332" s="68"/>
      <c r="AD332" s="68"/>
      <c r="AE332" s="69"/>
    </row>
    <row r="333" spans="5:31" x14ac:dyDescent="0.3">
      <c r="E333" s="4">
        <v>31</v>
      </c>
      <c r="F333" s="1">
        <v>173.21646100000001</v>
      </c>
      <c r="G333" s="1">
        <f t="shared" si="41"/>
        <v>160.67662652797924</v>
      </c>
      <c r="H333" s="1">
        <f t="shared" si="42"/>
        <v>12.539834472020772</v>
      </c>
      <c r="J333" s="4">
        <v>122</v>
      </c>
      <c r="K333" s="1">
        <v>133.13014200000001</v>
      </c>
      <c r="L333" s="1">
        <f t="shared" si="38"/>
        <v>157.82020411417466</v>
      </c>
      <c r="M333" s="1">
        <f t="shared" si="39"/>
        <v>-24.690062114174651</v>
      </c>
      <c r="N333" s="1">
        <f t="shared" si="40"/>
        <v>-24.690062114174651</v>
      </c>
      <c r="O333" s="1">
        <f t="shared" si="43"/>
        <v>-1.447727969421295</v>
      </c>
      <c r="P333" s="16">
        <v>31</v>
      </c>
      <c r="Q333" s="16">
        <f t="shared" si="44"/>
        <v>0.12103174603174603</v>
      </c>
      <c r="R333" s="1">
        <f t="shared" si="45"/>
        <v>-1.1698446487773884</v>
      </c>
      <c r="AB333" s="67"/>
      <c r="AC333" s="68"/>
      <c r="AD333" s="68"/>
      <c r="AE333" s="69"/>
    </row>
    <row r="334" spans="5:31" ht="16.2" thickBot="1" x14ac:dyDescent="0.35">
      <c r="E334" s="4">
        <v>32</v>
      </c>
      <c r="F334" s="1">
        <v>173.098648</v>
      </c>
      <c r="G334" s="1">
        <f t="shared" si="41"/>
        <v>160.64523727068467</v>
      </c>
      <c r="H334" s="1">
        <f t="shared" si="42"/>
        <v>12.453410729315323</v>
      </c>
      <c r="J334" s="4">
        <v>121</v>
      </c>
      <c r="K334" s="1">
        <v>133.45588699999999</v>
      </c>
      <c r="L334" s="1">
        <f t="shared" si="38"/>
        <v>157.85159337146919</v>
      </c>
      <c r="M334" s="1">
        <f t="shared" si="39"/>
        <v>-24.395706371469203</v>
      </c>
      <c r="N334" s="1">
        <f t="shared" si="40"/>
        <v>-24.395706371469203</v>
      </c>
      <c r="O334" s="1">
        <f t="shared" si="43"/>
        <v>-1.4304681083604434</v>
      </c>
      <c r="P334" s="16">
        <v>32</v>
      </c>
      <c r="Q334" s="16">
        <f t="shared" si="44"/>
        <v>0.125</v>
      </c>
      <c r="R334" s="1">
        <f t="shared" si="45"/>
        <v>-1.1503493803760083</v>
      </c>
      <c r="AB334" s="70"/>
      <c r="AC334" s="71"/>
      <c r="AD334" s="71"/>
      <c r="AE334" s="72"/>
    </row>
    <row r="335" spans="5:31" x14ac:dyDescent="0.3">
      <c r="E335" s="4">
        <v>33</v>
      </c>
      <c r="F335" s="1">
        <v>173.658264</v>
      </c>
      <c r="G335" s="1">
        <f t="shared" si="41"/>
        <v>160.61384801339014</v>
      </c>
      <c r="H335" s="1">
        <f t="shared" si="42"/>
        <v>13.044415986609863</v>
      </c>
      <c r="J335" s="4">
        <v>115</v>
      </c>
      <c r="K335" s="1">
        <v>133.771759</v>
      </c>
      <c r="L335" s="1">
        <f t="shared" si="38"/>
        <v>158.03992891523654</v>
      </c>
      <c r="M335" s="1">
        <f t="shared" si="39"/>
        <v>-24.268169915236541</v>
      </c>
      <c r="N335" s="1">
        <f t="shared" si="40"/>
        <v>-24.268169915236541</v>
      </c>
      <c r="O335" s="1">
        <f t="shared" si="43"/>
        <v>-1.4229898730301687</v>
      </c>
      <c r="P335" s="16">
        <v>33</v>
      </c>
      <c r="Q335" s="16">
        <f t="shared" si="44"/>
        <v>0.12896825396825398</v>
      </c>
      <c r="R335" s="1">
        <f t="shared" si="45"/>
        <v>-1.1312817861712798</v>
      </c>
    </row>
    <row r="336" spans="5:31" x14ac:dyDescent="0.3">
      <c r="E336" s="4">
        <v>34</v>
      </c>
      <c r="F336" s="1">
        <v>173.26556400000001</v>
      </c>
      <c r="G336" s="1">
        <f t="shared" si="41"/>
        <v>160.58245875609558</v>
      </c>
      <c r="H336" s="1">
        <f t="shared" si="42"/>
        <v>12.683105243904436</v>
      </c>
      <c r="J336" s="4">
        <v>111</v>
      </c>
      <c r="K336" s="1">
        <v>133.949432</v>
      </c>
      <c r="L336" s="1">
        <f t="shared" si="38"/>
        <v>158.16548594441477</v>
      </c>
      <c r="M336" s="1">
        <f t="shared" si="39"/>
        <v>-24.216053944414767</v>
      </c>
      <c r="N336" s="1">
        <f t="shared" si="40"/>
        <v>-24.216053944414767</v>
      </c>
      <c r="O336" s="1">
        <f t="shared" si="43"/>
        <v>-1.4199339978256704</v>
      </c>
      <c r="P336" s="16">
        <v>34</v>
      </c>
      <c r="Q336" s="16">
        <f t="shared" si="44"/>
        <v>0.13293650793650794</v>
      </c>
      <c r="R336" s="1">
        <f t="shared" si="45"/>
        <v>-1.1126168608589178</v>
      </c>
    </row>
    <row r="337" spans="5:18" x14ac:dyDescent="0.3">
      <c r="E337" s="4">
        <v>35</v>
      </c>
      <c r="F337" s="1">
        <v>173.20661899999999</v>
      </c>
      <c r="G337" s="1">
        <f t="shared" si="41"/>
        <v>160.55106949880101</v>
      </c>
      <c r="H337" s="1">
        <f t="shared" si="42"/>
        <v>12.655549501198976</v>
      </c>
      <c r="J337" s="4">
        <v>95</v>
      </c>
      <c r="K337" s="1">
        <v>135.627487</v>
      </c>
      <c r="L337" s="1">
        <f t="shared" si="38"/>
        <v>158.66771406112767</v>
      </c>
      <c r="M337" s="1">
        <f t="shared" si="39"/>
        <v>-23.040227061127666</v>
      </c>
      <c r="N337" s="1">
        <f t="shared" si="40"/>
        <v>-23.040227061127666</v>
      </c>
      <c r="O337" s="1">
        <f t="shared" si="43"/>
        <v>-1.3509881418670935</v>
      </c>
      <c r="P337" s="16">
        <v>35</v>
      </c>
      <c r="Q337" s="16">
        <f t="shared" si="44"/>
        <v>0.13690476190476192</v>
      </c>
      <c r="R337" s="1">
        <f t="shared" si="45"/>
        <v>-1.0943317074660934</v>
      </c>
    </row>
    <row r="338" spans="5:18" x14ac:dyDescent="0.3">
      <c r="E338" s="4">
        <v>36</v>
      </c>
      <c r="F338" s="1">
        <v>173.776062</v>
      </c>
      <c r="G338" s="1">
        <f t="shared" si="41"/>
        <v>160.51968024150645</v>
      </c>
      <c r="H338" s="1">
        <f t="shared" si="42"/>
        <v>13.256381758493546</v>
      </c>
      <c r="J338" s="4">
        <v>125</v>
      </c>
      <c r="K338" s="1">
        <v>135.14382900000001</v>
      </c>
      <c r="L338" s="1">
        <f t="shared" si="38"/>
        <v>157.72603634229097</v>
      </c>
      <c r="M338" s="1">
        <f t="shared" si="39"/>
        <v>-22.582207342290957</v>
      </c>
      <c r="N338" s="1">
        <f t="shared" si="40"/>
        <v>-22.582207342290957</v>
      </c>
      <c r="O338" s="1">
        <f t="shared" si="43"/>
        <v>-1.3241316700429218</v>
      </c>
      <c r="P338" s="16">
        <v>36</v>
      </c>
      <c r="Q338" s="16">
        <f t="shared" si="44"/>
        <v>0.14087301587301587</v>
      </c>
      <c r="R338" s="1">
        <f t="shared" si="45"/>
        <v>-1.0764053029751872</v>
      </c>
    </row>
    <row r="339" spans="5:18" x14ac:dyDescent="0.3">
      <c r="E339" s="4">
        <v>37</v>
      </c>
      <c r="F339" s="1">
        <v>177.49704</v>
      </c>
      <c r="G339" s="1">
        <f t="shared" si="41"/>
        <v>160.48829098421191</v>
      </c>
      <c r="H339" s="1">
        <f t="shared" si="42"/>
        <v>17.008749015788084</v>
      </c>
      <c r="J339" s="4">
        <v>120</v>
      </c>
      <c r="K339" s="1">
        <v>135.47943100000001</v>
      </c>
      <c r="L339" s="1">
        <f t="shared" si="38"/>
        <v>157.88298262876376</v>
      </c>
      <c r="M339" s="1">
        <f t="shared" si="39"/>
        <v>-22.403551628763751</v>
      </c>
      <c r="N339" s="1">
        <f t="shared" si="40"/>
        <v>-22.403551628763751</v>
      </c>
      <c r="O339" s="1">
        <f t="shared" si="43"/>
        <v>-1.3136560028625721</v>
      </c>
      <c r="P339" s="16">
        <v>37</v>
      </c>
      <c r="Q339" s="16">
        <f t="shared" si="44"/>
        <v>0.14484126984126985</v>
      </c>
      <c r="R339" s="1">
        <f t="shared" si="45"/>
        <v>-1.0588182958080339</v>
      </c>
    </row>
    <row r="340" spans="5:18" x14ac:dyDescent="0.3">
      <c r="E340" s="4">
        <v>38</v>
      </c>
      <c r="F340" s="1">
        <v>175.602203</v>
      </c>
      <c r="G340" s="1">
        <f t="shared" si="41"/>
        <v>160.45690172691735</v>
      </c>
      <c r="H340" s="1">
        <f t="shared" si="42"/>
        <v>15.145301273082652</v>
      </c>
      <c r="J340" s="4">
        <v>131</v>
      </c>
      <c r="K340" s="1">
        <v>135.27510100000001</v>
      </c>
      <c r="L340" s="1">
        <f t="shared" si="38"/>
        <v>157.53770079852364</v>
      </c>
      <c r="M340" s="1">
        <f t="shared" si="39"/>
        <v>-22.262599798523638</v>
      </c>
      <c r="N340" s="1">
        <f t="shared" si="40"/>
        <v>-22.262599798523638</v>
      </c>
      <c r="O340" s="1">
        <f t="shared" si="43"/>
        <v>-1.3053911428538734</v>
      </c>
      <c r="P340" s="16">
        <v>38</v>
      </c>
      <c r="Q340" s="16">
        <f t="shared" si="44"/>
        <v>0.14880952380952381</v>
      </c>
      <c r="R340" s="1">
        <f t="shared" si="45"/>
        <v>-1.0415528300904833</v>
      </c>
    </row>
    <row r="341" spans="5:18" x14ac:dyDescent="0.3">
      <c r="E341" s="4">
        <v>39</v>
      </c>
      <c r="F341" s="1">
        <v>174.276794</v>
      </c>
      <c r="G341" s="1">
        <f t="shared" si="41"/>
        <v>160.42551246962279</v>
      </c>
      <c r="H341" s="1">
        <f t="shared" si="42"/>
        <v>13.851281530377207</v>
      </c>
      <c r="J341" s="4">
        <v>133</v>
      </c>
      <c r="K341" s="1">
        <v>135.26516699999999</v>
      </c>
      <c r="L341" s="1">
        <f t="shared" si="38"/>
        <v>157.47492228393455</v>
      </c>
      <c r="M341" s="1">
        <f t="shared" si="39"/>
        <v>-22.209755283934555</v>
      </c>
      <c r="N341" s="1">
        <f t="shared" si="40"/>
        <v>-22.209755283934555</v>
      </c>
      <c r="O341" s="1">
        <f t="shared" si="43"/>
        <v>-1.3022925487131487</v>
      </c>
      <c r="P341" s="16">
        <v>39</v>
      </c>
      <c r="Q341" s="16">
        <f t="shared" si="44"/>
        <v>0.15277777777777779</v>
      </c>
      <c r="R341" s="1">
        <f t="shared" si="45"/>
        <v>-1.024592392540099</v>
      </c>
    </row>
    <row r="342" spans="5:18" x14ac:dyDescent="0.3">
      <c r="E342" s="4">
        <v>40</v>
      </c>
      <c r="F342" s="1">
        <v>174.37496899999999</v>
      </c>
      <c r="G342" s="1">
        <f t="shared" si="41"/>
        <v>160.39412321232822</v>
      </c>
      <c r="H342" s="1">
        <f t="shared" si="42"/>
        <v>13.980845787671768</v>
      </c>
      <c r="J342" s="4">
        <v>106</v>
      </c>
      <c r="K342" s="1">
        <v>136.160538</v>
      </c>
      <c r="L342" s="1">
        <f t="shared" si="38"/>
        <v>158.32243223088756</v>
      </c>
      <c r="M342" s="1">
        <f t="shared" si="39"/>
        <v>-22.161894230887555</v>
      </c>
      <c r="N342" s="1">
        <f t="shared" si="40"/>
        <v>-22.161894230887555</v>
      </c>
      <c r="O342" s="1">
        <f t="shared" si="43"/>
        <v>-1.2994861651236025</v>
      </c>
      <c r="P342" s="16">
        <v>40</v>
      </c>
      <c r="Q342" s="16">
        <f t="shared" si="44"/>
        <v>0.15674603174603174</v>
      </c>
      <c r="R342" s="1">
        <f t="shared" si="45"/>
        <v>-1.0079216785556244</v>
      </c>
    </row>
    <row r="343" spans="5:18" x14ac:dyDescent="0.3">
      <c r="E343" s="4">
        <v>41</v>
      </c>
      <c r="F343" s="1">
        <v>174.522232</v>
      </c>
      <c r="G343" s="1">
        <f t="shared" si="41"/>
        <v>160.36273395503369</v>
      </c>
      <c r="H343" s="1">
        <f t="shared" si="42"/>
        <v>14.159498044966313</v>
      </c>
      <c r="J343" s="4">
        <v>110</v>
      </c>
      <c r="K343" s="1">
        <v>136.53564499999999</v>
      </c>
      <c r="L343" s="1">
        <f t="shared" si="38"/>
        <v>158.19687520170933</v>
      </c>
      <c r="M343" s="1">
        <f t="shared" si="39"/>
        <v>-21.661230201709344</v>
      </c>
      <c r="N343" s="1">
        <f t="shared" si="40"/>
        <v>-21.661230201709344</v>
      </c>
      <c r="O343" s="1">
        <f t="shared" si="43"/>
        <v>-1.2701291989494135</v>
      </c>
      <c r="P343" s="16">
        <v>41</v>
      </c>
      <c r="Q343" s="16">
        <f t="shared" si="44"/>
        <v>0.16071428571428573</v>
      </c>
      <c r="R343" s="1">
        <f t="shared" si="45"/>
        <v>-0.99152647467733057</v>
      </c>
    </row>
    <row r="344" spans="5:18" x14ac:dyDescent="0.3">
      <c r="E344" s="4">
        <v>42</v>
      </c>
      <c r="F344" s="1">
        <v>175.80838</v>
      </c>
      <c r="G344" s="1">
        <f t="shared" si="41"/>
        <v>160.33134469773913</v>
      </c>
      <c r="H344" s="1">
        <f t="shared" si="42"/>
        <v>15.477035302260873</v>
      </c>
      <c r="J344" s="4">
        <v>104</v>
      </c>
      <c r="K344" s="1">
        <v>137.453644</v>
      </c>
      <c r="L344" s="1">
        <f t="shared" si="38"/>
        <v>158.38521074547666</v>
      </c>
      <c r="M344" s="1">
        <f t="shared" si="39"/>
        <v>-20.931566745476658</v>
      </c>
      <c r="N344" s="1">
        <f t="shared" si="40"/>
        <v>-20.931566745476658</v>
      </c>
      <c r="O344" s="1">
        <f t="shared" si="43"/>
        <v>-1.2273446085758553</v>
      </c>
      <c r="P344" s="16">
        <v>42</v>
      </c>
      <c r="Q344" s="16">
        <f t="shared" si="44"/>
        <v>0.16468253968253968</v>
      </c>
      <c r="R344" s="1">
        <f t="shared" si="45"/>
        <v>-0.97539355506375336</v>
      </c>
    </row>
    <row r="345" spans="5:18" x14ac:dyDescent="0.3">
      <c r="E345" s="4">
        <v>43</v>
      </c>
      <c r="F345" s="1">
        <v>175.42546100000001</v>
      </c>
      <c r="G345" s="1">
        <f t="shared" si="41"/>
        <v>160.29995544044456</v>
      </c>
      <c r="H345" s="1">
        <f t="shared" si="42"/>
        <v>15.12550555955545</v>
      </c>
      <c r="J345" s="4">
        <v>134</v>
      </c>
      <c r="K345" s="1">
        <v>136.91583299999999</v>
      </c>
      <c r="L345" s="1">
        <f t="shared" si="38"/>
        <v>157.44353302663998</v>
      </c>
      <c r="M345" s="1">
        <f t="shared" si="39"/>
        <v>-20.527700026639991</v>
      </c>
      <c r="N345" s="1">
        <f t="shared" si="40"/>
        <v>-20.527700026639991</v>
      </c>
      <c r="O345" s="1">
        <f t="shared" si="43"/>
        <v>-1.2036634553217864</v>
      </c>
      <c r="P345" s="16">
        <v>43</v>
      </c>
      <c r="Q345" s="16">
        <f t="shared" si="44"/>
        <v>0.16865079365079366</v>
      </c>
      <c r="R345" s="1">
        <f t="shared" si="45"/>
        <v>-0.95951059001725081</v>
      </c>
    </row>
    <row r="346" spans="5:18" x14ac:dyDescent="0.3">
      <c r="E346" s="4">
        <v>44</v>
      </c>
      <c r="F346" s="1">
        <v>177.96829199999999</v>
      </c>
      <c r="G346" s="1">
        <f t="shared" si="41"/>
        <v>160.26856618315</v>
      </c>
      <c r="H346" s="1">
        <f t="shared" si="42"/>
        <v>17.699725816849991</v>
      </c>
      <c r="J346" s="4">
        <v>116</v>
      </c>
      <c r="K346" s="1">
        <v>138.07551599999999</v>
      </c>
      <c r="L346" s="1">
        <f t="shared" si="38"/>
        <v>158.00853965794198</v>
      </c>
      <c r="M346" s="1">
        <f t="shared" si="39"/>
        <v>-19.933023657941987</v>
      </c>
      <c r="N346" s="1">
        <f t="shared" si="40"/>
        <v>-19.933023657941987</v>
      </c>
      <c r="O346" s="1">
        <f t="shared" si="43"/>
        <v>-1.168793975944344</v>
      </c>
      <c r="P346" s="16">
        <v>44</v>
      </c>
      <c r="Q346" s="16">
        <f t="shared" si="44"/>
        <v>0.17261904761904762</v>
      </c>
      <c r="R346" s="1">
        <f t="shared" si="45"/>
        <v>-0.94386606490653602</v>
      </c>
    </row>
    <row r="347" spans="5:18" x14ac:dyDescent="0.3">
      <c r="E347" s="4">
        <v>45</v>
      </c>
      <c r="F347" s="1">
        <v>177.16322299999999</v>
      </c>
      <c r="G347" s="1">
        <f t="shared" si="41"/>
        <v>160.23717692585547</v>
      </c>
      <c r="H347" s="1">
        <f t="shared" si="42"/>
        <v>16.926046074144523</v>
      </c>
      <c r="J347" s="4">
        <v>107</v>
      </c>
      <c r="K347" s="1">
        <v>138.77633700000001</v>
      </c>
      <c r="L347" s="1">
        <f t="shared" si="38"/>
        <v>158.29104297359299</v>
      </c>
      <c r="M347" s="1">
        <f t="shared" si="39"/>
        <v>-19.514705973592982</v>
      </c>
      <c r="N347" s="1">
        <f t="shared" si="40"/>
        <v>-19.514705973592982</v>
      </c>
      <c r="O347" s="1">
        <f t="shared" si="43"/>
        <v>-1.144265475005988</v>
      </c>
      <c r="P347" s="16">
        <v>45</v>
      </c>
      <c r="Q347" s="16">
        <f t="shared" si="44"/>
        <v>0.1765873015873016</v>
      </c>
      <c r="R347" s="1">
        <f t="shared" si="45"/>
        <v>-0.92844920809329989</v>
      </c>
    </row>
    <row r="348" spans="5:18" x14ac:dyDescent="0.3">
      <c r="E348" s="4">
        <v>46</v>
      </c>
      <c r="F348" s="1">
        <v>177.43812600000001</v>
      </c>
      <c r="G348" s="1">
        <f t="shared" si="41"/>
        <v>160.2057876685609</v>
      </c>
      <c r="H348" s="1">
        <f t="shared" si="42"/>
        <v>17.232338331439109</v>
      </c>
      <c r="J348" s="4">
        <v>159</v>
      </c>
      <c r="K348" s="1">
        <v>137.432907</v>
      </c>
      <c r="L348" s="1">
        <f t="shared" si="38"/>
        <v>156.65880159427607</v>
      </c>
      <c r="M348" s="1">
        <f t="shared" si="39"/>
        <v>-19.22589459427607</v>
      </c>
      <c r="N348" s="1">
        <f t="shared" si="40"/>
        <v>-19.22589459427607</v>
      </c>
      <c r="O348" s="1">
        <f t="shared" si="43"/>
        <v>-1.1273307135707711</v>
      </c>
      <c r="P348" s="16">
        <v>46</v>
      </c>
      <c r="Q348" s="16">
        <f t="shared" si="44"/>
        <v>0.18055555555555555</v>
      </c>
      <c r="R348" s="1">
        <f t="shared" si="45"/>
        <v>-0.91324992668360727</v>
      </c>
    </row>
    <row r="349" spans="5:18" x14ac:dyDescent="0.3">
      <c r="E349" s="4">
        <v>47</v>
      </c>
      <c r="F349" s="1">
        <v>178.94026199999999</v>
      </c>
      <c r="G349" s="1">
        <f t="shared" si="41"/>
        <v>160.17439841126634</v>
      </c>
      <c r="H349" s="1">
        <f t="shared" si="42"/>
        <v>18.765863588733652</v>
      </c>
      <c r="J349" s="4">
        <v>157</v>
      </c>
      <c r="K349" s="1">
        <v>137.57212799999999</v>
      </c>
      <c r="L349" s="1">
        <f t="shared" si="38"/>
        <v>156.7215801088652</v>
      </c>
      <c r="M349" s="1">
        <f t="shared" si="39"/>
        <v>-19.149452108865205</v>
      </c>
      <c r="N349" s="1">
        <f t="shared" si="40"/>
        <v>-19.149452108865205</v>
      </c>
      <c r="O349" s="1">
        <f t="shared" si="43"/>
        <v>-1.1228484273914319</v>
      </c>
      <c r="P349" s="16">
        <v>47</v>
      </c>
      <c r="Q349" s="16">
        <f t="shared" si="44"/>
        <v>0.18452380952380953</v>
      </c>
      <c r="R349" s="1">
        <f t="shared" si="45"/>
        <v>-0.89825874910156867</v>
      </c>
    </row>
    <row r="350" spans="5:18" x14ac:dyDescent="0.3">
      <c r="E350" s="4">
        <v>48</v>
      </c>
      <c r="F350" s="1">
        <v>179.89259300000001</v>
      </c>
      <c r="G350" s="1">
        <f t="shared" si="41"/>
        <v>160.14300915397178</v>
      </c>
      <c r="H350" s="1">
        <f t="shared" si="42"/>
        <v>19.74958384602823</v>
      </c>
      <c r="J350" s="4">
        <v>135</v>
      </c>
      <c r="K350" s="1">
        <v>138.397446</v>
      </c>
      <c r="L350" s="1">
        <f t="shared" si="38"/>
        <v>157.41214376934542</v>
      </c>
      <c r="M350" s="1">
        <f t="shared" si="39"/>
        <v>-19.014697769345418</v>
      </c>
      <c r="N350" s="1">
        <f t="shared" si="40"/>
        <v>-19.014697769345418</v>
      </c>
      <c r="O350" s="1">
        <f t="shared" si="43"/>
        <v>-1.1149469638219383</v>
      </c>
      <c r="P350" s="16">
        <v>48</v>
      </c>
      <c r="Q350" s="16">
        <f t="shared" si="44"/>
        <v>0.18849206349206349</v>
      </c>
      <c r="R350" s="1">
        <f t="shared" si="45"/>
        <v>-0.88346677362987858</v>
      </c>
    </row>
    <row r="351" spans="5:18" x14ac:dyDescent="0.3">
      <c r="E351" s="4">
        <v>49</v>
      </c>
      <c r="F351" s="1">
        <v>177.634491</v>
      </c>
      <c r="G351" s="1">
        <f t="shared" si="41"/>
        <v>160.11161989667724</v>
      </c>
      <c r="H351" s="1">
        <f t="shared" si="42"/>
        <v>17.522871103322757</v>
      </c>
      <c r="J351" s="4">
        <v>119</v>
      </c>
      <c r="K351" s="1">
        <v>140.06944300000001</v>
      </c>
      <c r="L351" s="1">
        <f t="shared" si="38"/>
        <v>157.91437188605832</v>
      </c>
      <c r="M351" s="1">
        <f t="shared" si="39"/>
        <v>-17.844928886058312</v>
      </c>
      <c r="N351" s="1">
        <f t="shared" si="40"/>
        <v>-17.844928886058312</v>
      </c>
      <c r="O351" s="1">
        <f t="shared" si="43"/>
        <v>-1.0463563251162864</v>
      </c>
      <c r="P351" s="16">
        <v>49</v>
      </c>
      <c r="Q351" s="16">
        <f t="shared" si="44"/>
        <v>0.19246031746031747</v>
      </c>
      <c r="R351" s="1">
        <f t="shared" si="45"/>
        <v>-0.8688656221847797</v>
      </c>
    </row>
    <row r="352" spans="5:18" x14ac:dyDescent="0.3">
      <c r="E352" s="4">
        <v>50</v>
      </c>
      <c r="F352" s="1">
        <v>176.770523</v>
      </c>
      <c r="G352" s="1">
        <f t="shared" si="41"/>
        <v>160.08023063938268</v>
      </c>
      <c r="H352" s="1">
        <f t="shared" si="42"/>
        <v>16.69029236061732</v>
      </c>
      <c r="J352" s="4">
        <v>117</v>
      </c>
      <c r="K352" s="1">
        <v>140.91835</v>
      </c>
      <c r="L352" s="1">
        <f t="shared" si="38"/>
        <v>157.97715040064742</v>
      </c>
      <c r="M352" s="1">
        <f t="shared" si="39"/>
        <v>-17.058800400647414</v>
      </c>
      <c r="N352" s="1">
        <f t="shared" si="40"/>
        <v>-17.058800400647414</v>
      </c>
      <c r="O352" s="1">
        <f t="shared" si="43"/>
        <v>-1.0002608478904609</v>
      </c>
      <c r="P352" s="16">
        <v>50</v>
      </c>
      <c r="Q352" s="16">
        <f t="shared" si="44"/>
        <v>0.19642857142857142</v>
      </c>
      <c r="R352" s="1">
        <f t="shared" si="45"/>
        <v>-0.85444739869598973</v>
      </c>
    </row>
    <row r="353" spans="5:18" x14ac:dyDescent="0.3">
      <c r="E353" s="4">
        <v>51</v>
      </c>
      <c r="F353" s="1">
        <v>176.30909700000001</v>
      </c>
      <c r="G353" s="1">
        <f t="shared" si="41"/>
        <v>160.04884138208811</v>
      </c>
      <c r="H353" s="1">
        <f t="shared" si="42"/>
        <v>16.260255617911895</v>
      </c>
      <c r="J353" s="4">
        <v>105</v>
      </c>
      <c r="K353" s="1">
        <v>141.579712</v>
      </c>
      <c r="L353" s="1">
        <f t="shared" si="38"/>
        <v>158.35382148818209</v>
      </c>
      <c r="M353" s="1">
        <f t="shared" si="39"/>
        <v>-16.774109488182091</v>
      </c>
      <c r="N353" s="1">
        <f t="shared" si="40"/>
        <v>-16.774109488182091</v>
      </c>
      <c r="O353" s="1">
        <f t="shared" si="43"/>
        <v>-0.98356769439776492</v>
      </c>
      <c r="P353" s="16">
        <v>51</v>
      </c>
      <c r="Q353" s="16">
        <f t="shared" si="44"/>
        <v>0.20039682539682541</v>
      </c>
      <c r="R353" s="1">
        <f t="shared" si="45"/>
        <v>-0.84020465154900881</v>
      </c>
    </row>
    <row r="354" spans="5:18" x14ac:dyDescent="0.3">
      <c r="E354" s="4">
        <v>52</v>
      </c>
      <c r="F354" s="1">
        <v>173.903717</v>
      </c>
      <c r="G354" s="1">
        <f t="shared" si="41"/>
        <v>160.01745212479358</v>
      </c>
      <c r="H354" s="1">
        <f t="shared" si="42"/>
        <v>13.886264875206422</v>
      </c>
      <c r="J354" s="4">
        <v>167</v>
      </c>
      <c r="K354" s="1">
        <v>140.57513399999999</v>
      </c>
      <c r="L354" s="1">
        <f t="shared" si="38"/>
        <v>156.40768753591962</v>
      </c>
      <c r="M354" s="1">
        <f t="shared" si="39"/>
        <v>-15.832553535919629</v>
      </c>
      <c r="N354" s="1">
        <f t="shared" si="40"/>
        <v>-15.832553535919629</v>
      </c>
      <c r="O354" s="1">
        <f t="shared" si="43"/>
        <v>-0.92835856286289953</v>
      </c>
      <c r="P354" s="16">
        <v>52</v>
      </c>
      <c r="Q354" s="16">
        <f t="shared" si="44"/>
        <v>0.20436507936507936</v>
      </c>
      <c r="R354" s="1">
        <f t="shared" si="45"/>
        <v>-0.82613033962053128</v>
      </c>
    </row>
    <row r="355" spans="5:18" x14ac:dyDescent="0.3">
      <c r="E355" s="4">
        <v>53</v>
      </c>
      <c r="F355" s="1">
        <v>170.37908899999999</v>
      </c>
      <c r="G355" s="1">
        <f t="shared" si="41"/>
        <v>159.98606286749902</v>
      </c>
      <c r="H355" s="1">
        <f t="shared" si="42"/>
        <v>10.393026132500978</v>
      </c>
      <c r="J355" s="4">
        <v>158</v>
      </c>
      <c r="K355" s="1">
        <v>141.65901199999999</v>
      </c>
      <c r="L355" s="1">
        <f t="shared" si="38"/>
        <v>156.69019085157063</v>
      </c>
      <c r="M355" s="1">
        <f t="shared" si="39"/>
        <v>-15.031178851570644</v>
      </c>
      <c r="N355" s="1">
        <f t="shared" si="40"/>
        <v>-15.031178851570644</v>
      </c>
      <c r="O355" s="1">
        <f t="shared" si="43"/>
        <v>-0.88136910859773077</v>
      </c>
      <c r="P355" s="16">
        <v>53</v>
      </c>
      <c r="Q355" s="16">
        <f t="shared" si="44"/>
        <v>0.20833333333333334</v>
      </c>
      <c r="R355" s="1">
        <f t="shared" si="45"/>
        <v>-0.81221780149991241</v>
      </c>
    </row>
    <row r="356" spans="5:18" x14ac:dyDescent="0.3">
      <c r="E356" s="4">
        <v>54</v>
      </c>
      <c r="F356" s="1">
        <v>172.26414500000001</v>
      </c>
      <c r="G356" s="1">
        <f t="shared" si="41"/>
        <v>159.95467361020445</v>
      </c>
      <c r="H356" s="1">
        <f t="shared" si="42"/>
        <v>12.309471389795561</v>
      </c>
      <c r="J356" s="4">
        <v>168</v>
      </c>
      <c r="K356" s="1">
        <v>141.64906300000001</v>
      </c>
      <c r="L356" s="1">
        <f t="shared" si="38"/>
        <v>156.37629827862509</v>
      </c>
      <c r="M356" s="1">
        <f t="shared" si="39"/>
        <v>-14.727235278625074</v>
      </c>
      <c r="N356" s="1">
        <f t="shared" si="40"/>
        <v>-14.727235278625074</v>
      </c>
      <c r="O356" s="1">
        <f t="shared" si="43"/>
        <v>-0.86354705494536177</v>
      </c>
      <c r="P356" s="16">
        <v>54</v>
      </c>
      <c r="Q356" s="16">
        <f t="shared" si="44"/>
        <v>0.2123015873015873</v>
      </c>
      <c r="R356" s="1">
        <f t="shared" si="45"/>
        <v>-0.7984607275425748</v>
      </c>
    </row>
    <row r="357" spans="5:18" x14ac:dyDescent="0.3">
      <c r="E357" s="4">
        <v>55</v>
      </c>
      <c r="F357" s="1">
        <v>172.47030599999999</v>
      </c>
      <c r="G357" s="1">
        <f t="shared" si="41"/>
        <v>159.92328435290989</v>
      </c>
      <c r="H357" s="1">
        <f t="shared" si="42"/>
        <v>12.547021647090105</v>
      </c>
      <c r="J357" s="4">
        <v>148</v>
      </c>
      <c r="K357" s="1">
        <v>142.633499</v>
      </c>
      <c r="L357" s="1">
        <f t="shared" si="38"/>
        <v>157.00408342451618</v>
      </c>
      <c r="M357" s="1">
        <f t="shared" si="39"/>
        <v>-14.370584424516181</v>
      </c>
      <c r="N357" s="1">
        <f t="shared" si="40"/>
        <v>-14.370584424516181</v>
      </c>
      <c r="O357" s="1">
        <f t="shared" si="43"/>
        <v>-0.84263445397968795</v>
      </c>
      <c r="P357" s="16">
        <v>55</v>
      </c>
      <c r="Q357" s="16">
        <f t="shared" si="44"/>
        <v>0.21626984126984128</v>
      </c>
      <c r="R357" s="1">
        <f t="shared" si="45"/>
        <v>-0.78485313444643534</v>
      </c>
    </row>
    <row r="358" spans="5:18" x14ac:dyDescent="0.3">
      <c r="E358" s="4">
        <v>56</v>
      </c>
      <c r="F358" s="1">
        <v>175.09165999999999</v>
      </c>
      <c r="G358" s="1">
        <f t="shared" si="41"/>
        <v>159.89189509561535</v>
      </c>
      <c r="H358" s="1">
        <f t="shared" si="42"/>
        <v>15.199764904384637</v>
      </c>
      <c r="J358" s="4">
        <v>160</v>
      </c>
      <c r="K358" s="1">
        <v>142.434631</v>
      </c>
      <c r="L358" s="1">
        <f t="shared" si="38"/>
        <v>156.62741233698154</v>
      </c>
      <c r="M358" s="1">
        <f t="shared" si="39"/>
        <v>-14.19278133698154</v>
      </c>
      <c r="N358" s="1">
        <f t="shared" si="40"/>
        <v>-14.19278133698154</v>
      </c>
      <c r="O358" s="1">
        <f t="shared" si="43"/>
        <v>-0.83220878142839927</v>
      </c>
      <c r="P358" s="16">
        <v>56</v>
      </c>
      <c r="Q358" s="16">
        <f t="shared" si="44"/>
        <v>0.22023809523809523</v>
      </c>
      <c r="R358" s="1">
        <f t="shared" si="45"/>
        <v>-0.77138934208115728</v>
      </c>
    </row>
    <row r="359" spans="5:18" x14ac:dyDescent="0.3">
      <c r="E359" s="4">
        <v>57</v>
      </c>
      <c r="F359" s="1">
        <v>170.06492600000001</v>
      </c>
      <c r="G359" s="1">
        <f t="shared" si="41"/>
        <v>159.86050583832079</v>
      </c>
      <c r="H359" s="1">
        <f t="shared" si="42"/>
        <v>10.204420161679224</v>
      </c>
      <c r="J359" s="4">
        <v>118</v>
      </c>
      <c r="K359" s="1">
        <v>144.274506</v>
      </c>
      <c r="L359" s="1">
        <f t="shared" si="38"/>
        <v>157.94576114335288</v>
      </c>
      <c r="M359" s="1">
        <f t="shared" si="39"/>
        <v>-13.67125514335288</v>
      </c>
      <c r="N359" s="1">
        <f t="shared" si="40"/>
        <v>-13.67125514335288</v>
      </c>
      <c r="O359" s="1">
        <f t="shared" si="43"/>
        <v>-0.80162854012278628</v>
      </c>
      <c r="P359" s="16">
        <v>57</v>
      </c>
      <c r="Q359" s="16">
        <f t="shared" si="44"/>
        <v>0.22420634920634921</v>
      </c>
      <c r="R359" s="1">
        <f t="shared" si="45"/>
        <v>-0.75806395233324275</v>
      </c>
    </row>
    <row r="360" spans="5:18" x14ac:dyDescent="0.3">
      <c r="E360" s="4">
        <v>58</v>
      </c>
      <c r="F360" s="1">
        <v>168.19955400000001</v>
      </c>
      <c r="G360" s="1">
        <f t="shared" si="41"/>
        <v>159.82911658102623</v>
      </c>
      <c r="H360" s="1">
        <f t="shared" si="42"/>
        <v>8.3704374189737791</v>
      </c>
      <c r="J360" s="4">
        <v>169</v>
      </c>
      <c r="K360" s="1">
        <v>142.68322800000001</v>
      </c>
      <c r="L360" s="1">
        <f t="shared" si="38"/>
        <v>156.34490902133052</v>
      </c>
      <c r="M360" s="1">
        <f t="shared" si="39"/>
        <v>-13.661681021330509</v>
      </c>
      <c r="N360" s="1">
        <f t="shared" si="40"/>
        <v>-13.661681021330509</v>
      </c>
      <c r="O360" s="1">
        <f t="shared" si="43"/>
        <v>-0.80106715132715089</v>
      </c>
      <c r="P360" s="16">
        <v>58</v>
      </c>
      <c r="Q360" s="16">
        <f t="shared" si="44"/>
        <v>0.22817460317460317</v>
      </c>
      <c r="R360" s="1">
        <f t="shared" si="45"/>
        <v>-0.74487182975869159</v>
      </c>
    </row>
    <row r="361" spans="5:18" x14ac:dyDescent="0.3">
      <c r="E361" s="4">
        <v>59</v>
      </c>
      <c r="F361" s="1">
        <v>172.01869199999999</v>
      </c>
      <c r="G361" s="1">
        <f t="shared" si="41"/>
        <v>159.79772732373166</v>
      </c>
      <c r="H361" s="1">
        <f t="shared" si="42"/>
        <v>12.220964676268324</v>
      </c>
      <c r="J361" s="4">
        <v>149</v>
      </c>
      <c r="K361" s="1">
        <v>143.69747899999999</v>
      </c>
      <c r="L361" s="1">
        <f t="shared" si="38"/>
        <v>156.97269416722165</v>
      </c>
      <c r="M361" s="1">
        <f t="shared" si="39"/>
        <v>-13.27521516722166</v>
      </c>
      <c r="N361" s="1">
        <f t="shared" si="40"/>
        <v>-13.27521516722166</v>
      </c>
      <c r="O361" s="1">
        <f t="shared" si="43"/>
        <v>-0.77840631622546608</v>
      </c>
      <c r="P361" s="16">
        <v>59</v>
      </c>
      <c r="Q361" s="16">
        <f t="shared" si="44"/>
        <v>0.23214285714285715</v>
      </c>
      <c r="R361" s="1">
        <f t="shared" si="45"/>
        <v>-0.73180808385961749</v>
      </c>
    </row>
    <row r="362" spans="5:18" x14ac:dyDescent="0.3">
      <c r="E362" s="4">
        <v>60</v>
      </c>
      <c r="F362" s="1">
        <v>173.677887</v>
      </c>
      <c r="G362" s="1">
        <f t="shared" si="41"/>
        <v>159.76633806643713</v>
      </c>
      <c r="H362" s="1">
        <f t="shared" si="42"/>
        <v>13.911548933562869</v>
      </c>
      <c r="J362" s="4">
        <v>162</v>
      </c>
      <c r="K362" s="1">
        <v>143.29972799999999</v>
      </c>
      <c r="L362" s="1">
        <f t="shared" si="38"/>
        <v>156.56463382239241</v>
      </c>
      <c r="M362" s="1">
        <f t="shared" si="39"/>
        <v>-13.264905822392421</v>
      </c>
      <c r="N362" s="1">
        <f t="shared" si="40"/>
        <v>-13.264905822392421</v>
      </c>
      <c r="O362" s="1">
        <f t="shared" si="43"/>
        <v>-0.77780181686103844</v>
      </c>
      <c r="P362" s="16">
        <v>60</v>
      </c>
      <c r="Q362" s="16">
        <f t="shared" si="44"/>
        <v>0.2361111111111111</v>
      </c>
      <c r="R362" s="1">
        <f t="shared" si="45"/>
        <v>-0.71886805282271549</v>
      </c>
    </row>
    <row r="363" spans="5:18" x14ac:dyDescent="0.3">
      <c r="E363" s="4">
        <v>61</v>
      </c>
      <c r="F363" s="1">
        <v>173.137924</v>
      </c>
      <c r="G363" s="1">
        <f t="shared" si="41"/>
        <v>159.73494880914257</v>
      </c>
      <c r="H363" s="1">
        <f t="shared" si="42"/>
        <v>13.402975190857433</v>
      </c>
      <c r="J363" s="4">
        <v>136</v>
      </c>
      <c r="K363" s="1">
        <v>144.12506099999999</v>
      </c>
      <c r="L363" s="1">
        <f t="shared" si="38"/>
        <v>157.38075451205086</v>
      </c>
      <c r="M363" s="1">
        <f t="shared" si="39"/>
        <v>-13.255693512050868</v>
      </c>
      <c r="N363" s="1">
        <f t="shared" si="40"/>
        <v>-13.255693512050868</v>
      </c>
      <c r="O363" s="1">
        <f t="shared" si="43"/>
        <v>-0.77726164327691449</v>
      </c>
      <c r="P363" s="16">
        <v>61</v>
      </c>
      <c r="Q363" s="16">
        <f t="shared" si="44"/>
        <v>0.24007936507936509</v>
      </c>
      <c r="R363" s="1">
        <f t="shared" si="45"/>
        <v>-0.70604728857604471</v>
      </c>
    </row>
    <row r="364" spans="5:18" x14ac:dyDescent="0.3">
      <c r="E364" s="4">
        <v>62</v>
      </c>
      <c r="F364" s="1">
        <v>172.08738700000001</v>
      </c>
      <c r="G364" s="1">
        <f t="shared" si="41"/>
        <v>159.703559551848</v>
      </c>
      <c r="H364" s="1">
        <f t="shared" si="42"/>
        <v>12.383827448152005</v>
      </c>
      <c r="J364" s="4">
        <v>161</v>
      </c>
      <c r="K364" s="1">
        <v>143.77702300000001</v>
      </c>
      <c r="L364" s="1">
        <f t="shared" si="38"/>
        <v>156.59602307968697</v>
      </c>
      <c r="M364" s="1">
        <f t="shared" si="39"/>
        <v>-12.819000079686958</v>
      </c>
      <c r="N364" s="1">
        <f t="shared" si="40"/>
        <v>-12.819000079686958</v>
      </c>
      <c r="O364" s="1">
        <f t="shared" si="43"/>
        <v>-0.75165566087102731</v>
      </c>
      <c r="P364" s="16">
        <v>62</v>
      </c>
      <c r="Q364" s="16">
        <f t="shared" si="44"/>
        <v>0.24404761904761904</v>
      </c>
      <c r="R364" s="1">
        <f t="shared" si="45"/>
        <v>-0.69334154303681728</v>
      </c>
    </row>
    <row r="365" spans="5:18" x14ac:dyDescent="0.3">
      <c r="E365" s="4">
        <v>63</v>
      </c>
      <c r="F365" s="1">
        <v>173.72699</v>
      </c>
      <c r="G365" s="1">
        <f t="shared" si="41"/>
        <v>159.67217029455344</v>
      </c>
      <c r="H365" s="1">
        <f t="shared" si="42"/>
        <v>14.054819705446562</v>
      </c>
      <c r="J365" s="4">
        <v>156</v>
      </c>
      <c r="K365" s="1">
        <v>144.04551699999999</v>
      </c>
      <c r="L365" s="1">
        <f t="shared" si="38"/>
        <v>156.75296936615976</v>
      </c>
      <c r="M365" s="1">
        <f t="shared" si="39"/>
        <v>-12.707452366159771</v>
      </c>
      <c r="N365" s="1">
        <f t="shared" si="40"/>
        <v>-12.707452366159771</v>
      </c>
      <c r="O365" s="1">
        <f t="shared" si="43"/>
        <v>-0.74511494242117016</v>
      </c>
      <c r="P365" s="16">
        <v>63</v>
      </c>
      <c r="Q365" s="16">
        <f t="shared" si="44"/>
        <v>0.24801587301587302</v>
      </c>
      <c r="R365" s="1">
        <f t="shared" si="45"/>
        <v>-0.68074675543701968</v>
      </c>
    </row>
    <row r="366" spans="5:18" x14ac:dyDescent="0.3">
      <c r="E366" s="4">
        <v>64</v>
      </c>
      <c r="F366" s="1">
        <v>175.88691700000001</v>
      </c>
      <c r="G366" s="1">
        <f t="shared" si="41"/>
        <v>159.6407810372589</v>
      </c>
      <c r="H366" s="1">
        <f t="shared" si="42"/>
        <v>16.246135962741107</v>
      </c>
      <c r="J366" s="4">
        <v>155</v>
      </c>
      <c r="K366" s="1">
        <v>144.12506099999999</v>
      </c>
      <c r="L366" s="1">
        <f t="shared" si="38"/>
        <v>156.7843586234543</v>
      </c>
      <c r="M366" s="1">
        <f t="shared" si="39"/>
        <v>-12.659297623454307</v>
      </c>
      <c r="N366" s="1">
        <f t="shared" si="40"/>
        <v>-12.659297623454307</v>
      </c>
      <c r="O366" s="1">
        <f t="shared" si="43"/>
        <v>-0.74229133802711877</v>
      </c>
      <c r="P366" s="16">
        <v>64</v>
      </c>
      <c r="Q366" s="16">
        <f t="shared" si="44"/>
        <v>0.25198412698412698</v>
      </c>
      <c r="R366" s="1">
        <f t="shared" si="45"/>
        <v>-0.66825904062605401</v>
      </c>
    </row>
    <row r="367" spans="5:18" x14ac:dyDescent="0.3">
      <c r="E367" s="4">
        <v>65</v>
      </c>
      <c r="F367" s="1">
        <v>177.879929</v>
      </c>
      <c r="G367" s="1">
        <f t="shared" si="41"/>
        <v>159.60939177996434</v>
      </c>
      <c r="H367" s="1">
        <f t="shared" si="42"/>
        <v>18.270537220035663</v>
      </c>
      <c r="J367" s="4">
        <v>163</v>
      </c>
      <c r="K367" s="1">
        <v>144.20462000000001</v>
      </c>
      <c r="L367" s="1">
        <f t="shared" ref="L367:L430" si="52">$D$303*J367+$D$304</f>
        <v>156.53324456509785</v>
      </c>
      <c r="M367" s="1">
        <f t="shared" ref="M367:M430" si="53">K367-L367</f>
        <v>-12.32862456509784</v>
      </c>
      <c r="N367" s="1">
        <f t="shared" ref="N367:N430" si="54">K367-L367</f>
        <v>-12.32862456509784</v>
      </c>
      <c r="O367" s="1">
        <f t="shared" si="43"/>
        <v>-0.7229019726580499</v>
      </c>
      <c r="P367" s="16">
        <v>65</v>
      </c>
      <c r="Q367" s="16">
        <f t="shared" si="44"/>
        <v>0.25595238095238093</v>
      </c>
      <c r="R367" s="1">
        <f t="shared" si="45"/>
        <v>-0.6558746782604522</v>
      </c>
    </row>
    <row r="368" spans="5:18" x14ac:dyDescent="0.3">
      <c r="E368" s="4">
        <v>66</v>
      </c>
      <c r="F368" s="1">
        <v>176.839249</v>
      </c>
      <c r="G368" s="1">
        <f t="shared" ref="G368:G431" si="55">$D$303*E368+$D$304</f>
        <v>159.57800252266978</v>
      </c>
      <c r="H368" s="1">
        <f t="shared" ref="H368:H431" si="56">F368-G368</f>
        <v>17.261246477330218</v>
      </c>
      <c r="J368" s="4">
        <v>165</v>
      </c>
      <c r="K368" s="1">
        <v>144.15489199999999</v>
      </c>
      <c r="L368" s="1">
        <f t="shared" si="52"/>
        <v>156.47046605050875</v>
      </c>
      <c r="M368" s="1">
        <f t="shared" si="53"/>
        <v>-12.315574050508758</v>
      </c>
      <c r="N368" s="1">
        <f t="shared" si="54"/>
        <v>-12.315574050508758</v>
      </c>
      <c r="O368" s="1">
        <f t="shared" ref="O368:O431" si="57">STANDARDIZE(N368,AVERAGE($N$303:$N$554),_xlfn.STDEV.S($N$303:$N$554))</f>
        <v>-0.72213674189845989</v>
      </c>
      <c r="P368" s="16">
        <v>66</v>
      </c>
      <c r="Q368" s="16">
        <f t="shared" ref="Q368:Q431" si="58">(P368-0.5)/252</f>
        <v>0.25992063492063494</v>
      </c>
      <c r="R368" s="1">
        <f t="shared" ref="R368:R431" si="59">_xlfn.NORM.S.INV(Q368)</f>
        <v>-0.64359010280021778</v>
      </c>
    </row>
    <row r="369" spans="5:18" x14ac:dyDescent="0.3">
      <c r="E369" s="4">
        <v>67</v>
      </c>
      <c r="F369" s="1">
        <v>177.516693</v>
      </c>
      <c r="G369" s="1">
        <f t="shared" si="55"/>
        <v>159.54661326537521</v>
      </c>
      <c r="H369" s="1">
        <f t="shared" si="56"/>
        <v>17.97007973462479</v>
      </c>
      <c r="J369" s="4">
        <v>154</v>
      </c>
      <c r="K369" s="1">
        <v>144.55264299999999</v>
      </c>
      <c r="L369" s="1">
        <f t="shared" si="52"/>
        <v>156.81574788074886</v>
      </c>
      <c r="M369" s="1">
        <f t="shared" si="53"/>
        <v>-12.26310488074887</v>
      </c>
      <c r="N369" s="1">
        <f t="shared" si="54"/>
        <v>-12.26310488074887</v>
      </c>
      <c r="O369" s="1">
        <f t="shared" si="57"/>
        <v>-0.71906015649975019</v>
      </c>
      <c r="P369" s="16">
        <v>67</v>
      </c>
      <c r="Q369" s="16">
        <f t="shared" si="58"/>
        <v>0.2638888888888889</v>
      </c>
      <c r="R369" s="1">
        <f t="shared" si="59"/>
        <v>-0.6314018942397609</v>
      </c>
    </row>
    <row r="370" spans="5:18" x14ac:dyDescent="0.3">
      <c r="E370" s="4">
        <v>68</v>
      </c>
      <c r="F370" s="1">
        <v>176.151993</v>
      </c>
      <c r="G370" s="1">
        <f t="shared" si="55"/>
        <v>159.51522400808068</v>
      </c>
      <c r="H370" s="1">
        <f t="shared" si="56"/>
        <v>16.636768991919325</v>
      </c>
      <c r="J370" s="4">
        <v>139</v>
      </c>
      <c r="K370" s="1">
        <v>145.02995300000001</v>
      </c>
      <c r="L370" s="1">
        <f t="shared" si="52"/>
        <v>157.28658674016719</v>
      </c>
      <c r="M370" s="1">
        <f t="shared" si="53"/>
        <v>-12.256633740167189</v>
      </c>
      <c r="N370" s="1">
        <f t="shared" si="54"/>
        <v>-12.256633740167189</v>
      </c>
      <c r="O370" s="1">
        <f t="shared" si="57"/>
        <v>-0.71868071431079039</v>
      </c>
      <c r="P370" s="16">
        <v>68</v>
      </c>
      <c r="Q370" s="16">
        <f t="shared" si="58"/>
        <v>0.26785714285714285</v>
      </c>
      <c r="R370" s="1">
        <f t="shared" si="59"/>
        <v>-0.61930676950877617</v>
      </c>
    </row>
    <row r="371" spans="5:18" x14ac:dyDescent="0.3">
      <c r="E371" s="4">
        <v>69</v>
      </c>
      <c r="F371" s="1">
        <v>177.565765</v>
      </c>
      <c r="G371" s="1">
        <f t="shared" si="55"/>
        <v>159.48383475078612</v>
      </c>
      <c r="H371" s="1">
        <f t="shared" si="56"/>
        <v>18.081930249213883</v>
      </c>
      <c r="J371" s="4">
        <v>140</v>
      </c>
      <c r="K371" s="1">
        <v>145.358093</v>
      </c>
      <c r="L371" s="1">
        <f t="shared" si="52"/>
        <v>157.25519748287263</v>
      </c>
      <c r="M371" s="1">
        <f t="shared" si="53"/>
        <v>-11.897104482872635</v>
      </c>
      <c r="N371" s="1">
        <f t="shared" si="54"/>
        <v>-11.897104482872635</v>
      </c>
      <c r="O371" s="1">
        <f t="shared" si="57"/>
        <v>-0.69759933512253114</v>
      </c>
      <c r="P371" s="16">
        <v>69</v>
      </c>
      <c r="Q371" s="16">
        <f t="shared" si="58"/>
        <v>0.2718253968253968</v>
      </c>
      <c r="R371" s="1">
        <f t="shared" si="59"/>
        <v>-0.60730157448496325</v>
      </c>
    </row>
    <row r="372" spans="5:18" x14ac:dyDescent="0.3">
      <c r="E372" s="4">
        <v>70</v>
      </c>
      <c r="F372" s="1">
        <v>177.408691</v>
      </c>
      <c r="G372" s="1">
        <f t="shared" si="55"/>
        <v>159.45244549349155</v>
      </c>
      <c r="H372" s="1">
        <f t="shared" si="56"/>
        <v>17.956245506508452</v>
      </c>
      <c r="J372" s="4">
        <v>166</v>
      </c>
      <c r="K372" s="1">
        <v>144.77140800000001</v>
      </c>
      <c r="L372" s="1">
        <f t="shared" si="52"/>
        <v>156.43907679321418</v>
      </c>
      <c r="M372" s="1">
        <f t="shared" si="53"/>
        <v>-11.667668793214176</v>
      </c>
      <c r="N372" s="1">
        <f t="shared" si="54"/>
        <v>-11.667668793214176</v>
      </c>
      <c r="O372" s="1">
        <f t="shared" si="57"/>
        <v>-0.6841461302028351</v>
      </c>
      <c r="P372" s="16">
        <v>70</v>
      </c>
      <c r="Q372" s="16">
        <f t="shared" si="58"/>
        <v>0.27579365079365081</v>
      </c>
      <c r="R372" s="1">
        <f t="shared" si="59"/>
        <v>-0.59538327656628021</v>
      </c>
    </row>
    <row r="373" spans="5:18" x14ac:dyDescent="0.3">
      <c r="E373" s="4">
        <v>71</v>
      </c>
      <c r="F373" s="1">
        <v>176.603622</v>
      </c>
      <c r="G373" s="1">
        <f t="shared" si="55"/>
        <v>159.42105623619699</v>
      </c>
      <c r="H373" s="1">
        <f t="shared" si="56"/>
        <v>17.182565763803012</v>
      </c>
      <c r="J373" s="4">
        <v>86</v>
      </c>
      <c r="K373" s="1">
        <v>147.482574</v>
      </c>
      <c r="L373" s="1">
        <f t="shared" si="52"/>
        <v>158.95021737677865</v>
      </c>
      <c r="M373" s="1">
        <f t="shared" si="53"/>
        <v>-11.467643376778653</v>
      </c>
      <c r="N373" s="1">
        <f t="shared" si="54"/>
        <v>-11.467643376778653</v>
      </c>
      <c r="O373" s="1">
        <f t="shared" si="57"/>
        <v>-0.67241742783547265</v>
      </c>
      <c r="P373" s="16">
        <v>71</v>
      </c>
      <c r="Q373" s="16">
        <f t="shared" si="58"/>
        <v>0.27976190476190477</v>
      </c>
      <c r="R373" s="1">
        <f t="shared" si="59"/>
        <v>-0.5835489577555576</v>
      </c>
    </row>
    <row r="374" spans="5:18" x14ac:dyDescent="0.3">
      <c r="E374" s="4">
        <v>72</v>
      </c>
      <c r="F374" s="1">
        <v>172.07759100000001</v>
      </c>
      <c r="G374" s="1">
        <f t="shared" si="55"/>
        <v>159.38966697890245</v>
      </c>
      <c r="H374" s="1">
        <f t="shared" si="56"/>
        <v>12.687924021097558</v>
      </c>
      <c r="J374" s="4">
        <v>150</v>
      </c>
      <c r="K374" s="1">
        <v>145.80557300000001</v>
      </c>
      <c r="L374" s="1">
        <f t="shared" si="52"/>
        <v>156.94130490992708</v>
      </c>
      <c r="M374" s="1">
        <f t="shared" si="53"/>
        <v>-11.135731909927074</v>
      </c>
      <c r="N374" s="1">
        <f t="shared" si="54"/>
        <v>-11.135731909927074</v>
      </c>
      <c r="O374" s="1">
        <f t="shared" si="57"/>
        <v>-0.65295544707128439</v>
      </c>
      <c r="P374" s="16">
        <v>72</v>
      </c>
      <c r="Q374" s="16">
        <f t="shared" si="58"/>
        <v>0.28373015873015872</v>
      </c>
      <c r="R374" s="1">
        <f t="shared" si="59"/>
        <v>-0.57179580821487397</v>
      </c>
    </row>
    <row r="375" spans="5:18" x14ac:dyDescent="0.3">
      <c r="E375" s="4">
        <v>73</v>
      </c>
      <c r="F375" s="1">
        <v>164.743652</v>
      </c>
      <c r="G375" s="1">
        <f t="shared" si="55"/>
        <v>159.35827772160789</v>
      </c>
      <c r="H375" s="1">
        <f t="shared" si="56"/>
        <v>5.3853742783921064</v>
      </c>
      <c r="J375" s="4">
        <v>138</v>
      </c>
      <c r="K375" s="1">
        <v>146.73033100000001</v>
      </c>
      <c r="L375" s="1">
        <f t="shared" si="52"/>
        <v>157.31797599746176</v>
      </c>
      <c r="M375" s="1">
        <f t="shared" si="53"/>
        <v>-10.587644997461751</v>
      </c>
      <c r="N375" s="1">
        <f t="shared" si="54"/>
        <v>-10.587644997461751</v>
      </c>
      <c r="O375" s="1">
        <f t="shared" si="57"/>
        <v>-0.62081778985598457</v>
      </c>
      <c r="P375" s="16">
        <v>73</v>
      </c>
      <c r="Q375" s="16">
        <f t="shared" si="58"/>
        <v>0.28769841269841268</v>
      </c>
      <c r="R375" s="1">
        <f t="shared" si="59"/>
        <v>-0.56012112025115535</v>
      </c>
    </row>
    <row r="376" spans="5:18" x14ac:dyDescent="0.3">
      <c r="E376" s="4">
        <v>74</v>
      </c>
      <c r="F376" s="1">
        <v>164.134918</v>
      </c>
      <c r="G376" s="1">
        <f t="shared" si="55"/>
        <v>159.32688846431333</v>
      </c>
      <c r="H376" s="1">
        <f t="shared" si="56"/>
        <v>4.8080295356866714</v>
      </c>
      <c r="J376" s="4">
        <v>164</v>
      </c>
      <c r="K376" s="1">
        <v>146.39224200000001</v>
      </c>
      <c r="L376" s="1">
        <f t="shared" si="52"/>
        <v>156.50185530780331</v>
      </c>
      <c r="M376" s="1">
        <f t="shared" si="53"/>
        <v>-10.109613307803301</v>
      </c>
      <c r="N376" s="1">
        <f t="shared" si="54"/>
        <v>-10.109613307803301</v>
      </c>
      <c r="O376" s="1">
        <f t="shared" si="57"/>
        <v>-0.59278789490521633</v>
      </c>
      <c r="P376" s="16">
        <v>74</v>
      </c>
      <c r="Q376" s="16">
        <f t="shared" si="58"/>
        <v>0.29166666666666669</v>
      </c>
      <c r="R376" s="1">
        <f t="shared" si="59"/>
        <v>-0.54852228269809788</v>
      </c>
    </row>
    <row r="377" spans="5:18" x14ac:dyDescent="0.3">
      <c r="E377" s="4">
        <v>75</v>
      </c>
      <c r="F377" s="1">
        <v>157.49176</v>
      </c>
      <c r="G377" s="1">
        <f t="shared" si="55"/>
        <v>159.29549920701876</v>
      </c>
      <c r="H377" s="1">
        <f t="shared" si="56"/>
        <v>-1.803739207018765</v>
      </c>
      <c r="J377" s="4">
        <v>141</v>
      </c>
      <c r="K377" s="1">
        <v>147.51589999999999</v>
      </c>
      <c r="L377" s="1">
        <f t="shared" si="52"/>
        <v>157.2238082255781</v>
      </c>
      <c r="M377" s="1">
        <f t="shared" si="53"/>
        <v>-9.7079082255781088</v>
      </c>
      <c r="N377" s="1">
        <f t="shared" si="54"/>
        <v>-9.7079082255781088</v>
      </c>
      <c r="O377" s="1">
        <f t="shared" si="57"/>
        <v>-0.5692334915057119</v>
      </c>
      <c r="P377" s="16">
        <v>75</v>
      </c>
      <c r="Q377" s="16">
        <f t="shared" si="58"/>
        <v>0.29563492063492064</v>
      </c>
      <c r="R377" s="1">
        <f t="shared" si="59"/>
        <v>-0.53699677566274262</v>
      </c>
    </row>
    <row r="378" spans="5:18" x14ac:dyDescent="0.3">
      <c r="E378" s="4">
        <v>76</v>
      </c>
      <c r="F378" s="1">
        <v>160.077957</v>
      </c>
      <c r="G378" s="1">
        <f t="shared" si="55"/>
        <v>159.26410994972423</v>
      </c>
      <c r="H378" s="1">
        <f t="shared" si="56"/>
        <v>0.81384705027576842</v>
      </c>
      <c r="J378" s="4">
        <v>137</v>
      </c>
      <c r="K378" s="1">
        <v>147.75453200000001</v>
      </c>
      <c r="L378" s="1">
        <f t="shared" si="52"/>
        <v>157.34936525475632</v>
      </c>
      <c r="M378" s="1">
        <f t="shared" si="53"/>
        <v>-9.5948332547563098</v>
      </c>
      <c r="N378" s="1">
        <f t="shared" si="54"/>
        <v>-9.5948332547563098</v>
      </c>
      <c r="O378" s="1">
        <f t="shared" si="57"/>
        <v>-0.56260322070512803</v>
      </c>
      <c r="P378" s="16">
        <v>76</v>
      </c>
      <c r="Q378" s="16">
        <f t="shared" si="58"/>
        <v>0.29960317460317459</v>
      </c>
      <c r="R378" s="1">
        <f t="shared" si="59"/>
        <v>-0.52554216560793954</v>
      </c>
    </row>
    <row r="379" spans="5:18" x14ac:dyDescent="0.3">
      <c r="E379" s="4">
        <v>77</v>
      </c>
      <c r="F379" s="1">
        <v>162.12127699999999</v>
      </c>
      <c r="G379" s="1">
        <f t="shared" si="55"/>
        <v>159.23272069242967</v>
      </c>
      <c r="H379" s="1">
        <f t="shared" si="56"/>
        <v>2.888556307570326</v>
      </c>
      <c r="J379" s="4">
        <v>153</v>
      </c>
      <c r="K379" s="1">
        <v>147.39656099999999</v>
      </c>
      <c r="L379" s="1">
        <f t="shared" si="52"/>
        <v>156.84713713804342</v>
      </c>
      <c r="M379" s="1">
        <f t="shared" si="53"/>
        <v>-9.4505761380434308</v>
      </c>
      <c r="N379" s="1">
        <f t="shared" si="54"/>
        <v>-9.4505761380434308</v>
      </c>
      <c r="O379" s="1">
        <f t="shared" si="57"/>
        <v>-0.55414455171970622</v>
      </c>
      <c r="P379" s="16">
        <v>77</v>
      </c>
      <c r="Q379" s="16">
        <f t="shared" si="58"/>
        <v>0.30357142857142855</v>
      </c>
      <c r="R379" s="1">
        <f t="shared" si="59"/>
        <v>-0.51415610074453411</v>
      </c>
    </row>
    <row r="380" spans="5:18" x14ac:dyDescent="0.3">
      <c r="E380" s="4">
        <v>78</v>
      </c>
      <c r="F380" s="1">
        <v>159.80157500000001</v>
      </c>
      <c r="G380" s="1">
        <f t="shared" si="55"/>
        <v>159.2013314351351</v>
      </c>
      <c r="H380" s="1">
        <f t="shared" si="56"/>
        <v>0.60024356486491115</v>
      </c>
      <c r="J380" s="4">
        <v>152</v>
      </c>
      <c r="K380" s="1">
        <v>147.50595100000001</v>
      </c>
      <c r="L380" s="1">
        <f t="shared" si="52"/>
        <v>156.87852639533799</v>
      </c>
      <c r="M380" s="1">
        <f t="shared" si="53"/>
        <v>-9.3725753953379751</v>
      </c>
      <c r="N380" s="1">
        <f t="shared" si="54"/>
        <v>-9.3725753953379751</v>
      </c>
      <c r="O380" s="1">
        <f t="shared" si="57"/>
        <v>-0.54957089547177429</v>
      </c>
      <c r="P380" s="16">
        <v>78</v>
      </c>
      <c r="Q380" s="16">
        <f t="shared" si="58"/>
        <v>0.30753968253968256</v>
      </c>
      <c r="R380" s="1">
        <f t="shared" si="59"/>
        <v>-0.50283630670944168</v>
      </c>
    </row>
    <row r="381" spans="5:18" x14ac:dyDescent="0.3">
      <c r="E381" s="4">
        <v>79</v>
      </c>
      <c r="F381" s="1">
        <v>168.98161300000001</v>
      </c>
      <c r="G381" s="1">
        <f t="shared" si="55"/>
        <v>159.16994217784057</v>
      </c>
      <c r="H381" s="1">
        <f t="shared" si="56"/>
        <v>9.8116708221594422</v>
      </c>
      <c r="J381" s="4">
        <v>185</v>
      </c>
      <c r="K381" s="1">
        <v>146.501633</v>
      </c>
      <c r="L381" s="1">
        <f t="shared" si="52"/>
        <v>155.84268090461762</v>
      </c>
      <c r="M381" s="1">
        <f t="shared" si="53"/>
        <v>-9.3410479046176249</v>
      </c>
      <c r="N381" s="1">
        <f t="shared" si="54"/>
        <v>-9.3410479046176249</v>
      </c>
      <c r="O381" s="1">
        <f t="shared" si="57"/>
        <v>-0.54772224762672428</v>
      </c>
      <c r="P381" s="16">
        <v>79</v>
      </c>
      <c r="Q381" s="16">
        <f t="shared" si="58"/>
        <v>0.31150793650793651</v>
      </c>
      <c r="R381" s="1">
        <f t="shared" si="59"/>
        <v>-0.49158058250786868</v>
      </c>
    </row>
    <row r="382" spans="5:18" x14ac:dyDescent="0.3">
      <c r="E382" s="4">
        <v>80</v>
      </c>
      <c r="F382" s="1">
        <v>162.79248000000001</v>
      </c>
      <c r="G382" s="1">
        <f t="shared" si="55"/>
        <v>159.138552920546</v>
      </c>
      <c r="H382" s="1">
        <f t="shared" si="56"/>
        <v>3.6539270794540073</v>
      </c>
      <c r="J382" s="4">
        <v>170</v>
      </c>
      <c r="K382" s="1">
        <v>147.267303</v>
      </c>
      <c r="L382" s="1">
        <f t="shared" si="52"/>
        <v>156.31351976403596</v>
      </c>
      <c r="M382" s="1">
        <f t="shared" si="53"/>
        <v>-9.046216764035961</v>
      </c>
      <c r="N382" s="1">
        <f t="shared" si="54"/>
        <v>-9.046216764035961</v>
      </c>
      <c r="O382" s="1">
        <f t="shared" si="57"/>
        <v>-0.53043451110736539</v>
      </c>
      <c r="P382" s="16">
        <v>80</v>
      </c>
      <c r="Q382" s="16">
        <f t="shared" si="58"/>
        <v>0.31547619047619047</v>
      </c>
      <c r="R382" s="1">
        <f t="shared" si="59"/>
        <v>-0.48038679669982853</v>
      </c>
    </row>
    <row r="383" spans="5:18" x14ac:dyDescent="0.3">
      <c r="E383" s="4">
        <v>81</v>
      </c>
      <c r="F383" s="1">
        <v>161.913971</v>
      </c>
      <c r="G383" s="1">
        <f t="shared" si="55"/>
        <v>159.10716366325144</v>
      </c>
      <c r="H383" s="1">
        <f t="shared" si="56"/>
        <v>2.8068073367485624</v>
      </c>
      <c r="J383" s="4">
        <v>151</v>
      </c>
      <c r="K383" s="1">
        <v>148.27162200000001</v>
      </c>
      <c r="L383" s="1">
        <f t="shared" si="52"/>
        <v>156.90991565263252</v>
      </c>
      <c r="M383" s="1">
        <f t="shared" si="53"/>
        <v>-8.6382936526325125</v>
      </c>
      <c r="N383" s="1">
        <f t="shared" si="54"/>
        <v>-8.6382936526325125</v>
      </c>
      <c r="O383" s="1">
        <f t="shared" si="57"/>
        <v>-0.5065155069743994</v>
      </c>
      <c r="P383" s="16">
        <v>81</v>
      </c>
      <c r="Q383" s="16">
        <f t="shared" si="58"/>
        <v>0.31944444444444442</v>
      </c>
      <c r="R383" s="1">
        <f t="shared" si="59"/>
        <v>-0.46925288381280222</v>
      </c>
    </row>
    <row r="384" spans="5:18" x14ac:dyDescent="0.3">
      <c r="E384" s="4">
        <v>82</v>
      </c>
      <c r="F384" s="1">
        <v>150.88806199999999</v>
      </c>
      <c r="G384" s="1">
        <f t="shared" si="55"/>
        <v>159.07577440595688</v>
      </c>
      <c r="H384" s="1">
        <f t="shared" si="56"/>
        <v>-8.1877124059568871</v>
      </c>
      <c r="J384" s="4">
        <v>82</v>
      </c>
      <c r="K384" s="1">
        <v>150.88806199999999</v>
      </c>
      <c r="L384" s="1">
        <f t="shared" si="52"/>
        <v>159.07577440595688</v>
      </c>
      <c r="M384" s="1">
        <f t="shared" si="53"/>
        <v>-8.1877124059568871</v>
      </c>
      <c r="N384" s="1">
        <f t="shared" si="54"/>
        <v>-8.1877124059568871</v>
      </c>
      <c r="O384" s="1">
        <f t="shared" si="57"/>
        <v>-0.48009519785194815</v>
      </c>
      <c r="P384" s="16">
        <v>82</v>
      </c>
      <c r="Q384" s="16">
        <f t="shared" si="58"/>
        <v>0.32341269841269843</v>
      </c>
      <c r="R384" s="1">
        <f t="shared" si="59"/>
        <v>-0.45817684096392136</v>
      </c>
    </row>
    <row r="385" spans="5:18" x14ac:dyDescent="0.3">
      <c r="E385" s="4">
        <v>83</v>
      </c>
      <c r="F385" s="1">
        <v>159.60415599999999</v>
      </c>
      <c r="G385" s="1">
        <f t="shared" si="55"/>
        <v>159.04438514866234</v>
      </c>
      <c r="H385" s="1">
        <f t="shared" si="56"/>
        <v>0.55977085133764604</v>
      </c>
      <c r="J385" s="4">
        <v>184</v>
      </c>
      <c r="K385" s="1">
        <v>147.694885</v>
      </c>
      <c r="L385" s="1">
        <f t="shared" si="52"/>
        <v>155.87407016191219</v>
      </c>
      <c r="M385" s="1">
        <f t="shared" si="53"/>
        <v>-8.1791851619121871</v>
      </c>
      <c r="N385" s="1">
        <f t="shared" si="54"/>
        <v>-8.1791851619121871</v>
      </c>
      <c r="O385" s="1">
        <f t="shared" si="57"/>
        <v>-0.47959519385647398</v>
      </c>
      <c r="P385" s="16">
        <v>83</v>
      </c>
      <c r="Q385" s="16">
        <f t="shared" si="58"/>
        <v>0.32738095238095238</v>
      </c>
      <c r="R385" s="1">
        <f t="shared" si="59"/>
        <v>-0.44715672467644574</v>
      </c>
    </row>
    <row r="386" spans="5:18" x14ac:dyDescent="0.3">
      <c r="E386" s="4">
        <v>84</v>
      </c>
      <c r="F386" s="1">
        <v>151.411224</v>
      </c>
      <c r="G386" s="1">
        <f t="shared" si="55"/>
        <v>159.01299589136778</v>
      </c>
      <c r="H386" s="1">
        <f t="shared" si="56"/>
        <v>-7.6017718913677754</v>
      </c>
      <c r="J386" s="4">
        <v>182</v>
      </c>
      <c r="K386" s="1">
        <v>148.321335</v>
      </c>
      <c r="L386" s="1">
        <f t="shared" si="52"/>
        <v>155.93684867650128</v>
      </c>
      <c r="M386" s="1">
        <f t="shared" si="53"/>
        <v>-7.6155136765012799</v>
      </c>
      <c r="N386" s="1">
        <f t="shared" si="54"/>
        <v>-7.6155136765012799</v>
      </c>
      <c r="O386" s="1">
        <f t="shared" si="57"/>
        <v>-0.44654371868314408</v>
      </c>
      <c r="P386" s="16">
        <v>84</v>
      </c>
      <c r="Q386" s="16">
        <f t="shared" si="58"/>
        <v>0.33134920634920634</v>
      </c>
      <c r="R386" s="1">
        <f t="shared" si="59"/>
        <v>-0.43619064787655393</v>
      </c>
    </row>
    <row r="387" spans="5:18" x14ac:dyDescent="0.3">
      <c r="E387" s="4">
        <v>85</v>
      </c>
      <c r="F387" s="1">
        <v>133.11039700000001</v>
      </c>
      <c r="G387" s="1">
        <f t="shared" si="55"/>
        <v>158.98160663407322</v>
      </c>
      <c r="H387" s="1">
        <f t="shared" si="56"/>
        <v>-25.87120963407321</v>
      </c>
      <c r="J387" s="4">
        <v>84</v>
      </c>
      <c r="K387" s="1">
        <v>151.411224</v>
      </c>
      <c r="L387" s="1">
        <f t="shared" si="52"/>
        <v>159.01299589136778</v>
      </c>
      <c r="M387" s="1">
        <f t="shared" si="53"/>
        <v>-7.6017718913677754</v>
      </c>
      <c r="N387" s="1">
        <f t="shared" si="54"/>
        <v>-7.6017718913677754</v>
      </c>
      <c r="O387" s="1">
        <f t="shared" si="57"/>
        <v>-0.44573795454227011</v>
      </c>
      <c r="P387" s="16">
        <v>85</v>
      </c>
      <c r="Q387" s="16">
        <f t="shared" si="58"/>
        <v>0.33531746031746029</v>
      </c>
      <c r="R387" s="1">
        <f t="shared" si="59"/>
        <v>-0.42527677705760725</v>
      </c>
    </row>
    <row r="388" spans="5:18" x14ac:dyDescent="0.3">
      <c r="E388" s="4">
        <v>86</v>
      </c>
      <c r="F388" s="1">
        <v>147.482574</v>
      </c>
      <c r="G388" s="1">
        <f t="shared" si="55"/>
        <v>158.95021737677865</v>
      </c>
      <c r="H388" s="1">
        <f t="shared" si="56"/>
        <v>-11.467643376778653</v>
      </c>
      <c r="J388" s="4">
        <v>178</v>
      </c>
      <c r="K388" s="1">
        <v>148.58981299999999</v>
      </c>
      <c r="L388" s="1">
        <f t="shared" si="52"/>
        <v>156.06240570567951</v>
      </c>
      <c r="M388" s="1">
        <f t="shared" si="53"/>
        <v>-7.4725927056795172</v>
      </c>
      <c r="N388" s="1">
        <f t="shared" si="54"/>
        <v>-7.4725927056795172</v>
      </c>
      <c r="O388" s="1">
        <f t="shared" si="57"/>
        <v>-0.43816339602868132</v>
      </c>
      <c r="P388" s="16">
        <v>86</v>
      </c>
      <c r="Q388" s="16">
        <f t="shared" si="58"/>
        <v>0.3392857142857143</v>
      </c>
      <c r="R388" s="1">
        <f t="shared" si="59"/>
        <v>-0.41441332960007643</v>
      </c>
    </row>
    <row r="389" spans="5:18" x14ac:dyDescent="0.3">
      <c r="E389" s="4">
        <v>87</v>
      </c>
      <c r="F389" s="1">
        <v>133.524979</v>
      </c>
      <c r="G389" s="1">
        <f t="shared" si="55"/>
        <v>158.91882811948412</v>
      </c>
      <c r="H389" s="1">
        <f t="shared" si="56"/>
        <v>-25.393849119484116</v>
      </c>
      <c r="J389" s="4">
        <v>183</v>
      </c>
      <c r="K389" s="1">
        <v>148.53015099999999</v>
      </c>
      <c r="L389" s="1">
        <f t="shared" si="52"/>
        <v>155.90545941920675</v>
      </c>
      <c r="M389" s="1">
        <f t="shared" si="53"/>
        <v>-7.3753084192067604</v>
      </c>
      <c r="N389" s="1">
        <f t="shared" si="54"/>
        <v>-7.3753084192067604</v>
      </c>
      <c r="O389" s="1">
        <f t="shared" si="57"/>
        <v>-0.43245902874679643</v>
      </c>
      <c r="P389" s="16">
        <v>87</v>
      </c>
      <c r="Q389" s="16">
        <f t="shared" si="58"/>
        <v>0.34325396825396826</v>
      </c>
      <c r="R389" s="1">
        <f t="shared" si="59"/>
        <v>-0.40359857123625476</v>
      </c>
    </row>
    <row r="390" spans="5:18" x14ac:dyDescent="0.3">
      <c r="E390" s="4">
        <v>88</v>
      </c>
      <c r="F390" s="1">
        <v>130.09974700000001</v>
      </c>
      <c r="G390" s="1">
        <f t="shared" si="55"/>
        <v>158.88743886218955</v>
      </c>
      <c r="H390" s="1">
        <f t="shared" si="56"/>
        <v>-28.787691862189547</v>
      </c>
      <c r="J390" s="4">
        <v>179</v>
      </c>
      <c r="K390" s="1">
        <v>149.91233800000001</v>
      </c>
      <c r="L390" s="1">
        <f t="shared" si="52"/>
        <v>156.03101644838495</v>
      </c>
      <c r="M390" s="1">
        <f t="shared" si="53"/>
        <v>-6.1186784483849408</v>
      </c>
      <c r="N390" s="1">
        <f t="shared" si="54"/>
        <v>-6.1186784483849408</v>
      </c>
      <c r="O390" s="1">
        <f t="shared" si="57"/>
        <v>-0.35877519808006969</v>
      </c>
      <c r="P390" s="16">
        <v>88</v>
      </c>
      <c r="Q390" s="16">
        <f t="shared" si="58"/>
        <v>0.34722222222222221</v>
      </c>
      <c r="R390" s="1">
        <f t="shared" si="59"/>
        <v>-0.39283081364972938</v>
      </c>
    </row>
    <row r="391" spans="5:18" x14ac:dyDescent="0.3">
      <c r="E391" s="4">
        <v>89</v>
      </c>
      <c r="F391" s="1">
        <v>118.067001</v>
      </c>
      <c r="G391" s="1">
        <f t="shared" si="55"/>
        <v>158.85604960489499</v>
      </c>
      <c r="H391" s="1">
        <f t="shared" si="56"/>
        <v>-40.789048604894987</v>
      </c>
      <c r="J391" s="4">
        <v>186</v>
      </c>
      <c r="K391" s="1">
        <v>149.972015</v>
      </c>
      <c r="L391" s="1">
        <f t="shared" si="52"/>
        <v>155.81129164732306</v>
      </c>
      <c r="M391" s="1">
        <f t="shared" si="53"/>
        <v>-5.8392766473230608</v>
      </c>
      <c r="N391" s="1">
        <f t="shared" si="54"/>
        <v>-5.8392766473230608</v>
      </c>
      <c r="O391" s="1">
        <f t="shared" si="57"/>
        <v>-0.34239217724223459</v>
      </c>
      <c r="P391" s="16">
        <v>89</v>
      </c>
      <c r="Q391" s="16">
        <f t="shared" si="58"/>
        <v>0.35119047619047616</v>
      </c>
      <c r="R391" s="1">
        <f t="shared" si="59"/>
        <v>-0.3821084122003639</v>
      </c>
    </row>
    <row r="392" spans="5:18" x14ac:dyDescent="0.3">
      <c r="E392" s="4">
        <v>90</v>
      </c>
      <c r="F392" s="1">
        <v>117.42538500000001</v>
      </c>
      <c r="G392" s="1">
        <f t="shared" si="55"/>
        <v>158.82466034760043</v>
      </c>
      <c r="H392" s="1">
        <f t="shared" si="56"/>
        <v>-41.399275347600422</v>
      </c>
      <c r="J392" s="4">
        <v>171</v>
      </c>
      <c r="K392" s="1">
        <v>151.07576</v>
      </c>
      <c r="L392" s="1">
        <f t="shared" si="52"/>
        <v>156.2821305067414</v>
      </c>
      <c r="M392" s="1">
        <f t="shared" si="53"/>
        <v>-5.2063705067413935</v>
      </c>
      <c r="N392" s="1">
        <f t="shared" si="54"/>
        <v>-5.2063705067413935</v>
      </c>
      <c r="O392" s="1">
        <f t="shared" si="57"/>
        <v>-0.30528105465771394</v>
      </c>
      <c r="P392" s="16">
        <v>90</v>
      </c>
      <c r="Q392" s="16">
        <f t="shared" si="58"/>
        <v>0.35515873015873017</v>
      </c>
      <c r="R392" s="1">
        <f t="shared" si="59"/>
        <v>-0.37142976376624032</v>
      </c>
    </row>
    <row r="393" spans="5:18" x14ac:dyDescent="0.3">
      <c r="E393" s="4">
        <v>91</v>
      </c>
      <c r="F393" s="1">
        <v>111.048721</v>
      </c>
      <c r="G393" s="1">
        <f t="shared" si="55"/>
        <v>158.79327109030589</v>
      </c>
      <c r="H393" s="1">
        <f t="shared" si="56"/>
        <v>-47.744550090305893</v>
      </c>
      <c r="J393" s="4">
        <v>180</v>
      </c>
      <c r="K393" s="1">
        <v>151.155304</v>
      </c>
      <c r="L393" s="1">
        <f t="shared" si="52"/>
        <v>155.99962719109041</v>
      </c>
      <c r="M393" s="1">
        <f t="shared" si="53"/>
        <v>-4.8443231910904103</v>
      </c>
      <c r="N393" s="1">
        <f t="shared" si="54"/>
        <v>-4.8443231910904103</v>
      </c>
      <c r="O393" s="1">
        <f t="shared" si="57"/>
        <v>-0.28405202644798283</v>
      </c>
      <c r="P393" s="16">
        <v>91</v>
      </c>
      <c r="Q393" s="16">
        <f t="shared" si="58"/>
        <v>0.35912698412698413</v>
      </c>
      <c r="R393" s="1">
        <f t="shared" si="59"/>
        <v>-0.36079330469465853</v>
      </c>
    </row>
    <row r="394" spans="5:18" x14ac:dyDescent="0.3">
      <c r="E394" s="4">
        <v>92</v>
      </c>
      <c r="F394" s="1">
        <v>102.520172</v>
      </c>
      <c r="G394" s="1">
        <f t="shared" si="55"/>
        <v>158.76188183301133</v>
      </c>
      <c r="H394" s="1">
        <f t="shared" si="56"/>
        <v>-56.241709833011328</v>
      </c>
      <c r="J394" s="4">
        <v>142</v>
      </c>
      <c r="K394" s="1">
        <v>152.48779300000001</v>
      </c>
      <c r="L394" s="1">
        <f t="shared" si="52"/>
        <v>157.19241896828353</v>
      </c>
      <c r="M394" s="1">
        <f t="shared" si="53"/>
        <v>-4.7046259682835228</v>
      </c>
      <c r="N394" s="1">
        <f t="shared" si="54"/>
        <v>-4.7046259682835228</v>
      </c>
      <c r="O394" s="1">
        <f t="shared" si="57"/>
        <v>-0.27586073167631436</v>
      </c>
      <c r="P394" s="16">
        <v>92</v>
      </c>
      <c r="Q394" s="16">
        <f t="shared" si="58"/>
        <v>0.36309523809523808</v>
      </c>
      <c r="R394" s="1">
        <f t="shared" si="59"/>
        <v>-0.35019750885487144</v>
      </c>
    </row>
    <row r="395" spans="5:18" x14ac:dyDescent="0.3">
      <c r="E395" s="4">
        <v>93</v>
      </c>
      <c r="F395" s="1">
        <v>117.96828499999999</v>
      </c>
      <c r="G395" s="1">
        <f t="shared" si="55"/>
        <v>158.73049257571677</v>
      </c>
      <c r="H395" s="1">
        <f t="shared" si="56"/>
        <v>-40.762207575716772</v>
      </c>
      <c r="J395" s="4">
        <v>187</v>
      </c>
      <c r="K395" s="1">
        <v>151.72210699999999</v>
      </c>
      <c r="L395" s="1">
        <f t="shared" si="52"/>
        <v>155.77990239002852</v>
      </c>
      <c r="M395" s="1">
        <f t="shared" si="53"/>
        <v>-4.0577953900285308</v>
      </c>
      <c r="N395" s="1">
        <f t="shared" si="54"/>
        <v>-4.0577953900285308</v>
      </c>
      <c r="O395" s="1">
        <f t="shared" si="57"/>
        <v>-0.23793313492559218</v>
      </c>
      <c r="P395" s="16">
        <v>93</v>
      </c>
      <c r="Q395" s="16">
        <f t="shared" si="58"/>
        <v>0.36706349206349204</v>
      </c>
      <c r="R395" s="1">
        <f t="shared" si="59"/>
        <v>-0.33964088578577573</v>
      </c>
    </row>
    <row r="396" spans="5:18" x14ac:dyDescent="0.3">
      <c r="E396" s="4">
        <v>94</v>
      </c>
      <c r="F396" s="1">
        <v>127.977478</v>
      </c>
      <c r="G396" s="1">
        <f t="shared" si="55"/>
        <v>158.6991033184222</v>
      </c>
      <c r="H396" s="1">
        <f t="shared" si="56"/>
        <v>-30.721625318422198</v>
      </c>
      <c r="J396" s="4">
        <v>172</v>
      </c>
      <c r="K396" s="1">
        <v>152.21929900000001</v>
      </c>
      <c r="L396" s="1">
        <f t="shared" si="52"/>
        <v>156.25074124944686</v>
      </c>
      <c r="M396" s="1">
        <f t="shared" si="53"/>
        <v>-4.0314422494468545</v>
      </c>
      <c r="N396" s="1">
        <f t="shared" si="54"/>
        <v>-4.0314422494468545</v>
      </c>
      <c r="O396" s="1">
        <f t="shared" si="57"/>
        <v>-0.23638789058696894</v>
      </c>
      <c r="P396" s="16">
        <v>94</v>
      </c>
      <c r="Q396" s="16">
        <f t="shared" si="58"/>
        <v>0.37103174603174605</v>
      </c>
      <c r="R396" s="1">
        <f t="shared" si="59"/>
        <v>-0.32912197893226108</v>
      </c>
    </row>
    <row r="397" spans="5:18" x14ac:dyDescent="0.3">
      <c r="E397" s="4">
        <v>95</v>
      </c>
      <c r="F397" s="1">
        <v>135.627487</v>
      </c>
      <c r="G397" s="1">
        <f t="shared" si="55"/>
        <v>158.66771406112767</v>
      </c>
      <c r="H397" s="1">
        <f t="shared" si="56"/>
        <v>-23.040227061127666</v>
      </c>
      <c r="J397" s="4">
        <v>147</v>
      </c>
      <c r="K397" s="1">
        <v>153.25344799999999</v>
      </c>
      <c r="L397" s="1">
        <f t="shared" si="52"/>
        <v>157.03547268181075</v>
      </c>
      <c r="M397" s="1">
        <f t="shared" si="53"/>
        <v>-3.7820246818107535</v>
      </c>
      <c r="N397" s="1">
        <f t="shared" si="54"/>
        <v>-3.7820246818107535</v>
      </c>
      <c r="O397" s="1">
        <f t="shared" si="57"/>
        <v>-0.22176302706649578</v>
      </c>
      <c r="P397" s="16">
        <v>95</v>
      </c>
      <c r="Q397" s="16">
        <f t="shared" si="58"/>
        <v>0.375</v>
      </c>
      <c r="R397" s="1">
        <f t="shared" si="59"/>
        <v>-0.3186393639643752</v>
      </c>
    </row>
    <row r="398" spans="5:18" x14ac:dyDescent="0.3">
      <c r="E398" s="4">
        <v>96</v>
      </c>
      <c r="F398" s="1">
        <v>129.57659899999999</v>
      </c>
      <c r="G398" s="1">
        <f t="shared" si="55"/>
        <v>158.63632480383311</v>
      </c>
      <c r="H398" s="1">
        <f t="shared" si="56"/>
        <v>-29.059725803833118</v>
      </c>
      <c r="J398" s="4">
        <v>174</v>
      </c>
      <c r="K398" s="1">
        <v>152.527557</v>
      </c>
      <c r="L398" s="1">
        <f t="shared" si="52"/>
        <v>156.18796273485773</v>
      </c>
      <c r="M398" s="1">
        <f t="shared" si="53"/>
        <v>-3.6604057348577328</v>
      </c>
      <c r="N398" s="1">
        <f t="shared" si="54"/>
        <v>-3.6604057348577328</v>
      </c>
      <c r="O398" s="1">
        <f t="shared" si="57"/>
        <v>-0.21463177116680449</v>
      </c>
      <c r="P398" s="16">
        <v>96</v>
      </c>
      <c r="Q398" s="16">
        <f t="shared" si="58"/>
        <v>0.37896825396825395</v>
      </c>
      <c r="R398" s="1">
        <f t="shared" si="59"/>
        <v>-0.30819164717386466</v>
      </c>
    </row>
    <row r="399" spans="5:18" x14ac:dyDescent="0.3">
      <c r="E399" s="4">
        <v>97</v>
      </c>
      <c r="F399" s="1">
        <v>130.05038500000001</v>
      </c>
      <c r="G399" s="1">
        <f t="shared" si="55"/>
        <v>158.60493554653854</v>
      </c>
      <c r="H399" s="1">
        <f t="shared" si="56"/>
        <v>-28.554550546538536</v>
      </c>
      <c r="J399" s="4">
        <v>177</v>
      </c>
      <c r="K399" s="1">
        <v>152.86563100000001</v>
      </c>
      <c r="L399" s="1">
        <f t="shared" si="52"/>
        <v>156.09379496297407</v>
      </c>
      <c r="M399" s="1">
        <f t="shared" si="53"/>
        <v>-3.2281639629740653</v>
      </c>
      <c r="N399" s="1">
        <f t="shared" si="54"/>
        <v>-3.2281639629740653</v>
      </c>
      <c r="O399" s="1">
        <f t="shared" si="57"/>
        <v>-0.18928681659299856</v>
      </c>
      <c r="P399" s="16">
        <v>97</v>
      </c>
      <c r="Q399" s="16">
        <f t="shared" si="58"/>
        <v>0.38293650793650796</v>
      </c>
      <c r="R399" s="1">
        <f t="shared" si="59"/>
        <v>-0.29777746394303445</v>
      </c>
    </row>
    <row r="400" spans="5:18" x14ac:dyDescent="0.3">
      <c r="E400" s="4">
        <v>98</v>
      </c>
      <c r="F400" s="1">
        <v>132.06407200000001</v>
      </c>
      <c r="G400" s="1">
        <f t="shared" si="55"/>
        <v>158.57354628924398</v>
      </c>
      <c r="H400" s="1">
        <f t="shared" si="56"/>
        <v>-26.509474289243968</v>
      </c>
      <c r="J400" s="4">
        <v>176</v>
      </c>
      <c r="K400" s="1">
        <v>153.740692</v>
      </c>
      <c r="L400" s="1">
        <f t="shared" si="52"/>
        <v>156.12518422026864</v>
      </c>
      <c r="M400" s="1">
        <f t="shared" si="53"/>
        <v>-2.3844922202686405</v>
      </c>
      <c r="N400" s="1">
        <f t="shared" si="54"/>
        <v>-2.3844922202686405</v>
      </c>
      <c r="O400" s="1">
        <f t="shared" si="57"/>
        <v>-0.13981722946612646</v>
      </c>
      <c r="P400" s="16">
        <v>98</v>
      </c>
      <c r="Q400" s="16">
        <f t="shared" si="58"/>
        <v>0.38690476190476192</v>
      </c>
      <c r="R400" s="1">
        <f t="shared" si="59"/>
        <v>-0.28739547728120973</v>
      </c>
    </row>
    <row r="401" spans="5:18" x14ac:dyDescent="0.3">
      <c r="E401" s="4">
        <v>99</v>
      </c>
      <c r="F401" s="1">
        <v>128.03671299999999</v>
      </c>
      <c r="G401" s="1">
        <f t="shared" si="55"/>
        <v>158.54215703194944</v>
      </c>
      <c r="H401" s="1">
        <f t="shared" si="56"/>
        <v>-30.505444031949452</v>
      </c>
      <c r="J401" s="4">
        <v>175</v>
      </c>
      <c r="K401" s="1">
        <v>153.889847</v>
      </c>
      <c r="L401" s="1">
        <f t="shared" si="52"/>
        <v>156.15657347756317</v>
      </c>
      <c r="M401" s="1">
        <f t="shared" si="53"/>
        <v>-2.2667264775631679</v>
      </c>
      <c r="N401" s="1">
        <f t="shared" si="54"/>
        <v>-2.2667264775631679</v>
      </c>
      <c r="O401" s="1">
        <f t="shared" si="57"/>
        <v>-0.132911910282806</v>
      </c>
      <c r="P401" s="16">
        <v>99</v>
      </c>
      <c r="Q401" s="16">
        <f t="shared" si="58"/>
        <v>0.39087301587301587</v>
      </c>
      <c r="R401" s="1">
        <f t="shared" si="59"/>
        <v>-0.27704437642439755</v>
      </c>
    </row>
    <row r="402" spans="5:18" x14ac:dyDescent="0.3">
      <c r="E402" s="4">
        <v>100</v>
      </c>
      <c r="F402" s="1">
        <v>131.09671</v>
      </c>
      <c r="G402" s="1">
        <f t="shared" si="55"/>
        <v>158.51076777465488</v>
      </c>
      <c r="H402" s="1">
        <f t="shared" si="56"/>
        <v>-27.414057774654879</v>
      </c>
      <c r="J402" s="4">
        <v>181</v>
      </c>
      <c r="K402" s="1">
        <v>153.71086099999999</v>
      </c>
      <c r="L402" s="1">
        <f t="shared" si="52"/>
        <v>155.96823793379585</v>
      </c>
      <c r="M402" s="1">
        <f t="shared" si="53"/>
        <v>-2.2573769337958538</v>
      </c>
      <c r="N402" s="1">
        <f t="shared" si="54"/>
        <v>-2.2573769337958538</v>
      </c>
      <c r="O402" s="1">
        <f t="shared" si="57"/>
        <v>-0.13236368987126243</v>
      </c>
      <c r="P402" s="16">
        <v>100</v>
      </c>
      <c r="Q402" s="16">
        <f t="shared" si="58"/>
        <v>0.39484126984126983</v>
      </c>
      <c r="R402" s="1">
        <f t="shared" si="59"/>
        <v>-0.26672287549404339</v>
      </c>
    </row>
    <row r="403" spans="5:18" x14ac:dyDescent="0.3">
      <c r="E403" s="4">
        <v>101</v>
      </c>
      <c r="F403" s="1">
        <v>125.805862</v>
      </c>
      <c r="G403" s="1">
        <f t="shared" si="55"/>
        <v>158.47937851736032</v>
      </c>
      <c r="H403" s="1">
        <f t="shared" si="56"/>
        <v>-32.673516517360312</v>
      </c>
      <c r="J403" s="4">
        <v>143</v>
      </c>
      <c r="K403" s="1">
        <v>155.03338600000001</v>
      </c>
      <c r="L403" s="1">
        <f t="shared" si="52"/>
        <v>157.16102971098897</v>
      </c>
      <c r="M403" s="1">
        <f t="shared" si="53"/>
        <v>-2.1276437109889628</v>
      </c>
      <c r="N403" s="1">
        <f t="shared" si="54"/>
        <v>-2.1276437109889628</v>
      </c>
      <c r="O403" s="1">
        <f t="shared" si="57"/>
        <v>-0.12475664480381106</v>
      </c>
      <c r="P403" s="16">
        <v>101</v>
      </c>
      <c r="Q403" s="16">
        <f t="shared" si="58"/>
        <v>0.39880952380952384</v>
      </c>
      <c r="R403" s="1">
        <f t="shared" si="59"/>
        <v>-0.256429712211035</v>
      </c>
    </row>
    <row r="404" spans="5:18" x14ac:dyDescent="0.3">
      <c r="E404" s="4">
        <v>102</v>
      </c>
      <c r="F404" s="1">
        <v>132.27136200000001</v>
      </c>
      <c r="G404" s="1">
        <f t="shared" si="55"/>
        <v>158.44798926006575</v>
      </c>
      <c r="H404" s="1">
        <f t="shared" si="56"/>
        <v>-26.176627260065743</v>
      </c>
      <c r="J404" s="4">
        <v>173</v>
      </c>
      <c r="K404" s="1">
        <v>154.12851000000001</v>
      </c>
      <c r="L404" s="1">
        <f t="shared" si="52"/>
        <v>156.2193519921523</v>
      </c>
      <c r="M404" s="1">
        <f t="shared" si="53"/>
        <v>-2.0908419921522921</v>
      </c>
      <c r="N404" s="1">
        <f t="shared" si="54"/>
        <v>-2.0908419921522921</v>
      </c>
      <c r="O404" s="1">
        <f t="shared" si="57"/>
        <v>-0.12259873700122036</v>
      </c>
      <c r="P404" s="16">
        <v>102</v>
      </c>
      <c r="Q404" s="16">
        <f t="shared" si="58"/>
        <v>0.40277777777777779</v>
      </c>
      <c r="R404" s="1">
        <f t="shared" si="59"/>
        <v>-0.24616364666135951</v>
      </c>
    </row>
    <row r="405" spans="5:18" x14ac:dyDescent="0.3">
      <c r="E405" s="4">
        <v>103</v>
      </c>
      <c r="F405" s="1">
        <v>133.495361</v>
      </c>
      <c r="G405" s="1">
        <f t="shared" si="55"/>
        <v>158.41660000277122</v>
      </c>
      <c r="H405" s="1">
        <f t="shared" si="56"/>
        <v>-24.921239002771216</v>
      </c>
      <c r="J405" s="4">
        <v>75</v>
      </c>
      <c r="K405" s="1">
        <v>157.49176</v>
      </c>
      <c r="L405" s="1">
        <f t="shared" si="52"/>
        <v>159.29549920701876</v>
      </c>
      <c r="M405" s="1">
        <f t="shared" si="53"/>
        <v>-1.803739207018765</v>
      </c>
      <c r="N405" s="1">
        <f t="shared" si="54"/>
        <v>-1.803739207018765</v>
      </c>
      <c r="O405" s="1">
        <f t="shared" si="57"/>
        <v>-0.10576416079746369</v>
      </c>
      <c r="P405" s="16">
        <v>103</v>
      </c>
      <c r="Q405" s="16">
        <f t="shared" si="58"/>
        <v>0.40674603174603174</v>
      </c>
      <c r="R405" s="1">
        <f t="shared" si="59"/>
        <v>-0.23592346011003523</v>
      </c>
    </row>
    <row r="406" spans="5:18" x14ac:dyDescent="0.3">
      <c r="E406" s="4">
        <v>104</v>
      </c>
      <c r="F406" s="1">
        <v>137.453644</v>
      </c>
      <c r="G406" s="1">
        <f t="shared" si="55"/>
        <v>158.38521074547666</v>
      </c>
      <c r="H406" s="1">
        <f t="shared" si="56"/>
        <v>-20.931566745476658</v>
      </c>
      <c r="J406" s="4">
        <v>188</v>
      </c>
      <c r="K406" s="1">
        <v>154.23788500000001</v>
      </c>
      <c r="L406" s="1">
        <f t="shared" si="52"/>
        <v>155.74851313273396</v>
      </c>
      <c r="M406" s="1">
        <f t="shared" si="53"/>
        <v>-1.5106281327339559</v>
      </c>
      <c r="N406" s="1">
        <f t="shared" si="54"/>
        <v>-1.5106281327339559</v>
      </c>
      <c r="O406" s="1">
        <f t="shared" si="57"/>
        <v>-8.8577282189101575E-2</v>
      </c>
      <c r="P406" s="16">
        <v>104</v>
      </c>
      <c r="Q406" s="16">
        <f t="shared" si="58"/>
        <v>0.4107142857142857</v>
      </c>
      <c r="R406" s="1">
        <f t="shared" si="59"/>
        <v>-0.2257079538601594</v>
      </c>
    </row>
    <row r="407" spans="5:18" x14ac:dyDescent="0.3">
      <c r="E407" s="4">
        <v>105</v>
      </c>
      <c r="F407" s="1">
        <v>141.579712</v>
      </c>
      <c r="G407" s="1">
        <f t="shared" si="55"/>
        <v>158.35382148818209</v>
      </c>
      <c r="H407" s="1">
        <f t="shared" si="56"/>
        <v>-16.774109488182091</v>
      </c>
      <c r="J407" s="4">
        <v>146</v>
      </c>
      <c r="K407" s="1">
        <v>157.21107499999999</v>
      </c>
      <c r="L407" s="1">
        <f t="shared" si="52"/>
        <v>157.06686193910531</v>
      </c>
      <c r="M407" s="1">
        <f t="shared" si="53"/>
        <v>0.14421306089468544</v>
      </c>
      <c r="N407" s="1">
        <f t="shared" si="54"/>
        <v>0.14421306089468544</v>
      </c>
      <c r="O407" s="1">
        <f t="shared" si="57"/>
        <v>8.4560857258088162E-3</v>
      </c>
      <c r="P407" s="16">
        <v>105</v>
      </c>
      <c r="Q407" s="16">
        <f t="shared" si="58"/>
        <v>0.41468253968253971</v>
      </c>
      <c r="R407" s="1">
        <f t="shared" si="59"/>
        <v>-0.21551594815408856</v>
      </c>
    </row>
    <row r="408" spans="5:18" x14ac:dyDescent="0.3">
      <c r="E408" s="4">
        <v>106</v>
      </c>
      <c r="F408" s="1">
        <v>136.160538</v>
      </c>
      <c r="G408" s="1">
        <f t="shared" si="55"/>
        <v>158.32243223088756</v>
      </c>
      <c r="H408" s="1">
        <f t="shared" si="56"/>
        <v>-22.161894230887555</v>
      </c>
      <c r="J408" s="4">
        <v>83</v>
      </c>
      <c r="K408" s="1">
        <v>159.60415599999999</v>
      </c>
      <c r="L408" s="1">
        <f t="shared" si="52"/>
        <v>159.04438514866234</v>
      </c>
      <c r="M408" s="1">
        <f t="shared" si="53"/>
        <v>0.55977085133764604</v>
      </c>
      <c r="N408" s="1">
        <f t="shared" si="54"/>
        <v>0.55977085133764604</v>
      </c>
      <c r="O408" s="1">
        <f t="shared" si="57"/>
        <v>3.2822757358837919E-2</v>
      </c>
      <c r="P408" s="16">
        <v>106</v>
      </c>
      <c r="Q408" s="16">
        <f t="shared" si="58"/>
        <v>0.41865079365079366</v>
      </c>
      <c r="R408" s="1">
        <f t="shared" si="59"/>
        <v>-0.20534628111395689</v>
      </c>
    </row>
    <row r="409" spans="5:18" x14ac:dyDescent="0.3">
      <c r="E409" s="4">
        <v>107</v>
      </c>
      <c r="F409" s="1">
        <v>138.77633700000001</v>
      </c>
      <c r="G409" s="1">
        <f t="shared" si="55"/>
        <v>158.29104297359299</v>
      </c>
      <c r="H409" s="1">
        <f t="shared" si="56"/>
        <v>-19.514705973592982</v>
      </c>
      <c r="J409" s="4">
        <v>78</v>
      </c>
      <c r="K409" s="1">
        <v>159.80157500000001</v>
      </c>
      <c r="L409" s="1">
        <f t="shared" si="52"/>
        <v>159.2013314351351</v>
      </c>
      <c r="M409" s="1">
        <f t="shared" si="53"/>
        <v>0.60024356486491115</v>
      </c>
      <c r="N409" s="1">
        <f t="shared" si="54"/>
        <v>0.60024356486491115</v>
      </c>
      <c r="O409" s="1">
        <f t="shared" si="57"/>
        <v>3.5195917827241859E-2</v>
      </c>
      <c r="P409" s="16">
        <v>107</v>
      </c>
      <c r="Q409" s="16">
        <f t="shared" si="58"/>
        <v>0.42261904761904762</v>
      </c>
      <c r="R409" s="1">
        <f t="shared" si="59"/>
        <v>-0.19519780771888826</v>
      </c>
    </row>
    <row r="410" spans="5:18" x14ac:dyDescent="0.3">
      <c r="E410" s="4">
        <v>108</v>
      </c>
      <c r="F410" s="1">
        <v>133.100525</v>
      </c>
      <c r="G410" s="1">
        <f t="shared" si="55"/>
        <v>158.25965371629843</v>
      </c>
      <c r="H410" s="1">
        <f t="shared" si="56"/>
        <v>-25.159128716298426</v>
      </c>
      <c r="J410" s="4">
        <v>197</v>
      </c>
      <c r="K410" s="1">
        <v>156.16999799999999</v>
      </c>
      <c r="L410" s="1">
        <f t="shared" si="52"/>
        <v>155.46600981708295</v>
      </c>
      <c r="M410" s="1">
        <f t="shared" si="53"/>
        <v>0.70398818291704401</v>
      </c>
      <c r="N410" s="1">
        <f t="shared" si="54"/>
        <v>0.70398818291704401</v>
      </c>
      <c r="O410" s="1">
        <f t="shared" si="57"/>
        <v>4.1279093500776312E-2</v>
      </c>
      <c r="P410" s="16">
        <v>108</v>
      </c>
      <c r="Q410" s="16">
        <f t="shared" si="58"/>
        <v>0.42658730158730157</v>
      </c>
      <c r="R410" s="1">
        <f t="shared" si="59"/>
        <v>-0.18506939881641302</v>
      </c>
    </row>
    <row r="411" spans="5:18" x14ac:dyDescent="0.3">
      <c r="E411" s="4">
        <v>109</v>
      </c>
      <c r="F411" s="1">
        <v>130.62290999999999</v>
      </c>
      <c r="G411" s="1">
        <f t="shared" si="55"/>
        <v>158.22826445900387</v>
      </c>
      <c r="H411" s="1">
        <f t="shared" si="56"/>
        <v>-27.605354459003877</v>
      </c>
      <c r="J411" s="4">
        <v>76</v>
      </c>
      <c r="K411" s="1">
        <v>160.077957</v>
      </c>
      <c r="L411" s="1">
        <f t="shared" si="52"/>
        <v>159.26410994972423</v>
      </c>
      <c r="M411" s="1">
        <f t="shared" si="53"/>
        <v>0.81384705027576842</v>
      </c>
      <c r="N411" s="1">
        <f t="shared" si="54"/>
        <v>0.81384705027576842</v>
      </c>
      <c r="O411" s="1">
        <f t="shared" si="57"/>
        <v>4.7720784664965821E-2</v>
      </c>
      <c r="P411" s="16">
        <v>109</v>
      </c>
      <c r="Q411" s="16">
        <f t="shared" si="58"/>
        <v>0.43055555555555558</v>
      </c>
      <c r="R411" s="1">
        <f t="shared" si="59"/>
        <v>-0.17495994016573252</v>
      </c>
    </row>
    <row r="412" spans="5:18" x14ac:dyDescent="0.3">
      <c r="E412" s="4">
        <v>110</v>
      </c>
      <c r="F412" s="1">
        <v>136.53564499999999</v>
      </c>
      <c r="G412" s="1">
        <f t="shared" si="55"/>
        <v>158.19687520170933</v>
      </c>
      <c r="H412" s="1">
        <f t="shared" si="56"/>
        <v>-21.661230201709344</v>
      </c>
      <c r="J412" s="4">
        <v>196</v>
      </c>
      <c r="K412" s="1">
        <v>156.85000600000001</v>
      </c>
      <c r="L412" s="1">
        <f t="shared" si="52"/>
        <v>155.49739907437751</v>
      </c>
      <c r="M412" s="1">
        <f t="shared" si="53"/>
        <v>1.3526069256224957</v>
      </c>
      <c r="N412" s="1">
        <f t="shared" si="54"/>
        <v>1.3526069256224957</v>
      </c>
      <c r="O412" s="1">
        <f t="shared" si="57"/>
        <v>7.9311541169932151E-2</v>
      </c>
      <c r="P412" s="16">
        <v>110</v>
      </c>
      <c r="Q412" s="16">
        <f t="shared" si="58"/>
        <v>0.43452380952380953</v>
      </c>
      <c r="R412" s="1">
        <f t="shared" si="59"/>
        <v>-0.16486833151060187</v>
      </c>
    </row>
    <row r="413" spans="5:18" x14ac:dyDescent="0.3">
      <c r="E413" s="4">
        <v>111</v>
      </c>
      <c r="F413" s="1">
        <v>133.949432</v>
      </c>
      <c r="G413" s="1">
        <f t="shared" si="55"/>
        <v>158.16548594441477</v>
      </c>
      <c r="H413" s="1">
        <f t="shared" si="56"/>
        <v>-24.216053944414767</v>
      </c>
      <c r="J413" s="4">
        <v>195</v>
      </c>
      <c r="K413" s="1">
        <v>157.38000500000001</v>
      </c>
      <c r="L413" s="1">
        <f t="shared" si="52"/>
        <v>155.52878833167208</v>
      </c>
      <c r="M413" s="1">
        <f t="shared" si="53"/>
        <v>1.8512166683279361</v>
      </c>
      <c r="N413" s="1">
        <f t="shared" si="54"/>
        <v>1.8512166683279361</v>
      </c>
      <c r="O413" s="1">
        <f t="shared" si="57"/>
        <v>0.10854805207875658</v>
      </c>
      <c r="P413" s="16">
        <v>111</v>
      </c>
      <c r="Q413" s="16">
        <f t="shared" si="58"/>
        <v>0.43849206349206349</v>
      </c>
      <c r="R413" s="1">
        <f t="shared" si="59"/>
        <v>-0.15479348567971193</v>
      </c>
    </row>
    <row r="414" spans="5:18" x14ac:dyDescent="0.3">
      <c r="E414" s="4">
        <v>112</v>
      </c>
      <c r="F414" s="1">
        <v>130.29716500000001</v>
      </c>
      <c r="G414" s="1">
        <f t="shared" si="55"/>
        <v>158.13409668712021</v>
      </c>
      <c r="H414" s="1">
        <f t="shared" si="56"/>
        <v>-27.836931687120199</v>
      </c>
      <c r="J414" s="4">
        <v>198</v>
      </c>
      <c r="K414" s="1">
        <v>157.5</v>
      </c>
      <c r="L414" s="1">
        <f t="shared" si="52"/>
        <v>155.43462055978839</v>
      </c>
      <c r="M414" s="1">
        <f t="shared" si="53"/>
        <v>2.0653794402116148</v>
      </c>
      <c r="N414" s="1">
        <f t="shared" si="54"/>
        <v>2.0653794402116148</v>
      </c>
      <c r="O414" s="1">
        <f t="shared" si="57"/>
        <v>0.12110571327179152</v>
      </c>
      <c r="P414" s="16">
        <v>112</v>
      </c>
      <c r="Q414" s="16">
        <f t="shared" si="58"/>
        <v>0.44246031746031744</v>
      </c>
      <c r="R414" s="1">
        <f t="shared" si="59"/>
        <v>-0.14473432771256409</v>
      </c>
    </row>
    <row r="415" spans="5:18" x14ac:dyDescent="0.3">
      <c r="E415" s="4">
        <v>113</v>
      </c>
      <c r="F415" s="1">
        <v>131.313873</v>
      </c>
      <c r="G415" s="1">
        <f t="shared" si="55"/>
        <v>158.10270742982564</v>
      </c>
      <c r="H415" s="1">
        <f t="shared" si="56"/>
        <v>-26.788834429825641</v>
      </c>
      <c r="J415" s="4">
        <v>81</v>
      </c>
      <c r="K415" s="1">
        <v>161.913971</v>
      </c>
      <c r="L415" s="1">
        <f t="shared" si="52"/>
        <v>159.10716366325144</v>
      </c>
      <c r="M415" s="1">
        <f t="shared" si="53"/>
        <v>2.8068073367485624</v>
      </c>
      <c r="N415" s="1">
        <f t="shared" si="54"/>
        <v>2.8068073367485624</v>
      </c>
      <c r="O415" s="1">
        <f t="shared" si="57"/>
        <v>0.1645801240757036</v>
      </c>
      <c r="P415" s="16">
        <v>113</v>
      </c>
      <c r="Q415" s="16">
        <f t="shared" si="58"/>
        <v>0.44642857142857145</v>
      </c>
      <c r="R415" s="1">
        <f t="shared" si="59"/>
        <v>-0.13468979400891959</v>
      </c>
    </row>
    <row r="416" spans="5:18" x14ac:dyDescent="0.3">
      <c r="E416" s="4">
        <v>114</v>
      </c>
      <c r="F416" s="1">
        <v>132.94258099999999</v>
      </c>
      <c r="G416" s="1">
        <f t="shared" si="55"/>
        <v>158.07131817253111</v>
      </c>
      <c r="H416" s="1">
        <f t="shared" si="56"/>
        <v>-25.128737172531117</v>
      </c>
      <c r="J416" s="4">
        <v>189</v>
      </c>
      <c r="K416" s="1">
        <v>158.53358499999999</v>
      </c>
      <c r="L416" s="1">
        <f t="shared" si="52"/>
        <v>155.7171238754394</v>
      </c>
      <c r="M416" s="1">
        <f t="shared" si="53"/>
        <v>2.8164611245605897</v>
      </c>
      <c r="N416" s="1">
        <f t="shared" si="54"/>
        <v>2.8164611245605897</v>
      </c>
      <c r="O416" s="1">
        <f t="shared" si="57"/>
        <v>0.1651461841593802</v>
      </c>
      <c r="P416" s="16">
        <v>114</v>
      </c>
      <c r="Q416" s="16">
        <f t="shared" si="58"/>
        <v>0.45039682539682541</v>
      </c>
      <c r="R416" s="1">
        <f t="shared" si="59"/>
        <v>-0.1246588315</v>
      </c>
    </row>
    <row r="417" spans="5:18" x14ac:dyDescent="0.3">
      <c r="E417" s="4">
        <v>115</v>
      </c>
      <c r="F417" s="1">
        <v>133.771759</v>
      </c>
      <c r="G417" s="1">
        <f t="shared" si="55"/>
        <v>158.03992891523654</v>
      </c>
      <c r="H417" s="1">
        <f t="shared" si="56"/>
        <v>-24.268169915236541</v>
      </c>
      <c r="J417" s="4">
        <v>77</v>
      </c>
      <c r="K417" s="1">
        <v>162.12127699999999</v>
      </c>
      <c r="L417" s="1">
        <f t="shared" si="52"/>
        <v>159.23272069242967</v>
      </c>
      <c r="M417" s="1">
        <f t="shared" si="53"/>
        <v>2.888556307570326</v>
      </c>
      <c r="N417" s="1">
        <f t="shared" si="54"/>
        <v>2.888556307570326</v>
      </c>
      <c r="O417" s="1">
        <f t="shared" si="57"/>
        <v>0.16937356165325132</v>
      </c>
      <c r="P417" s="16">
        <v>115</v>
      </c>
      <c r="Q417" s="16">
        <f t="shared" si="58"/>
        <v>0.45436507936507936</v>
      </c>
      <c r="R417" s="1">
        <f t="shared" si="59"/>
        <v>-0.11464039683969043</v>
      </c>
    </row>
    <row r="418" spans="5:18" x14ac:dyDescent="0.3">
      <c r="E418" s="4">
        <v>116</v>
      </c>
      <c r="F418" s="1">
        <v>138.07551599999999</v>
      </c>
      <c r="G418" s="1">
        <f t="shared" si="55"/>
        <v>158.00853965794198</v>
      </c>
      <c r="H418" s="1">
        <f t="shared" si="56"/>
        <v>-19.933023657941987</v>
      </c>
      <c r="J418" s="4">
        <v>194</v>
      </c>
      <c r="K418" s="1">
        <v>158.759995</v>
      </c>
      <c r="L418" s="1">
        <f t="shared" si="52"/>
        <v>155.56017758896661</v>
      </c>
      <c r="M418" s="1">
        <f t="shared" si="53"/>
        <v>3.1998174110333935</v>
      </c>
      <c r="N418" s="1">
        <f t="shared" si="54"/>
        <v>3.1998174110333935</v>
      </c>
      <c r="O418" s="1">
        <f t="shared" si="57"/>
        <v>0.18762468646584196</v>
      </c>
      <c r="P418" s="16">
        <v>116</v>
      </c>
      <c r="Q418" s="16">
        <f t="shared" si="58"/>
        <v>0.45833333333333331</v>
      </c>
      <c r="R418" s="1">
        <f t="shared" si="59"/>
        <v>-0.10463345561407539</v>
      </c>
    </row>
    <row r="419" spans="5:18" x14ac:dyDescent="0.3">
      <c r="E419" s="4">
        <v>117</v>
      </c>
      <c r="F419" s="1">
        <v>140.91835</v>
      </c>
      <c r="G419" s="1">
        <f t="shared" si="55"/>
        <v>157.97715040064742</v>
      </c>
      <c r="H419" s="1">
        <f t="shared" si="56"/>
        <v>-17.058800400647414</v>
      </c>
      <c r="J419" s="4">
        <v>144</v>
      </c>
      <c r="K419" s="1">
        <v>160.46267700000001</v>
      </c>
      <c r="L419" s="1">
        <f t="shared" si="52"/>
        <v>157.12964045369441</v>
      </c>
      <c r="M419" s="1">
        <f t="shared" si="53"/>
        <v>3.3330365463056069</v>
      </c>
      <c r="N419" s="1">
        <f t="shared" si="54"/>
        <v>3.3330365463056069</v>
      </c>
      <c r="O419" s="1">
        <f t="shared" si="57"/>
        <v>0.19543613170659643</v>
      </c>
      <c r="P419" s="16">
        <v>117</v>
      </c>
      <c r="Q419" s="16">
        <f t="shared" si="58"/>
        <v>0.46230158730158732</v>
      </c>
      <c r="R419" s="1">
        <f t="shared" si="59"/>
        <v>-9.4636981567699813E-2</v>
      </c>
    </row>
    <row r="420" spans="5:18" x14ac:dyDescent="0.3">
      <c r="E420" s="4">
        <v>118</v>
      </c>
      <c r="F420" s="1">
        <v>144.274506</v>
      </c>
      <c r="G420" s="1">
        <f t="shared" si="55"/>
        <v>157.94576114335288</v>
      </c>
      <c r="H420" s="1">
        <f t="shared" si="56"/>
        <v>-13.67125514335288</v>
      </c>
      <c r="J420" s="4">
        <v>192</v>
      </c>
      <c r="K420" s="1">
        <v>158.979996</v>
      </c>
      <c r="L420" s="1">
        <f t="shared" si="52"/>
        <v>155.62295610355574</v>
      </c>
      <c r="M420" s="1">
        <f t="shared" si="53"/>
        <v>3.3570398964442631</v>
      </c>
      <c r="N420" s="1">
        <f t="shared" si="54"/>
        <v>3.3570398964442631</v>
      </c>
      <c r="O420" s="1">
        <f t="shared" si="57"/>
        <v>0.19684359359125467</v>
      </c>
      <c r="P420" s="16">
        <v>118</v>
      </c>
      <c r="Q420" s="16">
        <f t="shared" si="58"/>
        <v>0.46626984126984128</v>
      </c>
      <c r="R420" s="1">
        <f t="shared" si="59"/>
        <v>-8.4649955845010449E-2</v>
      </c>
    </row>
    <row r="421" spans="5:18" x14ac:dyDescent="0.3">
      <c r="E421" s="4">
        <v>119</v>
      </c>
      <c r="F421" s="1">
        <v>140.06944300000001</v>
      </c>
      <c r="G421" s="1">
        <f t="shared" si="55"/>
        <v>157.91437188605832</v>
      </c>
      <c r="H421" s="1">
        <f t="shared" si="56"/>
        <v>-17.844928886058312</v>
      </c>
      <c r="J421" s="4">
        <v>191</v>
      </c>
      <c r="K421" s="1">
        <v>159.16999799999999</v>
      </c>
      <c r="L421" s="1">
        <f t="shared" si="52"/>
        <v>155.6543453608503</v>
      </c>
      <c r="M421" s="1">
        <f t="shared" si="53"/>
        <v>3.5156526391496925</v>
      </c>
      <c r="N421" s="1">
        <f t="shared" si="54"/>
        <v>3.5156526391496925</v>
      </c>
      <c r="O421" s="1">
        <f t="shared" si="57"/>
        <v>0.20614401992713832</v>
      </c>
      <c r="P421" s="16">
        <v>119</v>
      </c>
      <c r="Q421" s="16">
        <f t="shared" si="58"/>
        <v>0.47023809523809523</v>
      </c>
      <c r="R421" s="1">
        <f t="shared" si="59"/>
        <v>-7.4671366245484247E-2</v>
      </c>
    </row>
    <row r="422" spans="5:18" x14ac:dyDescent="0.3">
      <c r="E422" s="4">
        <v>120</v>
      </c>
      <c r="F422" s="1">
        <v>135.47943100000001</v>
      </c>
      <c r="G422" s="1">
        <f t="shared" si="55"/>
        <v>157.88298262876376</v>
      </c>
      <c r="H422" s="1">
        <f t="shared" si="56"/>
        <v>-22.403551628763751</v>
      </c>
      <c r="J422" s="4">
        <v>80</v>
      </c>
      <c r="K422" s="1">
        <v>162.79248000000001</v>
      </c>
      <c r="L422" s="1">
        <f t="shared" si="52"/>
        <v>159.138552920546</v>
      </c>
      <c r="M422" s="1">
        <f t="shared" si="53"/>
        <v>3.6539270794540073</v>
      </c>
      <c r="N422" s="1">
        <f t="shared" si="54"/>
        <v>3.6539270794540073</v>
      </c>
      <c r="O422" s="1">
        <f t="shared" si="57"/>
        <v>0.21425188833827954</v>
      </c>
      <c r="P422" s="16">
        <v>120</v>
      </c>
      <c r="Q422" s="16">
        <f t="shared" si="58"/>
        <v>0.47420634920634919</v>
      </c>
      <c r="R422" s="1">
        <f t="shared" si="59"/>
        <v>-6.4700206491002693E-2</v>
      </c>
    </row>
    <row r="423" spans="5:18" x14ac:dyDescent="0.3">
      <c r="E423" s="4">
        <v>121</v>
      </c>
      <c r="F423" s="1">
        <v>133.45588699999999</v>
      </c>
      <c r="G423" s="1">
        <f t="shared" si="55"/>
        <v>157.85159337146919</v>
      </c>
      <c r="H423" s="1">
        <f t="shared" si="56"/>
        <v>-24.395706371469203</v>
      </c>
      <c r="J423" s="4">
        <v>190</v>
      </c>
      <c r="K423" s="1">
        <v>159.378815</v>
      </c>
      <c r="L423" s="1">
        <f t="shared" si="52"/>
        <v>155.68573461814483</v>
      </c>
      <c r="M423" s="1">
        <f t="shared" si="53"/>
        <v>3.6930803818551681</v>
      </c>
      <c r="N423" s="1">
        <f t="shared" si="54"/>
        <v>3.6930803818551681</v>
      </c>
      <c r="O423" s="1">
        <f t="shared" si="57"/>
        <v>0.21654768373641375</v>
      </c>
      <c r="P423" s="16">
        <v>121</v>
      </c>
      <c r="Q423" s="16">
        <f t="shared" si="58"/>
        <v>0.4781746031746032</v>
      </c>
      <c r="R423" s="1">
        <f t="shared" si="59"/>
        <v>-5.4735475504070312E-2</v>
      </c>
    </row>
    <row r="424" spans="5:18" x14ac:dyDescent="0.3">
      <c r="E424" s="4">
        <v>122</v>
      </c>
      <c r="F424" s="1">
        <v>133.13014200000001</v>
      </c>
      <c r="G424" s="1">
        <f t="shared" si="55"/>
        <v>157.82020411417466</v>
      </c>
      <c r="H424" s="1">
        <f t="shared" si="56"/>
        <v>-24.690062114174651</v>
      </c>
      <c r="J424" s="4">
        <v>199</v>
      </c>
      <c r="K424" s="1">
        <v>159.36999499999999</v>
      </c>
      <c r="L424" s="1">
        <f t="shared" si="52"/>
        <v>155.40323130249385</v>
      </c>
      <c r="M424" s="1">
        <f t="shared" si="53"/>
        <v>3.9667636975061384</v>
      </c>
      <c r="N424" s="1">
        <f t="shared" si="54"/>
        <v>3.9667636975061384</v>
      </c>
      <c r="O424" s="1">
        <f t="shared" si="57"/>
        <v>0.23259539511922131</v>
      </c>
      <c r="P424" s="16">
        <v>122</v>
      </c>
      <c r="Q424" s="16">
        <f t="shared" si="58"/>
        <v>0.48214285714285715</v>
      </c>
      <c r="R424" s="1">
        <f t="shared" si="59"/>
        <v>-4.477617669551625E-2</v>
      </c>
    </row>
    <row r="425" spans="5:18" x14ac:dyDescent="0.3">
      <c r="E425" s="4">
        <v>123</v>
      </c>
      <c r="F425" s="1">
        <v>131.323746</v>
      </c>
      <c r="G425" s="1">
        <f t="shared" si="55"/>
        <v>157.78881485688009</v>
      </c>
      <c r="H425" s="1">
        <f t="shared" si="56"/>
        <v>-26.465068856880094</v>
      </c>
      <c r="J425" s="4">
        <v>220</v>
      </c>
      <c r="K425" s="1">
        <v>158.78999300000001</v>
      </c>
      <c r="L425" s="1">
        <f t="shared" si="52"/>
        <v>154.74405689930816</v>
      </c>
      <c r="M425" s="1">
        <f t="shared" si="53"/>
        <v>4.0459361006918471</v>
      </c>
      <c r="N425" s="1">
        <f t="shared" si="54"/>
        <v>4.0459361006918471</v>
      </c>
      <c r="O425" s="1">
        <f t="shared" si="57"/>
        <v>0.23723775292165253</v>
      </c>
      <c r="P425" s="16">
        <v>123</v>
      </c>
      <c r="Q425" s="16">
        <f t="shared" si="58"/>
        <v>0.4861111111111111</v>
      </c>
      <c r="R425" s="1">
        <f t="shared" si="59"/>
        <v>-3.4821317260347699E-2</v>
      </c>
    </row>
    <row r="426" spans="5:18" x14ac:dyDescent="0.3">
      <c r="E426" s="4">
        <v>124</v>
      </c>
      <c r="F426" s="1">
        <v>131.076965</v>
      </c>
      <c r="G426" s="1">
        <f t="shared" si="55"/>
        <v>157.75742559958553</v>
      </c>
      <c r="H426" s="1">
        <f t="shared" si="56"/>
        <v>-26.68046059958553</v>
      </c>
      <c r="J426" s="4">
        <v>221</v>
      </c>
      <c r="K426" s="1">
        <v>158.759995</v>
      </c>
      <c r="L426" s="1">
        <f t="shared" si="52"/>
        <v>154.7126676420136</v>
      </c>
      <c r="M426" s="1">
        <f t="shared" si="53"/>
        <v>4.0473273579864042</v>
      </c>
      <c r="N426" s="1">
        <f t="shared" si="54"/>
        <v>4.0473273579864042</v>
      </c>
      <c r="O426" s="1">
        <f t="shared" si="57"/>
        <v>0.23731933076818357</v>
      </c>
      <c r="P426" s="16">
        <v>124</v>
      </c>
      <c r="Q426" s="16">
        <f t="shared" si="58"/>
        <v>0.49007936507936506</v>
      </c>
      <c r="R426" s="1">
        <f t="shared" si="59"/>
        <v>-2.4869907480456668E-2</v>
      </c>
    </row>
    <row r="427" spans="5:18" x14ac:dyDescent="0.3">
      <c r="E427" s="4">
        <v>125</v>
      </c>
      <c r="F427" s="1">
        <v>135.14382900000001</v>
      </c>
      <c r="G427" s="1">
        <f t="shared" si="55"/>
        <v>157.72603634229097</v>
      </c>
      <c r="H427" s="1">
        <f t="shared" si="56"/>
        <v>-22.582207342290957</v>
      </c>
      <c r="J427" s="4">
        <v>193</v>
      </c>
      <c r="K427" s="1">
        <v>160.279999</v>
      </c>
      <c r="L427" s="1">
        <f t="shared" si="52"/>
        <v>155.59156684626117</v>
      </c>
      <c r="M427" s="1">
        <f t="shared" si="53"/>
        <v>4.6884321537388303</v>
      </c>
      <c r="N427" s="1">
        <f t="shared" si="54"/>
        <v>4.6884321537388303</v>
      </c>
      <c r="O427" s="1">
        <f t="shared" si="57"/>
        <v>0.27491119019117222</v>
      </c>
      <c r="P427" s="16">
        <v>125</v>
      </c>
      <c r="Q427" s="16">
        <f t="shared" si="58"/>
        <v>0.49404761904761907</v>
      </c>
      <c r="R427" s="1">
        <f t="shared" si="59"/>
        <v>-1.4920960032900372E-2</v>
      </c>
    </row>
    <row r="428" spans="5:18" x14ac:dyDescent="0.3">
      <c r="E428" s="4">
        <v>126</v>
      </c>
      <c r="F428" s="1">
        <v>132.54776000000001</v>
      </c>
      <c r="G428" s="1">
        <f t="shared" si="55"/>
        <v>157.69464708499643</v>
      </c>
      <c r="H428" s="1">
        <f t="shared" si="56"/>
        <v>-25.146887084996422</v>
      </c>
      <c r="J428" s="4">
        <v>74</v>
      </c>
      <c r="K428" s="1">
        <v>164.134918</v>
      </c>
      <c r="L428" s="1">
        <f t="shared" si="52"/>
        <v>159.32688846431333</v>
      </c>
      <c r="M428" s="1">
        <f t="shared" si="53"/>
        <v>4.8080295356866714</v>
      </c>
      <c r="N428" s="1">
        <f t="shared" si="54"/>
        <v>4.8080295356866714</v>
      </c>
      <c r="O428" s="1">
        <f t="shared" si="57"/>
        <v>0.28192390948344359</v>
      </c>
      <c r="P428" s="16">
        <v>126</v>
      </c>
      <c r="Q428" s="16">
        <f t="shared" si="58"/>
        <v>0.49801587301587302</v>
      </c>
      <c r="R428" s="1">
        <f t="shared" si="59"/>
        <v>-4.9734893024984917E-3</v>
      </c>
    </row>
    <row r="429" spans="5:18" x14ac:dyDescent="0.3">
      <c r="E429" s="4">
        <v>127</v>
      </c>
      <c r="F429" s="1">
        <v>125.944046</v>
      </c>
      <c r="G429" s="1">
        <f t="shared" si="55"/>
        <v>157.66325782770187</v>
      </c>
      <c r="H429" s="1">
        <f t="shared" si="56"/>
        <v>-31.719211827701869</v>
      </c>
      <c r="J429" s="4">
        <v>145</v>
      </c>
      <c r="K429" s="1">
        <v>162.00396699999999</v>
      </c>
      <c r="L429" s="1">
        <f t="shared" si="52"/>
        <v>157.09825119639987</v>
      </c>
      <c r="M429" s="1">
        <f t="shared" si="53"/>
        <v>4.9057158036001169</v>
      </c>
      <c r="N429" s="1">
        <f t="shared" si="54"/>
        <v>4.9057158036001169</v>
      </c>
      <c r="O429" s="1">
        <f t="shared" si="57"/>
        <v>0.28765184737329946</v>
      </c>
      <c r="P429" s="16">
        <v>127</v>
      </c>
      <c r="Q429" s="16">
        <f t="shared" si="58"/>
        <v>0.50198412698412698</v>
      </c>
      <c r="R429" s="1">
        <f t="shared" si="59"/>
        <v>4.9734893024984917E-3</v>
      </c>
    </row>
    <row r="430" spans="5:18" x14ac:dyDescent="0.3">
      <c r="E430" s="4">
        <v>128</v>
      </c>
      <c r="F430" s="1">
        <v>121.383652</v>
      </c>
      <c r="G430" s="1">
        <f t="shared" si="55"/>
        <v>157.63186857040731</v>
      </c>
      <c r="H430" s="1">
        <f t="shared" si="56"/>
        <v>-36.248216570407308</v>
      </c>
      <c r="J430" s="4">
        <v>73</v>
      </c>
      <c r="K430" s="1">
        <v>164.743652</v>
      </c>
      <c r="L430" s="1">
        <f t="shared" si="52"/>
        <v>159.35827772160789</v>
      </c>
      <c r="M430" s="1">
        <f t="shared" si="53"/>
        <v>5.3853742783921064</v>
      </c>
      <c r="N430" s="1">
        <f t="shared" si="54"/>
        <v>5.3853742783921064</v>
      </c>
      <c r="O430" s="1">
        <f t="shared" si="57"/>
        <v>0.31577713059515311</v>
      </c>
      <c r="P430" s="16">
        <v>128</v>
      </c>
      <c r="Q430" s="16">
        <f t="shared" si="58"/>
        <v>0.50595238095238093</v>
      </c>
      <c r="R430" s="1">
        <f t="shared" si="59"/>
        <v>1.4920960032900372E-2</v>
      </c>
    </row>
    <row r="431" spans="5:18" x14ac:dyDescent="0.3">
      <c r="E431" s="4">
        <v>129</v>
      </c>
      <c r="F431" s="1">
        <v>126.335655</v>
      </c>
      <c r="G431" s="1">
        <f t="shared" si="55"/>
        <v>157.60047931311277</v>
      </c>
      <c r="H431" s="1">
        <f t="shared" si="56"/>
        <v>-31.264824313112769</v>
      </c>
      <c r="J431" s="4">
        <v>218</v>
      </c>
      <c r="K431" s="1">
        <v>161.36999499999999</v>
      </c>
      <c r="L431" s="1">
        <f t="shared" ref="L431:L494" si="60">$D$303*J431+$D$304</f>
        <v>154.80683541389729</v>
      </c>
      <c r="M431" s="1">
        <f t="shared" ref="M431:M494" si="61">K431-L431</f>
        <v>6.5631595861026994</v>
      </c>
      <c r="N431" s="1">
        <f t="shared" ref="N431:N494" si="62">K431-L431</f>
        <v>6.5631595861026994</v>
      </c>
      <c r="O431" s="1">
        <f t="shared" si="57"/>
        <v>0.38483782084619855</v>
      </c>
      <c r="P431" s="16">
        <v>129</v>
      </c>
      <c r="Q431" s="16">
        <f t="shared" si="58"/>
        <v>0.50992063492063489</v>
      </c>
      <c r="R431" s="1">
        <f t="shared" si="59"/>
        <v>2.4869907480456525E-2</v>
      </c>
    </row>
    <row r="432" spans="5:18" x14ac:dyDescent="0.3">
      <c r="E432" s="4">
        <v>130</v>
      </c>
      <c r="F432" s="1">
        <v>124.70488</v>
      </c>
      <c r="G432" s="1">
        <f t="shared" ref="G432:G495" si="63">$D$303*E432+$D$304</f>
        <v>157.56909005581821</v>
      </c>
      <c r="H432" s="1">
        <f t="shared" ref="H432:H495" si="64">F432-G432</f>
        <v>-32.864210055818205</v>
      </c>
      <c r="J432" s="4">
        <v>222</v>
      </c>
      <c r="K432" s="1">
        <v>161.490005</v>
      </c>
      <c r="L432" s="1">
        <f t="shared" si="60"/>
        <v>154.68127838471906</v>
      </c>
      <c r="M432" s="1">
        <f t="shared" si="61"/>
        <v>6.808726615280932</v>
      </c>
      <c r="N432" s="1">
        <f t="shared" si="62"/>
        <v>6.808726615280932</v>
      </c>
      <c r="O432" s="1">
        <f t="shared" ref="O432:O495" si="65">STANDARDIZE(N432,AVERAGE($N$303:$N$554),_xlfn.STDEV.S($N$303:$N$554))</f>
        <v>0.39923690396170519</v>
      </c>
      <c r="P432" s="16">
        <v>130</v>
      </c>
      <c r="Q432" s="16">
        <f t="shared" ref="Q432:Q495" si="66">(P432-0.5)/252</f>
        <v>0.51388888888888884</v>
      </c>
      <c r="R432" s="1">
        <f t="shared" ref="R432:R495" si="67">_xlfn.NORM.S.INV(Q432)</f>
        <v>3.482131726034756E-2</v>
      </c>
    </row>
    <row r="433" spans="5:18" x14ac:dyDescent="0.3">
      <c r="E433" s="4">
        <v>131</v>
      </c>
      <c r="F433" s="1">
        <v>135.27510100000001</v>
      </c>
      <c r="G433" s="1">
        <f t="shared" si="63"/>
        <v>157.53770079852364</v>
      </c>
      <c r="H433" s="1">
        <f t="shared" si="64"/>
        <v>-22.262599798523638</v>
      </c>
      <c r="J433" s="4">
        <v>245</v>
      </c>
      <c r="K433" s="1">
        <v>161.16000399999999</v>
      </c>
      <c r="L433" s="1">
        <f t="shared" si="60"/>
        <v>153.95932546694428</v>
      </c>
      <c r="M433" s="1">
        <f t="shared" si="61"/>
        <v>7.2006785330557079</v>
      </c>
      <c r="N433" s="1">
        <f t="shared" si="62"/>
        <v>7.2006785330557079</v>
      </c>
      <c r="O433" s="1">
        <f t="shared" si="65"/>
        <v>0.42221942022297809</v>
      </c>
      <c r="P433" s="16">
        <v>131</v>
      </c>
      <c r="Q433" s="16">
        <f t="shared" si="66"/>
        <v>0.5178571428571429</v>
      </c>
      <c r="R433" s="1">
        <f t="shared" si="67"/>
        <v>4.4776176695516381E-2</v>
      </c>
    </row>
    <row r="434" spans="5:18" x14ac:dyDescent="0.3">
      <c r="E434" s="4">
        <v>132</v>
      </c>
      <c r="F434" s="1">
        <v>131.208099</v>
      </c>
      <c r="G434" s="1">
        <f t="shared" si="63"/>
        <v>157.50631154122908</v>
      </c>
      <c r="H434" s="1">
        <f t="shared" si="64"/>
        <v>-26.298212541229077</v>
      </c>
      <c r="J434" s="4">
        <v>219</v>
      </c>
      <c r="K434" s="1">
        <v>162.679993</v>
      </c>
      <c r="L434" s="1">
        <f t="shared" si="60"/>
        <v>154.77544615660273</v>
      </c>
      <c r="M434" s="1">
        <f t="shared" si="61"/>
        <v>7.9045468433972701</v>
      </c>
      <c r="N434" s="1">
        <f t="shared" si="62"/>
        <v>7.9045468433972701</v>
      </c>
      <c r="O434" s="1">
        <f t="shared" si="65"/>
        <v>0.46349148486820102</v>
      </c>
      <c r="P434" s="16">
        <v>132</v>
      </c>
      <c r="Q434" s="16">
        <f t="shared" si="66"/>
        <v>0.52182539682539686</v>
      </c>
      <c r="R434" s="1">
        <f t="shared" si="67"/>
        <v>5.4735475504070437E-2</v>
      </c>
    </row>
    <row r="435" spans="5:18" x14ac:dyDescent="0.3">
      <c r="E435" s="4">
        <v>133</v>
      </c>
      <c r="F435" s="1">
        <v>135.26516699999999</v>
      </c>
      <c r="G435" s="1">
        <f t="shared" si="63"/>
        <v>157.47492228393455</v>
      </c>
      <c r="H435" s="1">
        <f t="shared" si="64"/>
        <v>-22.209755283934555</v>
      </c>
      <c r="J435" s="4">
        <v>17</v>
      </c>
      <c r="K435" s="1">
        <v>169.40713500000001</v>
      </c>
      <c r="L435" s="1">
        <f t="shared" si="60"/>
        <v>161.11607613010301</v>
      </c>
      <c r="M435" s="1">
        <f t="shared" si="61"/>
        <v>8.2910588698970002</v>
      </c>
      <c r="N435" s="1">
        <f t="shared" si="62"/>
        <v>8.2910588698970002</v>
      </c>
      <c r="O435" s="1">
        <f t="shared" si="65"/>
        <v>0.48615502733697891</v>
      </c>
      <c r="P435" s="16">
        <v>133</v>
      </c>
      <c r="Q435" s="16">
        <f t="shared" si="66"/>
        <v>0.52579365079365081</v>
      </c>
      <c r="R435" s="1">
        <f t="shared" si="67"/>
        <v>6.4700206491002693E-2</v>
      </c>
    </row>
    <row r="436" spans="5:18" x14ac:dyDescent="0.3">
      <c r="E436" s="4">
        <v>134</v>
      </c>
      <c r="F436" s="1">
        <v>136.91583299999999</v>
      </c>
      <c r="G436" s="1">
        <f t="shared" si="63"/>
        <v>157.44353302663998</v>
      </c>
      <c r="H436" s="1">
        <f t="shared" si="64"/>
        <v>-20.527700026639991</v>
      </c>
      <c r="J436" s="4">
        <v>58</v>
      </c>
      <c r="K436" s="1">
        <v>168.19955400000001</v>
      </c>
      <c r="L436" s="1">
        <f t="shared" si="60"/>
        <v>159.82911658102623</v>
      </c>
      <c r="M436" s="1">
        <f t="shared" si="61"/>
        <v>8.3704374189737791</v>
      </c>
      <c r="N436" s="1">
        <f t="shared" si="62"/>
        <v>8.3704374189737791</v>
      </c>
      <c r="O436" s="1">
        <f t="shared" si="65"/>
        <v>0.49080947272229686</v>
      </c>
      <c r="P436" s="16">
        <v>134</v>
      </c>
      <c r="Q436" s="16">
        <f t="shared" si="66"/>
        <v>0.52976190476190477</v>
      </c>
      <c r="R436" s="1">
        <f t="shared" si="67"/>
        <v>7.4671366245484247E-2</v>
      </c>
    </row>
    <row r="437" spans="5:18" x14ac:dyDescent="0.3">
      <c r="E437" s="4">
        <v>135</v>
      </c>
      <c r="F437" s="1">
        <v>138.397446</v>
      </c>
      <c r="G437" s="1">
        <f t="shared" si="63"/>
        <v>157.41214376934542</v>
      </c>
      <c r="H437" s="1">
        <f t="shared" si="64"/>
        <v>-19.014697769345418</v>
      </c>
      <c r="J437" s="4">
        <v>18</v>
      </c>
      <c r="K437" s="1">
        <v>170.055115</v>
      </c>
      <c r="L437" s="1">
        <f t="shared" si="60"/>
        <v>161.08468687280848</v>
      </c>
      <c r="M437" s="1">
        <f t="shared" si="61"/>
        <v>8.9704281271915249</v>
      </c>
      <c r="N437" s="1">
        <f t="shared" si="62"/>
        <v>8.9704281271915249</v>
      </c>
      <c r="O437" s="1">
        <f t="shared" si="65"/>
        <v>0.52599056403194733</v>
      </c>
      <c r="P437" s="16">
        <v>135</v>
      </c>
      <c r="Q437" s="16">
        <f t="shared" si="66"/>
        <v>0.53373015873015872</v>
      </c>
      <c r="R437" s="1">
        <f t="shared" si="67"/>
        <v>8.4649955845010449E-2</v>
      </c>
    </row>
    <row r="438" spans="5:18" x14ac:dyDescent="0.3">
      <c r="E438" s="4">
        <v>136</v>
      </c>
      <c r="F438" s="1">
        <v>144.12506099999999</v>
      </c>
      <c r="G438" s="1">
        <f t="shared" si="63"/>
        <v>157.38075451205086</v>
      </c>
      <c r="H438" s="1">
        <f t="shared" si="64"/>
        <v>-13.255693512050868</v>
      </c>
      <c r="J438" s="4">
        <v>226</v>
      </c>
      <c r="K438" s="1">
        <v>163.679993</v>
      </c>
      <c r="L438" s="1">
        <f t="shared" si="60"/>
        <v>154.55572135554084</v>
      </c>
      <c r="M438" s="1">
        <f t="shared" si="61"/>
        <v>9.1242716444591565</v>
      </c>
      <c r="N438" s="1">
        <f t="shared" si="62"/>
        <v>9.1242716444591565</v>
      </c>
      <c r="O438" s="1">
        <f t="shared" si="65"/>
        <v>0.53501134177776877</v>
      </c>
      <c r="P438" s="16">
        <v>136</v>
      </c>
      <c r="Q438" s="16">
        <f t="shared" si="66"/>
        <v>0.53769841269841268</v>
      </c>
      <c r="R438" s="1">
        <f t="shared" si="67"/>
        <v>9.4636981567699813E-2</v>
      </c>
    </row>
    <row r="439" spans="5:18" x14ac:dyDescent="0.3">
      <c r="E439" s="4">
        <v>137</v>
      </c>
      <c r="F439" s="1">
        <v>147.75453200000001</v>
      </c>
      <c r="G439" s="1">
        <f t="shared" si="63"/>
        <v>157.34936525475632</v>
      </c>
      <c r="H439" s="1">
        <f t="shared" si="64"/>
        <v>-9.5948332547563098</v>
      </c>
      <c r="J439" s="4">
        <v>200</v>
      </c>
      <c r="K439" s="1">
        <v>164.529999</v>
      </c>
      <c r="L439" s="1">
        <f t="shared" si="60"/>
        <v>155.37184204519929</v>
      </c>
      <c r="M439" s="1">
        <f t="shared" si="61"/>
        <v>9.1581569548007167</v>
      </c>
      <c r="N439" s="1">
        <f t="shared" si="62"/>
        <v>9.1581569548007167</v>
      </c>
      <c r="O439" s="1">
        <f t="shared" si="65"/>
        <v>0.53699824287615994</v>
      </c>
      <c r="P439" s="16">
        <v>137</v>
      </c>
      <c r="Q439" s="16">
        <f t="shared" si="66"/>
        <v>0.54166666666666663</v>
      </c>
      <c r="R439" s="1">
        <f t="shared" si="67"/>
        <v>0.10463345561407525</v>
      </c>
    </row>
    <row r="440" spans="5:18" x14ac:dyDescent="0.3">
      <c r="E440" s="4">
        <v>138</v>
      </c>
      <c r="F440" s="1">
        <v>146.73033100000001</v>
      </c>
      <c r="G440" s="1">
        <f t="shared" si="63"/>
        <v>157.31797599746176</v>
      </c>
      <c r="H440" s="1">
        <f t="shared" si="64"/>
        <v>-10.587644997461751</v>
      </c>
      <c r="J440" s="4">
        <v>209</v>
      </c>
      <c r="K440" s="1">
        <v>164.270004</v>
      </c>
      <c r="L440" s="1">
        <f t="shared" si="60"/>
        <v>155.08933872954827</v>
      </c>
      <c r="M440" s="1">
        <f t="shared" si="61"/>
        <v>9.1806652704517262</v>
      </c>
      <c r="N440" s="1">
        <f t="shared" si="62"/>
        <v>9.1806652704517262</v>
      </c>
      <c r="O440" s="1">
        <f t="shared" si="65"/>
        <v>0.5383180418285417</v>
      </c>
      <c r="P440" s="16">
        <v>138</v>
      </c>
      <c r="Q440" s="16">
        <f t="shared" si="66"/>
        <v>0.54563492063492058</v>
      </c>
      <c r="R440" s="1">
        <f t="shared" si="67"/>
        <v>0.1146403968396903</v>
      </c>
    </row>
    <row r="441" spans="5:18" x14ac:dyDescent="0.3">
      <c r="E441" s="4">
        <v>139</v>
      </c>
      <c r="F441" s="1">
        <v>145.02995300000001</v>
      </c>
      <c r="G441" s="1">
        <f t="shared" si="63"/>
        <v>157.28658674016719</v>
      </c>
      <c r="H441" s="1">
        <f t="shared" si="64"/>
        <v>-12.256633740167189</v>
      </c>
      <c r="J441" s="4">
        <v>211</v>
      </c>
      <c r="K441" s="1">
        <v>164.270004</v>
      </c>
      <c r="L441" s="1">
        <f t="shared" si="60"/>
        <v>155.02656021495918</v>
      </c>
      <c r="M441" s="1">
        <f t="shared" si="61"/>
        <v>9.2434437850408244</v>
      </c>
      <c r="N441" s="1">
        <f t="shared" si="62"/>
        <v>9.2434437850408244</v>
      </c>
      <c r="O441" s="1">
        <f t="shared" si="65"/>
        <v>0.54199912659167726</v>
      </c>
      <c r="P441" s="16">
        <v>139</v>
      </c>
      <c r="Q441" s="16">
        <f t="shared" si="66"/>
        <v>0.54960317460317465</v>
      </c>
      <c r="R441" s="1">
        <f t="shared" si="67"/>
        <v>0.12465883150000014</v>
      </c>
    </row>
    <row r="442" spans="5:18" x14ac:dyDescent="0.3">
      <c r="E442" s="4">
        <v>140</v>
      </c>
      <c r="F442" s="1">
        <v>145.358093</v>
      </c>
      <c r="G442" s="1">
        <f t="shared" si="63"/>
        <v>157.25519748287263</v>
      </c>
      <c r="H442" s="1">
        <f t="shared" si="64"/>
        <v>-11.897104482872635</v>
      </c>
      <c r="J442" s="4">
        <v>19</v>
      </c>
      <c r="K442" s="1">
        <v>170.84053</v>
      </c>
      <c r="L442" s="1">
        <f t="shared" si="60"/>
        <v>161.05329761551391</v>
      </c>
      <c r="M442" s="1">
        <f t="shared" si="61"/>
        <v>9.7872323844860887</v>
      </c>
      <c r="N442" s="1">
        <f t="shared" si="62"/>
        <v>9.7872323844860887</v>
      </c>
      <c r="O442" s="1">
        <f t="shared" si="65"/>
        <v>0.57388474766580866</v>
      </c>
      <c r="P442" s="16">
        <v>140</v>
      </c>
      <c r="Q442" s="16">
        <f t="shared" si="66"/>
        <v>0.5535714285714286</v>
      </c>
      <c r="R442" s="1">
        <f t="shared" si="67"/>
        <v>0.13468979400891973</v>
      </c>
    </row>
    <row r="443" spans="5:18" x14ac:dyDescent="0.3">
      <c r="E443" s="4">
        <v>141</v>
      </c>
      <c r="F443" s="1">
        <v>147.51589999999999</v>
      </c>
      <c r="G443" s="1">
        <f t="shared" si="63"/>
        <v>157.2238082255781</v>
      </c>
      <c r="H443" s="1">
        <f t="shared" si="64"/>
        <v>-9.7079082255781088</v>
      </c>
      <c r="J443" s="4">
        <v>79</v>
      </c>
      <c r="K443" s="1">
        <v>168.98161300000001</v>
      </c>
      <c r="L443" s="1">
        <f t="shared" si="60"/>
        <v>159.16994217784057</v>
      </c>
      <c r="M443" s="1">
        <f t="shared" si="61"/>
        <v>9.8116708221594422</v>
      </c>
      <c r="N443" s="1">
        <f t="shared" si="62"/>
        <v>9.8116708221594422</v>
      </c>
      <c r="O443" s="1">
        <f t="shared" si="65"/>
        <v>0.57531772136936055</v>
      </c>
      <c r="P443" s="16">
        <v>141</v>
      </c>
      <c r="Q443" s="16">
        <f t="shared" si="66"/>
        <v>0.55753968253968256</v>
      </c>
      <c r="R443" s="1">
        <f t="shared" si="67"/>
        <v>0.14473432771256409</v>
      </c>
    </row>
    <row r="444" spans="5:18" x14ac:dyDescent="0.3">
      <c r="E444" s="4">
        <v>142</v>
      </c>
      <c r="F444" s="1">
        <v>152.48779300000001</v>
      </c>
      <c r="G444" s="1">
        <f t="shared" si="63"/>
        <v>157.19241896828353</v>
      </c>
      <c r="H444" s="1">
        <f t="shared" si="64"/>
        <v>-4.7046259682835228</v>
      </c>
      <c r="J444" s="4">
        <v>224</v>
      </c>
      <c r="K444" s="1">
        <v>164.509995</v>
      </c>
      <c r="L444" s="1">
        <f t="shared" si="60"/>
        <v>154.61849987012994</v>
      </c>
      <c r="M444" s="1">
        <f t="shared" si="61"/>
        <v>9.8914951298700657</v>
      </c>
      <c r="N444" s="1">
        <f t="shared" si="62"/>
        <v>9.8914951298700657</v>
      </c>
      <c r="O444" s="1">
        <f t="shared" si="65"/>
        <v>0.57999830428478438</v>
      </c>
      <c r="P444" s="16">
        <v>142</v>
      </c>
      <c r="Q444" s="16">
        <f t="shared" si="66"/>
        <v>0.56150793650793651</v>
      </c>
      <c r="R444" s="1">
        <f t="shared" si="67"/>
        <v>0.15479348567971193</v>
      </c>
    </row>
    <row r="445" spans="5:18" x14ac:dyDescent="0.3">
      <c r="E445" s="4">
        <v>143</v>
      </c>
      <c r="F445" s="1">
        <v>155.03338600000001</v>
      </c>
      <c r="G445" s="1">
        <f t="shared" si="63"/>
        <v>157.16102971098897</v>
      </c>
      <c r="H445" s="1">
        <f t="shared" si="64"/>
        <v>-2.1276437109889628</v>
      </c>
      <c r="J445" s="4">
        <v>22</v>
      </c>
      <c r="K445" s="1">
        <v>170.86998</v>
      </c>
      <c r="L445" s="1">
        <f t="shared" si="60"/>
        <v>160.95912984363025</v>
      </c>
      <c r="M445" s="1">
        <f t="shared" si="61"/>
        <v>9.9108501563697473</v>
      </c>
      <c r="N445" s="1">
        <f t="shared" si="62"/>
        <v>9.9108501563697473</v>
      </c>
      <c r="O445" s="1">
        <f t="shared" si="65"/>
        <v>0.58113320678453928</v>
      </c>
      <c r="P445" s="16">
        <v>143</v>
      </c>
      <c r="Q445" s="16">
        <f t="shared" si="66"/>
        <v>0.56547619047619047</v>
      </c>
      <c r="R445" s="1">
        <f t="shared" si="67"/>
        <v>0.16486833151060187</v>
      </c>
    </row>
    <row r="446" spans="5:18" x14ac:dyDescent="0.3">
      <c r="E446" s="4">
        <v>144</v>
      </c>
      <c r="F446" s="1">
        <v>160.46267700000001</v>
      </c>
      <c r="G446" s="1">
        <f t="shared" si="63"/>
        <v>157.12964045369441</v>
      </c>
      <c r="H446" s="1">
        <f t="shared" si="64"/>
        <v>3.3330365463056069</v>
      </c>
      <c r="J446" s="4">
        <v>201</v>
      </c>
      <c r="K446" s="1">
        <v>165.30999800000001</v>
      </c>
      <c r="L446" s="1">
        <f t="shared" si="60"/>
        <v>155.34045278790472</v>
      </c>
      <c r="M446" s="1">
        <f t="shared" si="61"/>
        <v>9.9695452120952837</v>
      </c>
      <c r="N446" s="1">
        <f t="shared" si="62"/>
        <v>9.9695452120952837</v>
      </c>
      <c r="O446" s="1">
        <f t="shared" si="65"/>
        <v>0.58457485360776928</v>
      </c>
      <c r="P446" s="16">
        <v>144</v>
      </c>
      <c r="Q446" s="16">
        <f t="shared" si="66"/>
        <v>0.56944444444444442</v>
      </c>
      <c r="R446" s="1">
        <f t="shared" si="67"/>
        <v>0.17495994016573252</v>
      </c>
    </row>
    <row r="447" spans="5:18" x14ac:dyDescent="0.3">
      <c r="E447" s="4">
        <v>145</v>
      </c>
      <c r="F447" s="1">
        <v>162.00396699999999</v>
      </c>
      <c r="G447" s="1">
        <f t="shared" si="63"/>
        <v>157.09825119639987</v>
      </c>
      <c r="H447" s="1">
        <f t="shared" si="64"/>
        <v>4.9057158036001169</v>
      </c>
      <c r="J447" s="4">
        <v>223</v>
      </c>
      <c r="K447" s="1">
        <v>164.63999899999999</v>
      </c>
      <c r="L447" s="1">
        <f t="shared" si="60"/>
        <v>154.6498891274245</v>
      </c>
      <c r="M447" s="1">
        <f t="shared" si="61"/>
        <v>9.9901098725754878</v>
      </c>
      <c r="N447" s="1">
        <f t="shared" si="62"/>
        <v>9.9901098725754878</v>
      </c>
      <c r="O447" s="1">
        <f t="shared" si="65"/>
        <v>0.58578068427847263</v>
      </c>
      <c r="P447" s="16">
        <v>145</v>
      </c>
      <c r="Q447" s="16">
        <f t="shared" si="66"/>
        <v>0.57341269841269837</v>
      </c>
      <c r="R447" s="1">
        <f t="shared" si="67"/>
        <v>0.18506939881641285</v>
      </c>
    </row>
    <row r="448" spans="5:18" x14ac:dyDescent="0.3">
      <c r="E448" s="4">
        <v>146</v>
      </c>
      <c r="F448" s="1">
        <v>157.21107499999999</v>
      </c>
      <c r="G448" s="1">
        <f t="shared" si="63"/>
        <v>157.06686193910531</v>
      </c>
      <c r="H448" s="1">
        <f t="shared" si="64"/>
        <v>0.14421306089468544</v>
      </c>
      <c r="J448" s="4">
        <v>16</v>
      </c>
      <c r="K448" s="1">
        <v>171.144913</v>
      </c>
      <c r="L448" s="1">
        <f t="shared" si="60"/>
        <v>161.14746538739757</v>
      </c>
      <c r="M448" s="1">
        <f t="shared" si="61"/>
        <v>9.9974476126024285</v>
      </c>
      <c r="N448" s="1">
        <f t="shared" si="62"/>
        <v>9.9974476126024285</v>
      </c>
      <c r="O448" s="1">
        <f t="shared" si="65"/>
        <v>0.58621094044470745</v>
      </c>
      <c r="P448" s="16">
        <v>146</v>
      </c>
      <c r="Q448" s="16">
        <f t="shared" si="66"/>
        <v>0.57738095238095233</v>
      </c>
      <c r="R448" s="1">
        <f t="shared" si="67"/>
        <v>0.19519780771888809</v>
      </c>
    </row>
    <row r="449" spans="5:18" x14ac:dyDescent="0.3">
      <c r="E449" s="4">
        <v>147</v>
      </c>
      <c r="F449" s="1">
        <v>153.25344799999999</v>
      </c>
      <c r="G449" s="1">
        <f t="shared" si="63"/>
        <v>157.03547268181075</v>
      </c>
      <c r="H449" s="1">
        <f t="shared" si="64"/>
        <v>-3.7820246818107535</v>
      </c>
      <c r="J449" s="4">
        <v>225</v>
      </c>
      <c r="K449" s="1">
        <v>164.61000100000001</v>
      </c>
      <c r="L449" s="1">
        <f t="shared" si="60"/>
        <v>154.58711061283537</v>
      </c>
      <c r="M449" s="1">
        <f t="shared" si="61"/>
        <v>10.022890387164637</v>
      </c>
      <c r="N449" s="1">
        <f t="shared" si="62"/>
        <v>10.022890387164637</v>
      </c>
      <c r="O449" s="1">
        <f t="shared" si="65"/>
        <v>0.58770280450657397</v>
      </c>
      <c r="P449" s="16">
        <v>147</v>
      </c>
      <c r="Q449" s="16">
        <f t="shared" si="66"/>
        <v>0.58134920634920639</v>
      </c>
      <c r="R449" s="1">
        <f t="shared" si="67"/>
        <v>0.20534628111395706</v>
      </c>
    </row>
    <row r="450" spans="5:18" x14ac:dyDescent="0.3">
      <c r="E450" s="4">
        <v>148</v>
      </c>
      <c r="F450" s="1">
        <v>142.633499</v>
      </c>
      <c r="G450" s="1">
        <f t="shared" si="63"/>
        <v>157.00408342451618</v>
      </c>
      <c r="H450" s="1">
        <f t="shared" si="64"/>
        <v>-14.370584424516181</v>
      </c>
      <c r="J450" s="4">
        <v>57</v>
      </c>
      <c r="K450" s="1">
        <v>170.06492600000001</v>
      </c>
      <c r="L450" s="1">
        <f t="shared" si="60"/>
        <v>159.86050583832079</v>
      </c>
      <c r="M450" s="1">
        <f t="shared" si="61"/>
        <v>10.204420161679224</v>
      </c>
      <c r="N450" s="1">
        <f t="shared" si="62"/>
        <v>10.204420161679224</v>
      </c>
      <c r="O450" s="1">
        <f t="shared" si="65"/>
        <v>0.59834699530010915</v>
      </c>
      <c r="P450" s="16">
        <v>148</v>
      </c>
      <c r="Q450" s="16">
        <f t="shared" si="66"/>
        <v>0.58531746031746035</v>
      </c>
      <c r="R450" s="1">
        <f t="shared" si="67"/>
        <v>0.21551594815408867</v>
      </c>
    </row>
    <row r="451" spans="5:18" x14ac:dyDescent="0.3">
      <c r="E451" s="4">
        <v>149</v>
      </c>
      <c r="F451" s="1">
        <v>143.69747899999999</v>
      </c>
      <c r="G451" s="1">
        <f t="shared" si="63"/>
        <v>156.97269416722165</v>
      </c>
      <c r="H451" s="1">
        <f t="shared" si="64"/>
        <v>-13.27521516722166</v>
      </c>
      <c r="J451" s="4">
        <v>204</v>
      </c>
      <c r="K451" s="1">
        <v>165.550003</v>
      </c>
      <c r="L451" s="1">
        <f t="shared" si="60"/>
        <v>155.24628501602106</v>
      </c>
      <c r="M451" s="1">
        <f t="shared" si="61"/>
        <v>10.303717983978942</v>
      </c>
      <c r="N451" s="1">
        <f t="shared" si="62"/>
        <v>10.303717983978942</v>
      </c>
      <c r="O451" s="1">
        <f t="shared" si="65"/>
        <v>0.60416942839003629</v>
      </c>
      <c r="P451" s="16">
        <v>149</v>
      </c>
      <c r="Q451" s="16">
        <f t="shared" si="66"/>
        <v>0.5892857142857143</v>
      </c>
      <c r="R451" s="1">
        <f t="shared" si="67"/>
        <v>0.2257079538601594</v>
      </c>
    </row>
    <row r="452" spans="5:18" x14ac:dyDescent="0.3">
      <c r="E452" s="4">
        <v>150</v>
      </c>
      <c r="F452" s="1">
        <v>145.80557300000001</v>
      </c>
      <c r="G452" s="1">
        <f t="shared" si="63"/>
        <v>156.94130490992708</v>
      </c>
      <c r="H452" s="1">
        <f t="shared" si="64"/>
        <v>-11.135731909927074</v>
      </c>
      <c r="J452" s="4">
        <v>21</v>
      </c>
      <c r="K452" s="1">
        <v>171.31179800000001</v>
      </c>
      <c r="L452" s="1">
        <f t="shared" si="60"/>
        <v>160.99051910092479</v>
      </c>
      <c r="M452" s="1">
        <f t="shared" si="61"/>
        <v>10.321278899075224</v>
      </c>
      <c r="N452" s="1">
        <f t="shared" si="62"/>
        <v>10.321278899075224</v>
      </c>
      <c r="O452" s="1">
        <f t="shared" si="65"/>
        <v>0.60519913126546665</v>
      </c>
      <c r="P452" s="16">
        <v>150</v>
      </c>
      <c r="Q452" s="16">
        <f t="shared" si="66"/>
        <v>0.59325396825396826</v>
      </c>
      <c r="R452" s="1">
        <f t="shared" si="67"/>
        <v>0.23592346011003523</v>
      </c>
    </row>
    <row r="453" spans="5:18" x14ac:dyDescent="0.3">
      <c r="E453" s="4">
        <v>151</v>
      </c>
      <c r="F453" s="1">
        <v>148.27162200000001</v>
      </c>
      <c r="G453" s="1">
        <f t="shared" si="63"/>
        <v>156.90991565263252</v>
      </c>
      <c r="H453" s="1">
        <f t="shared" si="64"/>
        <v>-8.6382936526325125</v>
      </c>
      <c r="J453" s="4">
        <v>53</v>
      </c>
      <c r="K453" s="1">
        <v>170.37908899999999</v>
      </c>
      <c r="L453" s="1">
        <f t="shared" si="60"/>
        <v>159.98606286749902</v>
      </c>
      <c r="M453" s="1">
        <f t="shared" si="61"/>
        <v>10.393026132500978</v>
      </c>
      <c r="N453" s="1">
        <f t="shared" si="62"/>
        <v>10.393026132500978</v>
      </c>
      <c r="O453" s="1">
        <f t="shared" si="65"/>
        <v>0.60940610636657144</v>
      </c>
      <c r="P453" s="16">
        <v>151</v>
      </c>
      <c r="Q453" s="16">
        <f t="shared" si="66"/>
        <v>0.59722222222222221</v>
      </c>
      <c r="R453" s="1">
        <f t="shared" si="67"/>
        <v>0.24616364666135951</v>
      </c>
    </row>
    <row r="454" spans="5:18" x14ac:dyDescent="0.3">
      <c r="E454" s="4">
        <v>152</v>
      </c>
      <c r="F454" s="1">
        <v>147.50595100000001</v>
      </c>
      <c r="G454" s="1">
        <f t="shared" si="63"/>
        <v>156.87852639533799</v>
      </c>
      <c r="H454" s="1">
        <f t="shared" si="64"/>
        <v>-9.3725753953379751</v>
      </c>
      <c r="J454" s="4">
        <v>246</v>
      </c>
      <c r="K454" s="1">
        <v>164.60000600000001</v>
      </c>
      <c r="L454" s="1">
        <f t="shared" si="60"/>
        <v>153.92793620964972</v>
      </c>
      <c r="M454" s="1">
        <f t="shared" si="61"/>
        <v>10.672069790350292</v>
      </c>
      <c r="N454" s="1">
        <f t="shared" si="62"/>
        <v>10.672069790350292</v>
      </c>
      <c r="O454" s="1">
        <f t="shared" si="65"/>
        <v>0.62576812709742047</v>
      </c>
      <c r="P454" s="16">
        <v>152</v>
      </c>
      <c r="Q454" s="16">
        <f t="shared" si="66"/>
        <v>0.60119047619047616</v>
      </c>
      <c r="R454" s="1">
        <f t="shared" si="67"/>
        <v>0.256429712211035</v>
      </c>
    </row>
    <row r="455" spans="5:18" x14ac:dyDescent="0.3">
      <c r="E455" s="4">
        <v>153</v>
      </c>
      <c r="F455" s="1">
        <v>147.39656099999999</v>
      </c>
      <c r="G455" s="1">
        <f t="shared" si="63"/>
        <v>156.84713713804342</v>
      </c>
      <c r="H455" s="1">
        <f t="shared" si="64"/>
        <v>-9.4505761380434308</v>
      </c>
      <c r="J455" s="4">
        <v>202</v>
      </c>
      <c r="K455" s="1">
        <v>165.990005</v>
      </c>
      <c r="L455" s="1">
        <f t="shared" si="60"/>
        <v>155.30906353061016</v>
      </c>
      <c r="M455" s="1">
        <f t="shared" si="61"/>
        <v>10.680941469389836</v>
      </c>
      <c r="N455" s="1">
        <f t="shared" si="62"/>
        <v>10.680941469389836</v>
      </c>
      <c r="O455" s="1">
        <f t="shared" si="65"/>
        <v>0.62628832740400064</v>
      </c>
      <c r="P455" s="16">
        <v>153</v>
      </c>
      <c r="Q455" s="16">
        <f t="shared" si="66"/>
        <v>0.60515873015873012</v>
      </c>
      <c r="R455" s="1">
        <f t="shared" si="67"/>
        <v>0.26672287549404317</v>
      </c>
    </row>
    <row r="456" spans="5:18" x14ac:dyDescent="0.3">
      <c r="E456" s="4">
        <v>154</v>
      </c>
      <c r="F456" s="1">
        <v>144.55264299999999</v>
      </c>
      <c r="G456" s="1">
        <f t="shared" si="63"/>
        <v>156.81574788074886</v>
      </c>
      <c r="H456" s="1">
        <f t="shared" si="64"/>
        <v>-12.26310488074887</v>
      </c>
      <c r="J456" s="4">
        <v>28</v>
      </c>
      <c r="K456" s="1">
        <v>171.45906099999999</v>
      </c>
      <c r="L456" s="1">
        <f t="shared" si="60"/>
        <v>160.7707942998629</v>
      </c>
      <c r="M456" s="1">
        <f t="shared" si="61"/>
        <v>10.688266700137092</v>
      </c>
      <c r="N456" s="1">
        <f t="shared" si="62"/>
        <v>10.688266700137092</v>
      </c>
      <c r="O456" s="1">
        <f t="shared" si="65"/>
        <v>0.6267178500753583</v>
      </c>
      <c r="P456" s="16">
        <v>154</v>
      </c>
      <c r="Q456" s="16">
        <f t="shared" si="66"/>
        <v>0.60912698412698407</v>
      </c>
      <c r="R456" s="1">
        <f t="shared" si="67"/>
        <v>0.27704437642439733</v>
      </c>
    </row>
    <row r="457" spans="5:18" x14ac:dyDescent="0.3">
      <c r="E457" s="4">
        <v>155</v>
      </c>
      <c r="F457" s="1">
        <v>144.12506099999999</v>
      </c>
      <c r="G457" s="1">
        <f t="shared" si="63"/>
        <v>156.7843586234543</v>
      </c>
      <c r="H457" s="1">
        <f t="shared" si="64"/>
        <v>-12.659297623454307</v>
      </c>
      <c r="J457" s="4">
        <v>210</v>
      </c>
      <c r="K457" s="1">
        <v>165.75</v>
      </c>
      <c r="L457" s="1">
        <f t="shared" si="60"/>
        <v>155.05794947225374</v>
      </c>
      <c r="M457" s="1">
        <f t="shared" si="61"/>
        <v>10.692050527746261</v>
      </c>
      <c r="N457" s="1">
        <f t="shared" si="62"/>
        <v>10.692050527746261</v>
      </c>
      <c r="O457" s="1">
        <f t="shared" si="65"/>
        <v>0.62693971881898203</v>
      </c>
      <c r="P457" s="16">
        <v>155</v>
      </c>
      <c r="Q457" s="16">
        <f t="shared" si="66"/>
        <v>0.61309523809523814</v>
      </c>
      <c r="R457" s="1">
        <f t="shared" si="67"/>
        <v>0.28739547728120984</v>
      </c>
    </row>
    <row r="458" spans="5:18" x14ac:dyDescent="0.3">
      <c r="E458" s="4">
        <v>156</v>
      </c>
      <c r="F458" s="1">
        <v>144.04551699999999</v>
      </c>
      <c r="G458" s="1">
        <f t="shared" si="63"/>
        <v>156.75296936615976</v>
      </c>
      <c r="H458" s="1">
        <f t="shared" si="64"/>
        <v>-12.707452366159771</v>
      </c>
      <c r="J458" s="4">
        <v>247</v>
      </c>
      <c r="K458" s="1">
        <v>164.949997</v>
      </c>
      <c r="L458" s="1">
        <f t="shared" si="60"/>
        <v>153.89654695235515</v>
      </c>
      <c r="M458" s="1">
        <f t="shared" si="61"/>
        <v>11.053450047644844</v>
      </c>
      <c r="N458" s="1">
        <f t="shared" si="62"/>
        <v>11.053450047644844</v>
      </c>
      <c r="O458" s="1">
        <f t="shared" si="65"/>
        <v>0.64813076283795312</v>
      </c>
      <c r="P458" s="16">
        <v>156</v>
      </c>
      <c r="Q458" s="16">
        <f t="shared" si="66"/>
        <v>0.61706349206349209</v>
      </c>
      <c r="R458" s="1">
        <f t="shared" si="67"/>
        <v>0.29777746394303461</v>
      </c>
    </row>
    <row r="459" spans="5:18" x14ac:dyDescent="0.3">
      <c r="E459" s="4">
        <v>157</v>
      </c>
      <c r="F459" s="1">
        <v>137.57212799999999</v>
      </c>
      <c r="G459" s="1">
        <f t="shared" si="63"/>
        <v>156.7215801088652</v>
      </c>
      <c r="H459" s="1">
        <f t="shared" si="64"/>
        <v>-19.149452108865205</v>
      </c>
      <c r="J459" s="4">
        <v>227</v>
      </c>
      <c r="K459" s="1">
        <v>165.61000100000001</v>
      </c>
      <c r="L459" s="1">
        <f t="shared" si="60"/>
        <v>154.52433209824628</v>
      </c>
      <c r="M459" s="1">
        <f t="shared" si="61"/>
        <v>11.085668901753735</v>
      </c>
      <c r="N459" s="1">
        <f t="shared" si="62"/>
        <v>11.085668901753735</v>
      </c>
      <c r="O459" s="1">
        <f t="shared" si="65"/>
        <v>0.65001994950830033</v>
      </c>
      <c r="P459" s="16">
        <v>157</v>
      </c>
      <c r="Q459" s="16">
        <f t="shared" si="66"/>
        <v>0.62103174603174605</v>
      </c>
      <c r="R459" s="1">
        <f t="shared" si="67"/>
        <v>0.30819164717386466</v>
      </c>
    </row>
    <row r="460" spans="5:18" x14ac:dyDescent="0.3">
      <c r="E460" s="4">
        <v>158</v>
      </c>
      <c r="F460" s="1">
        <v>141.65901199999999</v>
      </c>
      <c r="G460" s="1">
        <f t="shared" si="63"/>
        <v>156.69019085157063</v>
      </c>
      <c r="H460" s="1">
        <f t="shared" si="64"/>
        <v>-15.031178851570644</v>
      </c>
      <c r="J460" s="4">
        <v>207</v>
      </c>
      <c r="K460" s="1">
        <v>166.300003</v>
      </c>
      <c r="L460" s="1">
        <f t="shared" si="60"/>
        <v>155.1521172441374</v>
      </c>
      <c r="M460" s="1">
        <f t="shared" si="61"/>
        <v>11.147885755862603</v>
      </c>
      <c r="N460" s="1">
        <f t="shared" si="62"/>
        <v>11.147885755862603</v>
      </c>
      <c r="O460" s="1">
        <f t="shared" si="65"/>
        <v>0.65366810071368353</v>
      </c>
      <c r="P460" s="16">
        <v>158</v>
      </c>
      <c r="Q460" s="16">
        <f t="shared" si="66"/>
        <v>0.625</v>
      </c>
      <c r="R460" s="1">
        <f t="shared" si="67"/>
        <v>0.3186393639643752</v>
      </c>
    </row>
    <row r="461" spans="5:18" x14ac:dyDescent="0.3">
      <c r="E461" s="4">
        <v>159</v>
      </c>
      <c r="F461" s="1">
        <v>137.432907</v>
      </c>
      <c r="G461" s="1">
        <f t="shared" si="63"/>
        <v>156.65880159427607</v>
      </c>
      <c r="H461" s="1">
        <f t="shared" si="64"/>
        <v>-19.22589459427607</v>
      </c>
      <c r="J461" s="4">
        <v>20</v>
      </c>
      <c r="K461" s="1">
        <v>172.26414500000001</v>
      </c>
      <c r="L461" s="1">
        <f t="shared" si="60"/>
        <v>161.02190835821935</v>
      </c>
      <c r="M461" s="1">
        <f t="shared" si="61"/>
        <v>11.242236641780664</v>
      </c>
      <c r="N461" s="1">
        <f t="shared" si="62"/>
        <v>11.242236641780664</v>
      </c>
      <c r="O461" s="1">
        <f t="shared" si="65"/>
        <v>0.65920046494393936</v>
      </c>
      <c r="P461" s="16">
        <v>159</v>
      </c>
      <c r="Q461" s="16">
        <f t="shared" si="66"/>
        <v>0.62896825396825395</v>
      </c>
      <c r="R461" s="1">
        <f t="shared" si="67"/>
        <v>0.32912197893226108</v>
      </c>
    </row>
    <row r="462" spans="5:18" x14ac:dyDescent="0.3">
      <c r="E462" s="4">
        <v>160</v>
      </c>
      <c r="F462" s="1">
        <v>142.434631</v>
      </c>
      <c r="G462" s="1">
        <f t="shared" si="63"/>
        <v>156.62741233698154</v>
      </c>
      <c r="H462" s="1">
        <f t="shared" si="64"/>
        <v>-14.19278133698154</v>
      </c>
      <c r="J462" s="4">
        <v>212</v>
      </c>
      <c r="K462" s="1">
        <v>166.449997</v>
      </c>
      <c r="L462" s="1">
        <f t="shared" si="60"/>
        <v>154.99517095766461</v>
      </c>
      <c r="M462" s="1">
        <f t="shared" si="61"/>
        <v>11.454826042335384</v>
      </c>
      <c r="N462" s="1">
        <f t="shared" si="62"/>
        <v>11.454826042335384</v>
      </c>
      <c r="O462" s="1">
        <f t="shared" si="65"/>
        <v>0.67166586984095178</v>
      </c>
      <c r="P462" s="16">
        <v>160</v>
      </c>
      <c r="Q462" s="16">
        <f t="shared" si="66"/>
        <v>0.63293650793650791</v>
      </c>
      <c r="R462" s="1">
        <f t="shared" si="67"/>
        <v>0.3396408857857755</v>
      </c>
    </row>
    <row r="463" spans="5:18" x14ac:dyDescent="0.3">
      <c r="E463" s="4">
        <v>161</v>
      </c>
      <c r="F463" s="1">
        <v>143.77702300000001</v>
      </c>
      <c r="G463" s="1">
        <f t="shared" si="63"/>
        <v>156.59602307968697</v>
      </c>
      <c r="H463" s="1">
        <f t="shared" si="64"/>
        <v>-12.819000079686958</v>
      </c>
      <c r="J463" s="4">
        <v>208</v>
      </c>
      <c r="K463" s="1">
        <v>166.69000199999999</v>
      </c>
      <c r="L463" s="1">
        <f t="shared" si="60"/>
        <v>155.12072798684284</v>
      </c>
      <c r="M463" s="1">
        <f t="shared" si="61"/>
        <v>11.569274013157155</v>
      </c>
      <c r="N463" s="1">
        <f t="shared" si="62"/>
        <v>11.569274013157155</v>
      </c>
      <c r="O463" s="1">
        <f t="shared" si="65"/>
        <v>0.67837664795224173</v>
      </c>
      <c r="P463" s="16">
        <v>161</v>
      </c>
      <c r="Q463" s="16">
        <f t="shared" si="66"/>
        <v>0.63690476190476186</v>
      </c>
      <c r="R463" s="1">
        <f t="shared" si="67"/>
        <v>0.35019750885487133</v>
      </c>
    </row>
    <row r="464" spans="5:18" x14ac:dyDescent="0.3">
      <c r="E464" s="4">
        <v>162</v>
      </c>
      <c r="F464" s="1">
        <v>143.29972799999999</v>
      </c>
      <c r="G464" s="1">
        <f t="shared" si="63"/>
        <v>156.56463382239241</v>
      </c>
      <c r="H464" s="1">
        <f t="shared" si="64"/>
        <v>-13.264905822392421</v>
      </c>
      <c r="J464" s="4">
        <v>23</v>
      </c>
      <c r="K464" s="1">
        <v>172.804092</v>
      </c>
      <c r="L464" s="1">
        <f t="shared" si="60"/>
        <v>160.92774058633569</v>
      </c>
      <c r="M464" s="1">
        <f t="shared" si="61"/>
        <v>11.87635141366431</v>
      </c>
      <c r="N464" s="1">
        <f t="shared" si="62"/>
        <v>11.87635141366431</v>
      </c>
      <c r="O464" s="1">
        <f t="shared" si="65"/>
        <v>0.69638245690628908</v>
      </c>
      <c r="P464" s="16">
        <v>162</v>
      </c>
      <c r="Q464" s="16">
        <f t="shared" si="66"/>
        <v>0.64087301587301593</v>
      </c>
      <c r="R464" s="1">
        <f t="shared" si="67"/>
        <v>0.3607933046946587</v>
      </c>
    </row>
    <row r="465" spans="5:18" x14ac:dyDescent="0.3">
      <c r="E465" s="4">
        <v>163</v>
      </c>
      <c r="F465" s="1">
        <v>144.20462000000001</v>
      </c>
      <c r="G465" s="1">
        <f t="shared" si="63"/>
        <v>156.53324456509785</v>
      </c>
      <c r="H465" s="1">
        <f t="shared" si="64"/>
        <v>-12.32862456509784</v>
      </c>
      <c r="J465" s="4">
        <v>10</v>
      </c>
      <c r="K465" s="1">
        <v>173.31463600000001</v>
      </c>
      <c r="L465" s="1">
        <f t="shared" si="60"/>
        <v>161.33580093116493</v>
      </c>
      <c r="M465" s="1">
        <f t="shared" si="61"/>
        <v>11.978835068835082</v>
      </c>
      <c r="N465" s="1">
        <f t="shared" si="62"/>
        <v>11.978835068835082</v>
      </c>
      <c r="O465" s="1">
        <f t="shared" si="65"/>
        <v>0.70239169468435336</v>
      </c>
      <c r="P465" s="16">
        <v>163</v>
      </c>
      <c r="Q465" s="16">
        <f t="shared" si="66"/>
        <v>0.64484126984126988</v>
      </c>
      <c r="R465" s="1">
        <f t="shared" si="67"/>
        <v>0.37142976376624048</v>
      </c>
    </row>
    <row r="466" spans="5:18" x14ac:dyDescent="0.3">
      <c r="E466" s="4">
        <v>164</v>
      </c>
      <c r="F466" s="1">
        <v>146.39224200000001</v>
      </c>
      <c r="G466" s="1">
        <f t="shared" si="63"/>
        <v>156.50185530780331</v>
      </c>
      <c r="H466" s="1">
        <f t="shared" si="64"/>
        <v>-10.109613307803301</v>
      </c>
      <c r="J466" s="4">
        <v>12</v>
      </c>
      <c r="K466" s="1">
        <v>173.29499799999999</v>
      </c>
      <c r="L466" s="1">
        <f t="shared" si="60"/>
        <v>161.2730224165758</v>
      </c>
      <c r="M466" s="1">
        <f t="shared" si="61"/>
        <v>12.021975583424194</v>
      </c>
      <c r="N466" s="1">
        <f t="shared" si="62"/>
        <v>12.021975583424194</v>
      </c>
      <c r="O466" s="1">
        <f t="shared" si="65"/>
        <v>0.70492128449652436</v>
      </c>
      <c r="P466" s="16">
        <v>164</v>
      </c>
      <c r="Q466" s="16">
        <f t="shared" si="66"/>
        <v>0.64880952380952384</v>
      </c>
      <c r="R466" s="1">
        <f t="shared" si="67"/>
        <v>0.3821084122003639</v>
      </c>
    </row>
    <row r="467" spans="5:18" x14ac:dyDescent="0.3">
      <c r="E467" s="4">
        <v>165</v>
      </c>
      <c r="F467" s="1">
        <v>144.15489199999999</v>
      </c>
      <c r="G467" s="1">
        <f t="shared" si="63"/>
        <v>156.47046605050875</v>
      </c>
      <c r="H467" s="1">
        <f t="shared" si="64"/>
        <v>-12.315574050508758</v>
      </c>
      <c r="J467" s="4">
        <v>59</v>
      </c>
      <c r="K467" s="1">
        <v>172.01869199999999</v>
      </c>
      <c r="L467" s="1">
        <f t="shared" si="60"/>
        <v>159.79772732373166</v>
      </c>
      <c r="M467" s="1">
        <f t="shared" si="61"/>
        <v>12.220964676268324</v>
      </c>
      <c r="N467" s="1">
        <f t="shared" si="62"/>
        <v>12.220964676268324</v>
      </c>
      <c r="O467" s="1">
        <f t="shared" si="65"/>
        <v>0.71658922093135524</v>
      </c>
      <c r="P467" s="16">
        <v>165</v>
      </c>
      <c r="Q467" s="16">
        <f t="shared" si="66"/>
        <v>0.65277777777777779</v>
      </c>
      <c r="R467" s="1">
        <f t="shared" si="67"/>
        <v>0.39283081364972938</v>
      </c>
    </row>
    <row r="468" spans="5:18" x14ac:dyDescent="0.3">
      <c r="E468" s="4">
        <v>166</v>
      </c>
      <c r="F468" s="1">
        <v>144.77140800000001</v>
      </c>
      <c r="G468" s="1">
        <f t="shared" si="63"/>
        <v>156.43907679321418</v>
      </c>
      <c r="H468" s="1">
        <f t="shared" si="64"/>
        <v>-11.667668793214176</v>
      </c>
      <c r="J468" s="4">
        <v>11</v>
      </c>
      <c r="K468" s="1">
        <v>173.56990099999999</v>
      </c>
      <c r="L468" s="1">
        <f t="shared" si="60"/>
        <v>161.30441167387036</v>
      </c>
      <c r="M468" s="1">
        <f t="shared" si="61"/>
        <v>12.265489326129625</v>
      </c>
      <c r="N468" s="1">
        <f t="shared" si="62"/>
        <v>12.265489326129625</v>
      </c>
      <c r="O468" s="1">
        <f t="shared" si="65"/>
        <v>0.7191999709827247</v>
      </c>
      <c r="P468" s="16">
        <v>166</v>
      </c>
      <c r="Q468" s="16">
        <f t="shared" si="66"/>
        <v>0.65674603174603174</v>
      </c>
      <c r="R468" s="1">
        <f t="shared" si="67"/>
        <v>0.40359857123625476</v>
      </c>
    </row>
    <row r="469" spans="5:18" x14ac:dyDescent="0.3">
      <c r="E469" s="4">
        <v>167</v>
      </c>
      <c r="F469" s="1">
        <v>140.57513399999999</v>
      </c>
      <c r="G469" s="1">
        <f t="shared" si="63"/>
        <v>156.40768753591962</v>
      </c>
      <c r="H469" s="1">
        <f t="shared" si="64"/>
        <v>-15.832553535919629</v>
      </c>
      <c r="J469" s="4">
        <v>54</v>
      </c>
      <c r="K469" s="1">
        <v>172.26414500000001</v>
      </c>
      <c r="L469" s="1">
        <f t="shared" si="60"/>
        <v>159.95467361020445</v>
      </c>
      <c r="M469" s="1">
        <f t="shared" si="61"/>
        <v>12.309471389795561</v>
      </c>
      <c r="N469" s="1">
        <f t="shared" si="62"/>
        <v>12.309471389795561</v>
      </c>
      <c r="O469" s="1">
        <f t="shared" si="65"/>
        <v>0.72177890591725813</v>
      </c>
      <c r="P469" s="16">
        <v>167</v>
      </c>
      <c r="Q469" s="16">
        <f t="shared" si="66"/>
        <v>0.6607142857142857</v>
      </c>
      <c r="R469" s="1">
        <f t="shared" si="67"/>
        <v>0.41441332960007643</v>
      </c>
    </row>
    <row r="470" spans="5:18" x14ac:dyDescent="0.3">
      <c r="E470" s="4">
        <v>168</v>
      </c>
      <c r="F470" s="1">
        <v>141.64906300000001</v>
      </c>
      <c r="G470" s="1">
        <f t="shared" si="63"/>
        <v>156.37629827862509</v>
      </c>
      <c r="H470" s="1">
        <f t="shared" si="64"/>
        <v>-14.727235278625074</v>
      </c>
      <c r="J470" s="4">
        <v>26</v>
      </c>
      <c r="K470" s="1">
        <v>173.18699599999999</v>
      </c>
      <c r="L470" s="1">
        <f t="shared" si="60"/>
        <v>160.83357281445203</v>
      </c>
      <c r="M470" s="1">
        <f t="shared" si="61"/>
        <v>12.353423185547967</v>
      </c>
      <c r="N470" s="1">
        <f t="shared" si="62"/>
        <v>12.353423185547967</v>
      </c>
      <c r="O470" s="1">
        <f t="shared" si="65"/>
        <v>0.72435606606059044</v>
      </c>
      <c r="P470" s="16">
        <v>168</v>
      </c>
      <c r="Q470" s="16">
        <f t="shared" si="66"/>
        <v>0.66468253968253965</v>
      </c>
      <c r="R470" s="1">
        <f t="shared" si="67"/>
        <v>0.42527677705760714</v>
      </c>
    </row>
    <row r="471" spans="5:18" x14ac:dyDescent="0.3">
      <c r="E471" s="4">
        <v>169</v>
      </c>
      <c r="F471" s="1">
        <v>142.68322800000001</v>
      </c>
      <c r="G471" s="1">
        <f t="shared" si="63"/>
        <v>156.34490902133052</v>
      </c>
      <c r="H471" s="1">
        <f t="shared" si="64"/>
        <v>-13.661681021330509</v>
      </c>
      <c r="J471" s="4">
        <v>62</v>
      </c>
      <c r="K471" s="1">
        <v>172.08738700000001</v>
      </c>
      <c r="L471" s="1">
        <f t="shared" si="60"/>
        <v>159.703559551848</v>
      </c>
      <c r="M471" s="1">
        <f t="shared" si="61"/>
        <v>12.383827448152005</v>
      </c>
      <c r="N471" s="1">
        <f t="shared" si="62"/>
        <v>12.383827448152005</v>
      </c>
      <c r="O471" s="1">
        <f t="shared" si="65"/>
        <v>0.72613885223415064</v>
      </c>
      <c r="P471" s="16">
        <v>169</v>
      </c>
      <c r="Q471" s="16">
        <f t="shared" si="66"/>
        <v>0.66865079365079361</v>
      </c>
      <c r="R471" s="1">
        <f t="shared" si="67"/>
        <v>0.43619064787655376</v>
      </c>
    </row>
    <row r="472" spans="5:18" x14ac:dyDescent="0.3">
      <c r="E472" s="4">
        <v>170</v>
      </c>
      <c r="F472" s="1">
        <v>147.267303</v>
      </c>
      <c r="G472" s="1">
        <f t="shared" si="63"/>
        <v>156.31351976403596</v>
      </c>
      <c r="H472" s="1">
        <f t="shared" si="64"/>
        <v>-9.046216764035961</v>
      </c>
      <c r="J472" s="4">
        <v>229</v>
      </c>
      <c r="K472" s="1">
        <v>166.88999899999999</v>
      </c>
      <c r="L472" s="1">
        <f t="shared" si="60"/>
        <v>154.46155358365718</v>
      </c>
      <c r="M472" s="1">
        <f t="shared" si="61"/>
        <v>12.428445416342811</v>
      </c>
      <c r="N472" s="1">
        <f t="shared" si="62"/>
        <v>12.428445416342811</v>
      </c>
      <c r="O472" s="1">
        <f t="shared" si="65"/>
        <v>0.7287550741047103</v>
      </c>
      <c r="P472" s="16">
        <v>170</v>
      </c>
      <c r="Q472" s="16">
        <f t="shared" si="66"/>
        <v>0.67261904761904767</v>
      </c>
      <c r="R472" s="1">
        <f t="shared" si="67"/>
        <v>0.44715672467644596</v>
      </c>
    </row>
    <row r="473" spans="5:18" x14ac:dyDescent="0.3">
      <c r="E473" s="4">
        <v>171</v>
      </c>
      <c r="F473" s="1">
        <v>151.07576</v>
      </c>
      <c r="G473" s="1">
        <f t="shared" si="63"/>
        <v>156.2821305067414</v>
      </c>
      <c r="H473" s="1">
        <f t="shared" si="64"/>
        <v>-5.2063705067413935</v>
      </c>
      <c r="J473" s="4">
        <v>32</v>
      </c>
      <c r="K473" s="1">
        <v>173.098648</v>
      </c>
      <c r="L473" s="1">
        <f t="shared" si="60"/>
        <v>160.64523727068467</v>
      </c>
      <c r="M473" s="1">
        <f t="shared" si="61"/>
        <v>12.453410729315323</v>
      </c>
      <c r="N473" s="1">
        <f t="shared" si="62"/>
        <v>12.453410729315323</v>
      </c>
      <c r="O473" s="1">
        <f t="shared" si="65"/>
        <v>0.73021894170004176</v>
      </c>
      <c r="P473" s="16">
        <v>171</v>
      </c>
      <c r="Q473" s="16">
        <f t="shared" si="66"/>
        <v>0.67658730158730163</v>
      </c>
      <c r="R473" s="1">
        <f t="shared" si="67"/>
        <v>0.45817684096392136</v>
      </c>
    </row>
    <row r="474" spans="5:18" x14ac:dyDescent="0.3">
      <c r="E474" s="4">
        <v>172</v>
      </c>
      <c r="F474" s="1">
        <v>152.21929900000001</v>
      </c>
      <c r="G474" s="1">
        <f t="shared" si="63"/>
        <v>156.25074124944686</v>
      </c>
      <c r="H474" s="1">
        <f t="shared" si="64"/>
        <v>-4.0314422494468545</v>
      </c>
      <c r="J474" s="4">
        <v>30</v>
      </c>
      <c r="K474" s="1">
        <v>173.19682299999999</v>
      </c>
      <c r="L474" s="1">
        <f t="shared" si="60"/>
        <v>160.7080157852738</v>
      </c>
      <c r="M474" s="1">
        <f t="shared" si="61"/>
        <v>12.488807214726194</v>
      </c>
      <c r="N474" s="1">
        <f t="shared" si="62"/>
        <v>12.488807214726194</v>
      </c>
      <c r="O474" s="1">
        <f t="shared" si="65"/>
        <v>0.732294452150828</v>
      </c>
      <c r="P474" s="16">
        <v>172</v>
      </c>
      <c r="Q474" s="16">
        <f t="shared" si="66"/>
        <v>0.68055555555555558</v>
      </c>
      <c r="R474" s="1">
        <f t="shared" si="67"/>
        <v>0.46925288381280222</v>
      </c>
    </row>
    <row r="475" spans="5:18" x14ac:dyDescent="0.3">
      <c r="E475" s="4">
        <v>173</v>
      </c>
      <c r="F475" s="1">
        <v>154.12851000000001</v>
      </c>
      <c r="G475" s="1">
        <f t="shared" si="63"/>
        <v>156.2193519921523</v>
      </c>
      <c r="H475" s="1">
        <f t="shared" si="64"/>
        <v>-2.0908419921522921</v>
      </c>
      <c r="J475" s="4">
        <v>31</v>
      </c>
      <c r="K475" s="1">
        <v>173.21646100000001</v>
      </c>
      <c r="L475" s="1">
        <f t="shared" si="60"/>
        <v>160.67662652797924</v>
      </c>
      <c r="M475" s="1">
        <f t="shared" si="61"/>
        <v>12.539834472020772</v>
      </c>
      <c r="N475" s="1">
        <f t="shared" si="62"/>
        <v>12.539834472020772</v>
      </c>
      <c r="O475" s="1">
        <f t="shared" si="65"/>
        <v>0.73528648948336295</v>
      </c>
      <c r="P475" s="16">
        <v>173</v>
      </c>
      <c r="Q475" s="16">
        <f t="shared" si="66"/>
        <v>0.68452380952380953</v>
      </c>
      <c r="R475" s="1">
        <f t="shared" si="67"/>
        <v>0.48038679669982853</v>
      </c>
    </row>
    <row r="476" spans="5:18" x14ac:dyDescent="0.3">
      <c r="E476" s="4">
        <v>174</v>
      </c>
      <c r="F476" s="1">
        <v>152.527557</v>
      </c>
      <c r="G476" s="1">
        <f t="shared" si="63"/>
        <v>156.18796273485773</v>
      </c>
      <c r="H476" s="1">
        <f t="shared" si="64"/>
        <v>-3.6604057348577328</v>
      </c>
      <c r="J476" s="4">
        <v>29</v>
      </c>
      <c r="K476" s="1">
        <v>173.28518700000001</v>
      </c>
      <c r="L476" s="1">
        <f t="shared" si="60"/>
        <v>160.73940504256836</v>
      </c>
      <c r="M476" s="1">
        <f t="shared" si="61"/>
        <v>12.545781957431643</v>
      </c>
      <c r="N476" s="1">
        <f t="shared" si="62"/>
        <v>12.545781957431643</v>
      </c>
      <c r="O476" s="1">
        <f t="shared" si="65"/>
        <v>0.73563522659618297</v>
      </c>
      <c r="P476" s="16">
        <v>174</v>
      </c>
      <c r="Q476" s="16">
        <f t="shared" si="66"/>
        <v>0.68849206349206349</v>
      </c>
      <c r="R476" s="1">
        <f t="shared" si="67"/>
        <v>0.49158058250786868</v>
      </c>
    </row>
    <row r="477" spans="5:18" x14ac:dyDescent="0.3">
      <c r="E477" s="4">
        <v>175</v>
      </c>
      <c r="F477" s="1">
        <v>153.889847</v>
      </c>
      <c r="G477" s="1">
        <f t="shared" si="63"/>
        <v>156.15657347756317</v>
      </c>
      <c r="H477" s="1">
        <f t="shared" si="64"/>
        <v>-2.2667264775631679</v>
      </c>
      <c r="J477" s="4">
        <v>55</v>
      </c>
      <c r="K477" s="1">
        <v>172.47030599999999</v>
      </c>
      <c r="L477" s="1">
        <f t="shared" si="60"/>
        <v>159.92328435290989</v>
      </c>
      <c r="M477" s="1">
        <f t="shared" si="61"/>
        <v>12.547021647090105</v>
      </c>
      <c r="N477" s="1">
        <f t="shared" si="62"/>
        <v>12.547021647090105</v>
      </c>
      <c r="O477" s="1">
        <f t="shared" si="65"/>
        <v>0.73570791711367367</v>
      </c>
      <c r="P477" s="16">
        <v>175</v>
      </c>
      <c r="Q477" s="16">
        <f t="shared" si="66"/>
        <v>0.69246031746031744</v>
      </c>
      <c r="R477" s="1">
        <f t="shared" si="67"/>
        <v>0.50283630670944168</v>
      </c>
    </row>
    <row r="478" spans="5:18" x14ac:dyDescent="0.3">
      <c r="E478" s="4">
        <v>176</v>
      </c>
      <c r="F478" s="1">
        <v>153.740692</v>
      </c>
      <c r="G478" s="1">
        <f t="shared" si="63"/>
        <v>156.12518422026864</v>
      </c>
      <c r="H478" s="1">
        <f t="shared" si="64"/>
        <v>-2.3844922202686405</v>
      </c>
      <c r="J478" s="4">
        <v>9</v>
      </c>
      <c r="K478" s="1">
        <v>173.99208100000001</v>
      </c>
      <c r="L478" s="1">
        <f t="shared" si="60"/>
        <v>161.36719018845946</v>
      </c>
      <c r="M478" s="1">
        <f t="shared" si="61"/>
        <v>12.624890811540553</v>
      </c>
      <c r="N478" s="1">
        <f t="shared" si="62"/>
        <v>12.624890811540553</v>
      </c>
      <c r="O478" s="1">
        <f t="shared" si="65"/>
        <v>0.7402738581311189</v>
      </c>
      <c r="P478" s="16">
        <v>176</v>
      </c>
      <c r="Q478" s="16">
        <f t="shared" si="66"/>
        <v>0.6964285714285714</v>
      </c>
      <c r="R478" s="1">
        <f t="shared" si="67"/>
        <v>0.51415610074453411</v>
      </c>
    </row>
    <row r="479" spans="5:18" x14ac:dyDescent="0.3">
      <c r="E479" s="4">
        <v>177</v>
      </c>
      <c r="F479" s="1">
        <v>152.86563100000001</v>
      </c>
      <c r="G479" s="1">
        <f t="shared" si="63"/>
        <v>156.09379496297407</v>
      </c>
      <c r="H479" s="1">
        <f t="shared" si="64"/>
        <v>-3.2281639629740653</v>
      </c>
      <c r="J479" s="4">
        <v>35</v>
      </c>
      <c r="K479" s="1">
        <v>173.20661899999999</v>
      </c>
      <c r="L479" s="1">
        <f t="shared" si="60"/>
        <v>160.55106949880101</v>
      </c>
      <c r="M479" s="1">
        <f t="shared" si="61"/>
        <v>12.655549501198976</v>
      </c>
      <c r="N479" s="1">
        <f t="shared" si="62"/>
        <v>12.655549501198976</v>
      </c>
      <c r="O479" s="1">
        <f t="shared" si="65"/>
        <v>0.74207156290476639</v>
      </c>
      <c r="P479" s="16">
        <v>177</v>
      </c>
      <c r="Q479" s="16">
        <f t="shared" si="66"/>
        <v>0.70039682539682535</v>
      </c>
      <c r="R479" s="1">
        <f t="shared" si="67"/>
        <v>0.52554216560793932</v>
      </c>
    </row>
    <row r="480" spans="5:18" x14ac:dyDescent="0.3">
      <c r="E480" s="4">
        <v>178</v>
      </c>
      <c r="F480" s="1">
        <v>148.58981299999999</v>
      </c>
      <c r="G480" s="1">
        <f t="shared" si="63"/>
        <v>156.06240570567951</v>
      </c>
      <c r="H480" s="1">
        <f t="shared" si="64"/>
        <v>-7.4725927056795172</v>
      </c>
      <c r="J480" s="4">
        <v>27</v>
      </c>
      <c r="K480" s="1">
        <v>173.481537</v>
      </c>
      <c r="L480" s="1">
        <f t="shared" si="60"/>
        <v>160.80218355715746</v>
      </c>
      <c r="M480" s="1">
        <f t="shared" si="61"/>
        <v>12.67935344284254</v>
      </c>
      <c r="N480" s="1">
        <f t="shared" si="62"/>
        <v>12.67935344284254</v>
      </c>
      <c r="O480" s="1">
        <f t="shared" si="65"/>
        <v>0.74346733226089434</v>
      </c>
      <c r="P480" s="16">
        <v>178</v>
      </c>
      <c r="Q480" s="16">
        <f t="shared" si="66"/>
        <v>0.70436507936507942</v>
      </c>
      <c r="R480" s="1">
        <f t="shared" si="67"/>
        <v>0.53699677566274295</v>
      </c>
    </row>
    <row r="481" spans="5:18" x14ac:dyDescent="0.3">
      <c r="E481" s="4">
        <v>179</v>
      </c>
      <c r="F481" s="1">
        <v>149.91233800000001</v>
      </c>
      <c r="G481" s="1">
        <f t="shared" si="63"/>
        <v>156.03101644838495</v>
      </c>
      <c r="H481" s="1">
        <f t="shared" si="64"/>
        <v>-6.1186784483849408</v>
      </c>
      <c r="J481" s="4">
        <v>34</v>
      </c>
      <c r="K481" s="1">
        <v>173.26556400000001</v>
      </c>
      <c r="L481" s="1">
        <f t="shared" si="60"/>
        <v>160.58245875609558</v>
      </c>
      <c r="M481" s="1">
        <f t="shared" si="61"/>
        <v>12.683105243904436</v>
      </c>
      <c r="N481" s="1">
        <f t="shared" si="62"/>
        <v>12.683105243904436</v>
      </c>
      <c r="O481" s="1">
        <f t="shared" si="65"/>
        <v>0.7436873230939629</v>
      </c>
      <c r="P481" s="16">
        <v>179</v>
      </c>
      <c r="Q481" s="16">
        <f t="shared" si="66"/>
        <v>0.70833333333333337</v>
      </c>
      <c r="R481" s="1">
        <f t="shared" si="67"/>
        <v>0.54852228269809822</v>
      </c>
    </row>
    <row r="482" spans="5:18" x14ac:dyDescent="0.3">
      <c r="E482" s="4">
        <v>180</v>
      </c>
      <c r="F482" s="1">
        <v>151.155304</v>
      </c>
      <c r="G482" s="1">
        <f t="shared" si="63"/>
        <v>155.99962719109041</v>
      </c>
      <c r="H482" s="1">
        <f t="shared" si="64"/>
        <v>-4.8443231910904103</v>
      </c>
      <c r="J482" s="4">
        <v>72</v>
      </c>
      <c r="K482" s="1">
        <v>172.07759100000001</v>
      </c>
      <c r="L482" s="1">
        <f t="shared" si="60"/>
        <v>159.38966697890245</v>
      </c>
      <c r="M482" s="1">
        <f t="shared" si="61"/>
        <v>12.687924021097558</v>
      </c>
      <c r="N482" s="1">
        <f t="shared" si="62"/>
        <v>12.687924021097558</v>
      </c>
      <c r="O482" s="1">
        <f t="shared" si="65"/>
        <v>0.7439698772037352</v>
      </c>
      <c r="P482" s="16">
        <v>180</v>
      </c>
      <c r="Q482" s="16">
        <f t="shared" si="66"/>
        <v>0.71230158730158732</v>
      </c>
      <c r="R482" s="1">
        <f t="shared" si="67"/>
        <v>0.56012112025115535</v>
      </c>
    </row>
    <row r="483" spans="5:18" x14ac:dyDescent="0.3">
      <c r="E483" s="4">
        <v>181</v>
      </c>
      <c r="F483" s="1">
        <v>153.71086099999999</v>
      </c>
      <c r="G483" s="1">
        <f t="shared" si="63"/>
        <v>155.96823793379585</v>
      </c>
      <c r="H483" s="1">
        <f t="shared" si="64"/>
        <v>-2.2573769337958538</v>
      </c>
      <c r="J483" s="4">
        <v>205</v>
      </c>
      <c r="K483" s="1">
        <v>167.970001</v>
      </c>
      <c r="L483" s="1">
        <f t="shared" si="60"/>
        <v>155.2148957587265</v>
      </c>
      <c r="M483" s="1">
        <f t="shared" si="61"/>
        <v>12.755105241273498</v>
      </c>
      <c r="N483" s="1">
        <f t="shared" si="62"/>
        <v>12.755105241273498</v>
      </c>
      <c r="O483" s="1">
        <f t="shared" si="65"/>
        <v>0.74790911927687354</v>
      </c>
      <c r="P483" s="16">
        <v>181</v>
      </c>
      <c r="Q483" s="16">
        <f t="shared" si="66"/>
        <v>0.71626984126984128</v>
      </c>
      <c r="R483" s="1">
        <f t="shared" si="67"/>
        <v>0.57179580821487397</v>
      </c>
    </row>
    <row r="484" spans="5:18" x14ac:dyDescent="0.3">
      <c r="E484" s="4">
        <v>182</v>
      </c>
      <c r="F484" s="1">
        <v>148.321335</v>
      </c>
      <c r="G484" s="1">
        <f t="shared" si="63"/>
        <v>155.93684867650128</v>
      </c>
      <c r="H484" s="1">
        <f t="shared" si="64"/>
        <v>-7.6155136765012799</v>
      </c>
      <c r="J484" s="4">
        <v>244</v>
      </c>
      <c r="K484" s="1">
        <v>166.75</v>
      </c>
      <c r="L484" s="1">
        <f t="shared" si="60"/>
        <v>153.99071472423881</v>
      </c>
      <c r="M484" s="1">
        <f t="shared" si="61"/>
        <v>12.759285275761187</v>
      </c>
      <c r="N484" s="1">
        <f t="shared" si="62"/>
        <v>12.759285275761187</v>
      </c>
      <c r="O484" s="1">
        <f t="shared" si="65"/>
        <v>0.74815422003089305</v>
      </c>
      <c r="P484" s="16">
        <v>182</v>
      </c>
      <c r="Q484" s="16">
        <f t="shared" si="66"/>
        <v>0.72023809523809523</v>
      </c>
      <c r="R484" s="1">
        <f t="shared" si="67"/>
        <v>0.5835489577555576</v>
      </c>
    </row>
    <row r="485" spans="5:18" x14ac:dyDescent="0.3">
      <c r="E485" s="4">
        <v>183</v>
      </c>
      <c r="F485" s="1">
        <v>148.53015099999999</v>
      </c>
      <c r="G485" s="1">
        <f t="shared" si="63"/>
        <v>155.90545941920675</v>
      </c>
      <c r="H485" s="1">
        <f t="shared" si="64"/>
        <v>-7.3753084192067604</v>
      </c>
      <c r="J485" s="4">
        <v>25</v>
      </c>
      <c r="K485" s="1">
        <v>173.756439</v>
      </c>
      <c r="L485" s="1">
        <f t="shared" si="60"/>
        <v>160.86496207174656</v>
      </c>
      <c r="M485" s="1">
        <f t="shared" si="61"/>
        <v>12.891476928253439</v>
      </c>
      <c r="N485" s="1">
        <f t="shared" si="62"/>
        <v>12.891476928253439</v>
      </c>
      <c r="O485" s="1">
        <f t="shared" si="65"/>
        <v>0.75590541772946762</v>
      </c>
      <c r="P485" s="16">
        <v>183</v>
      </c>
      <c r="Q485" s="16">
        <f t="shared" si="66"/>
        <v>0.72420634920634919</v>
      </c>
      <c r="R485" s="1">
        <f t="shared" si="67"/>
        <v>0.59538327656628021</v>
      </c>
    </row>
    <row r="486" spans="5:18" x14ac:dyDescent="0.3">
      <c r="E486" s="4">
        <v>184</v>
      </c>
      <c r="F486" s="1">
        <v>147.694885</v>
      </c>
      <c r="G486" s="1">
        <f t="shared" si="63"/>
        <v>155.87407016191219</v>
      </c>
      <c r="H486" s="1">
        <f t="shared" si="64"/>
        <v>-8.1791851619121871</v>
      </c>
      <c r="J486" s="4">
        <v>33</v>
      </c>
      <c r="K486" s="1">
        <v>173.658264</v>
      </c>
      <c r="L486" s="1">
        <f t="shared" si="60"/>
        <v>160.61384801339014</v>
      </c>
      <c r="M486" s="1">
        <f t="shared" si="61"/>
        <v>13.044415986609863</v>
      </c>
      <c r="N486" s="1">
        <f t="shared" si="62"/>
        <v>13.044415986609863</v>
      </c>
      <c r="O486" s="1">
        <f t="shared" si="65"/>
        <v>0.76487316156808827</v>
      </c>
      <c r="P486" s="16">
        <v>184</v>
      </c>
      <c r="Q486" s="16">
        <f t="shared" si="66"/>
        <v>0.72817460317460314</v>
      </c>
      <c r="R486" s="1">
        <f t="shared" si="67"/>
        <v>0.60730157448496336</v>
      </c>
    </row>
    <row r="487" spans="5:18" x14ac:dyDescent="0.3">
      <c r="E487" s="4">
        <v>185</v>
      </c>
      <c r="F487" s="1">
        <v>146.501633</v>
      </c>
      <c r="G487" s="1">
        <f t="shared" si="63"/>
        <v>155.84268090461762</v>
      </c>
      <c r="H487" s="1">
        <f t="shared" si="64"/>
        <v>-9.3410479046176249</v>
      </c>
      <c r="J487" s="4">
        <v>203</v>
      </c>
      <c r="K487" s="1">
        <v>168.38000500000001</v>
      </c>
      <c r="L487" s="1">
        <f t="shared" si="60"/>
        <v>155.27767427331563</v>
      </c>
      <c r="M487" s="1">
        <f t="shared" si="61"/>
        <v>13.102330726684386</v>
      </c>
      <c r="N487" s="1">
        <f t="shared" si="62"/>
        <v>13.102330726684386</v>
      </c>
      <c r="O487" s="1">
        <f t="shared" si="65"/>
        <v>0.76826905375580035</v>
      </c>
      <c r="P487" s="16">
        <v>185</v>
      </c>
      <c r="Q487" s="16">
        <f t="shared" si="66"/>
        <v>0.7321428571428571</v>
      </c>
      <c r="R487" s="1">
        <f t="shared" si="67"/>
        <v>0.61930676950877606</v>
      </c>
    </row>
    <row r="488" spans="5:18" x14ac:dyDescent="0.3">
      <c r="E488" s="4">
        <v>186</v>
      </c>
      <c r="F488" s="1">
        <v>149.972015</v>
      </c>
      <c r="G488" s="1">
        <f t="shared" si="63"/>
        <v>155.81129164732306</v>
      </c>
      <c r="H488" s="1">
        <f t="shared" si="64"/>
        <v>-5.8392766473230608</v>
      </c>
      <c r="J488" s="4">
        <v>36</v>
      </c>
      <c r="K488" s="1">
        <v>173.776062</v>
      </c>
      <c r="L488" s="1">
        <f t="shared" si="60"/>
        <v>160.51968024150645</v>
      </c>
      <c r="M488" s="1">
        <f t="shared" si="61"/>
        <v>13.256381758493546</v>
      </c>
      <c r="N488" s="1">
        <f t="shared" si="62"/>
        <v>13.256381758493546</v>
      </c>
      <c r="O488" s="1">
        <f t="shared" si="65"/>
        <v>0.77730199933677935</v>
      </c>
      <c r="P488" s="16">
        <v>186</v>
      </c>
      <c r="Q488" s="16">
        <f t="shared" si="66"/>
        <v>0.73611111111111116</v>
      </c>
      <c r="R488" s="1">
        <f t="shared" si="67"/>
        <v>0.63140189423976112</v>
      </c>
    </row>
    <row r="489" spans="5:18" x14ac:dyDescent="0.3">
      <c r="E489" s="4">
        <v>187</v>
      </c>
      <c r="F489" s="1">
        <v>151.72210699999999</v>
      </c>
      <c r="G489" s="1">
        <f t="shared" si="63"/>
        <v>155.77990239002852</v>
      </c>
      <c r="H489" s="1">
        <f t="shared" si="64"/>
        <v>-4.0577953900285308</v>
      </c>
      <c r="J489" s="4">
        <v>24</v>
      </c>
      <c r="K489" s="1">
        <v>174.15898100000001</v>
      </c>
      <c r="L489" s="1">
        <f t="shared" si="60"/>
        <v>160.89635132904112</v>
      </c>
      <c r="M489" s="1">
        <f t="shared" si="61"/>
        <v>13.262629670958887</v>
      </c>
      <c r="N489" s="1">
        <f t="shared" si="62"/>
        <v>13.262629670958887</v>
      </c>
      <c r="O489" s="1">
        <f t="shared" si="65"/>
        <v>0.77766835230846243</v>
      </c>
      <c r="P489" s="16">
        <v>187</v>
      </c>
      <c r="Q489" s="16">
        <f t="shared" si="66"/>
        <v>0.74007936507936511</v>
      </c>
      <c r="R489" s="1">
        <f t="shared" si="67"/>
        <v>0.64359010280021778</v>
      </c>
    </row>
    <row r="490" spans="5:18" x14ac:dyDescent="0.3">
      <c r="E490" s="4">
        <v>188</v>
      </c>
      <c r="F490" s="1">
        <v>154.23788500000001</v>
      </c>
      <c r="G490" s="1">
        <f t="shared" si="63"/>
        <v>155.74851313273396</v>
      </c>
      <c r="H490" s="1">
        <f t="shared" si="64"/>
        <v>-1.5106281327339559</v>
      </c>
      <c r="J490" s="4">
        <v>214</v>
      </c>
      <c r="K490" s="1">
        <v>168.300003</v>
      </c>
      <c r="L490" s="1">
        <f t="shared" si="60"/>
        <v>154.93239244307551</v>
      </c>
      <c r="M490" s="1">
        <f t="shared" si="61"/>
        <v>13.36761055692449</v>
      </c>
      <c r="N490" s="1">
        <f t="shared" si="62"/>
        <v>13.36761055692449</v>
      </c>
      <c r="O490" s="1">
        <f t="shared" si="65"/>
        <v>0.78382401786184219</v>
      </c>
      <c r="P490" s="16">
        <v>188</v>
      </c>
      <c r="Q490" s="16">
        <f t="shared" si="66"/>
        <v>0.74404761904761907</v>
      </c>
      <c r="R490" s="1">
        <f t="shared" si="67"/>
        <v>0.6558746782604522</v>
      </c>
    </row>
    <row r="491" spans="5:18" x14ac:dyDescent="0.3">
      <c r="E491" s="4">
        <v>189</v>
      </c>
      <c r="F491" s="1">
        <v>158.53358499999999</v>
      </c>
      <c r="G491" s="1">
        <f t="shared" si="63"/>
        <v>155.7171238754394</v>
      </c>
      <c r="H491" s="1">
        <f t="shared" si="64"/>
        <v>2.8164611245605897</v>
      </c>
      <c r="J491" s="4">
        <v>61</v>
      </c>
      <c r="K491" s="1">
        <v>173.137924</v>
      </c>
      <c r="L491" s="1">
        <f t="shared" si="60"/>
        <v>159.73494880914257</v>
      </c>
      <c r="M491" s="1">
        <f t="shared" si="61"/>
        <v>13.402975190857433</v>
      </c>
      <c r="N491" s="1">
        <f t="shared" si="62"/>
        <v>13.402975190857433</v>
      </c>
      <c r="O491" s="1">
        <f t="shared" si="65"/>
        <v>0.78589766066744993</v>
      </c>
      <c r="P491" s="16">
        <v>189</v>
      </c>
      <c r="Q491" s="16">
        <f t="shared" si="66"/>
        <v>0.74801587301587302</v>
      </c>
      <c r="R491" s="1">
        <f t="shared" si="67"/>
        <v>0.66825904062605401</v>
      </c>
    </row>
    <row r="492" spans="5:18" x14ac:dyDescent="0.3">
      <c r="E492" s="4">
        <v>190</v>
      </c>
      <c r="F492" s="1">
        <v>159.378815</v>
      </c>
      <c r="G492" s="1">
        <f t="shared" si="63"/>
        <v>155.68573461814483</v>
      </c>
      <c r="H492" s="1">
        <f t="shared" si="64"/>
        <v>3.6930803818551681</v>
      </c>
      <c r="J492" s="4">
        <v>213</v>
      </c>
      <c r="K492" s="1">
        <v>168.470001</v>
      </c>
      <c r="L492" s="1">
        <f t="shared" si="60"/>
        <v>154.96378170037005</v>
      </c>
      <c r="M492" s="1">
        <f t="shared" si="61"/>
        <v>13.506219299629947</v>
      </c>
      <c r="N492" s="1">
        <f t="shared" si="62"/>
        <v>13.506219299629947</v>
      </c>
      <c r="O492" s="1">
        <f t="shared" si="65"/>
        <v>0.79195148844871466</v>
      </c>
      <c r="P492" s="16">
        <v>190</v>
      </c>
      <c r="Q492" s="16">
        <f t="shared" si="66"/>
        <v>0.75198412698412698</v>
      </c>
      <c r="R492" s="1">
        <f t="shared" si="67"/>
        <v>0.68074675543701968</v>
      </c>
    </row>
    <row r="493" spans="5:18" x14ac:dyDescent="0.3">
      <c r="E493" s="4">
        <v>191</v>
      </c>
      <c r="F493" s="1">
        <v>159.16999799999999</v>
      </c>
      <c r="G493" s="1">
        <f t="shared" si="63"/>
        <v>155.6543453608503</v>
      </c>
      <c r="H493" s="1">
        <f t="shared" si="64"/>
        <v>3.5156526391496925</v>
      </c>
      <c r="J493" s="4">
        <v>39</v>
      </c>
      <c r="K493" s="1">
        <v>174.276794</v>
      </c>
      <c r="L493" s="1">
        <f t="shared" si="60"/>
        <v>160.42551246962279</v>
      </c>
      <c r="M493" s="1">
        <f t="shared" si="61"/>
        <v>13.851281530377207</v>
      </c>
      <c r="N493" s="1">
        <f t="shared" si="62"/>
        <v>13.851281530377207</v>
      </c>
      <c r="O493" s="1">
        <f t="shared" si="65"/>
        <v>0.81218457819687351</v>
      </c>
      <c r="P493" s="16">
        <v>191</v>
      </c>
      <c r="Q493" s="16">
        <f t="shared" si="66"/>
        <v>0.75595238095238093</v>
      </c>
      <c r="R493" s="1">
        <f t="shared" si="67"/>
        <v>0.69334154303681728</v>
      </c>
    </row>
    <row r="494" spans="5:18" x14ac:dyDescent="0.3">
      <c r="E494" s="4">
        <v>192</v>
      </c>
      <c r="F494" s="1">
        <v>158.979996</v>
      </c>
      <c r="G494" s="1">
        <f t="shared" si="63"/>
        <v>155.62295610355574</v>
      </c>
      <c r="H494" s="1">
        <f t="shared" si="64"/>
        <v>3.3570398964442631</v>
      </c>
      <c r="J494" s="4">
        <v>217</v>
      </c>
      <c r="K494" s="1">
        <v>168.699997</v>
      </c>
      <c r="L494" s="1">
        <f t="shared" si="60"/>
        <v>154.83822467119182</v>
      </c>
      <c r="M494" s="1">
        <f t="shared" si="61"/>
        <v>13.861772328808172</v>
      </c>
      <c r="N494" s="1">
        <f t="shared" si="62"/>
        <v>13.861772328808172</v>
      </c>
      <c r="O494" s="1">
        <f t="shared" si="65"/>
        <v>0.8127997172856225</v>
      </c>
      <c r="P494" s="16">
        <v>192</v>
      </c>
      <c r="Q494" s="16">
        <f t="shared" si="66"/>
        <v>0.75992063492063489</v>
      </c>
      <c r="R494" s="1">
        <f t="shared" si="67"/>
        <v>0.70604728857604471</v>
      </c>
    </row>
    <row r="495" spans="5:18" x14ac:dyDescent="0.3">
      <c r="E495" s="4">
        <v>193</v>
      </c>
      <c r="F495" s="1">
        <v>160.279999</v>
      </c>
      <c r="G495" s="1">
        <f t="shared" si="63"/>
        <v>155.59156684626117</v>
      </c>
      <c r="H495" s="1">
        <f t="shared" si="64"/>
        <v>4.6884321537388303</v>
      </c>
      <c r="J495" s="4">
        <v>52</v>
      </c>
      <c r="K495" s="1">
        <v>173.903717</v>
      </c>
      <c r="L495" s="1">
        <f t="shared" ref="L495:L554" si="68">$D$303*J495+$D$304</f>
        <v>160.01745212479358</v>
      </c>
      <c r="M495" s="1">
        <f t="shared" ref="M495:M554" si="69">K495-L495</f>
        <v>13.886264875206422</v>
      </c>
      <c r="N495" s="1">
        <f t="shared" ref="N495:N554" si="70">K495-L495</f>
        <v>13.886264875206422</v>
      </c>
      <c r="O495" s="1">
        <f t="shared" si="65"/>
        <v>0.81423586371162671</v>
      </c>
      <c r="P495" s="16">
        <v>193</v>
      </c>
      <c r="Q495" s="16">
        <f t="shared" si="66"/>
        <v>0.76388888888888884</v>
      </c>
      <c r="R495" s="1">
        <f t="shared" si="67"/>
        <v>0.71886805282271604</v>
      </c>
    </row>
    <row r="496" spans="5:18" x14ac:dyDescent="0.3">
      <c r="E496" s="4">
        <v>194</v>
      </c>
      <c r="F496" s="1">
        <v>158.759995</v>
      </c>
      <c r="G496" s="1">
        <f t="shared" ref="G496:G559" si="71">$D$303*E496+$D$304</f>
        <v>155.56017758896661</v>
      </c>
      <c r="H496" s="1">
        <f t="shared" ref="H496:H554" si="72">F496-G496</f>
        <v>3.1998174110333935</v>
      </c>
      <c r="J496" s="4">
        <v>60</v>
      </c>
      <c r="K496" s="1">
        <v>173.677887</v>
      </c>
      <c r="L496" s="1">
        <f t="shared" si="68"/>
        <v>159.76633806643713</v>
      </c>
      <c r="M496" s="1">
        <f t="shared" si="69"/>
        <v>13.911548933562869</v>
      </c>
      <c r="N496" s="1">
        <f t="shared" si="70"/>
        <v>13.911548933562869</v>
      </c>
      <c r="O496" s="1">
        <f t="shared" ref="O496:O554" si="73">STANDARDIZE(N496,AVERAGE($N$303:$N$554),_xlfn.STDEV.S($N$303:$N$554))</f>
        <v>0.81571842128049143</v>
      </c>
      <c r="P496" s="16">
        <v>194</v>
      </c>
      <c r="Q496" s="16">
        <f t="shared" ref="Q496:Q554" si="74">(P496-0.5)/252</f>
        <v>0.7678571428571429</v>
      </c>
      <c r="R496" s="1">
        <f t="shared" ref="R496:R554" si="75">_xlfn.NORM.S.INV(Q496)</f>
        <v>0.73180808385961771</v>
      </c>
    </row>
    <row r="497" spans="5:18" x14ac:dyDescent="0.3">
      <c r="E497" s="4">
        <v>195</v>
      </c>
      <c r="F497" s="1">
        <v>157.38000500000001</v>
      </c>
      <c r="G497" s="1">
        <f t="shared" si="71"/>
        <v>155.52878833167208</v>
      </c>
      <c r="H497" s="1">
        <f t="shared" si="72"/>
        <v>1.8512166683279361</v>
      </c>
      <c r="J497" s="4">
        <v>40</v>
      </c>
      <c r="K497" s="1">
        <v>174.37496899999999</v>
      </c>
      <c r="L497" s="1">
        <f t="shared" si="68"/>
        <v>160.39412321232822</v>
      </c>
      <c r="M497" s="1">
        <f t="shared" si="69"/>
        <v>13.980845787671768</v>
      </c>
      <c r="N497" s="1">
        <f t="shared" si="70"/>
        <v>13.980845787671768</v>
      </c>
      <c r="O497" s="1">
        <f t="shared" si="73"/>
        <v>0.81978171579236569</v>
      </c>
      <c r="P497" s="16">
        <v>195</v>
      </c>
      <c r="Q497" s="16">
        <f t="shared" si="74"/>
        <v>0.77182539682539686</v>
      </c>
      <c r="R497" s="1">
        <f t="shared" si="75"/>
        <v>0.74487182975869159</v>
      </c>
    </row>
    <row r="498" spans="5:18" x14ac:dyDescent="0.3">
      <c r="E498" s="4">
        <v>196</v>
      </c>
      <c r="F498" s="1">
        <v>156.85000600000001</v>
      </c>
      <c r="G498" s="1">
        <f t="shared" si="71"/>
        <v>155.49739907437751</v>
      </c>
      <c r="H498" s="1">
        <f t="shared" si="72"/>
        <v>1.3526069256224957</v>
      </c>
      <c r="J498" s="4">
        <v>13</v>
      </c>
      <c r="K498" s="1">
        <v>175.26838699999999</v>
      </c>
      <c r="L498" s="1">
        <f t="shared" si="68"/>
        <v>161.24163315928124</v>
      </c>
      <c r="M498" s="1">
        <f t="shared" si="69"/>
        <v>14.026753840718754</v>
      </c>
      <c r="N498" s="1">
        <f t="shared" si="70"/>
        <v>14.026753840718754</v>
      </c>
      <c r="O498" s="1">
        <f t="shared" si="73"/>
        <v>0.82247358315626518</v>
      </c>
      <c r="P498" s="16">
        <v>196</v>
      </c>
      <c r="Q498" s="16">
        <f t="shared" si="74"/>
        <v>0.77579365079365081</v>
      </c>
      <c r="R498" s="1">
        <f t="shared" si="75"/>
        <v>0.75806395233324275</v>
      </c>
    </row>
    <row r="499" spans="5:18" x14ac:dyDescent="0.3">
      <c r="E499" s="4">
        <v>197</v>
      </c>
      <c r="F499" s="1">
        <v>156.16999799999999</v>
      </c>
      <c r="G499" s="1">
        <f t="shared" si="71"/>
        <v>155.46600981708295</v>
      </c>
      <c r="H499" s="1">
        <f t="shared" si="72"/>
        <v>0.70398818291704401</v>
      </c>
      <c r="J499" s="4">
        <v>63</v>
      </c>
      <c r="K499" s="1">
        <v>173.72699</v>
      </c>
      <c r="L499" s="1">
        <f t="shared" si="68"/>
        <v>159.67217029455344</v>
      </c>
      <c r="M499" s="1">
        <f t="shared" si="69"/>
        <v>14.054819705446562</v>
      </c>
      <c r="N499" s="1">
        <f t="shared" si="70"/>
        <v>14.054819705446562</v>
      </c>
      <c r="O499" s="1">
        <f t="shared" si="73"/>
        <v>0.82411925489109306</v>
      </c>
      <c r="P499" s="16">
        <v>197</v>
      </c>
      <c r="Q499" s="16">
        <f t="shared" si="74"/>
        <v>0.77976190476190477</v>
      </c>
      <c r="R499" s="1">
        <f t="shared" si="75"/>
        <v>0.77138934208115728</v>
      </c>
    </row>
    <row r="500" spans="5:18" x14ac:dyDescent="0.3">
      <c r="E500" s="4">
        <v>198</v>
      </c>
      <c r="F500" s="1">
        <v>157.5</v>
      </c>
      <c r="G500" s="1">
        <f t="shared" si="71"/>
        <v>155.43462055978839</v>
      </c>
      <c r="H500" s="1">
        <f t="shared" si="72"/>
        <v>2.0653794402116148</v>
      </c>
      <c r="J500" s="4">
        <v>15</v>
      </c>
      <c r="K500" s="1">
        <v>175.29785200000001</v>
      </c>
      <c r="L500" s="1">
        <f t="shared" si="68"/>
        <v>161.17885464469214</v>
      </c>
      <c r="M500" s="1">
        <f t="shared" si="69"/>
        <v>14.118997355307869</v>
      </c>
      <c r="N500" s="1">
        <f t="shared" si="70"/>
        <v>14.118997355307869</v>
      </c>
      <c r="O500" s="1">
        <f t="shared" si="73"/>
        <v>0.82788237943433174</v>
      </c>
      <c r="P500" s="16">
        <v>198</v>
      </c>
      <c r="Q500" s="16">
        <f t="shared" si="74"/>
        <v>0.78373015873015872</v>
      </c>
      <c r="R500" s="1">
        <f t="shared" si="75"/>
        <v>0.78485313444643534</v>
      </c>
    </row>
    <row r="501" spans="5:18" x14ac:dyDescent="0.3">
      <c r="E501" s="4">
        <v>199</v>
      </c>
      <c r="F501" s="1">
        <v>159.36999499999999</v>
      </c>
      <c r="G501" s="1">
        <f t="shared" si="71"/>
        <v>155.40323130249385</v>
      </c>
      <c r="H501" s="1">
        <f t="shared" si="72"/>
        <v>3.9667636975061384</v>
      </c>
      <c r="J501" s="4">
        <v>41</v>
      </c>
      <c r="K501" s="1">
        <v>174.522232</v>
      </c>
      <c r="L501" s="1">
        <f t="shared" si="68"/>
        <v>160.36273395503369</v>
      </c>
      <c r="M501" s="1">
        <f t="shared" si="69"/>
        <v>14.159498044966313</v>
      </c>
      <c r="N501" s="1">
        <f t="shared" si="70"/>
        <v>14.159498044966313</v>
      </c>
      <c r="O501" s="1">
        <f t="shared" si="73"/>
        <v>0.83025718031284879</v>
      </c>
      <c r="P501" s="16">
        <v>199</v>
      </c>
      <c r="Q501" s="16">
        <f t="shared" si="74"/>
        <v>0.78769841269841268</v>
      </c>
      <c r="R501" s="1">
        <f t="shared" si="75"/>
        <v>0.7984607275425748</v>
      </c>
    </row>
    <row r="502" spans="5:18" x14ac:dyDescent="0.3">
      <c r="E502" s="4">
        <v>200</v>
      </c>
      <c r="F502" s="1">
        <v>164.529999</v>
      </c>
      <c r="G502" s="1">
        <f t="shared" si="71"/>
        <v>155.37184204519929</v>
      </c>
      <c r="H502" s="1">
        <f t="shared" si="72"/>
        <v>9.1581569548007167</v>
      </c>
      <c r="J502" s="4">
        <v>228</v>
      </c>
      <c r="K502" s="1">
        <v>168.720001</v>
      </c>
      <c r="L502" s="1">
        <f t="shared" si="68"/>
        <v>154.49294284095171</v>
      </c>
      <c r="M502" s="1">
        <f t="shared" si="69"/>
        <v>14.227058159048283</v>
      </c>
      <c r="N502" s="1">
        <f t="shared" si="70"/>
        <v>14.227058159048283</v>
      </c>
      <c r="O502" s="1">
        <f t="shared" si="73"/>
        <v>0.83421863923188533</v>
      </c>
      <c r="P502" s="16">
        <v>200</v>
      </c>
      <c r="Q502" s="16">
        <f t="shared" si="74"/>
        <v>0.79166666666666663</v>
      </c>
      <c r="R502" s="1">
        <f t="shared" si="75"/>
        <v>0.81221780149991241</v>
      </c>
    </row>
    <row r="503" spans="5:18" x14ac:dyDescent="0.3">
      <c r="E503" s="4">
        <v>201</v>
      </c>
      <c r="F503" s="1">
        <v>165.30999800000001</v>
      </c>
      <c r="G503" s="1">
        <f t="shared" si="71"/>
        <v>155.34045278790472</v>
      </c>
      <c r="H503" s="1">
        <f t="shared" si="72"/>
        <v>9.9695452120952837</v>
      </c>
      <c r="J503" s="4">
        <v>5</v>
      </c>
      <c r="K503" s="1">
        <v>176.37780799999999</v>
      </c>
      <c r="L503" s="1">
        <f t="shared" si="68"/>
        <v>161.49274721763769</v>
      </c>
      <c r="M503" s="1">
        <f t="shared" si="69"/>
        <v>14.885060782362302</v>
      </c>
      <c r="N503" s="1">
        <f t="shared" si="70"/>
        <v>14.885060782362302</v>
      </c>
      <c r="O503" s="1">
        <f t="shared" si="73"/>
        <v>0.87280132068967686</v>
      </c>
      <c r="P503" s="16">
        <v>201</v>
      </c>
      <c r="Q503" s="16">
        <f t="shared" si="74"/>
        <v>0.79563492063492058</v>
      </c>
      <c r="R503" s="1">
        <f t="shared" si="75"/>
        <v>0.82613033962053162</v>
      </c>
    </row>
    <row r="504" spans="5:18" x14ac:dyDescent="0.3">
      <c r="E504" s="4">
        <v>202</v>
      </c>
      <c r="F504" s="1">
        <v>165.990005</v>
      </c>
      <c r="G504" s="1">
        <f t="shared" si="71"/>
        <v>155.30906353061016</v>
      </c>
      <c r="H504" s="1">
        <f t="shared" si="72"/>
        <v>10.680941469389836</v>
      </c>
      <c r="J504" s="4">
        <v>14</v>
      </c>
      <c r="K504" s="1">
        <v>176.151993</v>
      </c>
      <c r="L504" s="1">
        <f t="shared" si="68"/>
        <v>161.2102439019867</v>
      </c>
      <c r="M504" s="1">
        <f t="shared" si="69"/>
        <v>14.941749098013304</v>
      </c>
      <c r="N504" s="1">
        <f t="shared" si="70"/>
        <v>14.941749098013304</v>
      </c>
      <c r="O504" s="1">
        <f t="shared" si="73"/>
        <v>0.8761253001810132</v>
      </c>
      <c r="P504" s="16">
        <v>202</v>
      </c>
      <c r="Q504" s="16">
        <f t="shared" si="74"/>
        <v>0.79960317460317465</v>
      </c>
      <c r="R504" s="1">
        <f t="shared" si="75"/>
        <v>0.84020465154900847</v>
      </c>
    </row>
    <row r="505" spans="5:18" x14ac:dyDescent="0.3">
      <c r="E505" s="4">
        <v>203</v>
      </c>
      <c r="F505" s="1">
        <v>168.38000500000001</v>
      </c>
      <c r="G505" s="1">
        <f t="shared" si="71"/>
        <v>155.27767427331563</v>
      </c>
      <c r="H505" s="1">
        <f t="shared" si="72"/>
        <v>13.102330726684386</v>
      </c>
      <c r="J505" s="4">
        <v>2</v>
      </c>
      <c r="K505" s="1">
        <v>176.658142</v>
      </c>
      <c r="L505" s="1">
        <f t="shared" si="68"/>
        <v>161.58691498952138</v>
      </c>
      <c r="M505" s="1">
        <f t="shared" si="69"/>
        <v>15.071227010478623</v>
      </c>
      <c r="N505" s="1">
        <f t="shared" si="70"/>
        <v>15.071227010478623</v>
      </c>
      <c r="O505" s="1">
        <f t="shared" si="73"/>
        <v>0.88371737485589663</v>
      </c>
      <c r="P505" s="16">
        <v>203</v>
      </c>
      <c r="Q505" s="16">
        <f t="shared" si="74"/>
        <v>0.8035714285714286</v>
      </c>
      <c r="R505" s="1">
        <f t="shared" si="75"/>
        <v>0.85444739869598973</v>
      </c>
    </row>
    <row r="506" spans="5:18" x14ac:dyDescent="0.3">
      <c r="E506" s="4">
        <v>204</v>
      </c>
      <c r="F506" s="1">
        <v>165.550003</v>
      </c>
      <c r="G506" s="1">
        <f t="shared" si="71"/>
        <v>155.24628501602106</v>
      </c>
      <c r="H506" s="1">
        <f t="shared" si="72"/>
        <v>10.303717983978942</v>
      </c>
      <c r="J506" s="4">
        <v>7</v>
      </c>
      <c r="K506" s="1">
        <v>176.52507</v>
      </c>
      <c r="L506" s="1">
        <f t="shared" si="68"/>
        <v>161.42996870304859</v>
      </c>
      <c r="M506" s="1">
        <f t="shared" si="69"/>
        <v>15.095101296951412</v>
      </c>
      <c r="N506" s="1">
        <f t="shared" si="70"/>
        <v>15.095101296951412</v>
      </c>
      <c r="O506" s="1">
        <f t="shared" si="73"/>
        <v>0.88511726895566845</v>
      </c>
      <c r="P506" s="16">
        <v>204</v>
      </c>
      <c r="Q506" s="16">
        <f t="shared" si="74"/>
        <v>0.80753968253968256</v>
      </c>
      <c r="R506" s="1">
        <f t="shared" si="75"/>
        <v>0.8688656221847797</v>
      </c>
    </row>
    <row r="507" spans="5:18" x14ac:dyDescent="0.3">
      <c r="E507" s="4">
        <v>205</v>
      </c>
      <c r="F507" s="1">
        <v>167.970001</v>
      </c>
      <c r="G507" s="1">
        <f t="shared" si="71"/>
        <v>155.2148957587265</v>
      </c>
      <c r="H507" s="1">
        <f t="shared" si="72"/>
        <v>12.755105241273498</v>
      </c>
      <c r="J507" s="4">
        <v>215</v>
      </c>
      <c r="K507" s="1">
        <v>170</v>
      </c>
      <c r="L507" s="1">
        <f t="shared" si="68"/>
        <v>154.90100318578095</v>
      </c>
      <c r="M507" s="1">
        <f t="shared" si="69"/>
        <v>15.098996814219049</v>
      </c>
      <c r="N507" s="1">
        <f t="shared" si="70"/>
        <v>15.098996814219049</v>
      </c>
      <c r="O507" s="1">
        <f t="shared" si="73"/>
        <v>0.88534568674083414</v>
      </c>
      <c r="P507" s="16">
        <v>205</v>
      </c>
      <c r="Q507" s="16">
        <f t="shared" si="74"/>
        <v>0.81150793650793651</v>
      </c>
      <c r="R507" s="1">
        <f t="shared" si="75"/>
        <v>0.88346677362987858</v>
      </c>
    </row>
    <row r="508" spans="5:18" x14ac:dyDescent="0.3">
      <c r="E508" s="4">
        <v>206</v>
      </c>
      <c r="F508" s="1">
        <v>172.470001</v>
      </c>
      <c r="G508" s="1">
        <f t="shared" si="71"/>
        <v>155.18350650143196</v>
      </c>
      <c r="H508" s="1">
        <f t="shared" si="72"/>
        <v>17.286494498568032</v>
      </c>
      <c r="J508" s="4">
        <v>43</v>
      </c>
      <c r="K508" s="1">
        <v>175.42546100000001</v>
      </c>
      <c r="L508" s="1">
        <f t="shared" si="68"/>
        <v>160.29995544044456</v>
      </c>
      <c r="M508" s="1">
        <f t="shared" si="69"/>
        <v>15.12550555955545</v>
      </c>
      <c r="N508" s="1">
        <f t="shared" si="70"/>
        <v>15.12550555955545</v>
      </c>
      <c r="O508" s="1">
        <f t="shared" si="73"/>
        <v>0.88690005512922876</v>
      </c>
      <c r="P508" s="16">
        <v>206</v>
      </c>
      <c r="Q508" s="16">
        <f t="shared" si="74"/>
        <v>0.81547619047619047</v>
      </c>
      <c r="R508" s="1">
        <f t="shared" si="75"/>
        <v>0.89825874910156867</v>
      </c>
    </row>
    <row r="509" spans="5:18" x14ac:dyDescent="0.3">
      <c r="E509" s="4">
        <v>207</v>
      </c>
      <c r="F509" s="1">
        <v>166.300003</v>
      </c>
      <c r="G509" s="1">
        <f t="shared" si="71"/>
        <v>155.1521172441374</v>
      </c>
      <c r="H509" s="1">
        <f t="shared" si="72"/>
        <v>11.147885755862603</v>
      </c>
      <c r="J509" s="4">
        <v>38</v>
      </c>
      <c r="K509" s="1">
        <v>175.602203</v>
      </c>
      <c r="L509" s="1">
        <f t="shared" si="68"/>
        <v>160.45690172691735</v>
      </c>
      <c r="M509" s="1">
        <f t="shared" si="69"/>
        <v>15.145301273082652</v>
      </c>
      <c r="N509" s="1">
        <f t="shared" si="70"/>
        <v>15.145301273082652</v>
      </c>
      <c r="O509" s="1">
        <f t="shared" si="73"/>
        <v>0.88806079778007563</v>
      </c>
      <c r="P509" s="16">
        <v>207</v>
      </c>
      <c r="Q509" s="16">
        <f t="shared" si="74"/>
        <v>0.81944444444444442</v>
      </c>
      <c r="R509" s="1">
        <f t="shared" si="75"/>
        <v>0.91324992668360727</v>
      </c>
    </row>
    <row r="510" spans="5:18" x14ac:dyDescent="0.3">
      <c r="E510" s="4">
        <v>208</v>
      </c>
      <c r="F510" s="1">
        <v>166.69000199999999</v>
      </c>
      <c r="G510" s="1">
        <f t="shared" si="71"/>
        <v>155.12072798684284</v>
      </c>
      <c r="H510" s="1">
        <f t="shared" si="72"/>
        <v>11.569274013157155</v>
      </c>
      <c r="J510" s="4">
        <v>56</v>
      </c>
      <c r="K510" s="1">
        <v>175.09165999999999</v>
      </c>
      <c r="L510" s="1">
        <f t="shared" si="68"/>
        <v>159.89189509561535</v>
      </c>
      <c r="M510" s="1">
        <f t="shared" si="69"/>
        <v>15.199764904384637</v>
      </c>
      <c r="N510" s="1">
        <f t="shared" si="70"/>
        <v>15.199764904384637</v>
      </c>
      <c r="O510" s="1">
        <f t="shared" si="73"/>
        <v>0.89125433054591119</v>
      </c>
      <c r="P510" s="16">
        <v>208</v>
      </c>
      <c r="Q510" s="16">
        <f t="shared" si="74"/>
        <v>0.82341269841269837</v>
      </c>
      <c r="R510" s="1">
        <f t="shared" si="75"/>
        <v>0.92844920809329989</v>
      </c>
    </row>
    <row r="511" spans="5:18" x14ac:dyDescent="0.3">
      <c r="E511" s="4">
        <v>209</v>
      </c>
      <c r="F511" s="1">
        <v>164.270004</v>
      </c>
      <c r="G511" s="1">
        <f t="shared" si="71"/>
        <v>155.08933872954827</v>
      </c>
      <c r="H511" s="1">
        <f t="shared" si="72"/>
        <v>9.1806652704517262</v>
      </c>
      <c r="J511" s="4">
        <v>1</v>
      </c>
      <c r="K511" s="1">
        <v>177.02937299999999</v>
      </c>
      <c r="L511" s="1">
        <f t="shared" si="68"/>
        <v>161.61830424681591</v>
      </c>
      <c r="M511" s="1">
        <f t="shared" si="69"/>
        <v>15.411068753184082</v>
      </c>
      <c r="N511" s="1">
        <f t="shared" si="70"/>
        <v>15.411068753184082</v>
      </c>
      <c r="O511" s="1">
        <f t="shared" si="73"/>
        <v>0.90364435575276159</v>
      </c>
      <c r="P511" s="16">
        <v>209</v>
      </c>
      <c r="Q511" s="16">
        <f t="shared" si="74"/>
        <v>0.82738095238095233</v>
      </c>
      <c r="R511" s="1">
        <f t="shared" si="75"/>
        <v>0.94386606490653491</v>
      </c>
    </row>
    <row r="512" spans="5:18" x14ac:dyDescent="0.3">
      <c r="E512" s="4">
        <v>210</v>
      </c>
      <c r="F512" s="1">
        <v>165.75</v>
      </c>
      <c r="G512" s="1">
        <f t="shared" si="71"/>
        <v>155.05794947225374</v>
      </c>
      <c r="H512" s="1">
        <f t="shared" si="72"/>
        <v>10.692050527746261</v>
      </c>
      <c r="J512" s="4">
        <v>8</v>
      </c>
      <c r="K512" s="1">
        <v>176.839249</v>
      </c>
      <c r="L512" s="1">
        <f t="shared" si="68"/>
        <v>161.39857944575402</v>
      </c>
      <c r="M512" s="1">
        <f t="shared" si="69"/>
        <v>15.440669554245972</v>
      </c>
      <c r="N512" s="1">
        <f t="shared" si="70"/>
        <v>15.440669554245972</v>
      </c>
      <c r="O512" s="1">
        <f t="shared" si="73"/>
        <v>0.90538003010693702</v>
      </c>
      <c r="P512" s="16">
        <v>210</v>
      </c>
      <c r="Q512" s="16">
        <f t="shared" si="74"/>
        <v>0.83134920634920639</v>
      </c>
      <c r="R512" s="1">
        <f t="shared" si="75"/>
        <v>0.95951059001724914</v>
      </c>
    </row>
    <row r="513" spans="5:18" x14ac:dyDescent="0.3">
      <c r="E513" s="4">
        <v>211</v>
      </c>
      <c r="F513" s="1">
        <v>164.270004</v>
      </c>
      <c r="G513" s="1">
        <f t="shared" si="71"/>
        <v>155.02656021495918</v>
      </c>
      <c r="H513" s="1">
        <f t="shared" si="72"/>
        <v>9.2434437850408244</v>
      </c>
      <c r="J513" s="4">
        <v>216</v>
      </c>
      <c r="K513" s="1">
        <v>170.33999600000001</v>
      </c>
      <c r="L513" s="1">
        <f t="shared" si="68"/>
        <v>154.86961392848639</v>
      </c>
      <c r="M513" s="1">
        <f t="shared" si="69"/>
        <v>15.470382071513626</v>
      </c>
      <c r="N513" s="1">
        <f t="shared" si="70"/>
        <v>15.470382071513626</v>
      </c>
      <c r="O513" s="1">
        <f t="shared" si="73"/>
        <v>0.90712225505928346</v>
      </c>
      <c r="P513" s="16">
        <v>211</v>
      </c>
      <c r="Q513" s="16">
        <f t="shared" si="74"/>
        <v>0.83531746031746035</v>
      </c>
      <c r="R513" s="1">
        <f t="shared" si="75"/>
        <v>0.97539355506375336</v>
      </c>
    </row>
    <row r="514" spans="5:18" x14ac:dyDescent="0.3">
      <c r="E514" s="4">
        <v>212</v>
      </c>
      <c r="F514" s="1">
        <v>166.449997</v>
      </c>
      <c r="G514" s="1">
        <f t="shared" si="71"/>
        <v>154.99517095766461</v>
      </c>
      <c r="H514" s="1">
        <f t="shared" si="72"/>
        <v>11.454826042335384</v>
      </c>
      <c r="J514" s="4">
        <v>42</v>
      </c>
      <c r="K514" s="1">
        <v>175.80838</v>
      </c>
      <c r="L514" s="1">
        <f t="shared" si="68"/>
        <v>160.33134469773913</v>
      </c>
      <c r="M514" s="1">
        <f t="shared" si="69"/>
        <v>15.477035302260873</v>
      </c>
      <c r="N514" s="1">
        <f t="shared" si="70"/>
        <v>15.477035302260873</v>
      </c>
      <c r="O514" s="1">
        <f t="shared" si="73"/>
        <v>0.90751237429816023</v>
      </c>
      <c r="P514" s="16">
        <v>212</v>
      </c>
      <c r="Q514" s="16">
        <f t="shared" si="74"/>
        <v>0.8392857142857143</v>
      </c>
      <c r="R514" s="1">
        <f t="shared" si="75"/>
        <v>0.99152647467733057</v>
      </c>
    </row>
    <row r="515" spans="5:18" x14ac:dyDescent="0.3">
      <c r="E515" s="4">
        <v>213</v>
      </c>
      <c r="F515" s="1">
        <v>168.470001</v>
      </c>
      <c r="G515" s="1">
        <f t="shared" si="71"/>
        <v>154.96378170037005</v>
      </c>
      <c r="H515" s="1">
        <f t="shared" si="72"/>
        <v>13.506219299629947</v>
      </c>
      <c r="J515" s="4">
        <v>243</v>
      </c>
      <c r="K515" s="1">
        <v>170.16999799999999</v>
      </c>
      <c r="L515" s="1">
        <f t="shared" si="68"/>
        <v>154.02210398153338</v>
      </c>
      <c r="M515" s="1">
        <f t="shared" si="69"/>
        <v>16.147894018466616</v>
      </c>
      <c r="N515" s="1">
        <f t="shared" si="70"/>
        <v>16.147894018466616</v>
      </c>
      <c r="O515" s="1">
        <f t="shared" si="73"/>
        <v>0.94684888639318376</v>
      </c>
      <c r="P515" s="16">
        <v>213</v>
      </c>
      <c r="Q515" s="16">
        <f t="shared" si="74"/>
        <v>0.84325396825396826</v>
      </c>
      <c r="R515" s="1">
        <f t="shared" si="75"/>
        <v>1.0079216785556244</v>
      </c>
    </row>
    <row r="516" spans="5:18" x14ac:dyDescent="0.3">
      <c r="E516" s="4">
        <v>214</v>
      </c>
      <c r="F516" s="1">
        <v>168.300003</v>
      </c>
      <c r="G516" s="1">
        <f t="shared" si="71"/>
        <v>154.93239244307551</v>
      </c>
      <c r="H516" s="1">
        <f t="shared" si="72"/>
        <v>13.36761055692449</v>
      </c>
      <c r="J516" s="4">
        <v>4</v>
      </c>
      <c r="K516" s="1">
        <v>177.752319</v>
      </c>
      <c r="L516" s="1">
        <f t="shared" si="68"/>
        <v>161.52413647493225</v>
      </c>
      <c r="M516" s="1">
        <f t="shared" si="69"/>
        <v>16.228182525067751</v>
      </c>
      <c r="N516" s="1">
        <f t="shared" si="70"/>
        <v>16.228182525067751</v>
      </c>
      <c r="O516" s="1">
        <f t="shared" si="73"/>
        <v>0.95155668810271443</v>
      </c>
      <c r="P516" s="16">
        <v>214</v>
      </c>
      <c r="Q516" s="16">
        <f t="shared" si="74"/>
        <v>0.84722222222222221</v>
      </c>
      <c r="R516" s="1">
        <f t="shared" si="75"/>
        <v>1.024592392540099</v>
      </c>
    </row>
    <row r="517" spans="5:18" x14ac:dyDescent="0.3">
      <c r="E517" s="4">
        <v>215</v>
      </c>
      <c r="F517" s="1">
        <v>170</v>
      </c>
      <c r="G517" s="1">
        <f t="shared" si="71"/>
        <v>154.90100318578095</v>
      </c>
      <c r="H517" s="1">
        <f t="shared" si="72"/>
        <v>15.098996814219049</v>
      </c>
      <c r="J517" s="4">
        <v>64</v>
      </c>
      <c r="K517" s="1">
        <v>175.88691700000001</v>
      </c>
      <c r="L517" s="1">
        <f t="shared" si="68"/>
        <v>159.6407810372589</v>
      </c>
      <c r="M517" s="1">
        <f t="shared" si="69"/>
        <v>16.246135962741107</v>
      </c>
      <c r="N517" s="1">
        <f t="shared" si="70"/>
        <v>16.246135962741107</v>
      </c>
      <c r="O517" s="1">
        <f t="shared" si="73"/>
        <v>0.95260940695561913</v>
      </c>
      <c r="P517" s="16">
        <v>215</v>
      </c>
      <c r="Q517" s="16">
        <f t="shared" si="74"/>
        <v>0.85119047619047616</v>
      </c>
      <c r="R517" s="1">
        <f t="shared" si="75"/>
        <v>1.0415528300904833</v>
      </c>
    </row>
    <row r="518" spans="5:18" x14ac:dyDescent="0.3">
      <c r="E518" s="4">
        <v>216</v>
      </c>
      <c r="F518" s="1">
        <v>170.33999600000001</v>
      </c>
      <c r="G518" s="1">
        <f t="shared" si="71"/>
        <v>154.86961392848639</v>
      </c>
      <c r="H518" s="1">
        <f t="shared" si="72"/>
        <v>15.470382071513626</v>
      </c>
      <c r="J518" s="4">
        <v>3</v>
      </c>
      <c r="K518" s="1">
        <v>177.810913</v>
      </c>
      <c r="L518" s="1">
        <f t="shared" si="68"/>
        <v>161.55552573222681</v>
      </c>
      <c r="M518" s="1">
        <f t="shared" si="69"/>
        <v>16.255387267773187</v>
      </c>
      <c r="N518" s="1">
        <f t="shared" si="70"/>
        <v>16.255387267773187</v>
      </c>
      <c r="O518" s="1">
        <f t="shared" si="73"/>
        <v>0.95315186703476584</v>
      </c>
      <c r="P518" s="16">
        <v>216</v>
      </c>
      <c r="Q518" s="16">
        <f t="shared" si="74"/>
        <v>0.85515873015873012</v>
      </c>
      <c r="R518" s="1">
        <f t="shared" si="75"/>
        <v>1.0588182958080339</v>
      </c>
    </row>
    <row r="519" spans="5:18" x14ac:dyDescent="0.3">
      <c r="E519" s="4">
        <v>217</v>
      </c>
      <c r="F519" s="1">
        <v>168.699997</v>
      </c>
      <c r="G519" s="1">
        <f t="shared" si="71"/>
        <v>154.83822467119182</v>
      </c>
      <c r="H519" s="1">
        <f t="shared" si="72"/>
        <v>13.861772328808172</v>
      </c>
      <c r="J519" s="4">
        <v>51</v>
      </c>
      <c r="K519" s="1">
        <v>176.30909700000001</v>
      </c>
      <c r="L519" s="1">
        <f t="shared" si="68"/>
        <v>160.04884138208811</v>
      </c>
      <c r="M519" s="1">
        <f t="shared" si="69"/>
        <v>16.260255617911895</v>
      </c>
      <c r="N519" s="1">
        <f t="shared" si="70"/>
        <v>16.260255617911895</v>
      </c>
      <c r="O519" s="1">
        <f t="shared" si="73"/>
        <v>0.95343732790676161</v>
      </c>
      <c r="P519" s="16">
        <v>217</v>
      </c>
      <c r="Q519" s="16">
        <f t="shared" si="74"/>
        <v>0.85912698412698407</v>
      </c>
      <c r="R519" s="1">
        <f t="shared" si="75"/>
        <v>1.0764053029751868</v>
      </c>
    </row>
    <row r="520" spans="5:18" x14ac:dyDescent="0.3">
      <c r="E520" s="4">
        <v>218</v>
      </c>
      <c r="F520" s="1">
        <v>161.36999499999999</v>
      </c>
      <c r="G520" s="1">
        <f t="shared" si="71"/>
        <v>154.80683541389729</v>
      </c>
      <c r="H520" s="1">
        <f t="shared" si="72"/>
        <v>6.5631595861026994</v>
      </c>
      <c r="J520" s="4">
        <v>68</v>
      </c>
      <c r="K520" s="1">
        <v>176.151993</v>
      </c>
      <c r="L520" s="1">
        <f t="shared" si="68"/>
        <v>159.51522400808068</v>
      </c>
      <c r="M520" s="1">
        <f t="shared" si="69"/>
        <v>16.636768991919325</v>
      </c>
      <c r="N520" s="1">
        <f t="shared" si="70"/>
        <v>16.636768991919325</v>
      </c>
      <c r="O520" s="1">
        <f t="shared" si="73"/>
        <v>0.9755145887856963</v>
      </c>
      <c r="P520" s="16">
        <v>218</v>
      </c>
      <c r="Q520" s="16">
        <f t="shared" si="74"/>
        <v>0.86309523809523814</v>
      </c>
      <c r="R520" s="1">
        <f t="shared" si="75"/>
        <v>1.0943317074660934</v>
      </c>
    </row>
    <row r="521" spans="5:18" x14ac:dyDescent="0.3">
      <c r="E521" s="4">
        <v>219</v>
      </c>
      <c r="F521" s="1">
        <v>162.679993</v>
      </c>
      <c r="G521" s="1">
        <f t="shared" si="71"/>
        <v>154.77544615660273</v>
      </c>
      <c r="H521" s="1">
        <f t="shared" si="72"/>
        <v>7.9045468433972701</v>
      </c>
      <c r="J521" s="4">
        <v>50</v>
      </c>
      <c r="K521" s="1">
        <v>176.770523</v>
      </c>
      <c r="L521" s="1">
        <f t="shared" si="68"/>
        <v>160.08023063938268</v>
      </c>
      <c r="M521" s="1">
        <f t="shared" si="69"/>
        <v>16.69029236061732</v>
      </c>
      <c r="N521" s="1">
        <f t="shared" si="70"/>
        <v>16.69029236061732</v>
      </c>
      <c r="O521" s="1">
        <f t="shared" si="73"/>
        <v>0.97865298825684421</v>
      </c>
      <c r="P521" s="16">
        <v>219</v>
      </c>
      <c r="Q521" s="16">
        <f t="shared" si="74"/>
        <v>0.86706349206349209</v>
      </c>
      <c r="R521" s="1">
        <f t="shared" si="75"/>
        <v>1.1126168608589178</v>
      </c>
    </row>
    <row r="522" spans="5:18" x14ac:dyDescent="0.3">
      <c r="E522" s="4">
        <v>220</v>
      </c>
      <c r="F522" s="1">
        <v>158.78999300000001</v>
      </c>
      <c r="G522" s="1">
        <f t="shared" si="71"/>
        <v>154.74405689930816</v>
      </c>
      <c r="H522" s="1">
        <f t="shared" si="72"/>
        <v>4.0459361006918471</v>
      </c>
      <c r="J522" s="4">
        <v>45</v>
      </c>
      <c r="K522" s="1">
        <v>177.16322299999999</v>
      </c>
      <c r="L522" s="1">
        <f t="shared" si="68"/>
        <v>160.23717692585547</v>
      </c>
      <c r="M522" s="1">
        <f t="shared" si="69"/>
        <v>16.926046074144523</v>
      </c>
      <c r="N522" s="1">
        <f t="shared" si="70"/>
        <v>16.926046074144523</v>
      </c>
      <c r="O522" s="1">
        <f t="shared" si="73"/>
        <v>0.9924766572046968</v>
      </c>
      <c r="P522" s="16">
        <v>220</v>
      </c>
      <c r="Q522" s="16">
        <f t="shared" si="74"/>
        <v>0.87103174603174605</v>
      </c>
      <c r="R522" s="1">
        <f t="shared" si="75"/>
        <v>1.1312817861712798</v>
      </c>
    </row>
    <row r="523" spans="5:18" x14ac:dyDescent="0.3">
      <c r="E523" s="4">
        <v>221</v>
      </c>
      <c r="F523" s="1">
        <v>158.759995</v>
      </c>
      <c r="G523" s="1">
        <f t="shared" si="71"/>
        <v>154.7126676420136</v>
      </c>
      <c r="H523" s="1">
        <f t="shared" si="72"/>
        <v>4.0473273579864042</v>
      </c>
      <c r="J523" s="4">
        <v>6</v>
      </c>
      <c r="K523" s="1">
        <v>178.43956</v>
      </c>
      <c r="L523" s="1">
        <f t="shared" si="68"/>
        <v>161.46135796034315</v>
      </c>
      <c r="M523" s="1">
        <f t="shared" si="69"/>
        <v>16.97820203965685</v>
      </c>
      <c r="N523" s="1">
        <f t="shared" si="70"/>
        <v>16.97820203965685</v>
      </c>
      <c r="O523" s="1">
        <f t="shared" si="73"/>
        <v>0.99553487754027947</v>
      </c>
      <c r="P523" s="16">
        <v>221</v>
      </c>
      <c r="Q523" s="16">
        <f t="shared" si="74"/>
        <v>0.875</v>
      </c>
      <c r="R523" s="1">
        <f t="shared" si="75"/>
        <v>1.1503493803760083</v>
      </c>
    </row>
    <row r="524" spans="5:18" x14ac:dyDescent="0.3">
      <c r="E524" s="4">
        <v>222</v>
      </c>
      <c r="F524" s="1">
        <v>161.490005</v>
      </c>
      <c r="G524" s="1">
        <f t="shared" si="71"/>
        <v>154.68127838471906</v>
      </c>
      <c r="H524" s="1">
        <f t="shared" si="72"/>
        <v>6.808726615280932</v>
      </c>
      <c r="J524" s="4">
        <v>37</v>
      </c>
      <c r="K524" s="1">
        <v>177.49704</v>
      </c>
      <c r="L524" s="1">
        <f t="shared" si="68"/>
        <v>160.48829098421191</v>
      </c>
      <c r="M524" s="1">
        <f t="shared" si="69"/>
        <v>17.008749015788084</v>
      </c>
      <c r="N524" s="1">
        <f t="shared" si="70"/>
        <v>17.008749015788084</v>
      </c>
      <c r="O524" s="1">
        <f t="shared" si="73"/>
        <v>0.99732603187281721</v>
      </c>
      <c r="P524" s="16">
        <v>222</v>
      </c>
      <c r="Q524" s="16">
        <f t="shared" si="74"/>
        <v>0.87896825396825395</v>
      </c>
      <c r="R524" s="1">
        <f t="shared" si="75"/>
        <v>1.1698446487773884</v>
      </c>
    </row>
    <row r="525" spans="5:18" x14ac:dyDescent="0.3">
      <c r="E525" s="4">
        <v>223</v>
      </c>
      <c r="F525" s="1">
        <v>164.63999899999999</v>
      </c>
      <c r="G525" s="1">
        <f t="shared" si="71"/>
        <v>154.6498891274245</v>
      </c>
      <c r="H525" s="1">
        <f t="shared" si="72"/>
        <v>9.9901098725754878</v>
      </c>
      <c r="J525" s="4">
        <v>230</v>
      </c>
      <c r="K525" s="1">
        <v>171.550003</v>
      </c>
      <c r="L525" s="1">
        <f t="shared" si="68"/>
        <v>154.43016432636261</v>
      </c>
      <c r="M525" s="1">
        <f t="shared" si="69"/>
        <v>17.119838673637389</v>
      </c>
      <c r="N525" s="1">
        <f t="shared" si="70"/>
        <v>17.119838673637389</v>
      </c>
      <c r="O525" s="1">
        <f t="shared" si="73"/>
        <v>1.0038398917423537</v>
      </c>
      <c r="P525" s="16">
        <v>223</v>
      </c>
      <c r="Q525" s="16">
        <f t="shared" si="74"/>
        <v>0.88293650793650791</v>
      </c>
      <c r="R525" s="1">
        <f t="shared" si="75"/>
        <v>1.189794977493698</v>
      </c>
    </row>
    <row r="526" spans="5:18" x14ac:dyDescent="0.3">
      <c r="E526" s="4">
        <v>224</v>
      </c>
      <c r="F526" s="1">
        <v>164.509995</v>
      </c>
      <c r="G526" s="1">
        <f t="shared" si="71"/>
        <v>154.61849987012994</v>
      </c>
      <c r="H526" s="1">
        <f t="shared" si="72"/>
        <v>9.8914951298700657</v>
      </c>
      <c r="J526" s="4">
        <v>71</v>
      </c>
      <c r="K526" s="1">
        <v>176.603622</v>
      </c>
      <c r="L526" s="1">
        <f t="shared" si="68"/>
        <v>159.42105623619699</v>
      </c>
      <c r="M526" s="1">
        <f t="shared" si="69"/>
        <v>17.182565763803012</v>
      </c>
      <c r="N526" s="1">
        <f t="shared" si="70"/>
        <v>17.182565763803012</v>
      </c>
      <c r="O526" s="1">
        <f t="shared" si="73"/>
        <v>1.0075179611798966</v>
      </c>
      <c r="P526" s="16">
        <v>224</v>
      </c>
      <c r="Q526" s="16">
        <f t="shared" si="74"/>
        <v>0.88690476190476186</v>
      </c>
      <c r="R526" s="1">
        <f t="shared" si="75"/>
        <v>1.2102304517744078</v>
      </c>
    </row>
    <row r="527" spans="5:18" x14ac:dyDescent="0.3">
      <c r="E527" s="4">
        <v>225</v>
      </c>
      <c r="F527" s="1">
        <v>164.61000100000001</v>
      </c>
      <c r="G527" s="1">
        <f t="shared" si="71"/>
        <v>154.58711061283537</v>
      </c>
      <c r="H527" s="1">
        <f t="shared" si="72"/>
        <v>10.022890387164637</v>
      </c>
      <c r="J527" s="4">
        <v>46</v>
      </c>
      <c r="K527" s="1">
        <v>177.43812600000001</v>
      </c>
      <c r="L527" s="1">
        <f t="shared" si="68"/>
        <v>160.2057876685609</v>
      </c>
      <c r="M527" s="1">
        <f t="shared" si="69"/>
        <v>17.232338331439109</v>
      </c>
      <c r="N527" s="1">
        <f t="shared" si="70"/>
        <v>17.232338331439109</v>
      </c>
      <c r="O527" s="1">
        <f t="shared" si="73"/>
        <v>1.0104364284540361</v>
      </c>
      <c r="P527" s="16">
        <v>225</v>
      </c>
      <c r="Q527" s="16">
        <f t="shared" si="74"/>
        <v>0.89087301587301593</v>
      </c>
      <c r="R527" s="1">
        <f t="shared" si="75"/>
        <v>1.2311842297805575</v>
      </c>
    </row>
    <row r="528" spans="5:18" x14ac:dyDescent="0.3">
      <c r="E528" s="4">
        <v>226</v>
      </c>
      <c r="F528" s="1">
        <v>163.679993</v>
      </c>
      <c r="G528" s="1">
        <f t="shared" si="71"/>
        <v>154.55572135554084</v>
      </c>
      <c r="H528" s="1">
        <f t="shared" si="72"/>
        <v>9.1242716444591565</v>
      </c>
      <c r="J528" s="4">
        <v>234</v>
      </c>
      <c r="K528" s="1">
        <v>171.550003</v>
      </c>
      <c r="L528" s="1">
        <f t="shared" si="68"/>
        <v>154.30460729718439</v>
      </c>
      <c r="M528" s="1">
        <f t="shared" si="69"/>
        <v>17.245395702815614</v>
      </c>
      <c r="N528" s="1">
        <f t="shared" si="70"/>
        <v>17.245395702815614</v>
      </c>
      <c r="O528" s="1">
        <f t="shared" si="73"/>
        <v>1.0112020612686266</v>
      </c>
      <c r="P528" s="16">
        <v>226</v>
      </c>
      <c r="Q528" s="16">
        <f t="shared" si="74"/>
        <v>0.89484126984126988</v>
      </c>
      <c r="R528" s="1">
        <f t="shared" si="75"/>
        <v>1.2526929839120398</v>
      </c>
    </row>
    <row r="529" spans="5:18" x14ac:dyDescent="0.3">
      <c r="E529" s="4">
        <v>227</v>
      </c>
      <c r="F529" s="1">
        <v>165.61000100000001</v>
      </c>
      <c r="G529" s="1">
        <f t="shared" si="71"/>
        <v>154.52433209824628</v>
      </c>
      <c r="H529" s="1">
        <f t="shared" si="72"/>
        <v>11.085668901753735</v>
      </c>
      <c r="J529" s="4">
        <v>66</v>
      </c>
      <c r="K529" s="1">
        <v>176.839249</v>
      </c>
      <c r="L529" s="1">
        <f t="shared" si="68"/>
        <v>159.57800252266978</v>
      </c>
      <c r="M529" s="1">
        <f t="shared" si="69"/>
        <v>17.261246477330218</v>
      </c>
      <c r="N529" s="1">
        <f t="shared" si="70"/>
        <v>17.261246477330218</v>
      </c>
      <c r="O529" s="1">
        <f t="shared" si="73"/>
        <v>1.0121314882378931</v>
      </c>
      <c r="P529" s="16">
        <v>227</v>
      </c>
      <c r="Q529" s="16">
        <f t="shared" si="74"/>
        <v>0.89880952380952384</v>
      </c>
      <c r="R529" s="1">
        <f t="shared" si="75"/>
        <v>1.2747974249655289</v>
      </c>
    </row>
    <row r="530" spans="5:18" x14ac:dyDescent="0.3">
      <c r="E530" s="4">
        <v>228</v>
      </c>
      <c r="F530" s="1">
        <v>168.720001</v>
      </c>
      <c r="G530" s="1">
        <f t="shared" si="71"/>
        <v>154.49294284095171</v>
      </c>
      <c r="H530" s="1">
        <f t="shared" si="72"/>
        <v>14.227058159048283</v>
      </c>
      <c r="J530" s="4">
        <v>206</v>
      </c>
      <c r="K530" s="1">
        <v>172.470001</v>
      </c>
      <c r="L530" s="1">
        <f t="shared" si="68"/>
        <v>155.18350650143196</v>
      </c>
      <c r="M530" s="1">
        <f t="shared" si="69"/>
        <v>17.286494498568032</v>
      </c>
      <c r="N530" s="1">
        <f t="shared" si="70"/>
        <v>17.286494498568032</v>
      </c>
      <c r="O530" s="1">
        <f t="shared" si="73"/>
        <v>1.0136119327320987</v>
      </c>
      <c r="P530" s="16">
        <v>228</v>
      </c>
      <c r="Q530" s="16">
        <f t="shared" si="74"/>
        <v>0.90277777777777779</v>
      </c>
      <c r="R530" s="1">
        <f t="shared" si="75"/>
        <v>1.2975429286165541</v>
      </c>
    </row>
    <row r="531" spans="5:18" x14ac:dyDescent="0.3">
      <c r="E531" s="4">
        <v>229</v>
      </c>
      <c r="F531" s="1">
        <v>166.88999899999999</v>
      </c>
      <c r="G531" s="1">
        <f t="shared" si="71"/>
        <v>154.46155358365718</v>
      </c>
      <c r="H531" s="1">
        <f t="shared" si="72"/>
        <v>12.428445416342811</v>
      </c>
      <c r="J531" s="4">
        <v>238</v>
      </c>
      <c r="K531" s="1">
        <v>171.58999600000001</v>
      </c>
      <c r="L531" s="1">
        <f t="shared" si="68"/>
        <v>154.17905026800616</v>
      </c>
      <c r="M531" s="1">
        <f t="shared" si="69"/>
        <v>17.410945731993849</v>
      </c>
      <c r="N531" s="1">
        <f t="shared" si="70"/>
        <v>17.410945731993849</v>
      </c>
      <c r="O531" s="1">
        <f t="shared" si="73"/>
        <v>1.0209092627520218</v>
      </c>
      <c r="P531" s="16">
        <v>229</v>
      </c>
      <c r="Q531" s="16">
        <f t="shared" si="74"/>
        <v>0.90674603174603174</v>
      </c>
      <c r="R531" s="1">
        <f t="shared" si="75"/>
        <v>1.3209802893126328</v>
      </c>
    </row>
    <row r="532" spans="5:18" x14ac:dyDescent="0.3">
      <c r="E532" s="4">
        <v>230</v>
      </c>
      <c r="F532" s="1">
        <v>171.550003</v>
      </c>
      <c r="G532" s="1">
        <f t="shared" si="71"/>
        <v>154.43016432636261</v>
      </c>
      <c r="H532" s="1">
        <f t="shared" si="72"/>
        <v>17.119838673637389</v>
      </c>
      <c r="J532" s="4">
        <v>49</v>
      </c>
      <c r="K532" s="1">
        <v>177.634491</v>
      </c>
      <c r="L532" s="1">
        <f t="shared" si="68"/>
        <v>160.11161989667724</v>
      </c>
      <c r="M532" s="1">
        <f t="shared" si="69"/>
        <v>17.522871103322757</v>
      </c>
      <c r="N532" s="1">
        <f t="shared" si="70"/>
        <v>17.522871103322757</v>
      </c>
      <c r="O532" s="1">
        <f t="shared" si="73"/>
        <v>1.0274721255674903</v>
      </c>
      <c r="P532" s="16">
        <v>230</v>
      </c>
      <c r="Q532" s="16">
        <f t="shared" si="74"/>
        <v>0.9107142857142857</v>
      </c>
      <c r="R532" s="1">
        <f t="shared" si="75"/>
        <v>1.3451666341766386</v>
      </c>
    </row>
    <row r="533" spans="5:18" x14ac:dyDescent="0.3">
      <c r="E533" s="4">
        <v>231</v>
      </c>
      <c r="F533" s="1">
        <v>173.779999</v>
      </c>
      <c r="G533" s="1">
        <f t="shared" si="71"/>
        <v>154.39877506906805</v>
      </c>
      <c r="H533" s="1">
        <f t="shared" si="72"/>
        <v>19.381223930931952</v>
      </c>
      <c r="J533" s="4">
        <v>44</v>
      </c>
      <c r="K533" s="1">
        <v>177.96829199999999</v>
      </c>
      <c r="L533" s="1">
        <f t="shared" si="68"/>
        <v>160.26856618315</v>
      </c>
      <c r="M533" s="1">
        <f t="shared" si="69"/>
        <v>17.699725816849991</v>
      </c>
      <c r="N533" s="1">
        <f t="shared" si="70"/>
        <v>17.699725816849991</v>
      </c>
      <c r="O533" s="1">
        <f t="shared" si="73"/>
        <v>1.037842189203352</v>
      </c>
      <c r="P533" s="16">
        <v>231</v>
      </c>
      <c r="Q533" s="16">
        <f t="shared" si="74"/>
        <v>0.91468253968253965</v>
      </c>
      <c r="R533" s="1">
        <f t="shared" si="75"/>
        <v>1.3701665397259748</v>
      </c>
    </row>
    <row r="534" spans="5:18" x14ac:dyDescent="0.3">
      <c r="E534" s="4">
        <v>232</v>
      </c>
      <c r="F534" s="1">
        <v>174.38000500000001</v>
      </c>
      <c r="G534" s="1">
        <f t="shared" si="71"/>
        <v>154.36738581177349</v>
      </c>
      <c r="H534" s="1">
        <f t="shared" si="72"/>
        <v>20.012619188226523</v>
      </c>
      <c r="J534" s="4">
        <v>70</v>
      </c>
      <c r="K534" s="1">
        <v>177.408691</v>
      </c>
      <c r="L534" s="1">
        <f t="shared" si="68"/>
        <v>159.45244549349155</v>
      </c>
      <c r="M534" s="1">
        <f t="shared" si="69"/>
        <v>17.956245506508452</v>
      </c>
      <c r="N534" s="1">
        <f t="shared" si="70"/>
        <v>17.956245506508452</v>
      </c>
      <c r="O534" s="1">
        <f t="shared" si="73"/>
        <v>1.05288349317855</v>
      </c>
      <c r="P534" s="16">
        <v>232</v>
      </c>
      <c r="Q534" s="16">
        <f t="shared" si="74"/>
        <v>0.91865079365079361</v>
      </c>
      <c r="R534" s="1">
        <f t="shared" si="75"/>
        <v>1.3960534082549898</v>
      </c>
    </row>
    <row r="535" spans="5:18" x14ac:dyDescent="0.3">
      <c r="E535" s="4">
        <v>233</v>
      </c>
      <c r="F535" s="1">
        <v>175.36000100000001</v>
      </c>
      <c r="G535" s="1">
        <f t="shared" si="71"/>
        <v>154.33599655447895</v>
      </c>
      <c r="H535" s="1">
        <f t="shared" si="72"/>
        <v>21.024004445521058</v>
      </c>
      <c r="J535" s="4">
        <v>67</v>
      </c>
      <c r="K535" s="1">
        <v>177.516693</v>
      </c>
      <c r="L535" s="1">
        <f t="shared" si="68"/>
        <v>159.54661326537521</v>
      </c>
      <c r="M535" s="1">
        <f t="shared" si="69"/>
        <v>17.97007973462479</v>
      </c>
      <c r="N535" s="1">
        <f t="shared" si="70"/>
        <v>17.97007973462479</v>
      </c>
      <c r="O535" s="1">
        <f t="shared" si="73"/>
        <v>1.053694677811734</v>
      </c>
      <c r="P535" s="16">
        <v>233</v>
      </c>
      <c r="Q535" s="16">
        <f t="shared" si="74"/>
        <v>0.92261904761904767</v>
      </c>
      <c r="R535" s="1">
        <f t="shared" si="75"/>
        <v>1.4229111803109853</v>
      </c>
    </row>
    <row r="536" spans="5:18" x14ac:dyDescent="0.3">
      <c r="E536" s="4">
        <v>234</v>
      </c>
      <c r="F536" s="1">
        <v>171.550003</v>
      </c>
      <c r="G536" s="1">
        <f t="shared" si="71"/>
        <v>154.30460729718439</v>
      </c>
      <c r="H536" s="1">
        <f t="shared" si="72"/>
        <v>17.245395702815614</v>
      </c>
      <c r="J536" s="4">
        <v>69</v>
      </c>
      <c r="K536" s="1">
        <v>177.565765</v>
      </c>
      <c r="L536" s="1">
        <f t="shared" si="68"/>
        <v>159.48383475078612</v>
      </c>
      <c r="M536" s="1">
        <f t="shared" si="69"/>
        <v>18.081930249213883</v>
      </c>
      <c r="N536" s="1">
        <f t="shared" si="70"/>
        <v>18.081930249213883</v>
      </c>
      <c r="O536" s="1">
        <f t="shared" si="73"/>
        <v>1.0602531513228974</v>
      </c>
      <c r="P536" s="16">
        <v>234</v>
      </c>
      <c r="Q536" s="16">
        <f t="shared" si="74"/>
        <v>0.92658730158730163</v>
      </c>
      <c r="R536" s="1">
        <f t="shared" si="75"/>
        <v>1.4508364874126363</v>
      </c>
    </row>
    <row r="537" spans="5:18" x14ac:dyDescent="0.3">
      <c r="E537" s="4">
        <v>235</v>
      </c>
      <c r="F537" s="1">
        <v>173.470001</v>
      </c>
      <c r="G537" s="1">
        <f t="shared" si="71"/>
        <v>154.27321803988983</v>
      </c>
      <c r="H537" s="1">
        <f t="shared" si="72"/>
        <v>19.19678296011017</v>
      </c>
      <c r="J537" s="4">
        <v>65</v>
      </c>
      <c r="K537" s="1">
        <v>177.879929</v>
      </c>
      <c r="L537" s="1">
        <f t="shared" si="68"/>
        <v>159.60939177996434</v>
      </c>
      <c r="M537" s="1">
        <f t="shared" si="69"/>
        <v>18.270537220035663</v>
      </c>
      <c r="N537" s="1">
        <f t="shared" si="70"/>
        <v>18.270537220035663</v>
      </c>
      <c r="O537" s="1">
        <f t="shared" si="73"/>
        <v>1.0713123210254216</v>
      </c>
      <c r="P537" s="16">
        <v>235</v>
      </c>
      <c r="Q537" s="16">
        <f t="shared" si="74"/>
        <v>0.93055555555555558</v>
      </c>
      <c r="R537" s="1">
        <f t="shared" si="75"/>
        <v>1.4799413890351927</v>
      </c>
    </row>
    <row r="538" spans="5:18" x14ac:dyDescent="0.3">
      <c r="E538" s="4">
        <v>236</v>
      </c>
      <c r="F538" s="1">
        <v>172.61000100000001</v>
      </c>
      <c r="G538" s="1">
        <f t="shared" si="71"/>
        <v>154.24182878259526</v>
      </c>
      <c r="H538" s="1">
        <f t="shared" si="72"/>
        <v>18.368172217404748</v>
      </c>
      <c r="J538" s="4">
        <v>236</v>
      </c>
      <c r="K538" s="1">
        <v>172.61000100000001</v>
      </c>
      <c r="L538" s="1">
        <f t="shared" si="68"/>
        <v>154.24182878259526</v>
      </c>
      <c r="M538" s="1">
        <f t="shared" si="69"/>
        <v>18.368172217404748</v>
      </c>
      <c r="N538" s="1">
        <f t="shared" si="70"/>
        <v>18.368172217404748</v>
      </c>
      <c r="O538" s="1">
        <f t="shared" si="73"/>
        <v>1.0770372526125498</v>
      </c>
      <c r="P538" s="16">
        <v>236</v>
      </c>
      <c r="Q538" s="16">
        <f t="shared" si="74"/>
        <v>0.93452380952380953</v>
      </c>
      <c r="R538" s="1">
        <f t="shared" si="75"/>
        <v>1.5103568962835032</v>
      </c>
    </row>
    <row r="539" spans="5:18" x14ac:dyDescent="0.3">
      <c r="E539" s="4">
        <v>237</v>
      </c>
      <c r="F539" s="1">
        <v>174.86000100000001</v>
      </c>
      <c r="G539" s="1">
        <f t="shared" si="71"/>
        <v>154.21043952530073</v>
      </c>
      <c r="H539" s="1">
        <f t="shared" si="72"/>
        <v>20.649561474699283</v>
      </c>
      <c r="J539" s="4">
        <v>240</v>
      </c>
      <c r="K539" s="1">
        <v>172.86999499999999</v>
      </c>
      <c r="L539" s="1">
        <f t="shared" si="68"/>
        <v>154.11627175341704</v>
      </c>
      <c r="M539" s="1">
        <f t="shared" si="69"/>
        <v>18.75372324658295</v>
      </c>
      <c r="N539" s="1">
        <f t="shared" si="70"/>
        <v>18.75372324658295</v>
      </c>
      <c r="O539" s="1">
        <f t="shared" si="73"/>
        <v>1.0996444459844936</v>
      </c>
      <c r="P539" s="16">
        <v>237</v>
      </c>
      <c r="Q539" s="16">
        <f t="shared" si="74"/>
        <v>0.93849206349206349</v>
      </c>
      <c r="R539" s="1">
        <f t="shared" si="75"/>
        <v>1.5422375718953325</v>
      </c>
    </row>
    <row r="540" spans="5:18" x14ac:dyDescent="0.3">
      <c r="E540" s="4">
        <v>238</v>
      </c>
      <c r="F540" s="1">
        <v>171.58999600000001</v>
      </c>
      <c r="G540" s="1">
        <f t="shared" si="71"/>
        <v>154.17905026800616</v>
      </c>
      <c r="H540" s="1">
        <f t="shared" si="72"/>
        <v>17.410945731993849</v>
      </c>
      <c r="J540" s="4">
        <v>47</v>
      </c>
      <c r="K540" s="1">
        <v>178.94026199999999</v>
      </c>
      <c r="L540" s="1">
        <f t="shared" si="68"/>
        <v>160.17439841126634</v>
      </c>
      <c r="M540" s="1">
        <f t="shared" si="69"/>
        <v>18.765863588733652</v>
      </c>
      <c r="N540" s="1">
        <f t="shared" si="70"/>
        <v>18.765863588733652</v>
      </c>
      <c r="O540" s="1">
        <f t="shared" si="73"/>
        <v>1.1003563078181593</v>
      </c>
      <c r="P540" s="16">
        <v>238</v>
      </c>
      <c r="Q540" s="16">
        <f t="shared" si="74"/>
        <v>0.94246031746031744</v>
      </c>
      <c r="R540" s="1">
        <f t="shared" si="75"/>
        <v>1.5757676293730736</v>
      </c>
    </row>
    <row r="541" spans="5:18" x14ac:dyDescent="0.3">
      <c r="E541" s="4">
        <v>239</v>
      </c>
      <c r="F541" s="1">
        <v>173.259995</v>
      </c>
      <c r="G541" s="1">
        <f t="shared" si="71"/>
        <v>154.1476610107116</v>
      </c>
      <c r="H541" s="1">
        <f t="shared" si="72"/>
        <v>19.112333989288402</v>
      </c>
      <c r="J541" s="4">
        <v>239</v>
      </c>
      <c r="K541" s="1">
        <v>173.259995</v>
      </c>
      <c r="L541" s="1">
        <f t="shared" si="68"/>
        <v>154.1476610107116</v>
      </c>
      <c r="M541" s="1">
        <f t="shared" si="69"/>
        <v>19.112333989288402</v>
      </c>
      <c r="N541" s="1">
        <f t="shared" si="70"/>
        <v>19.112333989288402</v>
      </c>
      <c r="O541" s="1">
        <f t="shared" si="73"/>
        <v>1.1206719670959762</v>
      </c>
      <c r="P541" s="16">
        <v>239</v>
      </c>
      <c r="Q541" s="16">
        <f t="shared" si="74"/>
        <v>0.9464285714285714</v>
      </c>
      <c r="R541" s="1">
        <f t="shared" si="75"/>
        <v>1.6111691623526765</v>
      </c>
    </row>
    <row r="542" spans="5:18" x14ac:dyDescent="0.3">
      <c r="E542" s="4">
        <v>240</v>
      </c>
      <c r="F542" s="1">
        <v>172.86999499999999</v>
      </c>
      <c r="G542" s="1">
        <f t="shared" si="71"/>
        <v>154.11627175341704</v>
      </c>
      <c r="H542" s="1">
        <f t="shared" si="72"/>
        <v>18.75372324658295</v>
      </c>
      <c r="J542" s="4">
        <v>235</v>
      </c>
      <c r="K542" s="1">
        <v>173.470001</v>
      </c>
      <c r="L542" s="1">
        <f t="shared" si="68"/>
        <v>154.27321803988983</v>
      </c>
      <c r="M542" s="1">
        <f t="shared" si="69"/>
        <v>19.19678296011017</v>
      </c>
      <c r="N542" s="1">
        <f t="shared" si="70"/>
        <v>19.19678296011017</v>
      </c>
      <c r="O542" s="1">
        <f t="shared" si="73"/>
        <v>1.1256237220361685</v>
      </c>
      <c r="P542" s="16">
        <v>240</v>
      </c>
      <c r="Q542" s="16">
        <f t="shared" si="74"/>
        <v>0.95039682539682535</v>
      </c>
      <c r="R542" s="1">
        <f t="shared" si="75"/>
        <v>1.6487134702908506</v>
      </c>
    </row>
    <row r="543" spans="5:18" x14ac:dyDescent="0.3">
      <c r="E543" s="4">
        <v>241</v>
      </c>
      <c r="F543" s="1">
        <v>176.85000600000001</v>
      </c>
      <c r="G543" s="1">
        <f t="shared" si="71"/>
        <v>154.0848824961225</v>
      </c>
      <c r="H543" s="1">
        <f t="shared" si="72"/>
        <v>22.765123503877504</v>
      </c>
      <c r="J543" s="4">
        <v>231</v>
      </c>
      <c r="K543" s="1">
        <v>173.779999</v>
      </c>
      <c r="L543" s="1">
        <f t="shared" si="68"/>
        <v>154.39877506906805</v>
      </c>
      <c r="M543" s="1">
        <f t="shared" si="69"/>
        <v>19.381223930931952</v>
      </c>
      <c r="N543" s="1">
        <f t="shared" si="70"/>
        <v>19.381223930931952</v>
      </c>
      <c r="O543" s="1">
        <f t="shared" si="73"/>
        <v>1.1364386139117386</v>
      </c>
      <c r="P543" s="16">
        <v>241</v>
      </c>
      <c r="Q543" s="16">
        <f t="shared" si="74"/>
        <v>0.95436507936507942</v>
      </c>
      <c r="R543" s="1">
        <f t="shared" si="75"/>
        <v>1.688737002266798</v>
      </c>
    </row>
    <row r="544" spans="5:18" x14ac:dyDescent="0.3">
      <c r="E544" s="4">
        <v>242</v>
      </c>
      <c r="F544" s="1">
        <v>175.53999300000001</v>
      </c>
      <c r="G544" s="1">
        <f t="shared" si="71"/>
        <v>154.05349323882794</v>
      </c>
      <c r="H544" s="1">
        <f t="shared" si="72"/>
        <v>21.48649976117207</v>
      </c>
      <c r="J544" s="4">
        <v>248</v>
      </c>
      <c r="K544" s="1">
        <v>173.61000100000001</v>
      </c>
      <c r="L544" s="1">
        <f t="shared" si="68"/>
        <v>153.86515769506059</v>
      </c>
      <c r="M544" s="1">
        <f t="shared" si="69"/>
        <v>19.744843304939423</v>
      </c>
      <c r="N544" s="1">
        <f t="shared" si="70"/>
        <v>19.744843304939423</v>
      </c>
      <c r="O544" s="1">
        <f t="shared" si="73"/>
        <v>1.1577598214299591</v>
      </c>
      <c r="P544" s="16">
        <v>242</v>
      </c>
      <c r="Q544" s="16">
        <f t="shared" si="74"/>
        <v>0.95833333333333337</v>
      </c>
      <c r="R544" s="1">
        <f t="shared" si="75"/>
        <v>1.7316643961222455</v>
      </c>
    </row>
    <row r="545" spans="5:18" x14ac:dyDescent="0.3">
      <c r="E545" s="4">
        <v>243</v>
      </c>
      <c r="F545" s="1">
        <v>170.16999799999999</v>
      </c>
      <c r="G545" s="1">
        <f t="shared" si="71"/>
        <v>154.02210398153338</v>
      </c>
      <c r="H545" s="1">
        <f t="shared" si="72"/>
        <v>16.147894018466616</v>
      </c>
      <c r="J545" s="4">
        <v>48</v>
      </c>
      <c r="K545" s="1">
        <v>179.89259300000001</v>
      </c>
      <c r="L545" s="1">
        <f t="shared" si="68"/>
        <v>160.14300915397178</v>
      </c>
      <c r="M545" s="1">
        <f t="shared" si="69"/>
        <v>19.74958384602823</v>
      </c>
      <c r="N545" s="1">
        <f t="shared" si="70"/>
        <v>19.74958384602823</v>
      </c>
      <c r="O545" s="1">
        <f t="shared" si="73"/>
        <v>1.1580377880828061</v>
      </c>
      <c r="P545" s="16">
        <v>243</v>
      </c>
      <c r="Q545" s="16">
        <f t="shared" si="74"/>
        <v>0.96230158730158732</v>
      </c>
      <c r="R545" s="1">
        <f t="shared" si="75"/>
        <v>1.7780428020381671</v>
      </c>
    </row>
    <row r="546" spans="5:18" x14ac:dyDescent="0.3">
      <c r="E546" s="4">
        <v>244</v>
      </c>
      <c r="F546" s="1">
        <v>166.75</v>
      </c>
      <c r="G546" s="1">
        <f t="shared" si="71"/>
        <v>153.99071472423881</v>
      </c>
      <c r="H546" s="1">
        <f t="shared" si="72"/>
        <v>12.759285275761187</v>
      </c>
      <c r="J546" s="4">
        <v>232</v>
      </c>
      <c r="K546" s="1">
        <v>174.38000500000001</v>
      </c>
      <c r="L546" s="1">
        <f t="shared" si="68"/>
        <v>154.36738581177349</v>
      </c>
      <c r="M546" s="1">
        <f t="shared" si="69"/>
        <v>20.012619188226523</v>
      </c>
      <c r="N546" s="1">
        <f t="shared" si="70"/>
        <v>20.012619188226523</v>
      </c>
      <c r="O546" s="1">
        <f t="shared" si="73"/>
        <v>1.1734611442528236</v>
      </c>
      <c r="P546" s="16">
        <v>244</v>
      </c>
      <c r="Q546" s="16">
        <f t="shared" si="74"/>
        <v>0.96626984126984128</v>
      </c>
      <c r="R546" s="1">
        <f t="shared" si="75"/>
        <v>1.8285948988056846</v>
      </c>
    </row>
    <row r="547" spans="5:18" x14ac:dyDescent="0.3">
      <c r="E547" s="4">
        <v>245</v>
      </c>
      <c r="F547" s="1">
        <v>161.16000399999999</v>
      </c>
      <c r="G547" s="1">
        <f t="shared" si="71"/>
        <v>153.95932546694428</v>
      </c>
      <c r="H547" s="1">
        <f t="shared" si="72"/>
        <v>7.2006785330557079</v>
      </c>
      <c r="J547" s="4">
        <v>237</v>
      </c>
      <c r="K547" s="1">
        <v>174.86000100000001</v>
      </c>
      <c r="L547" s="1">
        <f t="shared" si="68"/>
        <v>154.21043952530073</v>
      </c>
      <c r="M547" s="1">
        <f t="shared" si="69"/>
        <v>20.649561474699283</v>
      </c>
      <c r="N547" s="1">
        <f t="shared" si="70"/>
        <v>20.649561474699283</v>
      </c>
      <c r="O547" s="1">
        <f t="shared" si="73"/>
        <v>1.210808930530946</v>
      </c>
      <c r="P547" s="16">
        <v>245</v>
      </c>
      <c r="Q547" s="16">
        <f t="shared" si="74"/>
        <v>0.97023809523809523</v>
      </c>
      <c r="R547" s="1">
        <f t="shared" si="75"/>
        <v>1.8843044227824219</v>
      </c>
    </row>
    <row r="548" spans="5:18" x14ac:dyDescent="0.3">
      <c r="E548" s="4">
        <v>246</v>
      </c>
      <c r="F548" s="1">
        <v>164.60000600000001</v>
      </c>
      <c r="G548" s="1">
        <f t="shared" si="71"/>
        <v>153.92793620964972</v>
      </c>
      <c r="H548" s="1">
        <f t="shared" si="72"/>
        <v>10.672069790350292</v>
      </c>
      <c r="J548" s="4">
        <v>233</v>
      </c>
      <c r="K548" s="1">
        <v>175.36000100000001</v>
      </c>
      <c r="L548" s="1">
        <f t="shared" si="68"/>
        <v>154.33599655447895</v>
      </c>
      <c r="M548" s="1">
        <f t="shared" si="69"/>
        <v>21.024004445521058</v>
      </c>
      <c r="N548" s="1">
        <f t="shared" si="70"/>
        <v>21.024004445521058</v>
      </c>
      <c r="O548" s="1">
        <f t="shared" si="73"/>
        <v>1.2327647911239685</v>
      </c>
      <c r="P548" s="16">
        <v>246</v>
      </c>
      <c r="Q548" s="16">
        <f t="shared" si="74"/>
        <v>0.97420634920634919</v>
      </c>
      <c r="R548" s="1">
        <f t="shared" si="75"/>
        <v>1.946561720798984</v>
      </c>
    </row>
    <row r="549" spans="5:18" x14ac:dyDescent="0.3">
      <c r="E549" s="4">
        <v>247</v>
      </c>
      <c r="F549" s="1">
        <v>164.949997</v>
      </c>
      <c r="G549" s="1">
        <f t="shared" si="71"/>
        <v>153.89654695235515</v>
      </c>
      <c r="H549" s="1">
        <f t="shared" si="72"/>
        <v>11.053450047644844</v>
      </c>
      <c r="J549" s="4">
        <v>242</v>
      </c>
      <c r="K549" s="1">
        <v>175.53999300000001</v>
      </c>
      <c r="L549" s="1">
        <f t="shared" si="68"/>
        <v>154.05349323882794</v>
      </c>
      <c r="M549" s="1">
        <f t="shared" si="69"/>
        <v>21.48649976117207</v>
      </c>
      <c r="N549" s="1">
        <f t="shared" si="70"/>
        <v>21.48649976117207</v>
      </c>
      <c r="O549" s="1">
        <f t="shared" si="73"/>
        <v>1.2598836943125471</v>
      </c>
      <c r="P549" s="16">
        <v>247</v>
      </c>
      <c r="Q549" s="16">
        <f t="shared" si="74"/>
        <v>0.97817460317460314</v>
      </c>
      <c r="R549" s="1">
        <f t="shared" si="75"/>
        <v>2.0174287103431894</v>
      </c>
    </row>
    <row r="550" spans="5:18" x14ac:dyDescent="0.3">
      <c r="E550" s="4">
        <v>248</v>
      </c>
      <c r="F550" s="1">
        <v>173.61000100000001</v>
      </c>
      <c r="G550" s="1">
        <f t="shared" si="71"/>
        <v>153.86515769506059</v>
      </c>
      <c r="H550" s="1">
        <f t="shared" si="72"/>
        <v>19.744843304939423</v>
      </c>
      <c r="J550" s="4">
        <v>241</v>
      </c>
      <c r="K550" s="1">
        <v>176.85000600000001</v>
      </c>
      <c r="L550" s="1">
        <f t="shared" si="68"/>
        <v>154.0848824961225</v>
      </c>
      <c r="M550" s="1">
        <f t="shared" si="69"/>
        <v>22.765123503877504</v>
      </c>
      <c r="N550" s="1">
        <f t="shared" si="70"/>
        <v>22.765123503877504</v>
      </c>
      <c r="O550" s="1">
        <f t="shared" si="73"/>
        <v>1.3348571531123155</v>
      </c>
      <c r="P550" s="16">
        <v>248</v>
      </c>
      <c r="Q550" s="16">
        <f t="shared" si="74"/>
        <v>0.9821428571428571</v>
      </c>
      <c r="R550" s="1">
        <f t="shared" si="75"/>
        <v>2.100165492844468</v>
      </c>
    </row>
    <row r="551" spans="5:18" x14ac:dyDescent="0.3">
      <c r="E551" s="4">
        <v>249</v>
      </c>
      <c r="F551" s="1">
        <v>179.21000699999999</v>
      </c>
      <c r="G551" s="1">
        <f t="shared" si="71"/>
        <v>153.83376843776605</v>
      </c>
      <c r="H551" s="1">
        <f t="shared" si="72"/>
        <v>25.376238562233937</v>
      </c>
      <c r="J551" s="4">
        <v>250</v>
      </c>
      <c r="K551" s="1">
        <v>178.91000399999999</v>
      </c>
      <c r="L551" s="1">
        <f t="shared" si="68"/>
        <v>153.80237918047149</v>
      </c>
      <c r="M551" s="1">
        <f t="shared" si="69"/>
        <v>25.107624819528496</v>
      </c>
      <c r="N551" s="1">
        <f t="shared" si="70"/>
        <v>25.107624819528496</v>
      </c>
      <c r="O551" s="1">
        <f t="shared" si="73"/>
        <v>1.472212201365805</v>
      </c>
      <c r="P551" s="16">
        <v>249</v>
      </c>
      <c r="Q551" s="16">
        <f t="shared" si="74"/>
        <v>0.98611111111111116</v>
      </c>
      <c r="R551" s="1">
        <f t="shared" si="75"/>
        <v>2.2004105812100336</v>
      </c>
    </row>
    <row r="552" spans="5:18" x14ac:dyDescent="0.3">
      <c r="E552" s="4">
        <v>250</v>
      </c>
      <c r="F552" s="1">
        <v>178.91000399999999</v>
      </c>
      <c r="G552" s="1">
        <f t="shared" si="71"/>
        <v>153.80237918047149</v>
      </c>
      <c r="H552" s="1">
        <f t="shared" si="72"/>
        <v>25.107624819528496</v>
      </c>
      <c r="J552" s="4">
        <v>249</v>
      </c>
      <c r="K552" s="1">
        <v>179.21000699999999</v>
      </c>
      <c r="L552" s="1">
        <f t="shared" si="68"/>
        <v>153.83376843776605</v>
      </c>
      <c r="M552" s="1">
        <f t="shared" si="69"/>
        <v>25.376238562233937</v>
      </c>
      <c r="N552" s="1">
        <f t="shared" si="70"/>
        <v>25.376238562233937</v>
      </c>
      <c r="O552" s="1">
        <f t="shared" si="73"/>
        <v>1.4879626529639944</v>
      </c>
      <c r="P552" s="16">
        <v>250</v>
      </c>
      <c r="Q552" s="16">
        <f t="shared" si="74"/>
        <v>0.99007936507936511</v>
      </c>
      <c r="R552" s="1">
        <f t="shared" si="75"/>
        <v>2.3293360530620011</v>
      </c>
    </row>
    <row r="553" spans="5:18" x14ac:dyDescent="0.3">
      <c r="E553" s="4">
        <v>251</v>
      </c>
      <c r="F553" s="1">
        <v>183.279999</v>
      </c>
      <c r="G553" s="1">
        <f t="shared" si="71"/>
        <v>153.77098992317693</v>
      </c>
      <c r="H553" s="1">
        <f t="shared" si="72"/>
        <v>29.509009076823077</v>
      </c>
      <c r="J553" s="4">
        <v>251</v>
      </c>
      <c r="K553" s="1">
        <v>183.279999</v>
      </c>
      <c r="L553" s="1">
        <f t="shared" si="68"/>
        <v>153.77098992317693</v>
      </c>
      <c r="M553" s="1">
        <f t="shared" si="69"/>
        <v>29.509009076823077</v>
      </c>
      <c r="N553" s="1">
        <f t="shared" si="70"/>
        <v>29.509009076823077</v>
      </c>
      <c r="O553" s="1">
        <f t="shared" si="73"/>
        <v>1.730292033809715</v>
      </c>
      <c r="P553" s="16">
        <v>251</v>
      </c>
      <c r="Q553" s="16">
        <f t="shared" si="74"/>
        <v>0.99404761904761907</v>
      </c>
      <c r="R553" s="1">
        <f t="shared" si="75"/>
        <v>2.5149548778025288</v>
      </c>
    </row>
    <row r="554" spans="5:18" x14ac:dyDescent="0.3">
      <c r="E554" s="4">
        <v>252</v>
      </c>
      <c r="F554" s="1">
        <v>184.270004</v>
      </c>
      <c r="G554" s="1">
        <f t="shared" si="71"/>
        <v>153.73960066588236</v>
      </c>
      <c r="H554" s="1">
        <f t="shared" si="72"/>
        <v>30.530403334117636</v>
      </c>
      <c r="J554" s="4">
        <v>252</v>
      </c>
      <c r="K554" s="1">
        <v>184.270004</v>
      </c>
      <c r="L554" s="1">
        <f t="shared" si="68"/>
        <v>153.73960066588236</v>
      </c>
      <c r="M554" s="1">
        <f t="shared" si="69"/>
        <v>30.530403334117636</v>
      </c>
      <c r="N554" s="1">
        <f t="shared" si="70"/>
        <v>30.530403334117636</v>
      </c>
      <c r="O554" s="1">
        <f t="shared" si="73"/>
        <v>1.7901825690077893</v>
      </c>
      <c r="P554" s="16">
        <v>252</v>
      </c>
      <c r="Q554" s="16">
        <f t="shared" si="74"/>
        <v>0.99801587301587302</v>
      </c>
      <c r="R554" s="1">
        <f t="shared" si="75"/>
        <v>2.8806743591110586</v>
      </c>
    </row>
    <row r="555" spans="5:18" x14ac:dyDescent="0.3">
      <c r="E555" s="38">
        <v>253</v>
      </c>
      <c r="G555" s="37">
        <f t="shared" si="71"/>
        <v>153.70821140858783</v>
      </c>
    </row>
    <row r="556" spans="5:18" x14ac:dyDescent="0.3">
      <c r="E556" s="38">
        <v>254</v>
      </c>
      <c r="G556" s="37">
        <f t="shared" si="71"/>
        <v>153.67682215129327</v>
      </c>
    </row>
    <row r="557" spans="5:18" x14ac:dyDescent="0.3">
      <c r="E557" s="38">
        <v>255</v>
      </c>
      <c r="G557" s="37">
        <f t="shared" si="71"/>
        <v>153.6454328939987</v>
      </c>
    </row>
    <row r="558" spans="5:18" x14ac:dyDescent="0.3">
      <c r="E558" s="38">
        <v>256</v>
      </c>
      <c r="G558" s="37">
        <f t="shared" si="71"/>
        <v>153.61404363670414</v>
      </c>
    </row>
    <row r="559" spans="5:18" x14ac:dyDescent="0.3">
      <c r="E559" s="38">
        <v>257</v>
      </c>
      <c r="G559" s="37">
        <f t="shared" si="71"/>
        <v>153.5826543794096</v>
      </c>
    </row>
    <row r="562" spans="5:10" x14ac:dyDescent="0.3">
      <c r="E562" t="s">
        <v>45</v>
      </c>
      <c r="F562"/>
      <c r="G562" s="16"/>
      <c r="H562" s="16"/>
      <c r="J562" t="s">
        <v>47</v>
      </c>
    </row>
    <row r="563" spans="5:10" x14ac:dyDescent="0.3">
      <c r="E563" t="s">
        <v>48</v>
      </c>
      <c r="F563"/>
      <c r="G563" s="16"/>
      <c r="H563" s="16"/>
      <c r="J563" t="s">
        <v>49</v>
      </c>
    </row>
    <row r="564" spans="5:10" x14ac:dyDescent="0.3">
      <c r="E564"/>
      <c r="F564"/>
      <c r="G564" s="16"/>
      <c r="H564" s="16"/>
    </row>
    <row r="565" spans="5:10" x14ac:dyDescent="0.3">
      <c r="E565"/>
      <c r="F565"/>
      <c r="G565" s="16"/>
      <c r="H565" s="16"/>
    </row>
    <row r="566" spans="5:10" x14ac:dyDescent="0.3">
      <c r="E566"/>
      <c r="F566"/>
      <c r="G566" s="16"/>
      <c r="H566" s="16"/>
    </row>
    <row r="567" spans="5:10" x14ac:dyDescent="0.3">
      <c r="E567"/>
      <c r="F567"/>
      <c r="G567" s="16"/>
      <c r="H567" s="16"/>
    </row>
    <row r="568" spans="5:10" x14ac:dyDescent="0.3">
      <c r="E568"/>
      <c r="F568"/>
      <c r="G568" s="16"/>
      <c r="H568" s="16"/>
    </row>
    <row r="569" spans="5:10" x14ac:dyDescent="0.3">
      <c r="E569"/>
      <c r="F569"/>
      <c r="G569" s="16"/>
      <c r="H569" s="16"/>
    </row>
    <row r="570" spans="5:10" x14ac:dyDescent="0.3">
      <c r="E570"/>
      <c r="F570"/>
      <c r="G570" s="16"/>
      <c r="H570" s="16"/>
    </row>
    <row r="571" spans="5:10" x14ac:dyDescent="0.3">
      <c r="E571"/>
      <c r="F571"/>
      <c r="G571" s="16"/>
      <c r="H571" s="16"/>
    </row>
    <row r="572" spans="5:10" x14ac:dyDescent="0.3">
      <c r="E572"/>
      <c r="F572"/>
      <c r="G572" s="16"/>
      <c r="H572" s="16"/>
    </row>
    <row r="573" spans="5:10" x14ac:dyDescent="0.3">
      <c r="E573"/>
      <c r="F573"/>
      <c r="G573" s="16"/>
      <c r="H573" s="16"/>
    </row>
    <row r="574" spans="5:10" x14ac:dyDescent="0.3">
      <c r="E574"/>
      <c r="F574"/>
      <c r="G574" s="16"/>
      <c r="H574" s="16"/>
    </row>
    <row r="575" spans="5:10" x14ac:dyDescent="0.3">
      <c r="E575"/>
      <c r="F575"/>
      <c r="G575" s="16"/>
      <c r="H575" s="16"/>
    </row>
    <row r="576" spans="5:10" x14ac:dyDescent="0.3">
      <c r="E576"/>
      <c r="F576"/>
      <c r="G576" s="16"/>
      <c r="H576" s="16"/>
    </row>
    <row r="577" spans="5:10" x14ac:dyDescent="0.3">
      <c r="E577"/>
      <c r="F577"/>
      <c r="G577" s="16"/>
      <c r="H577" s="16"/>
    </row>
    <row r="578" spans="5:10" x14ac:dyDescent="0.3">
      <c r="E578"/>
      <c r="F578"/>
      <c r="G578" s="16"/>
      <c r="H578" s="16"/>
    </row>
    <row r="579" spans="5:10" x14ac:dyDescent="0.3">
      <c r="E579" t="s">
        <v>75</v>
      </c>
      <c r="F579"/>
      <c r="G579" s="16"/>
      <c r="H579" s="16"/>
      <c r="J579" t="s">
        <v>76</v>
      </c>
    </row>
    <row r="580" spans="5:10" x14ac:dyDescent="0.3">
      <c r="E580"/>
      <c r="F580"/>
      <c r="G580" s="16"/>
      <c r="H580" s="16"/>
    </row>
    <row r="581" spans="5:10" x14ac:dyDescent="0.3">
      <c r="E581"/>
      <c r="F581"/>
      <c r="G581" s="16"/>
      <c r="H581" s="16"/>
    </row>
    <row r="582" spans="5:10" x14ac:dyDescent="0.3">
      <c r="E582" t="s">
        <v>46</v>
      </c>
      <c r="F582"/>
      <c r="G582" s="16"/>
      <c r="H582" s="16"/>
    </row>
    <row r="583" spans="5:10" x14ac:dyDescent="0.3">
      <c r="E583"/>
      <c r="F583"/>
      <c r="G583" s="16"/>
      <c r="H583" s="16"/>
    </row>
    <row r="584" spans="5:10" x14ac:dyDescent="0.3">
      <c r="E584"/>
      <c r="F584"/>
      <c r="G584" s="16"/>
      <c r="H584" s="16"/>
    </row>
    <row r="585" spans="5:10" x14ac:dyDescent="0.3">
      <c r="E585"/>
      <c r="F585"/>
      <c r="G585" s="16"/>
      <c r="H585" s="16"/>
    </row>
    <row r="586" spans="5:10" x14ac:dyDescent="0.3">
      <c r="E586"/>
      <c r="F586"/>
      <c r="G586" s="16"/>
      <c r="H586" s="16"/>
    </row>
    <row r="587" spans="5:10" x14ac:dyDescent="0.3">
      <c r="E587"/>
      <c r="F587"/>
      <c r="G587" s="16"/>
      <c r="H587" s="16"/>
    </row>
    <row r="588" spans="5:10" x14ac:dyDescent="0.3">
      <c r="E588"/>
      <c r="F588"/>
      <c r="G588" s="16"/>
      <c r="H588" s="16"/>
    </row>
    <row r="589" spans="5:10" x14ac:dyDescent="0.3">
      <c r="E589"/>
      <c r="F589"/>
      <c r="G589" s="16"/>
      <c r="H589" s="16"/>
    </row>
    <row r="590" spans="5:10" x14ac:dyDescent="0.3">
      <c r="E590"/>
      <c r="F590"/>
      <c r="G590" s="16"/>
      <c r="H590" s="16"/>
    </row>
    <row r="591" spans="5:10" x14ac:dyDescent="0.3">
      <c r="E591"/>
      <c r="F591"/>
      <c r="G591" s="16"/>
      <c r="H591" s="16"/>
    </row>
    <row r="592" spans="5:10" x14ac:dyDescent="0.3">
      <c r="E592"/>
      <c r="F592"/>
      <c r="G592" s="16"/>
      <c r="H592" s="16"/>
    </row>
    <row r="593" spans="5:8" x14ac:dyDescent="0.3">
      <c r="E593"/>
      <c r="F593"/>
      <c r="G593" s="16"/>
      <c r="H593" s="16"/>
    </row>
    <row r="594" spans="5:8" x14ac:dyDescent="0.3">
      <c r="E594"/>
      <c r="F594"/>
      <c r="G594" s="16"/>
      <c r="H594" s="16"/>
    </row>
    <row r="595" spans="5:8" x14ac:dyDescent="0.3">
      <c r="E595"/>
      <c r="F595"/>
      <c r="G595" s="16"/>
      <c r="H595" s="16"/>
    </row>
    <row r="596" spans="5:8" x14ac:dyDescent="0.3">
      <c r="E596"/>
      <c r="F596"/>
      <c r="G596" s="16"/>
      <c r="H596" s="16"/>
    </row>
    <row r="597" spans="5:8" x14ac:dyDescent="0.3">
      <c r="E597"/>
      <c r="F597"/>
      <c r="G597" s="16"/>
      <c r="H597" s="16"/>
    </row>
    <row r="598" spans="5:8" x14ac:dyDescent="0.3">
      <c r="E598" t="s">
        <v>50</v>
      </c>
      <c r="F598"/>
      <c r="G598" s="16"/>
      <c r="H598" s="16"/>
    </row>
  </sheetData>
  <sortState xmlns:xlrd2="http://schemas.microsoft.com/office/spreadsheetml/2017/richdata2" ref="J303:R554">
    <sortCondition ref="N303:N554"/>
  </sortState>
  <mergeCells count="6">
    <mergeCell ref="AB324:AC324"/>
    <mergeCell ref="AB330:AE334"/>
    <mergeCell ref="T1:Z1"/>
    <mergeCell ref="AB23:AC23"/>
    <mergeCell ref="AB29:AE33"/>
    <mergeCell ref="T302:Z302"/>
  </mergeCell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Project_3</vt:lpstr>
      <vt:lpstr>Part 1</vt:lpstr>
      <vt:lpstr>Part 2</vt:lpstr>
      <vt:lpstr>Part 3</vt:lpstr>
    </vt:vector>
  </TitlesOfParts>
  <Manager>CPS</Manager>
  <Company>Northeastern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ALY6050- Module 3 Project Data</dc:title>
  <dc:subject>Enterprise Analytics - Forecasting</dc:subject>
  <dc:creator>Rasoul Behboudi</dc:creator>
  <cp:keywords>Forecasting/Prediction</cp:keywords>
  <dc:description/>
  <cp:lastModifiedBy>Saarthak Sharma</cp:lastModifiedBy>
  <dcterms:created xsi:type="dcterms:W3CDTF">2020-11-08T14:21:04Z</dcterms:created>
  <dcterms:modified xsi:type="dcterms:W3CDTF">2022-07-09T17:46:59Z</dcterms:modified>
  <cp:category>Analytics</cp:category>
</cp:coreProperties>
</file>