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rthak\Desktop\"/>
    </mc:Choice>
  </mc:AlternateContent>
  <xr:revisionPtr revIDLastSave="0" documentId="13_ncr:1_{355B77F7-62C5-4C8D-8450-14B8F52BDE2F}" xr6:coauthVersionLast="47" xr6:coauthVersionMax="47" xr10:uidLastSave="{00000000-0000-0000-0000-000000000000}"/>
  <bookViews>
    <workbookView xWindow="-108" yWindow="-108" windowWidth="23256" windowHeight="12576" activeTab="1" xr2:uid="{4882F934-81DD-4CEA-A2E0-E35EF58CE63F}"/>
  </bookViews>
  <sheets>
    <sheet name="Sheet1" sheetId="1" r:id="rId1"/>
    <sheet name="Sensitivity Report" sheetId="5" r:id="rId2"/>
  </sheets>
  <definedNames>
    <definedName name="solver_adj" localSheetId="0" hidden="1">Sheet1!$F$6:$I$6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Sheet1!$J$11</definedName>
    <definedName name="solver_lhs2" localSheetId="0" hidden="1">Sheet1!$J$12</definedName>
    <definedName name="solver_lhs3" localSheetId="0" hidden="1">Sheet1!$J$13</definedName>
    <definedName name="solver_lhs4" localSheetId="0" hidden="1">Sheet1!$J$14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Sheet1!$J$6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Sheet1!$L$11</definedName>
    <definedName name="solver_rhs2" localSheetId="0" hidden="1">Sheet1!$L$12</definedName>
    <definedName name="solver_rhs3" localSheetId="0" hidden="1">Sheet1!$L$13</definedName>
    <definedName name="solver_rhs4" localSheetId="0" hidden="1">Sheet1!$L$14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5" l="1"/>
  <c r="K24" i="5"/>
  <c r="K25" i="5"/>
  <c r="K22" i="5"/>
  <c r="J23" i="5"/>
  <c r="J24" i="5"/>
  <c r="J25" i="5"/>
  <c r="J22" i="5"/>
  <c r="K10" i="5"/>
  <c r="K11" i="5"/>
  <c r="K12" i="5"/>
  <c r="K9" i="5"/>
  <c r="J10" i="5"/>
  <c r="J11" i="5"/>
  <c r="J12" i="5"/>
  <c r="J9" i="5"/>
  <c r="J11" i="1"/>
  <c r="M11" i="1" s="1"/>
  <c r="J14" i="1"/>
  <c r="M14" i="1" s="1"/>
  <c r="J13" i="1"/>
  <c r="M13" i="1" s="1"/>
  <c r="J12" i="1"/>
  <c r="M12" i="1" s="1"/>
  <c r="J6" i="1"/>
</calcChain>
</file>

<file path=xl/sharedStrings.xml><?xml version="1.0" encoding="utf-8"?>
<sst xmlns="http://schemas.openxmlformats.org/spreadsheetml/2006/main" count="107" uniqueCount="95">
  <si>
    <t>Decision Variable</t>
  </si>
  <si>
    <t>P = no. of Pressure Cooker</t>
  </si>
  <si>
    <t>Gk = no. of Go Kart</t>
  </si>
  <si>
    <t>Gn = no. of Generators</t>
  </si>
  <si>
    <t>Wp = no. of Water Pumps</t>
  </si>
  <si>
    <t>Objective Function</t>
  </si>
  <si>
    <t xml:space="preserve">X = (S - C)P + (S - C)Gk + (S - C)Gn + (S - C)Wp </t>
  </si>
  <si>
    <t xml:space="preserve">We are Maximizing Profit here. In the equation, S is our selling price for each product while C is the cost price for each product respectively. </t>
  </si>
  <si>
    <t xml:space="preserve">X = (489.99 - 325)P + (739.99 - 370)Gk + (709.99 - 425)Gn + (259.99 - 675/5)Wp </t>
  </si>
  <si>
    <t>X = 164.99P + 369.99Gk + 284.99Gn + 124.99Wp</t>
  </si>
  <si>
    <t xml:space="preserve">Constraints </t>
  </si>
  <si>
    <t>Total Purchasing Montly Expense &lt;= 165000</t>
  </si>
  <si>
    <t>Total Area &lt;= 12,750(30x5x85)</t>
  </si>
  <si>
    <t>325P + 370Gk + 425Gn + (675/5)Wp &lt;= 165,000</t>
  </si>
  <si>
    <t>25P + 40Gk + 25Gn + (25/(5*4))Wp &lt;= 12750</t>
  </si>
  <si>
    <t xml:space="preserve">Promotion 1 </t>
  </si>
  <si>
    <t xml:space="preserve">Promotion 2 </t>
  </si>
  <si>
    <t>P + Gk &gt;= (P + Gk + Gn + Wp) * 0.33</t>
  </si>
  <si>
    <t>100P + 100Gk &gt;= 33(P + Gk + Gn + Wp)</t>
  </si>
  <si>
    <t>67P + 67Gk -33Gn - 33Wp &gt;= 0</t>
  </si>
  <si>
    <t>Promotion 1 (P + Gk) &gt;= 33% of inventory space</t>
  </si>
  <si>
    <t>2Wp &lt;= Gn</t>
  </si>
  <si>
    <t>Equivalent form = - 67P - 67Gk + 33Gn + 33Wp &lt;= 0</t>
  </si>
  <si>
    <t xml:space="preserve">2Wp - Gn &lt;= 0 </t>
  </si>
  <si>
    <t>Promotion 2 (Sell atleast twice generators as water pumps)</t>
  </si>
  <si>
    <t xml:space="preserve">Non Negativity </t>
  </si>
  <si>
    <t>P, Gk, Gn, Wp &gt;= 0</t>
  </si>
  <si>
    <t>Mathematical Formulation</t>
  </si>
  <si>
    <r>
      <rPr>
        <b/>
        <sz val="11"/>
        <color theme="1"/>
        <rFont val="Calibri"/>
        <family val="2"/>
        <scheme val="minor"/>
      </rPr>
      <t>Maximize</t>
    </r>
    <r>
      <rPr>
        <sz val="11"/>
        <color theme="1"/>
        <rFont val="Calibri"/>
        <family val="2"/>
        <scheme val="minor"/>
      </rPr>
      <t xml:space="preserve"> = 164.99P + 369.99Gk + 284.99Gn + 124.99Wp</t>
    </r>
  </si>
  <si>
    <t>Subject to:</t>
  </si>
  <si>
    <r>
      <rPr>
        <b/>
        <sz val="11"/>
        <color theme="1"/>
        <rFont val="Calibri"/>
        <family val="2"/>
        <scheme val="minor"/>
      </rPr>
      <t>Montly Expense:</t>
    </r>
    <r>
      <rPr>
        <sz val="11"/>
        <color theme="1"/>
        <rFont val="Calibri"/>
        <family val="2"/>
        <scheme val="minor"/>
      </rPr>
      <t xml:space="preserve"> 325P + 370Gk + 425Gn + (675/5)Wp &lt;= 165,000</t>
    </r>
  </si>
  <si>
    <r>
      <t xml:space="preserve">Total Area: </t>
    </r>
    <r>
      <rPr>
        <sz val="11"/>
        <color theme="1"/>
        <rFont val="Calibri"/>
        <family val="2"/>
        <scheme val="minor"/>
      </rPr>
      <t>25P + 40Gk + 25Gn + (25/(5*4))Wp &lt;= 12750</t>
    </r>
  </si>
  <si>
    <r>
      <rPr>
        <b/>
        <sz val="11"/>
        <color theme="1"/>
        <rFont val="Calibri"/>
        <family val="2"/>
        <scheme val="minor"/>
      </rPr>
      <t>Promotion 1:</t>
    </r>
    <r>
      <rPr>
        <sz val="11"/>
        <color theme="1"/>
        <rFont val="Calibri"/>
        <family val="2"/>
        <scheme val="minor"/>
      </rPr>
      <t xml:space="preserve"> - 67P - 67Gk + 33Gn + 33Wp &lt;= 0</t>
    </r>
  </si>
  <si>
    <r>
      <rPr>
        <b/>
        <sz val="11"/>
        <color theme="1"/>
        <rFont val="Calibri"/>
        <family val="2"/>
        <scheme val="minor"/>
      </rPr>
      <t>Promotion 2:</t>
    </r>
    <r>
      <rPr>
        <sz val="11"/>
        <color theme="1"/>
        <rFont val="Calibri"/>
        <family val="2"/>
        <scheme val="minor"/>
      </rPr>
      <t xml:space="preserve"> 2Wp - Gn &lt;= 0 </t>
    </r>
  </si>
  <si>
    <r>
      <t xml:space="preserve">Non Negativity: </t>
    </r>
    <r>
      <rPr>
        <sz val="11"/>
        <color theme="1"/>
        <rFont val="Calibri"/>
        <family val="2"/>
        <scheme val="minor"/>
      </rPr>
      <t>P, Gk, Gn, Wp &gt;= 0</t>
    </r>
  </si>
  <si>
    <t>P</t>
  </si>
  <si>
    <t>Gk</t>
  </si>
  <si>
    <t>Gn</t>
  </si>
  <si>
    <t>Wp</t>
  </si>
  <si>
    <t>Profit = 164.99P + 369.99Gk + 284.99Gn + 124.99Wp</t>
  </si>
  <si>
    <t>Constraints</t>
  </si>
  <si>
    <t>Montly Expense</t>
  </si>
  <si>
    <t>Total Area</t>
  </si>
  <si>
    <t>Constraint LHS</t>
  </si>
  <si>
    <t>Inequality</t>
  </si>
  <si>
    <t>Constraint RHS</t>
  </si>
  <si>
    <t>&lt;=</t>
  </si>
  <si>
    <t>Linear Programming Model</t>
  </si>
  <si>
    <t>Constraints:</t>
  </si>
  <si>
    <t>Objective Parameters:</t>
  </si>
  <si>
    <t>Microsoft Excel 16.0 Sensitivity Report</t>
  </si>
  <si>
    <t>Worksheet: [Book1.xlsx]Sheet1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</si>
  <si>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</si>
  <si>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</si>
  <si>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</si>
  <si>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</si>
  <si>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</si>
  <si>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</si>
  <si>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</si>
  <si>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</si>
  <si>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</si>
  <si>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</si>
  <si>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</si>
  <si>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</si>
  <si>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</si>
  <si>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</si>
  <si>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</si>
  <si>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</si>
  <si>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$F$6</t>
  </si>
  <si>
    <t>Total Area: 25P + 40Gk + 25Gn + (25/(5*4))Wp &lt;= 12750 P</t>
  </si>
  <si>
    <t>$G$6</t>
  </si>
  <si>
    <t>Total Area: 25P + 40Gk + 25Gn + (25/(5*4))Wp &lt;= 12750 Gk</t>
  </si>
  <si>
    <t>$H$6</t>
  </si>
  <si>
    <t>Total Area: 25P + 40Gk + 25Gn + (25/(5*4))Wp &lt;= 12750 Gn</t>
  </si>
  <si>
    <t>$I$6</t>
  </si>
  <si>
    <t>Total Area: 25P + 40Gk + 25Gn + (25/(5*4))Wp &lt;= 12750 Wp</t>
  </si>
  <si>
    <t>$J$11</t>
  </si>
  <si>
    <t>Montly Expense Constraint LHS</t>
  </si>
  <si>
    <t>$J$12</t>
  </si>
  <si>
    <t>Total Area Constraint LHS</t>
  </si>
  <si>
    <t>$J$13</t>
  </si>
  <si>
    <t>Promotion 1  Constraint LHS</t>
  </si>
  <si>
    <t>$J$14</t>
  </si>
  <si>
    <t>Promotion 2  Constraint LHS</t>
  </si>
  <si>
    <t>Report Created: 6/27/2022 7:09:31 PM</t>
  </si>
  <si>
    <t>Unused Resource</t>
  </si>
  <si>
    <t xml:space="preserve">A Sensiitivity Report in general in any mathematical model is the study of a change in a particular parameter is going to affect the solution of the problem. </t>
  </si>
  <si>
    <t>Same for other parameters as well.</t>
  </si>
  <si>
    <t xml:space="preserve">A shadow price is the marginal contribution(this means per unit contribution) of the resource to the optimal profit. </t>
  </si>
  <si>
    <t>For an addition $ of montly expense, the optimal profit will increase by about $0.43. This observation is valid as long the available expense is between 117937.5 &amp; 176969.6</t>
  </si>
  <si>
    <t>For an addition total area unit, the optimal profit will increase by about $5.25. This observation is valid as long the available area unit is between 11887.64 &amp; 17837.84.</t>
  </si>
  <si>
    <t xml:space="preserve">Resource with higher shadow price should be added because it will have a higher contribution to the optimal profit. </t>
  </si>
  <si>
    <t>Keeping the other per unit fixed at 369.99, 284.99 and 124.99, as long as this profit is between -1E + 30 &amp; 271.7796, the optimal decision solution does not change. Which means my decision variable values won't change if they are in this range.</t>
  </si>
  <si>
    <t>Keeping the other per unit fixed at 164.99, 284.99 and 124.99, as long as this profit is between -261.0547 &amp; 542.4156, the optimal decision solution does not change. Which means my decision variable values won't change if they are in this range.</t>
  </si>
  <si>
    <t xml:space="preserve">Therefore as long as the profit is between -1E + 30 &amp; 271.7796, assuming all other values stay the same. The best course of action still be to have 0 pressure washers.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</si>
</sst>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70" fontId="1" fillId="4" borderId="1" xfId="0" applyNumberFormat="1" applyFont="1" applyFill="1" applyBorder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4C66-D033-4112-90F1-36B5BFF83223}">
  <dimension ref="B2:M35"/>
  <sheetViews>
    <sheetView topLeftCell="D1" workbookViewId="0">
      <selection activeCell="H22" sqref="H22"/>
    </sheetView>
  </sheetViews>
  <sheetFormatPr defaultRowHeight="14.4" x14ac:dyDescent="0.3"/>
  <cols>
    <col min="2" max="2" width="66.21875" style="1" customWidth="1"/>
    <col min="3" max="3" width="60.109375" style="1" customWidth="1"/>
    <col min="5" max="5" width="26.77734375" style="1" customWidth="1"/>
    <col min="6" max="9" width="8.88671875" style="1"/>
    <col min="10" max="10" width="46" customWidth="1"/>
    <col min="11" max="11" width="10.77734375" customWidth="1"/>
    <col min="12" max="12" width="18.109375" customWidth="1"/>
    <col min="13" max="13" width="17.88671875" customWidth="1"/>
  </cols>
  <sheetData>
    <row r="2" spans="2:13" x14ac:dyDescent="0.3">
      <c r="B2" s="4" t="s">
        <v>0</v>
      </c>
      <c r="C2" s="8" t="s">
        <v>27</v>
      </c>
      <c r="F2" s="18" t="s">
        <v>47</v>
      </c>
      <c r="G2" s="19"/>
      <c r="H2" s="19"/>
      <c r="I2" s="19"/>
      <c r="J2" s="19"/>
      <c r="K2" s="19"/>
      <c r="L2" s="19"/>
      <c r="M2" s="19"/>
    </row>
    <row r="3" spans="2:13" x14ac:dyDescent="0.3">
      <c r="B3" s="2" t="s">
        <v>1</v>
      </c>
      <c r="C3" s="9" t="s">
        <v>28</v>
      </c>
      <c r="F3" s="18"/>
      <c r="G3" s="19"/>
      <c r="H3" s="19"/>
      <c r="I3" s="19"/>
      <c r="J3" s="19"/>
      <c r="K3" s="19"/>
      <c r="L3" s="19"/>
      <c r="M3" s="19"/>
    </row>
    <row r="4" spans="2:13" x14ac:dyDescent="0.3">
      <c r="B4" s="2" t="s">
        <v>2</v>
      </c>
      <c r="C4" s="10" t="s">
        <v>29</v>
      </c>
    </row>
    <row r="5" spans="2:13" x14ac:dyDescent="0.3">
      <c r="B5" s="2" t="s">
        <v>3</v>
      </c>
      <c r="C5" s="9" t="s">
        <v>30</v>
      </c>
      <c r="F5" s="2" t="s">
        <v>35</v>
      </c>
      <c r="G5" s="2" t="s">
        <v>36</v>
      </c>
      <c r="H5" s="2" t="s">
        <v>37</v>
      </c>
      <c r="I5" s="2" t="s">
        <v>38</v>
      </c>
      <c r="J5" s="6" t="s">
        <v>39</v>
      </c>
    </row>
    <row r="6" spans="2:13" x14ac:dyDescent="0.3">
      <c r="B6" s="2" t="s">
        <v>4</v>
      </c>
      <c r="C6" s="10" t="s">
        <v>31</v>
      </c>
      <c r="F6" s="12">
        <v>0</v>
      </c>
      <c r="G6" s="12">
        <v>200.73394495412848</v>
      </c>
      <c r="H6" s="12">
        <v>184.22018348623851</v>
      </c>
      <c r="I6" s="12">
        <v>92.110091743119256</v>
      </c>
      <c r="J6" s="20">
        <f>SUMPRODUCT(F6:I6,F7:I7)</f>
        <v>138283.30275229359</v>
      </c>
    </row>
    <row r="7" spans="2:13" x14ac:dyDescent="0.3">
      <c r="C7" s="9" t="s">
        <v>32</v>
      </c>
      <c r="E7" s="2" t="s">
        <v>49</v>
      </c>
      <c r="F7" s="11">
        <v>164.99</v>
      </c>
      <c r="G7" s="11">
        <v>369.99</v>
      </c>
      <c r="H7" s="11">
        <v>284.99</v>
      </c>
      <c r="I7" s="11">
        <v>124.99</v>
      </c>
      <c r="J7" s="1"/>
    </row>
    <row r="8" spans="2:13" x14ac:dyDescent="0.3">
      <c r="B8" s="3" t="s">
        <v>5</v>
      </c>
      <c r="C8" s="9" t="s">
        <v>33</v>
      </c>
      <c r="J8" s="1"/>
    </row>
    <row r="9" spans="2:13" x14ac:dyDescent="0.3">
      <c r="B9" s="5" t="s">
        <v>7</v>
      </c>
      <c r="C9" s="10" t="s">
        <v>34</v>
      </c>
      <c r="J9" s="2" t="s">
        <v>43</v>
      </c>
      <c r="K9" s="2" t="s">
        <v>44</v>
      </c>
      <c r="L9" s="2" t="s">
        <v>45</v>
      </c>
      <c r="M9" s="2" t="s">
        <v>85</v>
      </c>
    </row>
    <row r="10" spans="2:13" x14ac:dyDescent="0.3">
      <c r="B10" s="5"/>
      <c r="E10" s="2" t="s">
        <v>48</v>
      </c>
      <c r="J10" s="1"/>
    </row>
    <row r="11" spans="2:13" x14ac:dyDescent="0.3">
      <c r="E11" s="2" t="s">
        <v>41</v>
      </c>
      <c r="F11" s="11">
        <v>325</v>
      </c>
      <c r="G11" s="11">
        <v>370</v>
      </c>
      <c r="H11" s="11">
        <v>425</v>
      </c>
      <c r="I11" s="11">
        <v>135</v>
      </c>
      <c r="J11" s="11">
        <f>SUMPRODUCT(F11:I11,F6:I6)</f>
        <v>164999.99999999997</v>
      </c>
      <c r="K11" s="11" t="s">
        <v>46</v>
      </c>
      <c r="L11" s="11">
        <v>165000</v>
      </c>
      <c r="M11" s="11">
        <f>L11-J11</f>
        <v>0</v>
      </c>
    </row>
    <row r="12" spans="2:13" x14ac:dyDescent="0.3">
      <c r="B12" s="1" t="s">
        <v>6</v>
      </c>
      <c r="E12" s="2" t="s">
        <v>42</v>
      </c>
      <c r="F12" s="11">
        <v>25</v>
      </c>
      <c r="G12" s="11">
        <v>40</v>
      </c>
      <c r="H12" s="11">
        <v>25</v>
      </c>
      <c r="I12" s="11">
        <v>1.25</v>
      </c>
      <c r="J12" s="11">
        <f>SUMPRODUCT(F12:I12,F6:I6)</f>
        <v>12750.000000000002</v>
      </c>
      <c r="K12" s="11" t="s">
        <v>46</v>
      </c>
      <c r="L12" s="11">
        <v>12750</v>
      </c>
      <c r="M12" s="11">
        <f t="shared" ref="M12:M14" si="0">L12-J12</f>
        <v>0</v>
      </c>
    </row>
    <row r="13" spans="2:13" x14ac:dyDescent="0.3">
      <c r="B13" s="1" t="s">
        <v>8</v>
      </c>
      <c r="E13" s="2" t="s">
        <v>15</v>
      </c>
      <c r="F13" s="11">
        <v>-67</v>
      </c>
      <c r="G13" s="11">
        <v>-67</v>
      </c>
      <c r="H13" s="11">
        <v>33</v>
      </c>
      <c r="I13" s="11">
        <v>33</v>
      </c>
      <c r="J13" s="11">
        <f>SUMPRODUCT(F13:I13,F6:I6)</f>
        <v>-4330.2752293578014</v>
      </c>
      <c r="K13" s="11" t="s">
        <v>46</v>
      </c>
      <c r="L13" s="11">
        <v>0</v>
      </c>
      <c r="M13" s="11">
        <f t="shared" si="0"/>
        <v>4330.2752293578014</v>
      </c>
    </row>
    <row r="14" spans="2:13" x14ac:dyDescent="0.3">
      <c r="E14" s="2" t="s">
        <v>16</v>
      </c>
      <c r="F14" s="11">
        <v>0</v>
      </c>
      <c r="G14" s="11">
        <v>0</v>
      </c>
      <c r="H14" s="11">
        <v>-1</v>
      </c>
      <c r="I14" s="11">
        <v>2</v>
      </c>
      <c r="J14" s="11">
        <f>SUMPRODUCT(F14:I14,F6:I6)</f>
        <v>0</v>
      </c>
      <c r="K14" s="11" t="s">
        <v>46</v>
      </c>
      <c r="L14" s="11">
        <v>0</v>
      </c>
      <c r="M14" s="11">
        <f t="shared" si="0"/>
        <v>0</v>
      </c>
    </row>
    <row r="15" spans="2:13" x14ac:dyDescent="0.3">
      <c r="B15" s="2" t="s">
        <v>9</v>
      </c>
    </row>
    <row r="17" spans="2:2" x14ac:dyDescent="0.3">
      <c r="B17" s="6" t="s">
        <v>10</v>
      </c>
    </row>
    <row r="18" spans="2:2" x14ac:dyDescent="0.3">
      <c r="B18" s="7" t="s">
        <v>11</v>
      </c>
    </row>
    <row r="19" spans="2:2" x14ac:dyDescent="0.3">
      <c r="B19" s="2" t="s">
        <v>13</v>
      </c>
    </row>
    <row r="21" spans="2:2" x14ac:dyDescent="0.3">
      <c r="B21" s="7" t="s">
        <v>12</v>
      </c>
    </row>
    <row r="22" spans="2:2" x14ac:dyDescent="0.3">
      <c r="B22" s="2" t="s">
        <v>14</v>
      </c>
    </row>
    <row r="24" spans="2:2" x14ac:dyDescent="0.3">
      <c r="B24" s="7" t="s">
        <v>20</v>
      </c>
    </row>
    <row r="25" spans="2:2" x14ac:dyDescent="0.3">
      <c r="B25" s="1" t="s">
        <v>17</v>
      </c>
    </row>
    <row r="26" spans="2:2" x14ac:dyDescent="0.3">
      <c r="B26" s="1" t="s">
        <v>18</v>
      </c>
    </row>
    <row r="27" spans="2:2" x14ac:dyDescent="0.3">
      <c r="B27" s="1" t="s">
        <v>19</v>
      </c>
    </row>
    <row r="28" spans="2:2" x14ac:dyDescent="0.3">
      <c r="B28" s="2" t="s">
        <v>22</v>
      </c>
    </row>
    <row r="30" spans="2:2" x14ac:dyDescent="0.3">
      <c r="B30" s="7" t="s">
        <v>24</v>
      </c>
    </row>
    <row r="31" spans="2:2" x14ac:dyDescent="0.3">
      <c r="B31" s="1" t="s">
        <v>21</v>
      </c>
    </row>
    <row r="32" spans="2:2" x14ac:dyDescent="0.3">
      <c r="B32" s="2" t="s">
        <v>23</v>
      </c>
    </row>
    <row r="34" spans="2:2" x14ac:dyDescent="0.3">
      <c r="B34" s="7" t="s">
        <v>25</v>
      </c>
    </row>
    <row r="35" spans="2:2" x14ac:dyDescent="0.3">
      <c r="B35" s="2" t="s">
        <v>26</v>
      </c>
    </row>
  </sheetData>
  <mergeCells count="2">
    <mergeCell ref="B9:B10"/>
    <mergeCell ref="F2:M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0F52-3FD3-4DD4-8F33-BA9135AB4E38}">
  <dimension ref="A1:K37"/>
  <sheetViews>
    <sheetView showGridLines="0" tabSelected="1" topLeftCell="A7" workbookViewId="0">
      <selection activeCell="M29" sqref="M29"/>
    </sheetView>
  </sheetViews>
  <sheetFormatPr defaultRowHeight="14.4" x14ac:dyDescent="0.3"/>
  <cols>
    <col min="1" max="1" width="2.33203125" customWidth="1"/>
    <col min="2" max="2" width="5.6640625" bestFit="1" customWidth="1"/>
    <col min="3" max="3" width="50.44140625" bestFit="1" customWidth="1"/>
    <col min="4" max="5" width="12.6640625" bestFit="1" customWidth="1"/>
    <col min="6" max="6" width="10.109375" bestFit="1" customWidth="1"/>
    <col min="7" max="8" width="12" bestFit="1" customWidth="1"/>
    <col min="10" max="10" width="8.88671875" customWidth="1"/>
  </cols>
  <sheetData>
    <row r="1" spans="1:11" x14ac:dyDescent="0.3">
      <c r="A1" s="13" t="s">
        <v>50</v>
      </c>
    </row>
    <row r="2" spans="1:11" x14ac:dyDescent="0.3">
      <c r="A2" s="13" t="s">
        <v>51</v>
      </c>
    </row>
    <row r="3" spans="1:11" x14ac:dyDescent="0.3">
      <c r="A3" s="13" t="s">
        <v>84</v>
      </c>
    </row>
    <row r="4" spans="1:11" x14ac:dyDescent="0.3">
      <c r="B4" t="s">
        <v>86</v>
      </c>
    </row>
    <row r="6" spans="1:11" ht="15" thickBot="1" x14ac:dyDescent="0.35">
      <c r="A6" t="s">
        <v>52</v>
      </c>
    </row>
    <row r="7" spans="1:11" x14ac:dyDescent="0.3">
      <c r="B7" s="16"/>
      <c r="C7" s="16"/>
      <c r="D7" s="16" t="s">
        <v>55</v>
      </c>
      <c r="E7" s="16" t="s">
        <v>57</v>
      </c>
      <c r="F7" s="16" t="s">
        <v>59</v>
      </c>
      <c r="G7" s="16" t="s">
        <v>61</v>
      </c>
      <c r="H7" s="16" t="s">
        <v>61</v>
      </c>
    </row>
    <row r="8" spans="1:11" ht="15" thickBot="1" x14ac:dyDescent="0.35">
      <c r="B8" s="17" t="s">
        <v>53</v>
      </c>
      <c r="C8" s="17" t="s">
        <v>54</v>
      </c>
      <c r="D8" s="17" t="s">
        <v>56</v>
      </c>
      <c r="E8" s="17" t="s">
        <v>58</v>
      </c>
      <c r="F8" s="17" t="s">
        <v>60</v>
      </c>
      <c r="G8" s="17" t="s">
        <v>62</v>
      </c>
      <c r="H8" s="17" t="s">
        <v>63</v>
      </c>
    </row>
    <row r="9" spans="1:11" x14ac:dyDescent="0.3">
      <c r="B9" s="14" t="s">
        <v>68</v>
      </c>
      <c r="C9" s="14" t="s">
        <v>69</v>
      </c>
      <c r="D9" s="14">
        <v>0</v>
      </c>
      <c r="E9" s="14">
        <v>-106.78958715596339</v>
      </c>
      <c r="F9" s="14">
        <v>164.99</v>
      </c>
      <c r="G9" s="14">
        <v>106.78958715596339</v>
      </c>
      <c r="H9" s="14">
        <v>1E+30</v>
      </c>
      <c r="J9">
        <f>F9-H9</f>
        <v>-1E+30</v>
      </c>
      <c r="K9">
        <f>F9+G9</f>
        <v>271.77958715596338</v>
      </c>
    </row>
    <row r="10" spans="1:11" x14ac:dyDescent="0.3">
      <c r="B10" s="14" t="s">
        <v>70</v>
      </c>
      <c r="C10" s="14" t="s">
        <v>71</v>
      </c>
      <c r="D10" s="14">
        <v>200.73394495412848</v>
      </c>
      <c r="E10" s="14">
        <v>0</v>
      </c>
      <c r="F10" s="14">
        <v>369.99</v>
      </c>
      <c r="G10" s="14">
        <v>172.42560975609774</v>
      </c>
      <c r="H10" s="14">
        <v>108.9352791878171</v>
      </c>
      <c r="J10">
        <f t="shared" ref="J10:J12" si="0">F10-H10</f>
        <v>261.05472081218289</v>
      </c>
      <c r="K10">
        <f t="shared" ref="K10:K12" si="1">F10+G10</f>
        <v>542.41560975609775</v>
      </c>
    </row>
    <row r="11" spans="1:11" x14ac:dyDescent="0.3">
      <c r="B11" s="14" t="s">
        <v>72</v>
      </c>
      <c r="C11" s="14" t="s">
        <v>73</v>
      </c>
      <c r="D11" s="14">
        <v>184.22018348623851</v>
      </c>
      <c r="E11" s="14">
        <v>0</v>
      </c>
      <c r="F11" s="14">
        <v>284.99</v>
      </c>
      <c r="G11" s="14">
        <v>124.29234177215186</v>
      </c>
      <c r="H11" s="14">
        <v>110.4601562500001</v>
      </c>
      <c r="J11">
        <f t="shared" si="0"/>
        <v>174.52984374999991</v>
      </c>
      <c r="K11">
        <f t="shared" si="1"/>
        <v>409.28234177215188</v>
      </c>
    </row>
    <row r="12" spans="1:11" ht="15" thickBot="1" x14ac:dyDescent="0.35">
      <c r="B12" s="15" t="s">
        <v>74</v>
      </c>
      <c r="C12" s="15" t="s">
        <v>75</v>
      </c>
      <c r="D12" s="15">
        <v>92.110091743119256</v>
      </c>
      <c r="E12" s="15">
        <v>0</v>
      </c>
      <c r="F12" s="15">
        <v>124.99000000000001</v>
      </c>
      <c r="G12" s="15">
        <v>290.00337837837782</v>
      </c>
      <c r="H12" s="15">
        <v>79.186249999999987</v>
      </c>
      <c r="J12">
        <f t="shared" si="0"/>
        <v>45.803750000000022</v>
      </c>
      <c r="K12">
        <f t="shared" si="1"/>
        <v>414.99337837837783</v>
      </c>
    </row>
    <row r="14" spans="1:11" x14ac:dyDescent="0.3">
      <c r="B14" t="s">
        <v>92</v>
      </c>
    </row>
    <row r="15" spans="1:11" x14ac:dyDescent="0.3">
      <c r="B15" s="13" t="s">
        <v>94</v>
      </c>
    </row>
    <row r="16" spans="1:11" x14ac:dyDescent="0.3">
      <c r="B16" t="s">
        <v>93</v>
      </c>
    </row>
    <row r="17" spans="1:11" x14ac:dyDescent="0.3">
      <c r="B17" t="s">
        <v>87</v>
      </c>
    </row>
    <row r="19" spans="1:11" ht="15" thickBot="1" x14ac:dyDescent="0.35">
      <c r="A19" t="s">
        <v>40</v>
      </c>
    </row>
    <row r="20" spans="1:11" x14ac:dyDescent="0.3">
      <c r="B20" s="16"/>
      <c r="C20" s="16"/>
      <c r="D20" s="16" t="s">
        <v>55</v>
      </c>
      <c r="E20" s="16" t="s">
        <v>64</v>
      </c>
      <c r="F20" s="16" t="s">
        <v>66</v>
      </c>
      <c r="G20" s="16" t="s">
        <v>61</v>
      </c>
      <c r="H20" s="16" t="s">
        <v>61</v>
      </c>
    </row>
    <row r="21" spans="1:11" ht="15" thickBot="1" x14ac:dyDescent="0.35">
      <c r="B21" s="17" t="s">
        <v>53</v>
      </c>
      <c r="C21" s="17" t="s">
        <v>54</v>
      </c>
      <c r="D21" s="17" t="s">
        <v>56</v>
      </c>
      <c r="E21" s="17" t="s">
        <v>65</v>
      </c>
      <c r="F21" s="17" t="s">
        <v>67</v>
      </c>
      <c r="G21" s="17" t="s">
        <v>62</v>
      </c>
      <c r="H21" s="17" t="s">
        <v>63</v>
      </c>
    </row>
    <row r="22" spans="1:11" x14ac:dyDescent="0.3">
      <c r="B22" s="14" t="s">
        <v>76</v>
      </c>
      <c r="C22" s="14" t="s">
        <v>77</v>
      </c>
      <c r="D22" s="14">
        <v>164999.99999999997</v>
      </c>
      <c r="E22" s="14">
        <v>0.43238226299694238</v>
      </c>
      <c r="F22" s="14">
        <v>165000</v>
      </c>
      <c r="G22" s="14">
        <v>11969.568892645821</v>
      </c>
      <c r="H22" s="14">
        <v>47062.499999999978</v>
      </c>
      <c r="J22">
        <f>F22-H22</f>
        <v>117937.50000000003</v>
      </c>
      <c r="K22">
        <f>F22+G22</f>
        <v>176969.56889264582</v>
      </c>
    </row>
    <row r="23" spans="1:11" x14ac:dyDescent="0.3">
      <c r="B23" s="14" t="s">
        <v>78</v>
      </c>
      <c r="C23" s="14" t="s">
        <v>79</v>
      </c>
      <c r="D23" s="14">
        <v>12750.000000000002</v>
      </c>
      <c r="E23" s="14">
        <v>5.2502140672782804</v>
      </c>
      <c r="F23" s="14">
        <v>12750</v>
      </c>
      <c r="G23" s="14">
        <v>5087.8378378378347</v>
      </c>
      <c r="H23" s="14">
        <v>862.36297198538398</v>
      </c>
      <c r="J23">
        <f t="shared" ref="J23:J25" si="2">F23-H23</f>
        <v>11887.637028014617</v>
      </c>
      <c r="K23">
        <f t="shared" ref="K23:K25" si="3">F23+G23</f>
        <v>17837.837837837833</v>
      </c>
    </row>
    <row r="24" spans="1:11" x14ac:dyDescent="0.3">
      <c r="B24" s="14" t="s">
        <v>80</v>
      </c>
      <c r="C24" s="14" t="s">
        <v>81</v>
      </c>
      <c r="D24" s="14">
        <v>-4330.2752293578014</v>
      </c>
      <c r="E24" s="14">
        <v>0</v>
      </c>
      <c r="F24" s="14">
        <v>0</v>
      </c>
      <c r="G24" s="14">
        <v>1E+30</v>
      </c>
      <c r="H24" s="14">
        <v>4330.2752293578014</v>
      </c>
      <c r="J24">
        <f t="shared" si="2"/>
        <v>-4330.2752293578014</v>
      </c>
      <c r="K24">
        <f t="shared" si="3"/>
        <v>1E+30</v>
      </c>
    </row>
    <row r="25" spans="1:11" ht="15" thickBot="1" x14ac:dyDescent="0.35">
      <c r="B25" s="15" t="s">
        <v>82</v>
      </c>
      <c r="C25" s="15" t="s">
        <v>83</v>
      </c>
      <c r="D25" s="15">
        <v>0</v>
      </c>
      <c r="E25" s="15">
        <v>30.027813455657487</v>
      </c>
      <c r="F25" s="15">
        <v>0</v>
      </c>
      <c r="G25" s="15">
        <v>762.53164556962008</v>
      </c>
      <c r="H25" s="15">
        <v>242.90322580645159</v>
      </c>
      <c r="J25">
        <f t="shared" si="2"/>
        <v>-242.90322580645159</v>
      </c>
      <c r="K25">
        <f t="shared" si="3"/>
        <v>762.53164556962008</v>
      </c>
    </row>
    <row r="27" spans="1:11" x14ac:dyDescent="0.3">
      <c r="B27" t="s">
        <v>88</v>
      </c>
    </row>
    <row r="29" spans="1:11" x14ac:dyDescent="0.3">
      <c r="B29" t="s">
        <v>89</v>
      </c>
    </row>
    <row r="30" spans="1:11" x14ac:dyDescent="0.3">
      <c r="B30" t="s">
        <v>90</v>
      </c>
    </row>
    <row r="32" spans="1:11" x14ac:dyDescent="0.3">
      <c r="B32" t="s">
        <v>91</v>
      </c>
    </row>
    <row r="35" spans="3:3" x14ac:dyDescent="0.3">
      <c r="C35" s="21"/>
    </row>
    <row r="36" spans="3:3" x14ac:dyDescent="0.3">
      <c r="C36" s="21"/>
    </row>
    <row r="37" spans="3:3" x14ac:dyDescent="0.3">
      <c r="C37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Sensitivity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Saarthak Sharma</dc:creator>
  <cp:lastModifiedBy>Saarthak Sharma</cp:lastModifiedBy>
  <dcterms:created xsi:type="dcterms:W3CDTF">2022-06-27T15:50:16Z</dcterms:created>
  <dcterms:modified xsi:type="dcterms:W3CDTF">2022-06-28T23:56:02Z</dcterms:modified>
</cp:coreProperties>
</file>