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PhysicsExperiments\"/>
    </mc:Choice>
  </mc:AlternateContent>
  <xr:revisionPtr revIDLastSave="0" documentId="13_ncr:1_{DB07680B-DB15-4692-837A-515A7E5E827B}" xr6:coauthVersionLast="47" xr6:coauthVersionMax="47" xr10:uidLastSave="{00000000-0000-0000-0000-000000000000}"/>
  <bookViews>
    <workbookView xWindow="-120" yWindow="-120" windowWidth="29040" windowHeight="15720" activeTab="2" xr2:uid="{6671F666-8E3F-41E1-B59C-C232B66DC115}"/>
  </bookViews>
  <sheets>
    <sheet name="I" sheetId="1" r:id="rId1"/>
    <sheet name="II" sheetId="2" r:id="rId2"/>
    <sheet name="II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3" l="1"/>
  <c r="H4" i="3"/>
  <c r="G4" i="3"/>
  <c r="J6" i="1"/>
  <c r="J7" i="1"/>
  <c r="J8" i="1"/>
  <c r="J9" i="1"/>
  <c r="J10" i="1"/>
  <c r="J5" i="1"/>
  <c r="F6" i="1"/>
  <c r="F7" i="1"/>
  <c r="F8" i="1"/>
  <c r="F9" i="1"/>
  <c r="F10" i="1"/>
  <c r="F11" i="1"/>
  <c r="F5" i="1"/>
</calcChain>
</file>

<file path=xl/sharedStrings.xml><?xml version="1.0" encoding="utf-8"?>
<sst xmlns="http://schemas.openxmlformats.org/spreadsheetml/2006/main" count="38" uniqueCount="34">
  <si>
    <r>
      <rPr>
        <b/>
        <sz val="16"/>
        <color theme="1"/>
        <rFont val="Calibri"/>
        <family val="2"/>
        <scheme val="minor"/>
      </rPr>
      <t>ბრტყელი კონდენსატორები და დიელექტრიკის დიელექტრიკული შეღწევადობა</t>
    </r>
    <r>
      <rPr>
        <sz val="16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ამოცანა N SD-1</t>
    </r>
  </si>
  <si>
    <t>d (მმ)</t>
  </si>
  <si>
    <t>C (nF)</t>
  </si>
  <si>
    <t>ჰაერი</t>
  </si>
  <si>
    <t>მონაცემები</t>
  </si>
  <si>
    <t>მულტიმეტრის ფონი</t>
  </si>
  <si>
    <t>0.004 nf</t>
  </si>
  <si>
    <t>4.5 მმ</t>
  </si>
  <si>
    <t>დიელექტრიკის სისქე</t>
  </si>
  <si>
    <t>დიელექტრიკი</t>
  </si>
  <si>
    <t>ფირფიტeბის ფართობი</t>
  </si>
  <si>
    <t>𝜀</t>
  </si>
  <si>
    <t>ε</t>
  </si>
  <si>
    <r>
      <t>81π  სმ</t>
    </r>
    <r>
      <rPr>
        <vertAlign val="superscript"/>
        <sz val="11"/>
        <color theme="1"/>
        <rFont val="Calibri"/>
        <family val="2"/>
        <scheme val="minor"/>
      </rPr>
      <t>2</t>
    </r>
  </si>
  <si>
    <t>L</t>
  </si>
  <si>
    <t>N</t>
  </si>
  <si>
    <r>
      <rPr>
        <b/>
        <sz val="14"/>
        <color theme="1"/>
        <rFont val="Calibri"/>
        <family val="2"/>
        <scheme val="minor"/>
      </rPr>
      <t>Magnetic Fields of Coil Configurations</t>
    </r>
    <r>
      <rPr>
        <sz val="11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ექსპერიმენტი #8</t>
    </r>
  </si>
  <si>
    <t>d</t>
  </si>
  <si>
    <t>I</t>
  </si>
  <si>
    <r>
      <t>θ</t>
    </r>
    <r>
      <rPr>
        <vertAlign val="subscript"/>
        <sz val="11"/>
        <color theme="1"/>
        <rFont val="Calibri"/>
        <family val="2"/>
        <scheme val="minor"/>
      </rPr>
      <t>1</t>
    </r>
  </si>
  <si>
    <r>
      <t>θ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</si>
  <si>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tan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(1/2)</t>
    </r>
  </si>
  <si>
    <r>
      <t>µ</t>
    </r>
    <r>
      <rPr>
        <vertAlign val="subscript"/>
        <sz val="11"/>
        <color theme="1"/>
        <rFont val="Calibri"/>
        <family val="2"/>
        <scheme val="minor"/>
      </rPr>
      <t>0</t>
    </r>
  </si>
  <si>
    <r>
      <t>4π*10</t>
    </r>
    <r>
      <rPr>
        <vertAlign val="superscript"/>
        <sz val="11"/>
        <color theme="1"/>
        <rFont val="Calibri"/>
        <family val="2"/>
        <scheme val="minor"/>
      </rPr>
      <t>-7</t>
    </r>
  </si>
  <si>
    <t>0.16 მ</t>
  </si>
  <si>
    <t>0.08 მ</t>
  </si>
  <si>
    <t>200 ბრუნი</t>
  </si>
  <si>
    <t>0.37 ა</t>
  </si>
  <si>
    <t>B=</t>
  </si>
  <si>
    <t>gauss</t>
  </si>
  <si>
    <t>tesla</t>
  </si>
  <si>
    <t xml:space="preserve">chveni b= </t>
  </si>
  <si>
    <t>mashin N</t>
  </si>
  <si>
    <t>:((((((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</si>
</sst>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a-GE"/>
              <a:t>ტევადობის(</a:t>
            </a:r>
            <a:r>
              <a:rPr lang="en-US"/>
              <a:t>C</a:t>
            </a:r>
            <a:r>
              <a:rPr lang="ka-GE"/>
              <a:t>)</a:t>
            </a:r>
            <a:r>
              <a:rPr lang="ka-GE" baseline="0"/>
              <a:t> დამოკიდებულება მანძილზე</a:t>
            </a:r>
            <a:r>
              <a:rPr lang="en-US" baseline="0"/>
              <a:t>(d)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I!$H$5:$H$10</c:f>
              <c:numCache>
                <c:formatCode>General</c:formatCode>
                <c:ptCount val="6"/>
                <c:pt idx="0">
                  <c:v>5.5</c:v>
                </c:pt>
                <c:pt idx="1">
                  <c:v>10.5</c:v>
                </c:pt>
                <c:pt idx="2">
                  <c:v>15.5</c:v>
                </c:pt>
                <c:pt idx="3">
                  <c:v>20.5</c:v>
                </c:pt>
                <c:pt idx="4">
                  <c:v>25.5</c:v>
                </c:pt>
                <c:pt idx="5">
                  <c:v>30.5</c:v>
                </c:pt>
              </c:numCache>
            </c:numRef>
          </c:xVal>
          <c:yVal>
            <c:numRef>
              <c:f>I!$I$5:$I$10</c:f>
              <c:numCache>
                <c:formatCode>0.000</c:formatCode>
                <c:ptCount val="6"/>
                <c:pt idx="0">
                  <c:v>0.13400000000000001</c:v>
                </c:pt>
                <c:pt idx="1">
                  <c:v>4.2999999999999997E-2</c:v>
                </c:pt>
                <c:pt idx="2">
                  <c:v>2.7E-2</c:v>
                </c:pt>
                <c:pt idx="3">
                  <c:v>0.02</c:v>
                </c:pt>
                <c:pt idx="4">
                  <c:v>1.7000000000000001E-2</c:v>
                </c:pt>
                <c:pt idx="5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D-477B-9CB6-23800ECFEF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13088559"/>
        <c:axId val="1213086063"/>
      </c:scatterChart>
      <c:valAx>
        <c:axId val="12130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 (</a:t>
                </a:r>
                <a:r>
                  <a:rPr lang="ka-GE"/>
                  <a:t>მმ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6063"/>
        <c:crosses val="autoZero"/>
        <c:crossBetween val="midCat"/>
      </c:valAx>
      <c:valAx>
        <c:axId val="121308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(nF)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11</xdr:row>
      <xdr:rowOff>80962</xdr:rowOff>
    </xdr:from>
    <xdr:to>
      <xdr:col>9</xdr:col>
      <xdr:colOff>790575</xdr:colOff>
      <xdr:row>29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95EB00-4AD5-44A9-8ADA-207CA6AEA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161925</xdr:rowOff>
    </xdr:from>
    <xdr:to>
      <xdr:col>0</xdr:col>
      <xdr:colOff>1200150</xdr:colOff>
      <xdr:row>10</xdr:row>
      <xdr:rowOff>47625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BEB88C5-942E-4606-9B8F-B0B59D1F86C8}"/>
                </a:ext>
              </a:extLst>
            </xdr:cNvPr>
            <xdr:cNvSpPr txBox="1"/>
          </xdr:nvSpPr>
          <xdr:spPr>
            <a:xfrm>
              <a:off x="0" y="1781175"/>
              <a:ext cx="1200150" cy="647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BEB88C5-942E-4606-9B8F-B0B59D1F86C8}"/>
                </a:ext>
              </a:extLst>
            </xdr:cNvPr>
            <xdr:cNvSpPr txBox="1"/>
          </xdr:nvSpPr>
          <xdr:spPr>
            <a:xfrm>
              <a:off x="0" y="1781175"/>
              <a:ext cx="1200150" cy="647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𝐶=  (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800" b="0" i="0">
                  <a:latin typeface="Cambria Math" panose="02040503050406030204" pitchFamily="18" charset="0"/>
                </a:rPr>
                <a:t>0 𝑆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𝜀)/</a:t>
              </a:r>
              <a:r>
                <a:rPr lang="en-US" sz="1800" b="0" i="0">
                  <a:latin typeface="Cambria Math" panose="02040503050406030204" pitchFamily="18" charset="0"/>
                </a:rPr>
                <a:t>𝑑</a:t>
              </a:r>
              <a:endParaRPr lang="en-US" sz="18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174913</xdr:rowOff>
    </xdr:from>
    <xdr:to>
      <xdr:col>3</xdr:col>
      <xdr:colOff>393300</xdr:colOff>
      <xdr:row>18</xdr:row>
      <xdr:rowOff>3463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F707ED7-616C-4023-85C5-32C854AD7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46663"/>
          <a:ext cx="3650850" cy="1162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85725</xdr:rowOff>
    </xdr:from>
    <xdr:to>
      <xdr:col>3</xdr:col>
      <xdr:colOff>409350</xdr:colOff>
      <xdr:row>28</xdr:row>
      <xdr:rowOff>32039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9FC8021-3F5E-4265-8FDA-D5B4BA6E8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71975"/>
          <a:ext cx="3666900" cy="1470314"/>
        </a:xfrm>
        <a:prstGeom prst="rect">
          <a:avLst/>
        </a:prstGeom>
      </xdr:spPr>
    </xdr:pic>
    <xdr:clientData/>
  </xdr:twoCellAnchor>
  <xdr:twoCellAnchor>
    <xdr:from>
      <xdr:col>0</xdr:col>
      <xdr:colOff>1362073</xdr:colOff>
      <xdr:row>7</xdr:row>
      <xdr:rowOff>95249</xdr:rowOff>
    </xdr:from>
    <xdr:to>
      <xdr:col>2</xdr:col>
      <xdr:colOff>485774</xdr:colOff>
      <xdr:row>8</xdr:row>
      <xdr:rowOff>171450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08F3A6E-C55D-4B6F-AE5D-44F5FDB2A7D0}"/>
                </a:ext>
              </a:extLst>
            </xdr:cNvPr>
            <xdr:cNvSpPr txBox="1"/>
          </xdr:nvSpPr>
          <xdr:spPr>
            <a:xfrm>
              <a:off x="1362073" y="1904999"/>
              <a:ext cx="1581151" cy="26670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𝜺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𝟎</m:t>
                      </m:r>
                    </m:sub>
                  </m:sSub>
                  <m:r>
                    <a:rPr lang="en-US" sz="12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</m:oMath>
              </a14:m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8.854*10</a:t>
              </a:r>
              <a:r>
                <a:rPr lang="en-US" sz="1200" b="1" i="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-12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F/m</a:t>
              </a:r>
              <a:endParaRPr lang="en-US" sz="12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08F3A6E-C55D-4B6F-AE5D-44F5FDB2A7D0}"/>
                </a:ext>
              </a:extLst>
            </xdr:cNvPr>
            <xdr:cNvSpPr txBox="1"/>
          </xdr:nvSpPr>
          <xdr:spPr>
            <a:xfrm>
              <a:off x="1362073" y="1904999"/>
              <a:ext cx="1581151" cy="26670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𝜺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U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𝟎=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8.854*10</a:t>
              </a:r>
              <a:r>
                <a:rPr lang="en-US" sz="1200" b="1" i="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-12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F/m</a:t>
              </a:r>
              <a:endParaRPr lang="en-US" sz="1200" b="1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95250</xdr:rowOff>
    </xdr:from>
    <xdr:to>
      <xdr:col>4</xdr:col>
      <xdr:colOff>551898</xdr:colOff>
      <xdr:row>26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110F97-1151-434C-BA76-DA5C11CD4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48050"/>
          <a:ext cx="3104598" cy="18192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</xdr:row>
      <xdr:rowOff>133350</xdr:rowOff>
    </xdr:from>
    <xdr:to>
      <xdr:col>4</xdr:col>
      <xdr:colOff>295275</xdr:colOff>
      <xdr:row>15</xdr:row>
      <xdr:rowOff>9525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DD07C44-1756-4BD1-9464-815478D93CFD}"/>
                </a:ext>
              </a:extLst>
            </xdr:cNvPr>
            <xdr:cNvSpPr txBox="1"/>
          </xdr:nvSpPr>
          <xdr:spPr>
            <a:xfrm>
              <a:off x="0" y="2295525"/>
              <a:ext cx="2847975" cy="10191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ka-GE" sz="1100" b="0" i="0">
                  <a:latin typeface="Cambria Math" panose="02040503050406030204" pitchFamily="18" charset="0"/>
                </a:rPr>
                <a:t>მაგნიტური</a:t>
              </a:r>
              <a:r>
                <a:rPr lang="ka-GE" sz="1100" b="0" i="0" baseline="0">
                  <a:latin typeface="Cambria Math" panose="02040503050406030204" pitchFamily="18" charset="0"/>
                </a:rPr>
                <a:t> ველი სოლენოიდის ცენტრში</a:t>
              </a:r>
              <a:endParaRPr lang="en-US" sz="1100" b="0" i="0">
                <a:latin typeface="Cambria Math" panose="02040503050406030204" pitchFamily="18" charset="0"/>
              </a:endParaRPr>
            </a:p>
            <a:p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𝑁𝐼</m:t>
                        </m:r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func>
                          <m:funcPr>
                            <m:ctrlP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400" b="0" i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</m:fName>
                          <m:e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l-G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Θ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func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unc>
                          <m:funcPr>
                            <m:ctrlP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400" b="0" i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</m:fName>
                          <m:e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l-G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Θ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func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𝐿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DD07C44-1756-4BD1-9464-815478D93CFD}"/>
                </a:ext>
              </a:extLst>
            </xdr:cNvPr>
            <xdr:cNvSpPr txBox="1"/>
          </xdr:nvSpPr>
          <xdr:spPr>
            <a:xfrm>
              <a:off x="0" y="2295525"/>
              <a:ext cx="2847975" cy="10191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ka-GE" sz="1100" b="0" i="0">
                  <a:latin typeface="Cambria Math" panose="02040503050406030204" pitchFamily="18" charset="0"/>
                </a:rPr>
                <a:t>მაგნიტური</a:t>
              </a:r>
              <a:r>
                <a:rPr lang="ka-GE" sz="1100" b="0" i="0" baseline="0">
                  <a:latin typeface="Cambria Math" panose="02040503050406030204" pitchFamily="18" charset="0"/>
                </a:rPr>
                <a:t> ველი სოლენოიდის ცენტრში</a:t>
              </a:r>
              <a:endParaRPr lang="en-US" sz="1100" b="0" i="0">
                <a:latin typeface="Cambria Math" panose="02040503050406030204" pitchFamily="18" charset="0"/>
              </a:endParaRPr>
            </a:p>
            <a:p>
              <a:endParaRPr lang="en-US" sz="1100" b="0" i="1">
                <a:latin typeface="Cambria Math" panose="02040503050406030204" pitchFamily="18" charset="0"/>
              </a:endParaRPr>
            </a:p>
            <a:p>
              <a:r>
                <a:rPr lang="en-US" sz="1400" b="0" i="0">
                  <a:latin typeface="Cambria Math" panose="02040503050406030204" pitchFamily="18" charset="0"/>
                </a:rPr>
                <a:t>𝐵=(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𝜇_0 𝑁𝐼(cos⁡〖</a:t>
              </a:r>
              <a:r>
                <a:rPr lang="el-G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Θ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_1 〗+cos⁡〖</a:t>
              </a:r>
              <a:r>
                <a:rPr lang="el-G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Θ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_2 〗)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400" b="0" i="0">
                  <a:latin typeface="Cambria Math" panose="02040503050406030204" pitchFamily="18" charset="0"/>
                </a:rPr>
                <a:t>2𝐿</a:t>
              </a:r>
              <a:endParaRPr lang="en-US" sz="14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7B489-A731-456E-8B69-90BDAD212723}">
  <dimension ref="A1:O11"/>
  <sheetViews>
    <sheetView zoomScaleNormal="100" workbookViewId="0">
      <selection activeCell="L20" sqref="L20"/>
    </sheetView>
  </sheetViews>
  <sheetFormatPr defaultRowHeight="15" x14ac:dyDescent="0.25"/>
  <cols>
    <col min="1" max="1" width="24.85546875" customWidth="1"/>
    <col min="2" max="15" width="12" customWidth="1"/>
  </cols>
  <sheetData>
    <row r="1" spans="1:15" ht="46.5" customHeight="1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4"/>
      <c r="L1" s="4"/>
      <c r="M1" s="4"/>
      <c r="N1" s="4"/>
      <c r="O1" s="4"/>
    </row>
    <row r="3" spans="1:15" ht="16.5" customHeight="1" x14ac:dyDescent="0.25">
      <c r="A3" s="13" t="s">
        <v>4</v>
      </c>
      <c r="B3" s="13"/>
      <c r="D3" s="14" t="s">
        <v>3</v>
      </c>
      <c r="E3" s="15"/>
      <c r="F3" s="16"/>
      <c r="H3" s="14" t="s">
        <v>9</v>
      </c>
      <c r="I3" s="15"/>
      <c r="J3" s="16"/>
    </row>
    <row r="4" spans="1:15" ht="16.5" customHeight="1" x14ac:dyDescent="0.25">
      <c r="A4" s="5" t="s">
        <v>8</v>
      </c>
      <c r="B4" s="6" t="s">
        <v>7</v>
      </c>
      <c r="D4" s="1" t="s">
        <v>1</v>
      </c>
      <c r="E4" s="1" t="s">
        <v>2</v>
      </c>
      <c r="F4" s="8" t="s">
        <v>11</v>
      </c>
      <c r="H4" s="1" t="s">
        <v>1</v>
      </c>
      <c r="I4" s="1" t="s">
        <v>2</v>
      </c>
      <c r="J4" s="8" t="s">
        <v>12</v>
      </c>
    </row>
    <row r="5" spans="1:15" ht="16.5" customHeight="1" x14ac:dyDescent="0.25">
      <c r="A5" s="5" t="s">
        <v>5</v>
      </c>
      <c r="B5" s="6" t="s">
        <v>6</v>
      </c>
      <c r="D5" s="2">
        <v>1</v>
      </c>
      <c r="E5" s="2">
        <v>0.25600000000000001</v>
      </c>
      <c r="F5" s="9">
        <f>((D5*10^(-3))*(E5*10^(-9)))/((8.854*10^(-12))*(0.0081*3.1415926535))</f>
        <v>1.1362281798472829</v>
      </c>
      <c r="H5" s="2">
        <v>5.5</v>
      </c>
      <c r="I5" s="3">
        <v>0.13400000000000001</v>
      </c>
      <c r="J5" s="9">
        <f>((H5*10^(-3))*(I5*10^(-9)))/((8.854*10^(-12))*(0.0081*3.1415926535))</f>
        <v>3.2710944083884663</v>
      </c>
    </row>
    <row r="6" spans="1:15" ht="16.5" customHeight="1" x14ac:dyDescent="0.25">
      <c r="A6" s="5" t="s">
        <v>10</v>
      </c>
      <c r="B6" s="6" t="s">
        <v>13</v>
      </c>
      <c r="D6" s="2">
        <v>5</v>
      </c>
      <c r="E6" s="2">
        <v>4.7E-2</v>
      </c>
      <c r="F6" s="9">
        <f t="shared" ref="F6:F11" si="0">((D6*10^(-3))*(E6*10^(-9)))/((8.854*10^(-12))*(0.0081*3.1415926535))</f>
        <v>1.0430219619691852</v>
      </c>
      <c r="H6" s="2">
        <v>10.5</v>
      </c>
      <c r="I6" s="3">
        <v>4.2999999999999997E-2</v>
      </c>
      <c r="J6" s="9">
        <f t="shared" ref="J6:J10" si="1">((H6*10^(-3))*(I6*10^(-9)))/((8.854*10^(-12))*(0.0081*3.1415926535))</f>
        <v>2.0039336843790942</v>
      </c>
    </row>
    <row r="7" spans="1:15" x14ac:dyDescent="0.25">
      <c r="D7" s="2">
        <v>10</v>
      </c>
      <c r="E7" s="2">
        <v>2.8000000000000001E-2</v>
      </c>
      <c r="F7" s="9">
        <f t="shared" si="0"/>
        <v>1.2427495717079653</v>
      </c>
      <c r="H7" s="2">
        <v>15.5</v>
      </c>
      <c r="I7" s="3">
        <v>2.7E-2</v>
      </c>
      <c r="J7" s="9">
        <f t="shared" si="1"/>
        <v>1.8574667705706551</v>
      </c>
    </row>
    <row r="8" spans="1:15" x14ac:dyDescent="0.25">
      <c r="B8" s="7"/>
      <c r="D8" s="2">
        <v>15</v>
      </c>
      <c r="E8" s="2">
        <v>2.1000000000000001E-2</v>
      </c>
      <c r="F8" s="9">
        <f t="shared" si="0"/>
        <v>1.3980932681714611</v>
      </c>
      <c r="H8" s="2">
        <v>20.5</v>
      </c>
      <c r="I8" s="3">
        <v>0.02</v>
      </c>
      <c r="J8" s="9">
        <f t="shared" si="1"/>
        <v>1.8197404442866638</v>
      </c>
    </row>
    <row r="9" spans="1:15" x14ac:dyDescent="0.25">
      <c r="D9" s="2">
        <v>20</v>
      </c>
      <c r="E9" s="2">
        <v>1.7000000000000001E-2</v>
      </c>
      <c r="F9" s="9">
        <f t="shared" si="0"/>
        <v>1.5090530513596725</v>
      </c>
      <c r="H9" s="2">
        <v>25.5</v>
      </c>
      <c r="I9" s="3">
        <v>1.7000000000000001E-2</v>
      </c>
      <c r="J9" s="9">
        <f t="shared" si="1"/>
        <v>1.9240426404835826</v>
      </c>
    </row>
    <row r="10" spans="1:15" x14ac:dyDescent="0.25">
      <c r="D10" s="2">
        <v>25</v>
      </c>
      <c r="E10" s="2">
        <v>1.4999999999999999E-2</v>
      </c>
      <c r="F10" s="9">
        <f t="shared" si="0"/>
        <v>1.6643967478231678</v>
      </c>
      <c r="H10" s="2">
        <v>30.5</v>
      </c>
      <c r="I10" s="3">
        <v>1.4E-2</v>
      </c>
      <c r="J10" s="9">
        <f t="shared" si="1"/>
        <v>1.8951930968546473</v>
      </c>
    </row>
    <row r="11" spans="1:15" x14ac:dyDescent="0.25">
      <c r="D11" s="2">
        <v>30</v>
      </c>
      <c r="E11" s="2">
        <v>1.2999999999999999E-2</v>
      </c>
      <c r="F11" s="9">
        <f t="shared" si="0"/>
        <v>1.7309726177360945</v>
      </c>
    </row>
  </sheetData>
  <mergeCells count="4">
    <mergeCell ref="A3:B3"/>
    <mergeCell ref="D3:F3"/>
    <mergeCell ref="H3:J3"/>
    <mergeCell ref="A1:J1"/>
  </mergeCells>
  <pageMargins left="0.25" right="0.25" top="0.75" bottom="0.75" header="0.3" footer="0.3"/>
  <pageSetup paperSize="9"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D932282-9EE8-453B-9F52-342A150969D5}">
          <x14:colorSeries theme="3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I!H5:H5</xm:f>
              <xm:sqref>I5</xm:sqref>
            </x14:sparkline>
            <x14:sparkline>
              <xm:f>I!H6:H6</xm:f>
              <xm:sqref>I6</xm:sqref>
            </x14:sparkline>
            <x14:sparkline>
              <xm:f>I!H7:H7</xm:f>
              <xm:sqref>I7</xm:sqref>
            </x14:sparkline>
            <x14:sparkline>
              <xm:f>I!H8:H8</xm:f>
              <xm:sqref>I8</xm:sqref>
            </x14:sparkline>
            <x14:sparkline>
              <xm:f>I!H9:H9</xm:f>
              <xm:sqref>I9</xm:sqref>
            </x14:sparkline>
            <x14:sparkline>
              <xm:f>I!H10:H10</xm:f>
              <xm:sqref>I10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57C43-2DDE-4B8C-A428-9607BE2E418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37F5-A16E-4044-B5A7-1D23C9BBB711}">
  <dimension ref="A1:O10"/>
  <sheetViews>
    <sheetView tabSelected="1" workbookViewId="0">
      <selection activeCell="H9" sqref="H8:H9"/>
    </sheetView>
  </sheetViews>
  <sheetFormatPr defaultRowHeight="15" x14ac:dyDescent="0.25"/>
  <cols>
    <col min="2" max="2" width="10.85546875" customWidth="1"/>
    <col min="14" max="14" width="14.28515625" customWidth="1"/>
  </cols>
  <sheetData>
    <row r="1" spans="1:15" ht="39" customHeight="1" x14ac:dyDescent="0.25">
      <c r="A1" s="17" t="s">
        <v>16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x14ac:dyDescent="0.25">
      <c r="A2" s="19" t="s">
        <v>4</v>
      </c>
      <c r="B2" s="20"/>
      <c r="C2" s="10"/>
    </row>
    <row r="3" spans="1:15" x14ac:dyDescent="0.25">
      <c r="A3" s="11" t="s">
        <v>14</v>
      </c>
      <c r="B3" s="2" t="s">
        <v>24</v>
      </c>
      <c r="C3" s="10"/>
      <c r="D3" s="10"/>
      <c r="G3" t="s">
        <v>30</v>
      </c>
      <c r="H3" t="s">
        <v>29</v>
      </c>
    </row>
    <row r="4" spans="1:15" x14ac:dyDescent="0.25">
      <c r="A4" s="11" t="s">
        <v>17</v>
      </c>
      <c r="B4" s="2" t="s">
        <v>25</v>
      </c>
      <c r="C4" s="10"/>
      <c r="F4" t="s">
        <v>28</v>
      </c>
      <c r="G4">
        <f>((4*PI()*10^(-7))*200*0.37*(2*COS(ATAN(1/2))))/0.32</f>
        <v>5.1983629009701377E-4</v>
      </c>
      <c r="H4">
        <f>G4*10^4</f>
        <v>5.198362900970138</v>
      </c>
    </row>
    <row r="5" spans="1:15" x14ac:dyDescent="0.25">
      <c r="A5" s="11" t="s">
        <v>15</v>
      </c>
      <c r="B5" s="2" t="s">
        <v>26</v>
      </c>
      <c r="C5" s="10"/>
      <c r="M5" t="s">
        <v>31</v>
      </c>
      <c r="N5">
        <v>17</v>
      </c>
    </row>
    <row r="6" spans="1:15" x14ac:dyDescent="0.25">
      <c r="A6" s="11" t="s">
        <v>18</v>
      </c>
      <c r="B6" s="2" t="s">
        <v>27</v>
      </c>
      <c r="C6" s="10"/>
      <c r="M6" t="s">
        <v>32</v>
      </c>
      <c r="N6">
        <f>(17*0.16)/((4*PI()*10^(-7))*0.37*COS(ATAN(1/2)))</f>
        <v>6540520.669238925</v>
      </c>
    </row>
    <row r="7" spans="1:15" ht="18.75" x14ac:dyDescent="0.35">
      <c r="A7" s="12" t="s">
        <v>19</v>
      </c>
      <c r="B7" s="2" t="s">
        <v>21</v>
      </c>
      <c r="C7" s="10"/>
      <c r="N7" t="s">
        <v>33</v>
      </c>
    </row>
    <row r="8" spans="1:15" ht="18.75" x14ac:dyDescent="0.35">
      <c r="A8" s="12" t="s">
        <v>20</v>
      </c>
      <c r="B8" s="2" t="s">
        <v>21</v>
      </c>
      <c r="C8" s="10"/>
    </row>
    <row r="9" spans="1:15" ht="18.75" x14ac:dyDescent="0.35">
      <c r="A9" s="12" t="s">
        <v>22</v>
      </c>
      <c r="B9" s="2" t="s">
        <v>23</v>
      </c>
      <c r="C9" s="10"/>
    </row>
    <row r="10" spans="1:15" x14ac:dyDescent="0.25">
      <c r="E10" s="10"/>
    </row>
  </sheetData>
  <mergeCells count="2">
    <mergeCell ref="A1:O1"/>
    <mergeCell ref="A2:B2"/>
  </mergeCells>
  <phoneticPr fontId="8" type="noConversion"/>
  <pageMargins left="0.25" right="0.25" top="0.75" bottom="0.75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</vt:lpstr>
      <vt:lpstr>II</vt:lpstr>
      <vt:lpstr>III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 kandashvili</dc:creator>
  <cp:lastModifiedBy>saba kandashvili</cp:lastModifiedBy>
  <cp:lastPrinted>2023-10-11T14:06:09Z</cp:lastPrinted>
  <dcterms:created xsi:type="dcterms:W3CDTF">2023-09-23T19:23:48Z</dcterms:created>
  <dcterms:modified xsi:type="dcterms:W3CDTF">2023-10-11T14:23:13Z</dcterms:modified>
</cp:coreProperties>
</file>