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PhysicsExperiments\"/>
    </mc:Choice>
  </mc:AlternateContent>
  <xr:revisionPtr revIDLastSave="0" documentId="13_ncr:1_{E94F9583-CED9-458A-B633-131BE07F1F3C}" xr6:coauthVersionLast="47" xr6:coauthVersionMax="47" xr10:uidLastSave="{00000000-0000-0000-0000-000000000000}"/>
  <bookViews>
    <workbookView xWindow="-120" yWindow="-120" windowWidth="29040" windowHeight="15720" activeTab="1" xr2:uid="{6671F666-8E3F-41E1-B59C-C232B66DC115}"/>
  </bookViews>
  <sheets>
    <sheet name="I" sheetId="1" r:id="rId1"/>
    <sheet name="II" sheetId="2" r:id="rId2"/>
    <sheet name="III" sheetId="3" r:id="rId3"/>
    <sheet name="IV" sheetId="4" r:id="rId4"/>
    <sheet name="V" sheetId="5" r:id="rId5"/>
    <sheet name="VI" sheetId="6" r:id="rId6"/>
    <sheet name="VI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6" l="1"/>
  <c r="B4" i="6"/>
  <c r="D17" i="5"/>
  <c r="D18" i="5"/>
  <c r="D19" i="5"/>
  <c r="D16" i="5"/>
  <c r="P9" i="4"/>
  <c r="P10" i="4" s="1"/>
  <c r="J9" i="4"/>
  <c r="J10" i="4" s="1"/>
  <c r="C9" i="4"/>
  <c r="C10" i="4" s="1"/>
  <c r="J6" i="1"/>
  <c r="J7" i="1"/>
  <c r="J8" i="1"/>
  <c r="J9" i="1"/>
  <c r="J10" i="1"/>
  <c r="J5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<sst xmlns="http://schemas.openxmlformats.org/spreadsheetml/2006/main" count="102" uniqueCount="80">
  <si>
    <r>
      <rPr>
        <b/>
        <sz val="16"/>
        <color theme="1"/>
        <rFont val="Calibri"/>
        <family val="2"/>
        <scheme val="minor"/>
      </rPr>
      <t>ბრტყელი კონდენსატორები და დიელექტრიკის დიელექტრიკული შეღწევადობა</t>
    </r>
    <r>
      <rPr>
        <sz val="16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ამოცანა N SD-1</t>
    </r>
  </si>
  <si>
    <t>d (მმ)</t>
  </si>
  <si>
    <t>C (nF)</t>
  </si>
  <si>
    <t>ჰაერი</t>
  </si>
  <si>
    <t>მონაცემები</t>
  </si>
  <si>
    <t>მულტიმეტრის ფონი</t>
  </si>
  <si>
    <t>0.004 nf</t>
  </si>
  <si>
    <t>4.5 მმ</t>
  </si>
  <si>
    <t>დიელექტრიკის სისქე</t>
  </si>
  <si>
    <t>დიელექტრიკი</t>
  </si>
  <si>
    <t>ფირფიტeბის ფართობი</t>
  </si>
  <si>
    <t>𝜀</t>
  </si>
  <si>
    <t>ε</t>
  </si>
  <si>
    <r>
      <t>81π  სმ</t>
    </r>
    <r>
      <rPr>
        <vertAlign val="superscript"/>
        <sz val="11"/>
        <color theme="1"/>
        <rFont val="Calibri"/>
        <family val="2"/>
        <scheme val="minor"/>
      </rPr>
      <t>2</t>
    </r>
  </si>
  <si>
    <t>L</t>
  </si>
  <si>
    <t>N</t>
  </si>
  <si>
    <r>
      <rPr>
        <b/>
        <sz val="14"/>
        <color theme="1"/>
        <rFont val="Calibri"/>
        <family val="2"/>
        <scheme val="minor"/>
      </rPr>
      <t>Magnetic Fields of Coil Configurations</t>
    </r>
    <r>
      <rPr>
        <sz val="11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ექსპერიმენტი #8</t>
    </r>
  </si>
  <si>
    <t>d</t>
  </si>
  <si>
    <t>I</t>
  </si>
  <si>
    <r>
      <t>θ</t>
    </r>
    <r>
      <rPr>
        <vertAlign val="subscript"/>
        <sz val="11"/>
        <color theme="1"/>
        <rFont val="Calibri"/>
        <family val="2"/>
        <scheme val="minor"/>
      </rPr>
      <t>1</t>
    </r>
  </si>
  <si>
    <r>
      <t>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</si>
  <si>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µ</t>
    </r>
    <r>
      <rPr>
        <vertAlign val="subscript"/>
        <sz val="11"/>
        <color theme="1"/>
        <rFont val="Calibri"/>
        <family val="2"/>
        <scheme val="minor"/>
      </rPr>
      <t>0</t>
    </r>
  </si>
  <si>
    <r>
      <t>4π*10</t>
    </r>
    <r>
      <rPr>
        <vertAlign val="superscript"/>
        <sz val="11"/>
        <color theme="1"/>
        <rFont val="Calibri"/>
        <family val="2"/>
        <scheme val="minor"/>
      </rPr>
      <t>-7</t>
    </r>
  </si>
  <si>
    <t>0.37 ა</t>
  </si>
  <si>
    <t>0.15 მ</t>
  </si>
  <si>
    <t>0.06 მ</t>
  </si>
  <si>
    <r>
      <t>tan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(3/7.5)</t>
    </r>
  </si>
  <si>
    <r>
      <rPr>
        <b/>
        <sz val="12"/>
        <color theme="1"/>
        <rFont val="Calibri"/>
        <family val="2"/>
        <scheme val="minor"/>
      </rPr>
      <t>ამოცანა SD-3</t>
    </r>
    <r>
      <rPr>
        <sz val="11"/>
        <color theme="1"/>
        <rFont val="Calibri"/>
        <family val="2"/>
        <scheme val="minor"/>
      </rPr>
      <t xml:space="preserve">
კონდენსატორების მიმდევრობითი და პარალელური შეერთება</t>
    </r>
  </si>
  <si>
    <t>C (µF)</t>
  </si>
  <si>
    <t>V(volt)</t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</si>
  <si>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</si>
  <si>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</si>
  <si>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</si>
  <si>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მიმდევრობით</t>
  </si>
  <si>
    <t>ნაწილობრივ</t>
  </si>
  <si>
    <t>პარალელურად</t>
  </si>
  <si>
    <t>V =</t>
  </si>
  <si>
    <t>% ცდომილება:</t>
  </si>
  <si>
    <t>600 ხ</t>
  </si>
  <si>
    <r>
      <t>B</t>
    </r>
    <r>
      <rPr>
        <vertAlign val="subscript"/>
        <sz val="11"/>
        <color theme="1"/>
        <rFont val="Calibri"/>
        <family val="2"/>
        <scheme val="minor"/>
      </rPr>
      <t>max</t>
    </r>
  </si>
  <si>
    <t>17 გ</t>
  </si>
  <si>
    <t>R(Ω)</t>
  </si>
  <si>
    <t>I(ა)</t>
  </si>
  <si>
    <t>V(ვ)</t>
  </si>
  <si>
    <t>გაზომვა</t>
  </si>
  <si>
    <t>უსასრულო სოლენოიდი</t>
  </si>
  <si>
    <r>
      <rPr>
        <b/>
        <sz val="12"/>
        <color theme="1"/>
        <rFont val="Calibri"/>
        <family val="2"/>
        <scheme val="minor"/>
      </rPr>
      <t>მიმდევრობითი/პარალელური შეერთების წრედები</t>
    </r>
    <r>
      <rPr>
        <sz val="11"/>
        <color theme="1"/>
        <rFont val="Calibri"/>
        <family val="2"/>
        <scheme val="minor"/>
      </rPr>
      <t xml:space="preserve">
ექსპერიმენტი #6</t>
    </r>
  </si>
  <si>
    <r>
      <t>µ</t>
    </r>
    <r>
      <rPr>
        <vertAlign val="subscript"/>
        <sz val="11"/>
        <color theme="1"/>
        <rFont val="Calibri"/>
        <family val="2"/>
      </rPr>
      <t>0</t>
    </r>
  </si>
  <si>
    <r>
      <t>4*</t>
    </r>
    <r>
      <rPr>
        <sz val="11"/>
        <color theme="1"/>
        <rFont val="Calibri"/>
        <family val="2"/>
      </rPr>
      <t>π*10</t>
    </r>
    <r>
      <rPr>
        <vertAlign val="superscript"/>
        <sz val="11"/>
        <color theme="1"/>
        <rFont val="Calibri"/>
        <family val="2"/>
      </rPr>
      <t>-7</t>
    </r>
  </si>
  <si>
    <t>ფონი</t>
  </si>
  <si>
    <t>B</t>
  </si>
  <si>
    <t>გაზომილი</t>
  </si>
  <si>
    <t>0 სმ</t>
  </si>
  <si>
    <t>6.6 სმ</t>
  </si>
  <si>
    <t>3.12 გ</t>
  </si>
  <si>
    <t>4.13 გ</t>
  </si>
  <si>
    <t>25 სმ</t>
  </si>
  <si>
    <t>4.25 გ</t>
  </si>
  <si>
    <t>25+ სმ</t>
  </si>
  <si>
    <t>4.5 გ</t>
  </si>
  <si>
    <r>
      <rPr>
        <b/>
        <sz val="18"/>
        <color theme="1"/>
        <rFont val="Calibri"/>
        <family val="2"/>
        <scheme val="minor"/>
      </rPr>
      <t>Experiment #10</t>
    </r>
    <r>
      <rPr>
        <sz val="14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RC Time Constants</t>
    </r>
  </si>
  <si>
    <t>ძაბვა (ვ)</t>
  </si>
  <si>
    <t>დრო (წმ)</t>
  </si>
  <si>
    <t>სმ</t>
  </si>
  <si>
    <t>ვოლტი</t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</si>
  <si>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</si>
  <si>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12</t>
    </r>
  </si>
  <si>
    <r>
      <t>V</t>
    </r>
    <r>
      <rPr>
        <vertAlign val="subscript"/>
        <sz val="11"/>
        <color theme="1"/>
        <rFont val="Calibri"/>
        <family val="2"/>
        <scheme val="minor"/>
      </rPr>
      <t>23</t>
    </r>
  </si>
  <si>
    <r>
      <t>V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</si>
  <si>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45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</si>
  <si>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</si>
  <si>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67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</si>
  <si>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25</t>
    </r>
  </si>
  <si>
    <t>a</t>
  </si>
  <si>
    <t>b</t>
  </si>
  <si>
    <t>0.5 სმ</t>
  </si>
  <si>
    <t>10 ვ</t>
  </si>
  <si>
    <t>8 სმ</t>
  </si>
  <si>
    <t>k</t>
  </si>
  <si>
    <r>
      <t>8.99*10</t>
    </r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მ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/კ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</si>
</sst>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2" xfId="0" applyBorder="1" applyAlignment="1">
      <alignment horizontal="right"/>
    </xf>
    <xf numFmtId="2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/>
    <xf numFmtId="2" fontId="0" fillId="0" borderId="1" xfId="0" applyNumberFormat="1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ტევადობის(</a:t>
            </a:r>
            <a:r>
              <a:rPr lang="en-US"/>
              <a:t>C</a:t>
            </a:r>
            <a:r>
              <a:rPr lang="ka-GE"/>
              <a:t>)</a:t>
            </a:r>
            <a:r>
              <a:rPr lang="ka-GE" baseline="0"/>
              <a:t> დამოკიდებულება მანძილზე</a:t>
            </a:r>
            <a:r>
              <a:rPr lang="en-US" baseline="0"/>
              <a:t>(d)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I!$H$5:$H$10</c:f>
              <c:numCache>
                <c:formatCode>General</c:formatCode>
                <c:ptCount val="6"/>
                <c:pt idx="0">
                  <c:v>5.5</c:v>
                </c:pt>
                <c:pt idx="1">
                  <c:v>10.5</c:v>
                </c:pt>
                <c:pt idx="2">
                  <c:v>15.5</c:v>
                </c:pt>
                <c:pt idx="3">
                  <c:v>20.5</c:v>
                </c:pt>
                <c:pt idx="4">
                  <c:v>25.5</c:v>
                </c:pt>
                <c:pt idx="5">
                  <c:v>30.5</c:v>
                </c:pt>
              </c:numCache>
            </c:numRef>
          </c:xVal>
          <c:yVal>
            <c:numRef>
              <c:f>I!$I$5:$I$10</c:f>
              <c:numCache>
                <c:formatCode>0.000</c:formatCode>
                <c:ptCount val="6"/>
                <c:pt idx="0">
                  <c:v>0.13400000000000001</c:v>
                </c:pt>
                <c:pt idx="1">
                  <c:v>4.2999999999999997E-2</c:v>
                </c:pt>
                <c:pt idx="2">
                  <c:v>2.7E-2</c:v>
                </c:pt>
                <c:pt idx="3">
                  <c:v>0.02</c:v>
                </c:pt>
                <c:pt idx="4">
                  <c:v>1.7000000000000001E-2</c:v>
                </c:pt>
                <c:pt idx="5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D-477B-9CB6-23800ECFEF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088559"/>
        <c:axId val="1213086063"/>
      </c:scatterChart>
      <c:valAx>
        <c:axId val="12130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(</a:t>
                </a:r>
                <a:r>
                  <a:rPr lang="ka-GE"/>
                  <a:t>მმ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6063"/>
        <c:crosses val="autoZero"/>
        <c:crossBetween val="midCat"/>
      </c:valAx>
      <c:valAx>
        <c:axId val="12130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(nF)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11</xdr:row>
      <xdr:rowOff>80962</xdr:rowOff>
    </xdr:from>
    <xdr:to>
      <xdr:col>9</xdr:col>
      <xdr:colOff>790575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95EB00-4AD5-44A9-8ADA-207CA6AE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161925</xdr:rowOff>
    </xdr:from>
    <xdr:to>
      <xdr:col>0</xdr:col>
      <xdr:colOff>1200150</xdr:colOff>
      <xdr:row>10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𝐶=  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800" b="0" i="0">
                  <a:latin typeface="Cambria Math" panose="02040503050406030204" pitchFamily="18" charset="0"/>
                </a:rPr>
                <a:t>0 𝑆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𝜀)/</a:t>
              </a:r>
              <a:r>
                <a:rPr lang="en-US" sz="1800" b="0" i="0">
                  <a:latin typeface="Cambria Math" panose="02040503050406030204" pitchFamily="18" charset="0"/>
                </a:rPr>
                <a:t>𝑑</a:t>
              </a:r>
              <a:endParaRPr lang="en-US" sz="18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174913</xdr:rowOff>
    </xdr:from>
    <xdr:to>
      <xdr:col>3</xdr:col>
      <xdr:colOff>393300</xdr:colOff>
      <xdr:row>18</xdr:row>
      <xdr:rowOff>3463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707ED7-616C-4023-85C5-32C854AD7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6663"/>
          <a:ext cx="365085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85725</xdr:rowOff>
    </xdr:from>
    <xdr:to>
      <xdr:col>3</xdr:col>
      <xdr:colOff>409350</xdr:colOff>
      <xdr:row>28</xdr:row>
      <xdr:rowOff>32039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FC8021-3F5E-4265-8FDA-D5B4BA6E8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71975"/>
          <a:ext cx="3666900" cy="1470314"/>
        </a:xfrm>
        <a:prstGeom prst="rect">
          <a:avLst/>
        </a:prstGeom>
      </xdr:spPr>
    </xdr:pic>
    <xdr:clientData/>
  </xdr:twoCellAnchor>
  <xdr:twoCellAnchor>
    <xdr:from>
      <xdr:col>0</xdr:col>
      <xdr:colOff>1362073</xdr:colOff>
      <xdr:row>7</xdr:row>
      <xdr:rowOff>95249</xdr:rowOff>
    </xdr:from>
    <xdr:to>
      <xdr:col>2</xdr:col>
      <xdr:colOff>485774</xdr:colOff>
      <xdr:row>8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𝜺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𝟎</m:t>
                      </m:r>
                    </m:sub>
                  </m:sSub>
                  <m:r>
                    <a:rPr lang="en-US" sz="12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𝜺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𝟎=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104774</xdr:rowOff>
    </xdr:from>
    <xdr:to>
      <xdr:col>1</xdr:col>
      <xdr:colOff>590550</xdr:colOff>
      <xdr:row>10</xdr:row>
      <xdr:rowOff>38100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36AAD72-B6B8-4D1C-92E1-3C9499A4349B}"/>
                </a:ext>
              </a:extLst>
            </xdr:cNvPr>
            <xdr:cNvSpPr txBox="1"/>
          </xdr:nvSpPr>
          <xdr:spPr>
            <a:xfrm>
              <a:off x="0" y="1447799"/>
              <a:ext cx="1200150" cy="5048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𝑉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=2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𝑘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𝜆</m:t>
                    </m:r>
                    <m:func>
                      <m:funcPr>
                        <m:ctrlP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b="0" i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f>
                          <m:f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num>
                          <m:den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𝑏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US" sz="1400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36AAD72-B6B8-4D1C-92E1-3C9499A4349B}"/>
                </a:ext>
              </a:extLst>
            </xdr:cNvPr>
            <xdr:cNvSpPr txBox="1"/>
          </xdr:nvSpPr>
          <xdr:spPr>
            <a:xfrm>
              <a:off x="0" y="1447799"/>
              <a:ext cx="1200150" cy="5048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𝑉=2𝑘𝜆 ln⁡〖𝑎/𝑏〗</a:t>
              </a:r>
              <a:endParaRPr lang="en-US" sz="1400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0</xdr:colOff>
      <xdr:row>10</xdr:row>
      <xdr:rowOff>57150</xdr:rowOff>
    </xdr:from>
    <xdr:to>
      <xdr:col>1</xdr:col>
      <xdr:colOff>371476</xdr:colOff>
      <xdr:row>13</xdr:row>
      <xdr:rowOff>28575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BE360D8-13CC-4618-A528-BE593F9B3A46}"/>
                </a:ext>
              </a:extLst>
            </xdr:cNvPr>
            <xdr:cNvSpPr txBox="1"/>
          </xdr:nvSpPr>
          <xdr:spPr>
            <a:xfrm>
              <a:off x="0" y="1971675"/>
              <a:ext cx="981076" cy="542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BE360D8-13CC-4618-A528-BE593F9B3A46}"/>
                </a:ext>
              </a:extLst>
            </xdr:cNvPr>
            <xdr:cNvSpPr txBox="1"/>
          </xdr:nvSpPr>
          <xdr:spPr>
            <a:xfrm>
              <a:off x="0" y="1971675"/>
              <a:ext cx="981076" cy="542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𝐸=2𝑘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𝜆/</a:t>
              </a:r>
              <a:r>
                <a:rPr lang="en-US" sz="1400" b="0" i="0">
                  <a:latin typeface="Cambria Math" panose="02040503050406030204" pitchFamily="18" charset="0"/>
                </a:rPr>
                <a:t>𝑟</a:t>
              </a:r>
              <a:endParaRPr lang="en-US" sz="1400"/>
            </a:p>
          </xdr:txBody>
        </xdr:sp>
      </mc:Fallback>
    </mc:AlternateContent>
    <xdr:clientData/>
  </xdr:twoCellAnchor>
  <xdr:twoCellAnchor>
    <xdr:from>
      <xdr:col>2</xdr:col>
      <xdr:colOff>561976</xdr:colOff>
      <xdr:row>12</xdr:row>
      <xdr:rowOff>104775</xdr:rowOff>
    </xdr:from>
    <xdr:to>
      <xdr:col>6</xdr:col>
      <xdr:colOff>561976</xdr:colOff>
      <xdr:row>14</xdr:row>
      <xdr:rowOff>180975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FC00B66-B766-4BE5-86C3-D52DC59BAAA6}"/>
                </a:ext>
              </a:extLst>
            </xdr:cNvPr>
            <xdr:cNvSpPr txBox="1"/>
          </xdr:nvSpPr>
          <xdr:spPr>
            <a:xfrm>
              <a:off x="2028826" y="2609850"/>
              <a:ext cx="2438400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ka-G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ka-GE" sz="1100" b="0" i="1"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a-GE" sz="1100" b="0" i="1"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ka-GE" sz="1100" b="0" i="1">
                            <a:ea typeface="Cambria Math" panose="02040503050406030204" pitchFamily="18" charset="0"/>
                          </a:rPr>
                          <m:t>72∗</m:t>
                        </m:r>
                        <m:sSup>
                          <m:sSupPr>
                            <m:ctrlPr>
                              <a:rPr lang="ka-GE" sz="1100" b="0" i="1"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ka-GE" sz="1100" b="0" i="1">
                                <a:ea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ka-GE" sz="1100" b="0" i="1">
                                <a:ea typeface="Cambria Math" panose="02040503050406030204" pitchFamily="18" charset="0"/>
                              </a:rPr>
                              <m:t>8</m:t>
                            </m:r>
                          </m:sup>
                        </m:sSup>
                        <m:r>
                          <a:rPr lang="ka-GE" sz="1100" b="0" i="1">
                            <a:ea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r>
                              <a:rPr lang="ka-G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e>
                        </m:func>
                      </m:den>
                    </m:f>
                    <m:r>
                      <a:rPr lang="ka-GE" sz="1100" b="0" i="1">
                        <a:ea typeface="Cambria Math" panose="02040503050406030204" pitchFamily="18" charset="0"/>
                      </a:rPr>
                      <m:t>=2∗</m:t>
                    </m:r>
                    <m:sSup>
                      <m:sSupPr>
                        <m:ctrlPr>
                          <a:rPr lang="ka-GE" sz="1100" b="0" i="1"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ka-GE" sz="1100" b="0" i="1"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ka-GE" sz="1100" b="0" i="1">
                            <a:ea typeface="Cambria Math" panose="02040503050406030204" pitchFamily="18" charset="0"/>
                          </a:rPr>
                          <m:t>−10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FC00B66-B766-4BE5-86C3-D52DC59BAAA6}"/>
                </a:ext>
              </a:extLst>
            </xdr:cNvPr>
            <xdr:cNvSpPr txBox="1"/>
          </xdr:nvSpPr>
          <xdr:spPr>
            <a:xfrm>
              <a:off x="2028826" y="2609850"/>
              <a:ext cx="2438400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ka-G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ka-GE" sz="1100" b="0" i="0">
                  <a:ea typeface="Cambria Math" panose="02040503050406030204" pitchFamily="18" charset="0"/>
                </a:rPr>
                <a:t>1/(72∗10^8∗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ln⁡</a:t>
              </a:r>
              <a:r>
                <a:rPr lang="ka-G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</a:t>
              </a:r>
              <a:r>
                <a:rPr lang="ka-GE" sz="1100" b="0" i="0">
                  <a:ea typeface="Cambria Math" panose="02040503050406030204" pitchFamily="18" charset="0"/>
                </a:rPr>
                <a:t>=2∗10^(−10)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</xdr:col>
      <xdr:colOff>142876</xdr:colOff>
      <xdr:row>19</xdr:row>
      <xdr:rowOff>47624</xdr:rowOff>
    </xdr:from>
    <xdr:to>
      <xdr:col>6</xdr:col>
      <xdr:colOff>47626</xdr:colOff>
      <xdr:row>21</xdr:row>
      <xdr:rowOff>161925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28A311E-25CD-47B0-B608-8B433A64FA76}"/>
                </a:ext>
              </a:extLst>
            </xdr:cNvPr>
            <xdr:cNvSpPr txBox="1"/>
          </xdr:nvSpPr>
          <xdr:spPr>
            <a:xfrm>
              <a:off x="1609726" y="3886199"/>
              <a:ext cx="2343150" cy="4953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ka-G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2∗9∗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∗2∗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−10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=1.8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28A311E-25CD-47B0-B608-8B433A64FA76}"/>
                </a:ext>
              </a:extLst>
            </xdr:cNvPr>
            <xdr:cNvSpPr txBox="1"/>
          </xdr:nvSpPr>
          <xdr:spPr>
            <a:xfrm>
              <a:off x="1609726" y="3886199"/>
              <a:ext cx="2343150" cy="4953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𝐸_</a:t>
              </a:r>
              <a:r>
                <a:rPr lang="ka-GE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=(2∗9∗10^9∗2∗10^(−10))/2=1.8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</xdr:col>
      <xdr:colOff>76200</xdr:colOff>
      <xdr:row>23</xdr:row>
      <xdr:rowOff>9525</xdr:rowOff>
    </xdr:from>
    <xdr:to>
      <xdr:col>6</xdr:col>
      <xdr:colOff>238125</xdr:colOff>
      <xdr:row>25</xdr:row>
      <xdr:rowOff>47625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C623A84-A6C8-4946-90A7-05C4B3DA11DE}"/>
                </a:ext>
              </a:extLst>
            </xdr:cNvPr>
            <xdr:cNvSpPr txBox="1"/>
          </xdr:nvSpPr>
          <xdr:spPr>
            <a:xfrm>
              <a:off x="1543050" y="4610100"/>
              <a:ext cx="2600325" cy="419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2∗9∗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9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∗2∗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−10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9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C623A84-A6C8-4946-90A7-05C4B3DA11DE}"/>
                </a:ext>
              </a:extLst>
            </xdr:cNvPr>
            <xdr:cNvSpPr txBox="1"/>
          </xdr:nvSpPr>
          <xdr:spPr>
            <a:xfrm>
              <a:off x="1543050" y="4610100"/>
              <a:ext cx="2600325" cy="419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𝐸_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=(2∗9∗10^9∗2∗10^(−10))/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2</xdr:col>
      <xdr:colOff>38100</xdr:colOff>
      <xdr:row>27</xdr:row>
      <xdr:rowOff>76200</xdr:rowOff>
    </xdr:from>
    <xdr:to>
      <xdr:col>6</xdr:col>
      <xdr:colOff>200025</xdr:colOff>
      <xdr:row>29</xdr:row>
      <xdr:rowOff>114300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3A11C97-2A6B-4D41-B3CF-DBC190806C6E}"/>
                </a:ext>
              </a:extLst>
            </xdr:cNvPr>
            <xdr:cNvSpPr txBox="1"/>
          </xdr:nvSpPr>
          <xdr:spPr>
            <a:xfrm>
              <a:off x="1504950" y="5438775"/>
              <a:ext cx="2600325" cy="419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2∗9∗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9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∗2∗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−10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6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3A11C97-2A6B-4D41-B3CF-DBC190806C6E}"/>
                </a:ext>
              </a:extLst>
            </xdr:cNvPr>
            <xdr:cNvSpPr txBox="1"/>
          </xdr:nvSpPr>
          <xdr:spPr>
            <a:xfrm>
              <a:off x="1504950" y="5438775"/>
              <a:ext cx="2600325" cy="419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𝐸_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=(2∗9∗10^9∗2∗10^(−10))/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66675</xdr:rowOff>
    </xdr:from>
    <xdr:to>
      <xdr:col>4</xdr:col>
      <xdr:colOff>295275</xdr:colOff>
      <xdr:row>20</xdr:row>
      <xdr:rowOff>133350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D07C44-1756-4BD1-9464-815478D93CFD}"/>
                </a:ext>
              </a:extLst>
            </xdr:cNvPr>
            <xdr:cNvSpPr txBox="1"/>
          </xdr:nvSpPr>
          <xdr:spPr>
            <a:xfrm>
              <a:off x="0" y="3409950"/>
              <a:ext cx="2847975" cy="1019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a-GE" sz="1100" b="0" i="0">
                  <a:latin typeface="Cambria Math" panose="02040503050406030204" pitchFamily="18" charset="0"/>
                </a:rPr>
                <a:t>მაგნიტური</a:t>
              </a:r>
              <a:r>
                <a:rPr lang="ka-GE" sz="1100" b="0" i="0" baseline="0">
                  <a:latin typeface="Cambria Math" panose="02040503050406030204" pitchFamily="18" charset="0"/>
                </a:rPr>
                <a:t> ველი სოლენოიდის ცენტრში</a:t>
              </a:r>
              <a:endParaRPr lang="en-US" sz="1100" b="0" i="0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𝑁𝐼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func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func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D07C44-1756-4BD1-9464-815478D93CFD}"/>
                </a:ext>
              </a:extLst>
            </xdr:cNvPr>
            <xdr:cNvSpPr txBox="1"/>
          </xdr:nvSpPr>
          <xdr:spPr>
            <a:xfrm>
              <a:off x="0" y="3409950"/>
              <a:ext cx="2847975" cy="1019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a-GE" sz="1100" b="0" i="0">
                  <a:latin typeface="Cambria Math" panose="02040503050406030204" pitchFamily="18" charset="0"/>
                </a:rPr>
                <a:t>მაგნიტური</a:t>
              </a:r>
              <a:r>
                <a:rPr lang="ka-GE" sz="1100" b="0" i="0" baseline="0">
                  <a:latin typeface="Cambria Math" panose="02040503050406030204" pitchFamily="18" charset="0"/>
                </a:rPr>
                <a:t> ველი სოლენოიდის ცენტრში</a:t>
              </a:r>
              <a:endParaRPr lang="en-US" sz="1100" b="0" i="0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𝐵=(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𝜇_0 𝑁𝐼(cos⁡〖</a:t>
              </a:r>
              <a:r>
                <a:rPr lang="el-G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Θ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 〗+cos⁡〖</a:t>
              </a:r>
              <a:r>
                <a:rPr lang="el-G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Θ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_2 〗))/</a:t>
              </a:r>
              <a:r>
                <a:rPr lang="en-US" sz="1400" b="0" i="0">
                  <a:latin typeface="Cambria Math" panose="02040503050406030204" pitchFamily="18" charset="0"/>
                </a:rPr>
                <a:t>2𝐿</a:t>
              </a:r>
              <a:endParaRPr lang="en-US" sz="1400"/>
            </a:p>
          </xdr:txBody>
        </xdr:sp>
      </mc:Fallback>
    </mc:AlternateContent>
    <xdr:clientData/>
  </xdr:twoCellAnchor>
  <xdr:twoCellAnchor editAs="oneCell">
    <xdr:from>
      <xdr:col>4</xdr:col>
      <xdr:colOff>368872</xdr:colOff>
      <xdr:row>3</xdr:row>
      <xdr:rowOff>57150</xdr:rowOff>
    </xdr:from>
    <xdr:to>
      <xdr:col>13</xdr:col>
      <xdr:colOff>933449</xdr:colOff>
      <xdr:row>21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BE05DB-E9D5-4066-9D4C-D1D9A8B83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572" y="933450"/>
          <a:ext cx="6050977" cy="3562350"/>
        </a:xfrm>
        <a:prstGeom prst="rect">
          <a:avLst/>
        </a:prstGeom>
      </xdr:spPr>
    </xdr:pic>
    <xdr:clientData/>
  </xdr:twoCellAnchor>
  <xdr:twoCellAnchor>
    <xdr:from>
      <xdr:col>1</xdr:col>
      <xdr:colOff>295275</xdr:colOff>
      <xdr:row>24</xdr:row>
      <xdr:rowOff>114300</xdr:rowOff>
    </xdr:from>
    <xdr:to>
      <xdr:col>12</xdr:col>
      <xdr:colOff>476250</xdr:colOff>
      <xdr:row>29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8AB0C81-A267-43AD-B6F6-D92A177F9FF7}"/>
                </a:ext>
              </a:extLst>
            </xdr:cNvPr>
            <xdr:cNvSpPr txBox="1"/>
          </xdr:nvSpPr>
          <xdr:spPr>
            <a:xfrm>
              <a:off x="904875" y="5172075"/>
              <a:ext cx="7000875" cy="838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−7</m:t>
                            </m:r>
                          </m:sup>
                        </m:s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∗600∗0.37∗2</m:t>
                        </m:r>
                        <m:func>
                          <m:func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cos</m:t>
                            </m:r>
                          </m:fNam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func>
                              <m:func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sSup>
                                  <m:sSup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400" b="0" i="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tan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−1</m:t>
                                    </m:r>
                                  </m:sup>
                                </m:sSup>
                              </m:fName>
                              <m:e>
                                <m:f>
                                  <m:f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7.5</m:t>
                                    </m:r>
                                  </m:den>
                                </m:f>
                              </m:e>
                            </m:func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2∗0.15</m:t>
                        </m:r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n-US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0.001727(</m:t>
                    </m:r>
                    <m:r>
                      <m:rPr>
                        <m:nor/>
                      </m:rPr>
                      <a:rPr lang="ka-GE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ტესლა</m:t>
                    </m:r>
                    <m:r>
                      <m:rPr>
                        <m:nor/>
                      </m:rPr>
                      <a:rPr lang="en-US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ka-GE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  <m:r>
                      <m:rPr>
                        <m:nor/>
                      </m:rPr>
                      <a:rPr lang="en-US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17.26802</m:t>
                    </m:r>
                    <m:r>
                      <m:rPr>
                        <m:nor/>
                      </m:rPr>
                      <a:rPr lang="en-US" sz="1400"/>
                      <m:t> </m:t>
                    </m:r>
                    <m:r>
                      <m:rPr>
                        <m:nor/>
                      </m:rPr>
                      <a:rPr lang="ka-GE" sz="1400" b="0" i="0"/>
                      <m:t>(გაუსი)</m:t>
                    </m:r>
                    <m:r>
                      <m:rPr>
                        <m:nor/>
                      </m:rPr>
                      <a:rPr lang="en-US" sz="1400"/>
                      <m:t> 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8AB0C81-A267-43AD-B6F6-D92A177F9FF7}"/>
                </a:ext>
              </a:extLst>
            </xdr:cNvPr>
            <xdr:cNvSpPr txBox="1"/>
          </xdr:nvSpPr>
          <xdr:spPr>
            <a:xfrm>
              <a:off x="904875" y="5172075"/>
              <a:ext cx="7000875" cy="838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𝐵=(4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𝜋10^(−7)∗600∗0.37∗2 cos⁡〖(tan^(−1)⁡〖3/7.5〗)〗)/(</a:t>
              </a:r>
              <a:r>
                <a:rPr lang="en-US" sz="1400" b="0" i="0">
                  <a:latin typeface="Cambria Math" panose="02040503050406030204" pitchFamily="18" charset="0"/>
                </a:rPr>
                <a:t>2∗0.15)=</a:t>
              </a:r>
              <a:r>
                <a:rPr lang="en-US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"0.001727(</a:t>
              </a:r>
              <a:r>
                <a:rPr lang="ka-GE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ტესლა</a:t>
              </a:r>
              <a:r>
                <a:rPr lang="en-US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ka-GE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en-US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17.26802</a:t>
              </a:r>
              <a:r>
                <a:rPr lang="en-US" sz="1400" i="0">
                  <a:latin typeface="Cambria Math" panose="02040503050406030204" pitchFamily="18" charset="0"/>
                </a:rPr>
                <a:t> </a:t>
              </a:r>
              <a:r>
                <a:rPr lang="ka-GE" sz="1400" b="0" i="0">
                  <a:latin typeface="Cambria Math" panose="02040503050406030204" pitchFamily="18" charset="0"/>
                </a:rPr>
                <a:t>(გაუსი)</a:t>
              </a:r>
              <a:r>
                <a:rPr lang="en-US" sz="1400" i="0">
                  <a:latin typeface="Cambria Math" panose="02040503050406030204" pitchFamily="18" charset="0"/>
                </a:rPr>
                <a:t> </a:t>
              </a:r>
              <a:r>
                <a:rPr lang="en-US" sz="1400" i="0"/>
                <a:t>"</a:t>
              </a:r>
              <a:endParaRPr lang="en-US" sz="14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12</xdr:row>
      <xdr:rowOff>180974</xdr:rowOff>
    </xdr:from>
    <xdr:to>
      <xdr:col>11</xdr:col>
      <xdr:colOff>390525</xdr:colOff>
      <xdr:row>27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E4688E-D0B3-423C-80EB-006B50977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2800349"/>
          <a:ext cx="3771900" cy="28289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9524</xdr:colOff>
      <xdr:row>13</xdr:row>
      <xdr:rowOff>114299</xdr:rowOff>
    </xdr:from>
    <xdr:to>
      <xdr:col>5</xdr:col>
      <xdr:colOff>104774</xdr:colOff>
      <xdr:row>26</xdr:row>
      <xdr:rowOff>123824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31760E-3C28-4007-9793-82D9FB016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2924174"/>
          <a:ext cx="2486025" cy="2486025"/>
        </a:xfrm>
        <a:prstGeom prst="rect">
          <a:avLst/>
        </a:prstGeom>
        <a:ln>
          <a:solidFill>
            <a:schemeClr val="tx1">
              <a:alpha val="93000"/>
            </a:schemeClr>
          </a:solidFill>
        </a:ln>
      </xdr:spPr>
    </xdr:pic>
    <xdr:clientData/>
  </xdr:twoCellAnchor>
  <xdr:twoCellAnchor editAs="oneCell">
    <xdr:from>
      <xdr:col>12</xdr:col>
      <xdr:colOff>238125</xdr:colOff>
      <xdr:row>13</xdr:row>
      <xdr:rowOff>33300</xdr:rowOff>
    </xdr:from>
    <xdr:to>
      <xdr:col>16</xdr:col>
      <xdr:colOff>261900</xdr:colOff>
      <xdr:row>30</xdr:row>
      <xdr:rowOff>139920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8FEE4B-4BAB-44EE-A1E4-A56DEC64D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2843175"/>
          <a:ext cx="2090700" cy="334512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0</xdr:colOff>
      <xdr:row>11</xdr:row>
      <xdr:rowOff>95251</xdr:rowOff>
    </xdr:from>
    <xdr:to>
      <xdr:col>4</xdr:col>
      <xdr:colOff>85724</xdr:colOff>
      <xdr:row>13</xdr:row>
      <xdr:rowOff>114301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3944A4C-72D1-42FC-A16F-6749A5E28C33}"/>
                </a:ext>
              </a:extLst>
            </xdr:cNvPr>
            <xdr:cNvSpPr txBox="1"/>
          </xdr:nvSpPr>
          <xdr:spPr>
            <a:xfrm>
              <a:off x="0" y="2524126"/>
              <a:ext cx="2276474" cy="4000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3944A4C-72D1-42FC-A16F-6749A5E28C33}"/>
                </a:ext>
              </a:extLst>
            </xdr:cNvPr>
            <xdr:cNvSpPr txBox="1"/>
          </xdr:nvSpPr>
          <xdr:spPr>
            <a:xfrm>
              <a:off x="0" y="2524126"/>
              <a:ext cx="2276474" cy="4000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𝑉=𝑉_1+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12</xdr:col>
      <xdr:colOff>342899</xdr:colOff>
      <xdr:row>10</xdr:row>
      <xdr:rowOff>142876</xdr:rowOff>
    </xdr:from>
    <xdr:to>
      <xdr:col>16</xdr:col>
      <xdr:colOff>209549</xdr:colOff>
      <xdr:row>13</xdr:row>
      <xdr:rowOff>28576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686E63D-7D14-4450-8AD2-FF513979F841}"/>
                </a:ext>
              </a:extLst>
            </xdr:cNvPr>
            <xdr:cNvSpPr txBox="1"/>
          </xdr:nvSpPr>
          <xdr:spPr>
            <a:xfrm>
              <a:off x="6915149" y="2381251"/>
              <a:ext cx="1933575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8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686E63D-7D14-4450-8AD2-FF513979F841}"/>
                </a:ext>
              </a:extLst>
            </xdr:cNvPr>
            <xdr:cNvSpPr txBox="1"/>
          </xdr:nvSpPr>
          <xdr:spPr>
            <a:xfrm>
              <a:off x="6915149" y="2381251"/>
              <a:ext cx="1933575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𝑉=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5</xdr:col>
      <xdr:colOff>657224</xdr:colOff>
      <xdr:row>10</xdr:row>
      <xdr:rowOff>180976</xdr:rowOff>
    </xdr:from>
    <xdr:to>
      <xdr:col>10</xdr:col>
      <xdr:colOff>447675</xdr:colOff>
      <xdr:row>12</xdr:row>
      <xdr:rowOff>142876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4F129BC-C388-47C0-BDBA-223DE11189E4}"/>
                </a:ext>
              </a:extLst>
            </xdr:cNvPr>
            <xdr:cNvSpPr txBox="1"/>
          </xdr:nvSpPr>
          <xdr:spPr>
            <a:xfrm>
              <a:off x="3047999" y="2419351"/>
              <a:ext cx="2943226" cy="342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14:m>
                <m:oMath xmlns:m="http://schemas.openxmlformats.org/officeDocument/2006/math">
                  <m:r>
                    <a:rPr lang="en-US" sz="18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en-US" sz="18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8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8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8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endParaRPr lang="en-US" sz="18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4F129BC-C388-47C0-BDBA-223DE11189E4}"/>
                </a:ext>
              </a:extLst>
            </xdr:cNvPr>
            <xdr:cNvSpPr txBox="1"/>
          </xdr:nvSpPr>
          <xdr:spPr>
            <a:xfrm>
              <a:off x="3047999" y="2419351"/>
              <a:ext cx="2943226" cy="342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𝑉=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sz="1800"/>
                <a:t>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sz="1800"/>
                <a:t>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8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180975</xdr:rowOff>
    </xdr:from>
    <xdr:to>
      <xdr:col>8</xdr:col>
      <xdr:colOff>47626</xdr:colOff>
      <xdr:row>11</xdr:row>
      <xdr:rowOff>57150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0F912F3-6809-472A-A67D-2E7AD0C8FAFC}"/>
                </a:ext>
              </a:extLst>
            </xdr:cNvPr>
            <xdr:cNvSpPr txBox="1"/>
          </xdr:nvSpPr>
          <xdr:spPr>
            <a:xfrm>
              <a:off x="114300" y="609600"/>
              <a:ext cx="3438526" cy="1809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en-US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ka-GE" sz="1600" b="0" i="1">
                            <a:latin typeface="Cambria Math" panose="02040503050406030204" pitchFamily="18" charset="0"/>
                          </a:rPr>
                          <m:t>მიმდევრობით</m:t>
                        </m:r>
                      </m:sub>
                    </m:sSub>
                    <m:r>
                      <a:rPr lang="ka-GE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ka-GE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+…+</m:t>
                    </m:r>
                    <m:sSub>
                      <m:sSub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US" sz="1600"/>
            </a:p>
            <a:p>
              <a:endParaRPr lang="en-US" sz="16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ka-GE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ka-GE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პარალელურად</m:t>
                            </m:r>
                          </m:sub>
                        </m:sSub>
                      </m:den>
                    </m:f>
                    <m:r>
                      <a:rPr lang="ka-GE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+…+</m:t>
                    </m:r>
                    <m:f>
                      <m:f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0F912F3-6809-472A-A67D-2E7AD0C8FAFC}"/>
                </a:ext>
              </a:extLst>
            </xdr:cNvPr>
            <xdr:cNvSpPr txBox="1"/>
          </xdr:nvSpPr>
          <xdr:spPr>
            <a:xfrm>
              <a:off x="114300" y="609600"/>
              <a:ext cx="3438526" cy="1809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𝑅=𝑉/𝐼</a:t>
              </a:r>
              <a:endParaRPr lang="en-US" sz="1600" b="0"/>
            </a:p>
            <a:p>
              <a:pPr/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</a:t>
              </a:r>
              <a:r>
                <a:rPr lang="ka-GE" sz="1600" b="0" i="0">
                  <a:latin typeface="Cambria Math" panose="02040503050406030204" pitchFamily="18" charset="0"/>
                </a:rPr>
                <a:t>მიმდევრობით=</a:t>
              </a:r>
              <a:r>
                <a:rPr lang="en-US" sz="1600" b="0" i="0">
                  <a:latin typeface="Cambria Math" panose="02040503050406030204" pitchFamily="18" charset="0"/>
                </a:rPr>
                <a:t>𝑅</a:t>
              </a:r>
              <a:r>
                <a:rPr lang="ka-GE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1+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2+…+𝑅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endParaRPr lang="en-US" sz="1600"/>
            </a:p>
            <a:p>
              <a:pPr/>
              <a:endParaRPr lang="en-US" sz="1600"/>
            </a:p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1</a:t>
              </a:r>
              <a:r>
                <a:rPr lang="ka-GE" sz="1600" b="0" i="0">
                  <a:latin typeface="Cambria Math" panose="02040503050406030204" pitchFamily="18" charset="0"/>
                </a:rPr>
                <a:t>/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პარალელურად </a:t>
              </a:r>
              <a:r>
                <a:rPr lang="ka-GE" sz="1600" b="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𝑅_1 +1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𝑅_2 +…+1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𝑅_𝑛 </a:t>
              </a:r>
              <a:endParaRPr lang="en-US" sz="1600"/>
            </a:p>
          </xdr:txBody>
        </xdr:sp>
      </mc:Fallback>
    </mc:AlternateContent>
    <xdr:clientData/>
  </xdr:twoCellAnchor>
  <xdr:twoCellAnchor>
    <xdr:from>
      <xdr:col>1</xdr:col>
      <xdr:colOff>9525</xdr:colOff>
      <xdr:row>22</xdr:row>
      <xdr:rowOff>28575</xdr:rowOff>
    </xdr:from>
    <xdr:to>
      <xdr:col>16</xdr:col>
      <xdr:colOff>228600</xdr:colOff>
      <xdr:row>31</xdr:row>
      <xdr:rowOff>142875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09B3370-6190-4F12-A4D8-E3DB64282DB5}"/>
                </a:ext>
              </a:extLst>
            </xdr:cNvPr>
            <xdr:cNvSpPr txBox="1"/>
          </xdr:nvSpPr>
          <xdr:spPr>
            <a:xfrm>
              <a:off x="266700" y="4486275"/>
              <a:ext cx="8343900" cy="1828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ka-GE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ka-GE" sz="2000" b="0" i="1">
                            <a:latin typeface="Cambria Math" panose="02040503050406030204" pitchFamily="18" charset="0"/>
                          </a:rPr>
                          <m:t>ექ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sz="20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20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  <m:r>
                          <a:rPr lang="en-US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20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20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20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  <m:r>
                          <a:rPr lang="en-US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=3172 </m:t>
                    </m:r>
                    <m:r>
                      <m:rPr>
                        <m:sty m:val="p"/>
                      </m:rPr>
                      <a:rPr lang="el-G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Ω</m:t>
                    </m:r>
                  </m:oMath>
                </m:oMathPara>
              </a14:m>
              <a:endParaRPr lang="en-US" sz="20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ka-GE" sz="2000" b="0" i="1">
                            <a:latin typeface="Cambria Math" panose="02040503050406030204" pitchFamily="18" charset="0"/>
                          </a:rPr>
                          <m:t>ექ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=14.93 </m:t>
                    </m:r>
                    <m:r>
                      <a:rPr lang="ka-GE" sz="2000" b="0" i="1">
                        <a:latin typeface="Cambria Math" panose="02040503050406030204" pitchFamily="18" charset="0"/>
                      </a:rPr>
                      <m:t>ვ</m:t>
                    </m:r>
                  </m:oMath>
                </m:oMathPara>
              </a14:m>
              <a:endParaRPr lang="en-US" sz="20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ka-GE" sz="2000" b="0" i="1">
                            <a:latin typeface="Cambria Math" panose="02040503050406030204" pitchFamily="18" charset="0"/>
                          </a:rPr>
                          <m:t>ექ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ka-GE" sz="2000" b="0" i="1">
                                <a:latin typeface="Cambria Math" panose="02040503050406030204" pitchFamily="18" charset="0"/>
                              </a:rPr>
                              <m:t>ექ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ka-GE" sz="2000" b="0" i="1">
                                <a:latin typeface="Cambria Math" panose="02040503050406030204" pitchFamily="18" charset="0"/>
                              </a:rPr>
                              <m:t>ექ</m:t>
                            </m:r>
                          </m:sub>
                        </m:sSub>
                      </m:den>
                    </m:f>
                    <m:r>
                      <a:rPr lang="ka-GE" sz="2000" b="0" i="1">
                        <a:latin typeface="Cambria Math" panose="02040503050406030204" pitchFamily="18" charset="0"/>
                      </a:rPr>
                      <m:t>=0,0047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ka-GE" sz="2000" b="0" i="1">
                        <a:latin typeface="Cambria Math" panose="02040503050406030204" pitchFamily="18" charset="0"/>
                      </a:rPr>
                      <m:t>ა</m:t>
                    </m:r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09B3370-6190-4F12-A4D8-E3DB64282DB5}"/>
                </a:ext>
              </a:extLst>
            </xdr:cNvPr>
            <xdr:cNvSpPr txBox="1"/>
          </xdr:nvSpPr>
          <xdr:spPr>
            <a:xfrm>
              <a:off x="266700" y="4486275"/>
              <a:ext cx="8343900" cy="1828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𝑅</a:t>
              </a:r>
              <a:r>
                <a:rPr lang="ka-GE" sz="2000" b="0" i="0">
                  <a:latin typeface="Cambria Math" panose="02040503050406030204" pitchFamily="18" charset="0"/>
                </a:rPr>
                <a:t>_ექ</a:t>
              </a:r>
              <a:r>
                <a:rPr lang="en-US" sz="2000" b="0" i="0">
                  <a:latin typeface="Cambria Math" panose="02040503050406030204" pitchFamily="18" charset="0"/>
                </a:rPr>
                <a:t>=𝑅_1+〖</a:t>
              </a:r>
              <a:r>
                <a:rPr lang="en-US" sz="20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(1/𝑅_2 +1/(𝑅_3+𝑅_4 ))</a:t>
              </a:r>
              <a:r>
                <a:rPr lang="en-US" sz="2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</a:t>
              </a:r>
              <a:r>
                <a:rPr lang="en-US" sz="2000" b="0" i="0">
                  <a:latin typeface="Cambria Math" panose="02040503050406030204" pitchFamily="18" charset="0"/>
                </a:rPr>
                <a:t>−1)=3172 </a:t>
              </a:r>
              <a:r>
                <a:rPr lang="el-G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Ω</a:t>
              </a:r>
              <a:endParaRPr lang="en-US" sz="2000"/>
            </a:p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𝑉_</a:t>
              </a:r>
              <a:r>
                <a:rPr lang="ka-GE" sz="2000" b="0" i="0">
                  <a:latin typeface="Cambria Math" panose="02040503050406030204" pitchFamily="18" charset="0"/>
                </a:rPr>
                <a:t>ექ</a:t>
              </a:r>
              <a:r>
                <a:rPr lang="en-US" sz="2000" b="0" i="0">
                  <a:latin typeface="Cambria Math" panose="02040503050406030204" pitchFamily="18" charset="0"/>
                </a:rPr>
                <a:t>=𝑉_1+𝑉_2=14.93 </a:t>
              </a:r>
              <a:r>
                <a:rPr lang="ka-GE" sz="2000" b="0" i="0">
                  <a:latin typeface="Cambria Math" panose="02040503050406030204" pitchFamily="18" charset="0"/>
                </a:rPr>
                <a:t>ვ</a:t>
              </a:r>
              <a:endParaRPr lang="en-US" sz="2000"/>
            </a:p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𝐼_</a:t>
              </a:r>
              <a:r>
                <a:rPr lang="ka-GE" sz="2000" b="0" i="0">
                  <a:latin typeface="Cambria Math" panose="02040503050406030204" pitchFamily="18" charset="0"/>
                </a:rPr>
                <a:t>ექ</a:t>
              </a:r>
              <a:r>
                <a:rPr lang="en-US" sz="2000" b="0" i="0">
                  <a:latin typeface="Cambria Math" panose="02040503050406030204" pitchFamily="18" charset="0"/>
                </a:rPr>
                <a:t>=𝑉_</a:t>
              </a:r>
              <a:r>
                <a:rPr lang="ka-GE" sz="2000" b="0" i="0">
                  <a:latin typeface="Cambria Math" panose="02040503050406030204" pitchFamily="18" charset="0"/>
                </a:rPr>
                <a:t>ექ</a:t>
              </a:r>
              <a:r>
                <a:rPr lang="en-US" sz="2000" b="0" i="0">
                  <a:latin typeface="Cambria Math" panose="02040503050406030204" pitchFamily="18" charset="0"/>
                </a:rPr>
                <a:t>/𝑅_</a:t>
              </a:r>
              <a:r>
                <a:rPr lang="ka-GE" sz="2000" b="0" i="0">
                  <a:latin typeface="Cambria Math" panose="02040503050406030204" pitchFamily="18" charset="0"/>
                </a:rPr>
                <a:t>ექ</a:t>
              </a:r>
              <a:r>
                <a:rPr lang="en-US" sz="2000" b="0" i="0">
                  <a:latin typeface="Cambria Math" panose="02040503050406030204" pitchFamily="18" charset="0"/>
                </a:rPr>
                <a:t> </a:t>
              </a:r>
              <a:r>
                <a:rPr lang="ka-GE" sz="2000" b="0" i="0">
                  <a:latin typeface="Cambria Math" panose="02040503050406030204" pitchFamily="18" charset="0"/>
                </a:rPr>
                <a:t>=0,0047</a:t>
              </a:r>
              <a:r>
                <a:rPr lang="en-US" sz="2000" b="0" i="0">
                  <a:latin typeface="Cambria Math" panose="02040503050406030204" pitchFamily="18" charset="0"/>
                </a:rPr>
                <a:t> </a:t>
              </a:r>
              <a:r>
                <a:rPr lang="ka-GE" sz="2000" b="0" i="0">
                  <a:latin typeface="Cambria Math" panose="02040503050406030204" pitchFamily="18" charset="0"/>
                </a:rPr>
                <a:t>ა</a:t>
              </a:r>
              <a:endParaRPr lang="en-US" sz="2000"/>
            </a:p>
          </xdr:txBody>
        </xdr:sp>
      </mc:Fallback>
    </mc:AlternateContent>
    <xdr:clientData/>
  </xdr:twoCellAnchor>
  <xdr:twoCellAnchor editAs="oneCell">
    <xdr:from>
      <xdr:col>7</xdr:col>
      <xdr:colOff>514350</xdr:colOff>
      <xdr:row>0</xdr:row>
      <xdr:rowOff>428624</xdr:rowOff>
    </xdr:from>
    <xdr:to>
      <xdr:col>16</xdr:col>
      <xdr:colOff>571500</xdr:colOff>
      <xdr:row>22</xdr:row>
      <xdr:rowOff>68331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7BEF2D14-2B59-4B37-B297-CA7AC7AC2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09950" y="428624"/>
          <a:ext cx="5543550" cy="40974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242255</xdr:colOff>
      <xdr:row>1</xdr:row>
      <xdr:rowOff>156541</xdr:rowOff>
    </xdr:from>
    <xdr:to>
      <xdr:col>13</xdr:col>
      <xdr:colOff>437736</xdr:colOff>
      <xdr:row>17</xdr:row>
      <xdr:rowOff>41413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06ADF8-75DB-484B-B0F6-B637D0646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6820" y="810867"/>
          <a:ext cx="5098786" cy="2974285"/>
        </a:xfrm>
        <a:prstGeom prst="rect">
          <a:avLst/>
        </a:prstGeom>
      </xdr:spPr>
    </xdr:pic>
    <xdr:clientData/>
  </xdr:twoCellAnchor>
  <xdr:twoCellAnchor>
    <xdr:from>
      <xdr:col>2</xdr:col>
      <xdr:colOff>179732</xdr:colOff>
      <xdr:row>7</xdr:row>
      <xdr:rowOff>157369</xdr:rowOff>
    </xdr:from>
    <xdr:to>
      <xdr:col>4</xdr:col>
      <xdr:colOff>436907</xdr:colOff>
      <xdr:row>11</xdr:row>
      <xdr:rowOff>109744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2CBD593-4B07-44E7-888B-10119C8F4B53}"/>
                </a:ext>
              </a:extLst>
            </xdr:cNvPr>
            <xdr:cNvSpPr txBox="1"/>
          </xdr:nvSpPr>
          <xdr:spPr>
            <a:xfrm>
              <a:off x="1405558" y="1996108"/>
              <a:ext cx="1483001" cy="7143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𝑁𝐼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2CBD593-4B07-44E7-888B-10119C8F4B53}"/>
                </a:ext>
              </a:extLst>
            </xdr:cNvPr>
            <xdr:cNvSpPr txBox="1"/>
          </xdr:nvSpPr>
          <xdr:spPr>
            <a:xfrm>
              <a:off x="1405558" y="1996108"/>
              <a:ext cx="1483001" cy="7143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𝐵=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800" b="0" i="0">
                  <a:latin typeface="Cambria Math" panose="02040503050406030204" pitchFamily="18" charset="0"/>
                </a:rPr>
                <a:t>0  𝑁𝐼/𝐿</a:t>
              </a:r>
              <a:endParaRPr lang="en-US" sz="1800"/>
            </a:p>
          </xdr:txBody>
        </xdr:sp>
      </mc:Fallback>
    </mc:AlternateContent>
    <xdr:clientData/>
  </xdr:twoCellAnchor>
  <xdr:twoCellAnchor editAs="oneCell">
    <xdr:from>
      <xdr:col>1</xdr:col>
      <xdr:colOff>231912</xdr:colOff>
      <xdr:row>18</xdr:row>
      <xdr:rowOff>140804</xdr:rowOff>
    </xdr:from>
    <xdr:to>
      <xdr:col>14</xdr:col>
      <xdr:colOff>36442</xdr:colOff>
      <xdr:row>29</xdr:row>
      <xdr:rowOff>65249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982AC36-7DED-4BBA-ADFF-6725B8C97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825" y="4083326"/>
          <a:ext cx="7772400" cy="20199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1</xdr:row>
      <xdr:rowOff>180975</xdr:rowOff>
    </xdr:from>
    <xdr:to>
      <xdr:col>14</xdr:col>
      <xdr:colOff>455800</xdr:colOff>
      <xdr:row>28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60C6F-F613-4756-8CF7-77A073F38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676275"/>
          <a:ext cx="6856600" cy="50196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B489-A731-456E-8B69-90BDAD212723}">
  <dimension ref="A1:O11"/>
  <sheetViews>
    <sheetView zoomScaleNormal="100" workbookViewId="0">
      <selection activeCell="B5" sqref="B5"/>
    </sheetView>
  </sheetViews>
  <sheetFormatPr defaultRowHeight="15" x14ac:dyDescent="0.25"/>
  <cols>
    <col min="1" max="1" width="24.85546875" customWidth="1"/>
    <col min="2" max="15" width="12" customWidth="1"/>
  </cols>
  <sheetData>
    <row r="1" spans="1:15" ht="46.5" customHeight="1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4"/>
      <c r="L1" s="4"/>
      <c r="M1" s="4"/>
      <c r="N1" s="4"/>
      <c r="O1" s="4"/>
    </row>
    <row r="3" spans="1:15" ht="16.5" customHeight="1" x14ac:dyDescent="0.25">
      <c r="A3" s="30" t="s">
        <v>4</v>
      </c>
      <c r="B3" s="30"/>
      <c r="D3" s="31" t="s">
        <v>3</v>
      </c>
      <c r="E3" s="32"/>
      <c r="F3" s="33"/>
      <c r="H3" s="31" t="s">
        <v>9</v>
      </c>
      <c r="I3" s="32"/>
      <c r="J3" s="33"/>
    </row>
    <row r="4" spans="1:15" ht="16.5" customHeight="1" x14ac:dyDescent="0.25">
      <c r="A4" s="5" t="s">
        <v>8</v>
      </c>
      <c r="B4" s="6" t="s">
        <v>7</v>
      </c>
      <c r="D4" s="1" t="s">
        <v>1</v>
      </c>
      <c r="E4" s="1" t="s">
        <v>2</v>
      </c>
      <c r="F4" s="8" t="s">
        <v>11</v>
      </c>
      <c r="H4" s="1" t="s">
        <v>1</v>
      </c>
      <c r="I4" s="1" t="s">
        <v>2</v>
      </c>
      <c r="J4" s="8" t="s">
        <v>12</v>
      </c>
    </row>
    <row r="5" spans="1:15" ht="16.5" customHeight="1" x14ac:dyDescent="0.25">
      <c r="A5" s="5" t="s">
        <v>5</v>
      </c>
      <c r="B5" s="6" t="s">
        <v>6</v>
      </c>
      <c r="D5" s="2">
        <v>1</v>
      </c>
      <c r="E5" s="2">
        <v>0.25600000000000001</v>
      </c>
      <c r="F5" s="9">
        <f>((D5*10^(-3))*(E5*10^(-9)))/((8.854*10^(-12))*(0.0081*3.1415926535))</f>
        <v>1.1362281798472829</v>
      </c>
      <c r="H5" s="2">
        <v>5.5</v>
      </c>
      <c r="I5" s="3">
        <v>0.13400000000000001</v>
      </c>
      <c r="J5" s="9">
        <f>((H5*10^(-3))*(I5*10^(-9)))/((8.854*10^(-12))*(0.0081*3.1415926535))</f>
        <v>3.2710944083884663</v>
      </c>
    </row>
    <row r="6" spans="1:15" ht="16.5" customHeight="1" x14ac:dyDescent="0.25">
      <c r="A6" s="5" t="s">
        <v>10</v>
      </c>
      <c r="B6" s="6" t="s">
        <v>13</v>
      </c>
      <c r="D6" s="2">
        <v>5</v>
      </c>
      <c r="E6" s="2">
        <v>4.7E-2</v>
      </c>
      <c r="F6" s="9">
        <f t="shared" ref="F6:F11" si="0">((D6*10^(-3))*(E6*10^(-9)))/((8.854*10^(-12))*(0.0081*3.1415926535))</f>
        <v>1.0430219619691852</v>
      </c>
      <c r="H6" s="2">
        <v>10.5</v>
      </c>
      <c r="I6" s="3">
        <v>4.2999999999999997E-2</v>
      </c>
      <c r="J6" s="9">
        <f t="shared" ref="J6:J10" si="1">((H6*10^(-3))*(I6*10^(-9)))/((8.854*10^(-12))*(0.0081*3.1415926535))</f>
        <v>2.0039336843790942</v>
      </c>
    </row>
    <row r="7" spans="1:15" x14ac:dyDescent="0.25">
      <c r="D7" s="2">
        <v>10</v>
      </c>
      <c r="E7" s="2">
        <v>2.8000000000000001E-2</v>
      </c>
      <c r="F7" s="9">
        <f t="shared" si="0"/>
        <v>1.2427495717079653</v>
      </c>
      <c r="H7" s="2">
        <v>15.5</v>
      </c>
      <c r="I7" s="3">
        <v>2.7E-2</v>
      </c>
      <c r="J7" s="9">
        <f t="shared" si="1"/>
        <v>1.8574667705706551</v>
      </c>
    </row>
    <row r="8" spans="1:15" x14ac:dyDescent="0.25">
      <c r="B8" s="7"/>
      <c r="D8" s="2">
        <v>15</v>
      </c>
      <c r="E8" s="2">
        <v>2.1000000000000001E-2</v>
      </c>
      <c r="F8" s="9">
        <f t="shared" si="0"/>
        <v>1.3980932681714611</v>
      </c>
      <c r="H8" s="2">
        <v>20.5</v>
      </c>
      <c r="I8" s="3">
        <v>0.02</v>
      </c>
      <c r="J8" s="9">
        <f t="shared" si="1"/>
        <v>1.8197404442866638</v>
      </c>
    </row>
    <row r="9" spans="1:15" x14ac:dyDescent="0.25">
      <c r="D9" s="2">
        <v>20</v>
      </c>
      <c r="E9" s="2">
        <v>1.7000000000000001E-2</v>
      </c>
      <c r="F9" s="9">
        <f t="shared" si="0"/>
        <v>1.5090530513596725</v>
      </c>
      <c r="H9" s="2">
        <v>25.5</v>
      </c>
      <c r="I9" s="3">
        <v>1.7000000000000001E-2</v>
      </c>
      <c r="J9" s="9">
        <f t="shared" si="1"/>
        <v>1.9240426404835826</v>
      </c>
    </row>
    <row r="10" spans="1:15" x14ac:dyDescent="0.25">
      <c r="D10" s="2">
        <v>25</v>
      </c>
      <c r="E10" s="2">
        <v>1.4999999999999999E-2</v>
      </c>
      <c r="F10" s="9">
        <f t="shared" si="0"/>
        <v>1.6643967478231678</v>
      </c>
      <c r="H10" s="2">
        <v>30.5</v>
      </c>
      <c r="I10" s="3">
        <v>1.4E-2</v>
      </c>
      <c r="J10" s="9">
        <f t="shared" si="1"/>
        <v>1.8951930968546473</v>
      </c>
    </row>
    <row r="11" spans="1:15" x14ac:dyDescent="0.25">
      <c r="D11" s="2">
        <v>30</v>
      </c>
      <c r="E11" s="2">
        <v>1.2999999999999999E-2</v>
      </c>
      <c r="F11" s="9">
        <f t="shared" si="0"/>
        <v>1.7309726177360945</v>
      </c>
    </row>
  </sheetData>
  <mergeCells count="4">
    <mergeCell ref="A3:B3"/>
    <mergeCell ref="D3:F3"/>
    <mergeCell ref="H3:J3"/>
    <mergeCell ref="A1:J1"/>
  </mergeCells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D932282-9EE8-453B-9F52-342A150969D5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I!H5:H5</xm:f>
              <xm:sqref>I5</xm:sqref>
            </x14:sparkline>
            <x14:sparkline>
              <xm:f>I!H6:H6</xm:f>
              <xm:sqref>I6</xm:sqref>
            </x14:sparkline>
            <x14:sparkline>
              <xm:f>I!H7:H7</xm:f>
              <xm:sqref>I7</xm:sqref>
            </x14:sparkline>
            <x14:sparkline>
              <xm:f>I!H8:H8</xm:f>
              <xm:sqref>I8</xm:sqref>
            </x14:sparkline>
            <x14:sparkline>
              <xm:f>I!H9:H9</xm:f>
              <xm:sqref>I9</xm:sqref>
            </x14:sparkline>
            <x14:sparkline>
              <xm:f>I!H10:H10</xm:f>
              <xm:sqref>I10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7C43-2DDE-4B8C-A428-9607BE2E4181}">
  <dimension ref="A4:O10"/>
  <sheetViews>
    <sheetView tabSelected="1" workbookViewId="0">
      <selection activeCell="K32" sqref="K32"/>
    </sheetView>
  </sheetViews>
  <sheetFormatPr defaultRowHeight="15" x14ac:dyDescent="0.25"/>
  <cols>
    <col min="2" max="2" width="12.85546875" customWidth="1"/>
  </cols>
  <sheetData>
    <row r="4" spans="1:15" ht="13.5" customHeight="1" x14ac:dyDescent="0.35">
      <c r="A4" s="45" t="s">
        <v>65</v>
      </c>
      <c r="B4" s="45" t="s">
        <v>76</v>
      </c>
      <c r="C4" s="45"/>
      <c r="D4" t="s">
        <v>63</v>
      </c>
      <c r="E4" t="s">
        <v>64</v>
      </c>
      <c r="F4" s="45"/>
      <c r="G4" s="45"/>
      <c r="H4" s="45"/>
      <c r="I4" t="s">
        <v>66</v>
      </c>
      <c r="J4">
        <v>1.3</v>
      </c>
      <c r="K4" s="45"/>
      <c r="L4" s="45"/>
      <c r="M4" s="45"/>
      <c r="N4" s="45"/>
      <c r="O4" s="45"/>
    </row>
    <row r="5" spans="1:15" ht="18" x14ac:dyDescent="0.35">
      <c r="A5" t="s">
        <v>73</v>
      </c>
      <c r="B5" t="s">
        <v>75</v>
      </c>
      <c r="D5">
        <v>2</v>
      </c>
      <c r="E5">
        <v>6</v>
      </c>
      <c r="I5" t="s">
        <v>67</v>
      </c>
      <c r="J5">
        <v>0.74</v>
      </c>
    </row>
    <row r="6" spans="1:15" ht="18" x14ac:dyDescent="0.35">
      <c r="A6" t="s">
        <v>74</v>
      </c>
      <c r="B6" t="s">
        <v>77</v>
      </c>
      <c r="D6">
        <v>3</v>
      </c>
      <c r="E6">
        <v>6.9</v>
      </c>
      <c r="I6" t="s">
        <v>68</v>
      </c>
      <c r="J6">
        <v>0.5</v>
      </c>
    </row>
    <row r="7" spans="1:15" ht="18.75" x14ac:dyDescent="0.35">
      <c r="A7" t="s">
        <v>78</v>
      </c>
      <c r="B7" t="s">
        <v>79</v>
      </c>
      <c r="D7">
        <v>4</v>
      </c>
      <c r="E7">
        <v>7.5</v>
      </c>
      <c r="I7" t="s">
        <v>69</v>
      </c>
      <c r="J7">
        <v>0.4</v>
      </c>
    </row>
    <row r="8" spans="1:15" ht="18" x14ac:dyDescent="0.35">
      <c r="D8">
        <v>5</v>
      </c>
      <c r="E8">
        <v>8</v>
      </c>
      <c r="I8" t="s">
        <v>70</v>
      </c>
      <c r="J8">
        <v>0.4</v>
      </c>
    </row>
    <row r="9" spans="1:15" ht="18" x14ac:dyDescent="0.35">
      <c r="D9">
        <v>6</v>
      </c>
      <c r="E9">
        <v>8.3000000000000007</v>
      </c>
      <c r="I9" t="s">
        <v>71</v>
      </c>
      <c r="J9">
        <v>0.5</v>
      </c>
    </row>
    <row r="10" spans="1:15" ht="18" x14ac:dyDescent="0.35">
      <c r="D10">
        <v>7</v>
      </c>
      <c r="E10">
        <v>8.8000000000000007</v>
      </c>
      <c r="I10" t="s">
        <v>72</v>
      </c>
      <c r="J10">
        <v>1.75</v>
      </c>
    </row>
  </sheetData>
  <phoneticPr fontId="9" type="noConversion"/>
  <pageMargins left="0.25" right="0.25" top="0.75" bottom="0.75" header="0.3" footer="0.3"/>
  <pageSetup paperSize="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7F5-A16E-4044-B5A7-1D23C9BBB711}">
  <dimension ref="A1:O26"/>
  <sheetViews>
    <sheetView workbookViewId="0">
      <selection activeCell="B12" sqref="B12"/>
    </sheetView>
  </sheetViews>
  <sheetFormatPr defaultRowHeight="15" x14ac:dyDescent="0.25"/>
  <cols>
    <col min="2" max="2" width="7" customWidth="1"/>
    <col min="3" max="3" width="11.140625" customWidth="1"/>
    <col min="14" max="14" width="14.28515625" customWidth="1"/>
  </cols>
  <sheetData>
    <row r="1" spans="1:15" ht="39" customHeight="1" x14ac:dyDescent="0.25">
      <c r="A1" s="34" t="s">
        <v>16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x14ac:dyDescent="0.25">
      <c r="C2" s="10"/>
    </row>
    <row r="3" spans="1:15" x14ac:dyDescent="0.25">
      <c r="C3" s="10"/>
      <c r="D3" s="10"/>
    </row>
    <row r="4" spans="1:15" x14ac:dyDescent="0.25">
      <c r="B4" s="36" t="s">
        <v>4</v>
      </c>
      <c r="C4" s="37"/>
    </row>
    <row r="5" spans="1:15" x14ac:dyDescent="0.25">
      <c r="B5" s="11" t="s">
        <v>14</v>
      </c>
      <c r="C5" s="2" t="s">
        <v>24</v>
      </c>
    </row>
    <row r="6" spans="1:15" x14ac:dyDescent="0.25">
      <c r="B6" s="11" t="s">
        <v>17</v>
      </c>
      <c r="C6" s="2" t="s">
        <v>25</v>
      </c>
    </row>
    <row r="7" spans="1:15" x14ac:dyDescent="0.25">
      <c r="B7" s="11" t="s">
        <v>15</v>
      </c>
      <c r="C7" s="2" t="s">
        <v>38</v>
      </c>
    </row>
    <row r="8" spans="1:15" x14ac:dyDescent="0.25">
      <c r="B8" s="11" t="s">
        <v>18</v>
      </c>
      <c r="C8" s="2" t="s">
        <v>23</v>
      </c>
    </row>
    <row r="9" spans="1:15" ht="18.75" x14ac:dyDescent="0.35">
      <c r="B9" s="12" t="s">
        <v>19</v>
      </c>
      <c r="C9" s="2" t="s">
        <v>26</v>
      </c>
    </row>
    <row r="10" spans="1:15" ht="18.75" x14ac:dyDescent="0.35">
      <c r="B10" s="12" t="s">
        <v>20</v>
      </c>
      <c r="C10" s="2" t="s">
        <v>26</v>
      </c>
      <c r="E10" s="10"/>
    </row>
    <row r="11" spans="1:15" ht="18.75" x14ac:dyDescent="0.35">
      <c r="B11" s="12" t="s">
        <v>21</v>
      </c>
      <c r="C11" s="2" t="s">
        <v>22</v>
      </c>
    </row>
    <row r="12" spans="1:15" ht="18" x14ac:dyDescent="0.35">
      <c r="B12" s="22" t="s">
        <v>39</v>
      </c>
      <c r="C12" s="2" t="s">
        <v>40</v>
      </c>
    </row>
    <row r="26" spans="11:11" x14ac:dyDescent="0.25">
      <c r="K26" s="13"/>
    </row>
  </sheetData>
  <mergeCells count="2">
    <mergeCell ref="A1:O1"/>
    <mergeCell ref="B4:C4"/>
  </mergeCells>
  <phoneticPr fontId="9" type="noConversion"/>
  <pageMargins left="0.25" right="0.25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0A86-33F5-4671-9BE2-C9B2FA4F67DD}">
  <dimension ref="A1:Q10"/>
  <sheetViews>
    <sheetView workbookViewId="0">
      <selection activeCell="V11" sqref="V11"/>
    </sheetView>
  </sheetViews>
  <sheetFormatPr defaultRowHeight="15" x14ac:dyDescent="0.25"/>
  <cols>
    <col min="1" max="1" width="3" customWidth="1"/>
    <col min="2" max="2" width="11.5703125" customWidth="1"/>
    <col min="5" max="5" width="3" customWidth="1"/>
    <col min="6" max="6" width="11.5703125" customWidth="1"/>
    <col min="8" max="8" width="2.85546875" customWidth="1"/>
    <col min="9" max="9" width="12.140625" customWidth="1"/>
    <col min="10" max="10" width="11.5703125" customWidth="1"/>
    <col min="11" max="11" width="9.5703125" bestFit="1" customWidth="1"/>
    <col min="13" max="13" width="7.42578125" customWidth="1"/>
    <col min="14" max="14" width="2.7109375" customWidth="1"/>
    <col min="15" max="15" width="11.7109375" customWidth="1"/>
  </cols>
  <sheetData>
    <row r="1" spans="1:17" ht="32.25" customHeight="1" x14ac:dyDescent="0.25">
      <c r="A1" s="39" t="s">
        <v>27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4" spans="1:17" x14ac:dyDescent="0.25">
      <c r="A4" s="38" t="s">
        <v>33</v>
      </c>
      <c r="B4" s="38"/>
      <c r="C4" s="38"/>
      <c r="H4" s="38" t="s">
        <v>34</v>
      </c>
      <c r="I4" s="38"/>
      <c r="J4" s="38"/>
      <c r="N4" s="38" t="s">
        <v>35</v>
      </c>
      <c r="O4" s="38"/>
      <c r="P4" s="38"/>
    </row>
    <row r="5" spans="1:17" x14ac:dyDescent="0.25">
      <c r="A5" s="9"/>
      <c r="B5" s="14" t="s">
        <v>28</v>
      </c>
      <c r="C5" s="14" t="s">
        <v>29</v>
      </c>
      <c r="H5" s="9"/>
      <c r="I5" s="14" t="s">
        <v>28</v>
      </c>
      <c r="J5" s="14" t="s">
        <v>29</v>
      </c>
      <c r="N5" s="9"/>
      <c r="O5" s="14" t="s">
        <v>28</v>
      </c>
      <c r="P5" s="14" t="s">
        <v>29</v>
      </c>
    </row>
    <row r="6" spans="1:17" ht="18" x14ac:dyDescent="0.35">
      <c r="A6" s="9" t="s">
        <v>30</v>
      </c>
      <c r="B6" s="9">
        <v>3.9</v>
      </c>
      <c r="C6" s="9">
        <v>4.9800000000000004</v>
      </c>
      <c r="H6" s="9" t="s">
        <v>30</v>
      </c>
      <c r="I6" s="9">
        <v>3.9</v>
      </c>
      <c r="J6" s="9">
        <v>7.92</v>
      </c>
      <c r="N6" s="9" t="s">
        <v>30</v>
      </c>
      <c r="O6" s="9">
        <v>3.9</v>
      </c>
      <c r="P6" s="9">
        <v>9.81</v>
      </c>
    </row>
    <row r="7" spans="1:17" ht="18" x14ac:dyDescent="0.35">
      <c r="A7" s="9" t="s">
        <v>31</v>
      </c>
      <c r="B7" s="9">
        <v>6.8</v>
      </c>
      <c r="C7" s="9">
        <v>2.85</v>
      </c>
      <c r="H7" s="9" t="s">
        <v>31</v>
      </c>
      <c r="I7" s="9">
        <v>6.8</v>
      </c>
      <c r="J7" s="9">
        <v>1.86</v>
      </c>
      <c r="N7" s="9" t="s">
        <v>31</v>
      </c>
      <c r="O7" s="9">
        <v>6.8</v>
      </c>
      <c r="P7" s="9">
        <v>9.86</v>
      </c>
    </row>
    <row r="8" spans="1:17" ht="18" x14ac:dyDescent="0.35">
      <c r="A8" s="9" t="s">
        <v>32</v>
      </c>
      <c r="B8" s="17">
        <v>10</v>
      </c>
      <c r="C8" s="17">
        <v>1.96</v>
      </c>
      <c r="H8" s="9" t="s">
        <v>32</v>
      </c>
      <c r="I8" s="17">
        <v>10</v>
      </c>
      <c r="J8" s="17">
        <v>1.86</v>
      </c>
      <c r="N8" s="9" t="s">
        <v>32</v>
      </c>
      <c r="O8" s="17">
        <v>10</v>
      </c>
      <c r="P8" s="17">
        <v>9.84</v>
      </c>
    </row>
    <row r="9" spans="1:17" x14ac:dyDescent="0.25">
      <c r="A9" s="16"/>
      <c r="B9" s="18" t="s">
        <v>36</v>
      </c>
      <c r="C9" s="15">
        <f>SUM(C6:C8)</f>
        <v>9.7899999999999991</v>
      </c>
      <c r="H9" s="16"/>
      <c r="I9" s="18" t="s">
        <v>36</v>
      </c>
      <c r="J9" s="15">
        <f>(J6+J7)</f>
        <v>9.7799999999999994</v>
      </c>
      <c r="N9" s="16"/>
      <c r="O9" s="18" t="s">
        <v>36</v>
      </c>
      <c r="P9" s="19">
        <f>AVERAGE(P6:P8)</f>
        <v>9.8366666666666678</v>
      </c>
    </row>
    <row r="10" spans="1:17" x14ac:dyDescent="0.25">
      <c r="A10" s="16"/>
      <c r="B10" s="21" t="s">
        <v>37</v>
      </c>
      <c r="C10" s="15">
        <f>(ABS((10-C9)/10)*100)</f>
        <v>2.1000000000000085</v>
      </c>
      <c r="H10" s="16"/>
      <c r="I10" s="21" t="s">
        <v>37</v>
      </c>
      <c r="J10" s="15">
        <f>(ABS((10-J9)/10)*100)</f>
        <v>2.2000000000000064</v>
      </c>
      <c r="N10" s="16"/>
      <c r="O10" s="21" t="s">
        <v>37</v>
      </c>
      <c r="P10" s="20">
        <f>(ABS((10-P9)/10)*100)</f>
        <v>1.633333333333322</v>
      </c>
    </row>
  </sheetData>
  <mergeCells count="4">
    <mergeCell ref="A4:C4"/>
    <mergeCell ref="H4:J4"/>
    <mergeCell ref="N4:P4"/>
    <mergeCell ref="A1:Q1"/>
  </mergeCells>
  <phoneticPr fontId="9" type="noConversion"/>
  <pageMargins left="0.25" right="0.25" top="0.75" bottom="0.7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C8F6-3D81-4270-8CC2-113BF72AFF6F}">
  <dimension ref="A1:Q20"/>
  <sheetViews>
    <sheetView workbookViewId="0">
      <selection sqref="A1:Q1"/>
    </sheetView>
  </sheetViews>
  <sheetFormatPr defaultRowHeight="15" x14ac:dyDescent="0.25"/>
  <cols>
    <col min="1" max="1" width="3.85546875" customWidth="1"/>
    <col min="2" max="2" width="2" customWidth="1"/>
    <col min="3" max="3" width="9.5703125" customWidth="1"/>
    <col min="4" max="4" width="9.5703125" bestFit="1" customWidth="1"/>
    <col min="6" max="6" width="4.7109375" customWidth="1"/>
    <col min="7" max="7" width="4.5703125" customWidth="1"/>
  </cols>
  <sheetData>
    <row r="1" spans="1:17" ht="33.75" customHeight="1" x14ac:dyDescent="0.25">
      <c r="A1" s="39" t="s">
        <v>46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6" spans="1:17" ht="17.25" customHeight="1" x14ac:dyDescent="0.25"/>
    <row r="14" spans="1:17" x14ac:dyDescent="0.25">
      <c r="B14" s="36" t="s">
        <v>44</v>
      </c>
      <c r="C14" s="40"/>
      <c r="D14" s="40"/>
      <c r="E14" s="37"/>
    </row>
    <row r="15" spans="1:17" x14ac:dyDescent="0.25">
      <c r="B15" s="9"/>
      <c r="C15" s="25" t="s">
        <v>41</v>
      </c>
      <c r="D15" s="25" t="s">
        <v>42</v>
      </c>
      <c r="E15" s="25" t="s">
        <v>43</v>
      </c>
    </row>
    <row r="16" spans="1:17" x14ac:dyDescent="0.25">
      <c r="B16" s="9">
        <v>1</v>
      </c>
      <c r="C16" s="9">
        <v>1000</v>
      </c>
      <c r="D16" s="23">
        <f>E16/C16</f>
        <v>4.7000000000000002E-3</v>
      </c>
      <c r="E16" s="24">
        <v>4.7</v>
      </c>
    </row>
    <row r="17" spans="2:5" x14ac:dyDescent="0.25">
      <c r="B17" s="9">
        <v>2</v>
      </c>
      <c r="C17" s="9">
        <v>3900</v>
      </c>
      <c r="D17" s="23">
        <f t="shared" ref="D17:D19" si="0">E17/C17</f>
        <v>2.6230769230769233E-3</v>
      </c>
      <c r="E17" s="24">
        <v>10.23</v>
      </c>
    </row>
    <row r="18" spans="2:5" x14ac:dyDescent="0.25">
      <c r="B18" s="9">
        <v>3</v>
      </c>
      <c r="C18" s="9">
        <v>2200</v>
      </c>
      <c r="D18" s="23">
        <f t="shared" si="0"/>
        <v>2.0818181818181816E-3</v>
      </c>
      <c r="E18" s="24">
        <v>4.58</v>
      </c>
    </row>
    <row r="19" spans="2:5" x14ac:dyDescent="0.25">
      <c r="B19" s="9">
        <v>4</v>
      </c>
      <c r="C19" s="9">
        <v>2700</v>
      </c>
      <c r="D19" s="23">
        <f t="shared" si="0"/>
        <v>2.0851851851851851E-3</v>
      </c>
      <c r="E19" s="24">
        <v>5.63</v>
      </c>
    </row>
    <row r="20" spans="2:5" x14ac:dyDescent="0.25">
      <c r="D20" s="27"/>
    </row>
  </sheetData>
  <mergeCells count="2">
    <mergeCell ref="B14:E14"/>
    <mergeCell ref="A1:Q1"/>
  </mergeCells>
  <pageMargins left="0.25" right="0.25" top="0.75" bottom="0.75" header="0.3" footer="0.3"/>
  <pageSetup paperSize="9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371A-9F67-4F3D-B8D5-1EC47F7296F2}">
  <dimension ref="A1:O16"/>
  <sheetViews>
    <sheetView zoomScale="115" zoomScaleNormal="115" workbookViewId="0">
      <selection activeCell="P12" sqref="P12"/>
    </sheetView>
  </sheetViews>
  <sheetFormatPr defaultRowHeight="15" x14ac:dyDescent="0.25"/>
  <sheetData>
    <row r="1" spans="1:15" ht="51.75" customHeight="1" x14ac:dyDescent="0.25">
      <c r="A1" s="41" t="s">
        <v>45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3" spans="1:15" x14ac:dyDescent="0.25">
      <c r="A3" s="38" t="s">
        <v>4</v>
      </c>
      <c r="B3" s="38"/>
    </row>
    <row r="4" spans="1:15" x14ac:dyDescent="0.25">
      <c r="A4" s="26" t="s">
        <v>15</v>
      </c>
      <c r="B4" s="26">
        <f>900*1.16</f>
        <v>1044</v>
      </c>
    </row>
    <row r="5" spans="1:15" x14ac:dyDescent="0.25">
      <c r="A5" s="26" t="s">
        <v>14</v>
      </c>
      <c r="B5" s="26">
        <v>1.1599999999999999</v>
      </c>
    </row>
    <row r="6" spans="1:15" x14ac:dyDescent="0.25">
      <c r="A6" s="26" t="s">
        <v>18</v>
      </c>
      <c r="B6" s="26">
        <v>0.37</v>
      </c>
    </row>
    <row r="7" spans="1:15" ht="18" x14ac:dyDescent="0.25">
      <c r="A7" s="28" t="s">
        <v>47</v>
      </c>
      <c r="B7" s="26" t="s">
        <v>48</v>
      </c>
    </row>
    <row r="8" spans="1:15" x14ac:dyDescent="0.25">
      <c r="A8" s="28" t="s">
        <v>49</v>
      </c>
      <c r="B8" s="26">
        <v>0.15</v>
      </c>
    </row>
    <row r="9" spans="1:15" x14ac:dyDescent="0.25">
      <c r="A9" s="28" t="s">
        <v>50</v>
      </c>
      <c r="B9" s="26">
        <f>((4*PI()*10^(-7)*B4*B6*10^4)/B5)</f>
        <v>4.1846014145816053</v>
      </c>
    </row>
    <row r="12" spans="1:15" x14ac:dyDescent="0.25">
      <c r="A12" s="38" t="s">
        <v>51</v>
      </c>
      <c r="B12" s="38"/>
    </row>
    <row r="13" spans="1:15" x14ac:dyDescent="0.25">
      <c r="A13" s="9" t="s">
        <v>52</v>
      </c>
      <c r="B13" s="9" t="s">
        <v>54</v>
      </c>
    </row>
    <row r="14" spans="1:15" x14ac:dyDescent="0.25">
      <c r="A14" s="9" t="s">
        <v>53</v>
      </c>
      <c r="B14" s="9" t="s">
        <v>55</v>
      </c>
    </row>
    <row r="15" spans="1:15" x14ac:dyDescent="0.25">
      <c r="A15" s="9" t="s">
        <v>56</v>
      </c>
      <c r="B15" s="9" t="s">
        <v>57</v>
      </c>
    </row>
    <row r="16" spans="1:15" x14ac:dyDescent="0.25">
      <c r="A16" s="9" t="s">
        <v>58</v>
      </c>
      <c r="B16" s="9" t="s">
        <v>59</v>
      </c>
    </row>
  </sheetData>
  <mergeCells count="3">
    <mergeCell ref="A1:O1"/>
    <mergeCell ref="A3:B3"/>
    <mergeCell ref="A12:B12"/>
  </mergeCells>
  <pageMargins left="0.25" right="0.25" top="0.75" bottom="0.75" header="0.3" footer="0.3"/>
  <pageSetup paperSize="9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5AD0-7264-46D4-B59C-C56F06CBC265}">
  <dimension ref="A1:O29"/>
  <sheetViews>
    <sheetView workbookViewId="0">
      <selection activeCell="C7" sqref="C7"/>
    </sheetView>
  </sheetViews>
  <sheetFormatPr defaultRowHeight="15" x14ac:dyDescent="0.25"/>
  <cols>
    <col min="1" max="2" width="10.140625" customWidth="1"/>
  </cols>
  <sheetData>
    <row r="1" spans="1:15" ht="39" customHeight="1" x14ac:dyDescent="0.25">
      <c r="A1" s="39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3" spans="1:15" x14ac:dyDescent="0.25">
      <c r="A3" s="29" t="s">
        <v>62</v>
      </c>
      <c r="B3" s="43" t="s">
        <v>61</v>
      </c>
    </row>
    <row r="4" spans="1:15" x14ac:dyDescent="0.25">
      <c r="A4" s="29">
        <v>0</v>
      </c>
      <c r="B4" s="44">
        <v>9.9499999999999993</v>
      </c>
    </row>
    <row r="5" spans="1:15" x14ac:dyDescent="0.25">
      <c r="A5" s="29">
        <v>20</v>
      </c>
      <c r="B5" s="44">
        <v>8.1999999999999993</v>
      </c>
    </row>
    <row r="6" spans="1:15" x14ac:dyDescent="0.25">
      <c r="A6" s="29">
        <v>40</v>
      </c>
      <c r="B6" s="44">
        <v>6.7</v>
      </c>
    </row>
    <row r="7" spans="1:15" x14ac:dyDescent="0.25">
      <c r="A7" s="29">
        <v>60</v>
      </c>
      <c r="B7" s="44">
        <v>5.55</v>
      </c>
    </row>
    <row r="8" spans="1:15" x14ac:dyDescent="0.25">
      <c r="A8" s="29">
        <v>80</v>
      </c>
      <c r="B8" s="44">
        <v>4.42</v>
      </c>
    </row>
    <row r="9" spans="1:15" x14ac:dyDescent="0.25">
      <c r="A9" s="29">
        <v>100</v>
      </c>
      <c r="B9" s="44">
        <v>3.71</v>
      </c>
    </row>
    <row r="10" spans="1:15" x14ac:dyDescent="0.25">
      <c r="A10" s="29">
        <v>120</v>
      </c>
      <c r="B10" s="44">
        <v>3.05</v>
      </c>
    </row>
    <row r="11" spans="1:15" x14ac:dyDescent="0.25">
      <c r="A11" s="29">
        <v>140</v>
      </c>
      <c r="B11" s="44">
        <v>2.5099999999999998</v>
      </c>
    </row>
    <row r="12" spans="1:15" x14ac:dyDescent="0.25">
      <c r="A12" s="29">
        <v>160</v>
      </c>
      <c r="B12" s="44">
        <v>2.06</v>
      </c>
    </row>
    <row r="13" spans="1:15" x14ac:dyDescent="0.25">
      <c r="A13" s="29">
        <v>180</v>
      </c>
      <c r="B13" s="44">
        <v>1.69</v>
      </c>
    </row>
    <row r="14" spans="1:15" x14ac:dyDescent="0.25">
      <c r="A14" s="29">
        <v>200</v>
      </c>
      <c r="B14" s="44">
        <v>1.39</v>
      </c>
    </row>
    <row r="15" spans="1:15" x14ac:dyDescent="0.25">
      <c r="A15" s="29">
        <v>220</v>
      </c>
      <c r="B15" s="44">
        <v>1.1399999999999999</v>
      </c>
    </row>
    <row r="16" spans="1:15" x14ac:dyDescent="0.25">
      <c r="A16" s="29">
        <v>240</v>
      </c>
      <c r="B16" s="44">
        <v>0.93</v>
      </c>
    </row>
    <row r="17" spans="1:2" x14ac:dyDescent="0.25">
      <c r="A17" s="29">
        <v>260</v>
      </c>
      <c r="B17" s="44">
        <v>0.77</v>
      </c>
    </row>
    <row r="18" spans="1:2" x14ac:dyDescent="0.25">
      <c r="A18" s="29">
        <v>280</v>
      </c>
      <c r="B18" s="44">
        <v>0.63</v>
      </c>
    </row>
    <row r="19" spans="1:2" x14ac:dyDescent="0.25">
      <c r="A19" s="29">
        <v>300</v>
      </c>
      <c r="B19" s="44">
        <v>0.52</v>
      </c>
    </row>
    <row r="20" spans="1:2" x14ac:dyDescent="0.25">
      <c r="A20" s="29">
        <v>320</v>
      </c>
      <c r="B20" s="44">
        <v>0.43</v>
      </c>
    </row>
    <row r="21" spans="1:2" x14ac:dyDescent="0.25">
      <c r="A21" s="29">
        <v>340</v>
      </c>
      <c r="B21" s="44">
        <v>0.35</v>
      </c>
    </row>
    <row r="22" spans="1:2" x14ac:dyDescent="0.25">
      <c r="A22" s="29">
        <v>360</v>
      </c>
      <c r="B22" s="44">
        <v>0.28999999999999998</v>
      </c>
    </row>
    <row r="23" spans="1:2" x14ac:dyDescent="0.25">
      <c r="A23" s="29">
        <v>380</v>
      </c>
      <c r="B23" s="44">
        <v>0.24</v>
      </c>
    </row>
    <row r="24" spans="1:2" x14ac:dyDescent="0.25">
      <c r="A24" s="29">
        <v>400</v>
      </c>
      <c r="B24" s="44">
        <v>0.19</v>
      </c>
    </row>
    <row r="25" spans="1:2" x14ac:dyDescent="0.25">
      <c r="A25" s="29">
        <v>420</v>
      </c>
      <c r="B25" s="44">
        <v>0.16</v>
      </c>
    </row>
    <row r="26" spans="1:2" x14ac:dyDescent="0.25">
      <c r="A26" s="29">
        <v>440</v>
      </c>
      <c r="B26" s="44">
        <v>0.13</v>
      </c>
    </row>
    <row r="27" spans="1:2" x14ac:dyDescent="0.25">
      <c r="A27" s="29">
        <v>460</v>
      </c>
      <c r="B27" s="44">
        <v>0.11</v>
      </c>
    </row>
    <row r="28" spans="1:2" x14ac:dyDescent="0.25">
      <c r="A28" s="29">
        <v>480</v>
      </c>
      <c r="B28" s="44">
        <v>0.09</v>
      </c>
    </row>
    <row r="29" spans="1:2" x14ac:dyDescent="0.25">
      <c r="A29" s="29">
        <v>500</v>
      </c>
      <c r="B29" s="44">
        <v>7.0000000000000007E-2</v>
      </c>
    </row>
  </sheetData>
  <mergeCells count="1">
    <mergeCell ref="A1:O1"/>
  </mergeCells>
  <pageMargins left="0.25" right="0.25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</vt:lpstr>
      <vt:lpstr>II</vt:lpstr>
      <vt:lpstr>III</vt:lpstr>
      <vt:lpstr>IV</vt:lpstr>
      <vt:lpstr>V</vt:lpstr>
      <vt:lpstr>VI</vt:lpstr>
      <vt:lpstr>VII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kandashvili</dc:creator>
  <cp:lastModifiedBy>saba kandashvili</cp:lastModifiedBy>
  <cp:lastPrinted>2023-11-05T14:32:14Z</cp:lastPrinted>
  <dcterms:created xsi:type="dcterms:W3CDTF">2023-09-23T19:23:48Z</dcterms:created>
  <dcterms:modified xsi:type="dcterms:W3CDTF">2023-11-05T14:37:46Z</dcterms:modified>
</cp:coreProperties>
</file>