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PhysicsMechanics\"/>
    </mc:Choice>
  </mc:AlternateContent>
  <xr:revisionPtr revIDLastSave="0" documentId="13_ncr:1_{9BE06502-3D77-491C-9AF3-E4FB0DB42977}" xr6:coauthVersionLast="47" xr6:coauthVersionMax="47" xr10:uidLastSave="{00000000-0000-0000-0000-000000000000}"/>
  <bookViews>
    <workbookView xWindow="-120" yWindow="-120" windowWidth="29040" windowHeight="15720" activeTab="3" xr2:uid="{02603006-0041-44C1-99BD-A7230703DB2F}"/>
  </bookViews>
  <sheets>
    <sheet name="Experiment_1" sheetId="1" r:id="rId1"/>
    <sheet name="Experiment_2" sheetId="2" r:id="rId2"/>
    <sheet name="Experiment_3" sheetId="3" r:id="rId3"/>
    <sheet name="Experiment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 s="1"/>
  <c r="H4" i="2" s="1"/>
  <c r="F5" i="2"/>
  <c r="G5" i="2" s="1"/>
  <c r="H5" i="2" s="1"/>
  <c r="F6" i="2"/>
  <c r="G6" i="2" s="1"/>
  <c r="H6" i="2" s="1"/>
  <c r="F7" i="2"/>
  <c r="G7" i="2" s="1"/>
  <c r="H7" i="2" s="1"/>
  <c r="F8" i="2"/>
  <c r="G8" i="2" s="1"/>
  <c r="H8" i="2" s="1"/>
  <c r="M3" i="1"/>
  <c r="M4" i="1" s="1" a="1"/>
  <c r="M4" i="1" s="1"/>
  <c r="M5" i="1" s="1"/>
  <c r="M7" i="1" l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<sst xmlns="http://schemas.openxmlformats.org/spreadsheetml/2006/main" count="74" uniqueCount="70">
  <si>
    <t>σ =</t>
  </si>
  <si>
    <r>
      <rPr>
        <sz val="20"/>
        <color theme="1"/>
        <rFont val="Calibri"/>
        <family val="2"/>
        <scheme val="minor"/>
      </rPr>
      <t>ექსპერიმენტი I</t>
    </r>
    <r>
      <rPr>
        <sz val="12"/>
        <color theme="1"/>
        <rFont val="Calibri"/>
        <family val="2"/>
        <scheme val="minor"/>
      </rPr>
      <t xml:space="preserve">
ცდომილება</t>
    </r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</si>
  <si>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𝑎𝑣𝑔 </t>
    </r>
    <r>
      <rPr>
        <sz val="12"/>
        <color theme="1"/>
        <rFont val="Calibri"/>
        <family val="2"/>
        <scheme val="minor"/>
      </rPr>
      <t>=</t>
    </r>
  </si>
  <si>
    <r>
      <t>σ</t>
    </r>
    <r>
      <rPr>
        <vertAlign val="sub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=</t>
    </r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</si>
  <si>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</si>
  <si>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</si>
  <si>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</si>
  <si>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</si>
  <si>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</si>
  <si>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</si>
  <si>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</si>
  <si>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</si>
  <si>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</si>
  <si>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 = </t>
    </r>
  </si>
  <si>
    <r>
      <rPr>
        <b/>
        <sz val="18"/>
        <color theme="1"/>
        <rFont val="Calibri"/>
        <family val="2"/>
        <scheme val="minor"/>
      </rPr>
      <t>ექსპერიმენტი II</t>
    </r>
    <r>
      <rPr>
        <sz val="11"/>
        <color theme="1"/>
        <rFont val="Calibri"/>
        <family val="2"/>
        <scheme val="minor"/>
      </rPr>
      <t xml:space="preserve">
თავისუფალი ვარდნა</t>
    </r>
  </si>
  <si>
    <t>მანძილი
(მეტრი)</t>
  </si>
  <si>
    <t>ცდა 1
t(წმ)</t>
  </si>
  <si>
    <t>ცდა 2
t(წმ)</t>
  </si>
  <si>
    <t>ცდა 3
t(წმ)</t>
  </si>
  <si>
    <t>t
(წმ)</t>
  </si>
  <si>
    <t>ν
(მ/წმ)</t>
  </si>
  <si>
    <r>
      <t>ν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
(მ/წმ)</t>
    </r>
  </si>
  <si>
    <r>
      <t>g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</si>
  <si>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6"/>
        <color theme="1"/>
        <rFont val="Calibri"/>
        <family val="2"/>
        <scheme val="minor"/>
      </rPr>
      <t xml:space="preserve">საშ </t>
    </r>
    <r>
      <rPr>
        <sz val="16"/>
        <color theme="1"/>
        <rFont val="Calibri"/>
        <family val="2"/>
        <scheme val="minor"/>
      </rPr>
      <t>= 9.8070576 მ/წმ</t>
    </r>
    <r>
      <rPr>
        <vertAlign val="superscript"/>
        <sz val="16"/>
        <color theme="1"/>
        <rFont val="Calibri"/>
        <family val="2"/>
        <scheme val="minor"/>
      </rPr>
      <t>2</t>
    </r>
  </si>
  <si>
    <t>ცდომილება: 0.04076%</t>
  </si>
  <si>
    <r>
      <rPr>
        <b/>
        <sz val="18"/>
        <color theme="1"/>
        <rFont val="Calibri"/>
        <family val="2"/>
        <scheme val="minor"/>
      </rPr>
      <t>ექსპერიმენტი III</t>
    </r>
    <r>
      <rPr>
        <sz val="11"/>
        <color theme="1"/>
        <rFont val="Calibri"/>
        <family val="2"/>
        <scheme val="minor"/>
      </rPr>
      <t xml:space="preserve">
ნიუტონის მეორე კანონი</t>
    </r>
  </si>
  <si>
    <r>
      <rPr>
        <b/>
        <sz val="18"/>
        <color theme="1"/>
        <rFont val="Calibri"/>
        <family val="2"/>
        <scheme val="minor"/>
      </rPr>
      <t>ექსპერიმენტი IV</t>
    </r>
    <r>
      <rPr>
        <sz val="11"/>
        <color theme="1"/>
        <rFont val="Calibri"/>
        <family val="2"/>
        <scheme val="minor"/>
      </rPr>
      <t xml:space="preserve">
ხახუნის კოეფიციენტი</t>
    </r>
  </si>
  <si>
    <t>ცდა 1
(წმ)</t>
  </si>
  <si>
    <t>ცდა 2
(წმ)</t>
  </si>
  <si>
    <t>ცდა 3
(წმ)</t>
  </si>
  <si>
    <t>50 გრამი</t>
  </si>
  <si>
    <t>60 გრამი</t>
  </si>
  <si>
    <r>
      <t>აჩქარება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</si>
  <si>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rPr>
        <sz val="18"/>
        <color theme="1"/>
        <rFont val="Calibri"/>
        <family val="2"/>
        <scheme val="minor"/>
      </rPr>
      <t>f</t>
    </r>
    <r>
      <rPr>
        <vertAlign val="subscript"/>
        <sz val="18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ხახუნის 
კოეფიციენტი</t>
    </r>
  </si>
  <si>
    <t>საწყისი ოწნა:</t>
  </si>
  <si>
    <t>110გრ</t>
  </si>
  <si>
    <t>სიგრძე:</t>
  </si>
  <si>
    <t>50სმ</t>
  </si>
  <si>
    <t>ცდომილება:</t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</si>
  <si>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+ σ =</t>
    </r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</si>
  <si>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- σ =</t>
    </r>
  </si>
  <si>
    <t>70 გრამი</t>
  </si>
  <si>
    <t xml:space="preserve">პასუხები:
1) მაქსიმალურად შევამციროთ ცდომილება.
საწყისი სიჩქარე უნდა იყოს 0;
2) წინაღობის შედეგად აჩქარება შემცირდება;
</t>
  </si>
  <si>
    <t>3) როცა წინაღობის ძალა g-ს გაუტოლდება;
4) ერთდროულად;</t>
  </si>
  <si>
    <r>
      <t>ცდა 1
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(წმ)</t>
    </r>
  </si>
  <si>
    <r>
      <t>ცდა 2
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(წმ)</t>
    </r>
  </si>
  <si>
    <r>
      <t>ცდა 3
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(წმ)</t>
    </r>
  </si>
  <si>
    <t>20-900
(გრ)</t>
  </si>
  <si>
    <t>40-880
(გრ)</t>
  </si>
  <si>
    <t>4-1840
(გრ)</t>
  </si>
  <si>
    <r>
      <t>M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</si>
  <si>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</si>
  <si>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</si>
  <si>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</si>
  <si>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</t>
    </r>
  </si>
  <si>
    <t>0.4 მ</t>
  </si>
  <si>
    <t xml:space="preserve">D = </t>
  </si>
  <si>
    <r>
      <t>a</t>
    </r>
    <r>
      <rPr>
        <vertAlign val="subscript"/>
        <sz val="11"/>
        <color theme="1"/>
        <rFont val="Calibri"/>
        <family val="2"/>
        <scheme val="minor"/>
      </rPr>
      <t>1თეორიული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</si>
  <si>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</si>
  <si>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</si>
  <si>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t>I</t>
  </si>
  <si>
    <t>II</t>
  </si>
  <si>
    <t>III</t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</si>
  <si>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</si>
  <si>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</si>
  <si>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</si>
  <si>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</si>
  <si>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</si>
  <si>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</si>
  <si>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პასუხები:
1) აშკარად ჩანს;
2) ექსპერიმენტის ცდომილება არ აღემატება 0.1%-ს;
3) არ შეიცვლება ხახუნის კოეფიციენტი,  </t>
    </r>
    <r>
      <rPr>
        <b/>
        <sz val="12"/>
        <color theme="1"/>
        <rFont val="Calibri"/>
        <family val="2"/>
        <scheme val="minor"/>
      </rPr>
      <t xml:space="preserve">f(x) = </t>
    </r>
    <r>
      <rPr>
        <b/>
        <sz val="12"/>
        <color theme="1"/>
        <rFont val="Calibri"/>
        <family val="2"/>
      </rPr>
      <t>µmg</t>
    </r>
    <r>
      <rPr>
        <b/>
        <sz val="12"/>
        <color theme="1"/>
        <rFont val="Calibri"/>
        <family val="2"/>
        <scheme val="minor"/>
      </rPr>
      <t xml:space="preserve">;
</t>
    </r>
    <r>
      <rPr>
        <sz val="12"/>
        <color theme="1"/>
        <rFont val="Calibri"/>
        <family val="2"/>
        <scheme val="minor"/>
      </rPr>
      <t>4) ამის შედეგად ცდომილება გაიზრდება;
5) µ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არის მაქსიმალური მნიშვნელობა, µ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&gt; µ</t>
    </r>
    <r>
      <rPr>
        <vertAlign val="subscript"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;
6) კი, როდესაც 2 სხეულის ზედაპირი თითქმის იდეალურად ბრტყელია/გაპრიალებულია, ხახუნის კოეფიციენტი ბევრად აღემატება 1-ს;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</si>
</sst>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%"/>
    <numFmt numFmtId="168" formatCode="0.000000"/>
  </numFmts>
  <fonts count="18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165" fontId="4" fillId="0" borderId="3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Border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167" fontId="13" fillId="0" borderId="3" xfId="0" applyNumberFormat="1" applyFont="1" applyBorder="1"/>
    <xf numFmtId="0" fontId="12" fillId="0" borderId="6" xfId="0" applyFont="1" applyBorder="1"/>
    <xf numFmtId="0" fontId="12" fillId="0" borderId="11" xfId="0" applyFont="1" applyBorder="1"/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4" fillId="0" borderId="0" xfId="0" applyFont="1" applyBorder="1" applyAlignment="1"/>
    <xf numFmtId="0" fontId="0" fillId="0" borderId="7" xfId="0" applyFont="1" applyBorder="1" applyAlignment="1"/>
    <xf numFmtId="166" fontId="4" fillId="0" borderId="3" xfId="0" applyNumberFormat="1" applyFont="1" applyBorder="1"/>
    <xf numFmtId="0" fontId="0" fillId="0" borderId="2" xfId="0" applyFont="1" applyBorder="1" applyAlignment="1">
      <alignment horizontal="right"/>
    </xf>
    <xf numFmtId="168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/>
    <xf numFmtId="9" fontId="0" fillId="0" borderId="3" xfId="0" applyNumberFormat="1" applyBorder="1"/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a-GE" sz="1400"/>
              <a:t>სიჩქარის დროზე დამოკიდებულობის გრაფიკი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45792219010599"/>
          <c:y val="0.21190804597701149"/>
          <c:w val="0.79734988822599706"/>
          <c:h val="0.59667445017648657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dk1">
                    <a:tint val="885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Experiment_2!$F$4:$F$8</c:f>
              <c:numCache>
                <c:formatCode>0.000</c:formatCode>
                <c:ptCount val="5"/>
                <c:pt idx="0">
                  <c:v>0.22566666666666668</c:v>
                </c:pt>
                <c:pt idx="1">
                  <c:v>0.3193333333333333</c:v>
                </c:pt>
                <c:pt idx="2">
                  <c:v>0.39100000000000001</c:v>
                </c:pt>
                <c:pt idx="3">
                  <c:v>0.45100000000000001</c:v>
                </c:pt>
                <c:pt idx="4">
                  <c:v>0.55463333333333331</c:v>
                </c:pt>
              </c:numCache>
            </c:numRef>
          </c:xVal>
          <c:yVal>
            <c:numRef>
              <c:f>Experiment_2!$H$4:$H$8</c:f>
              <c:numCache>
                <c:formatCode>0.000</c:formatCode>
                <c:ptCount val="5"/>
                <c:pt idx="0">
                  <c:v>2.2156573116691285</c:v>
                </c:pt>
                <c:pt idx="1">
                  <c:v>3.131524008350731</c:v>
                </c:pt>
                <c:pt idx="2">
                  <c:v>3.836317135549872</c:v>
                </c:pt>
                <c:pt idx="3">
                  <c:v>4.434589800443459</c:v>
                </c:pt>
                <c:pt idx="4">
                  <c:v>5.4089789049822707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68-4C67-A714-0DF61C697D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6383759"/>
        <c:axId val="486385007"/>
      </c:scatterChart>
      <c:valAx>
        <c:axId val="48638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</a:t>
                </a:r>
                <a:r>
                  <a:rPr lang="ka-GE" sz="1400"/>
                  <a:t>(წმ)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7127052156455131"/>
              <c:y val="0.88769807222373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5007"/>
        <c:crosses val="autoZero"/>
        <c:crossBetween val="midCat"/>
      </c:valAx>
      <c:valAx>
        <c:axId val="4863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ν</a:t>
                </a:r>
                <a:r>
                  <a:rPr lang="en-US" sz="1400" baseline="-25000"/>
                  <a:t>f</a:t>
                </a:r>
                <a:r>
                  <a:rPr lang="ka-GE" sz="1400"/>
                  <a:t> (მ/წმ)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175230566534914E-2"/>
              <c:y val="0.13127554512035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117443</xdr:colOff>
      <xdr:row>19</xdr:row>
      <xdr:rowOff>79851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B91946-2A60-49A6-8D2B-BAD940717934}"/>
            </a:ext>
          </a:extLst>
        </xdr:cNvPr>
        <xdr:cNvSpPr txBox="1"/>
      </xdr:nvSpPr>
      <xdr:spPr>
        <a:xfrm>
          <a:off x="8651843" y="350885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447676</xdr:colOff>
      <xdr:row>5</xdr:row>
      <xdr:rowOff>214312</xdr:rowOff>
    </xdr:from>
    <xdr:ext cx="2314574" cy="838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𝑎𝑣𝑔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√(1/(𝑁−1) ∑24_(𝑖=1)^𝑁▒〖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(𝑥_0− 𝑥_𝑎𝑣𝑔)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485775</xdr:colOff>
      <xdr:row>2</xdr:row>
      <xdr:rowOff>366712</xdr:rowOff>
    </xdr:from>
    <xdr:ext cx="1530484" cy="5633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𝑎𝑣𝑔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𝑥_𝑎𝑣𝑔=  (∑24_(𝑖=1)^𝑁▒𝑥_𝑖 )/𝑁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419100</xdr:colOff>
      <xdr:row>8</xdr:row>
      <xdr:rowOff>290512</xdr:rowOff>
    </xdr:from>
    <xdr:ext cx="2847574" cy="727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</m:rad>
                      </m:den>
                    </m:f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 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𝑎𝑣𝑔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−1)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𝑚=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𝜎/√</a:t>
              </a:r>
              <a:r>
                <a:rPr lang="en-US" sz="1600" b="0" i="0">
                  <a:latin typeface="Cambria Math" panose="02040503050406030204" pitchFamily="18" charset="0"/>
                </a:rPr>
                <a:t>𝑁= √((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∑_(𝑖=1)^𝑁▒〖(𝑥_0− 𝑥_𝑎𝑣𝑔)〗^2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600" b="0" i="0">
                  <a:latin typeface="Cambria Math" panose="02040503050406030204" pitchFamily="18" charset="0"/>
                </a:rPr>
                <a:t>𝑁(𝑁−1)))</a:t>
              </a:r>
              <a:endParaRPr 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9</xdr:row>
      <xdr:rowOff>9525</xdr:rowOff>
    </xdr:from>
    <xdr:to>
      <xdr:col>8</xdr:col>
      <xdr:colOff>428624</xdr:colOff>
      <xdr:row>22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28B71-BE12-4812-8C66-3B371B36F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16946</xdr:colOff>
      <xdr:row>4</xdr:row>
      <xdr:rowOff>76201</xdr:rowOff>
    </xdr:from>
    <xdr:to>
      <xdr:col>11</xdr:col>
      <xdr:colOff>276225</xdr:colOff>
      <xdr:row>8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E035FC-FE1F-43AD-B71E-E8BB8D1C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3346" y="1619251"/>
          <a:ext cx="1478479" cy="1457324"/>
        </a:xfrm>
        <a:prstGeom prst="rect">
          <a:avLst/>
        </a:prstGeom>
      </xdr:spPr>
    </xdr:pic>
    <xdr:clientData/>
  </xdr:twoCellAnchor>
  <xdr:twoCellAnchor editAs="oneCell">
    <xdr:from>
      <xdr:col>11</xdr:col>
      <xdr:colOff>323850</xdr:colOff>
      <xdr:row>4</xdr:row>
      <xdr:rowOff>38100</xdr:rowOff>
    </xdr:from>
    <xdr:to>
      <xdr:col>13</xdr:col>
      <xdr:colOff>579782</xdr:colOff>
      <xdr:row>8</xdr:row>
      <xdr:rowOff>28147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8F35EF5-54CC-4841-9186-01A5F3909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893" y="1578665"/>
          <a:ext cx="1481759" cy="1514047"/>
        </a:xfrm>
        <a:prstGeom prst="rect">
          <a:avLst/>
        </a:prstGeom>
      </xdr:spPr>
    </xdr:pic>
    <xdr:clientData/>
  </xdr:twoCellAnchor>
  <xdr:twoCellAnchor>
    <xdr:from>
      <xdr:col>9</xdr:col>
      <xdr:colOff>97047</xdr:colOff>
      <xdr:row>4</xdr:row>
      <xdr:rowOff>118613</xdr:rowOff>
    </xdr:from>
    <xdr:to>
      <xdr:col>10</xdr:col>
      <xdr:colOff>539151</xdr:colOff>
      <xdr:row>4</xdr:row>
      <xdr:rowOff>370216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AA48A39-1936-4E1A-9C25-B28CF8C3F39F}"/>
            </a:ext>
          </a:extLst>
        </xdr:cNvPr>
        <xdr:cNvSpPr txBox="1"/>
      </xdr:nvSpPr>
      <xdr:spPr>
        <a:xfrm>
          <a:off x="5596387" y="1660585"/>
          <a:ext cx="1053141" cy="251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წინაღობის</a:t>
          </a:r>
          <a:r>
            <a:rPr lang="ka-GE" sz="800" baseline="0"/>
            <a:t> გარეშე</a:t>
          </a:r>
          <a:endParaRPr lang="en-US" sz="800"/>
        </a:p>
      </xdr:txBody>
    </xdr:sp>
    <xdr:clientData/>
  </xdr:twoCellAnchor>
  <xdr:twoCellAnchor>
    <xdr:from>
      <xdr:col>11</xdr:col>
      <xdr:colOff>452887</xdr:colOff>
      <xdr:row>4</xdr:row>
      <xdr:rowOff>111424</xdr:rowOff>
    </xdr:from>
    <xdr:to>
      <xdr:col>13</xdr:col>
      <xdr:colOff>0</xdr:colOff>
      <xdr:row>4</xdr:row>
      <xdr:rowOff>327085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E313892-8F01-4399-BCAF-889E5759AB16}"/>
            </a:ext>
          </a:extLst>
        </xdr:cNvPr>
        <xdr:cNvSpPr txBox="1"/>
      </xdr:nvSpPr>
      <xdr:spPr>
        <a:xfrm>
          <a:off x="7174302" y="1653396"/>
          <a:ext cx="769189" cy="215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წინაღობით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352424</xdr:colOff>
      <xdr:row>1</xdr:row>
      <xdr:rowOff>333375</xdr:rowOff>
    </xdr:from>
    <xdr:to>
      <xdr:col>10</xdr:col>
      <xdr:colOff>581024</xdr:colOff>
      <xdr:row>4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E566F8-1A0B-4481-80E8-19530B7414B9}"/>
            </a:ext>
          </a:extLst>
        </xdr:cNvPr>
        <xdr:cNvSpPr txBox="1"/>
      </xdr:nvSpPr>
      <xdr:spPr>
        <a:xfrm>
          <a:off x="5267324" y="885825"/>
          <a:ext cx="2771775" cy="1428750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a-GE" sz="1400" b="1"/>
            <a:t>პასუხები:</a:t>
          </a:r>
        </a:p>
        <a:p>
          <a:pPr algn="l"/>
          <a:r>
            <a:rPr lang="ka-GE" sz="1400"/>
            <a:t>1) აჩქარება გაიზრდება 2-ჯერ;</a:t>
          </a:r>
        </a:p>
        <a:p>
          <a:pPr algn="l"/>
          <a:r>
            <a:rPr lang="ka-GE" sz="1400"/>
            <a:t>2) აჩქარება შემცირდება 2-ჯერ;</a:t>
          </a:r>
        </a:p>
        <a:p>
          <a:pPr algn="l"/>
          <a:r>
            <a:rPr lang="ka-GE" sz="1400"/>
            <a:t>3) აჩქარება გაიზრდება 2-ჯერ;</a:t>
          </a:r>
        </a:p>
        <a:p>
          <a:pPr algn="l"/>
          <a:r>
            <a:rPr lang="ka-GE" sz="1400"/>
            <a:t>4) აჩქარება შემცირდება 4-ჯერ;</a:t>
          </a:r>
          <a:endParaRPr 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409812</xdr:colOff>
      <xdr:row>3</xdr:row>
      <xdr:rowOff>9525</xdr:rowOff>
    </xdr:from>
    <xdr:ext cx="1017843" cy="3963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D76284-7E2E-4C3B-91B8-84D1694FB28D}"/>
            </a:ext>
          </a:extLst>
        </xdr:cNvPr>
        <xdr:cNvSpPr txBox="1"/>
      </xdr:nvSpPr>
      <xdr:spPr>
        <a:xfrm>
          <a:off x="7182087" y="1009650"/>
          <a:ext cx="1017843" cy="396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800"/>
            <a:t>F</a:t>
          </a:r>
          <a:r>
            <a:rPr lang="ka-GE" sz="1800" baseline="-25000"/>
            <a:t>ხახ</a:t>
          </a:r>
          <a:r>
            <a:rPr lang="ka-GE" sz="1800"/>
            <a:t> = µ</a:t>
          </a:r>
          <a:r>
            <a:rPr lang="en-US" sz="1800"/>
            <a:t>N</a:t>
          </a:r>
        </a:p>
      </xdr:txBody>
    </xdr:sp>
    <xdr:clientData/>
  </xdr:oneCellAnchor>
  <xdr:oneCellAnchor>
    <xdr:from>
      <xdr:col>8</xdr:col>
      <xdr:colOff>342899</xdr:colOff>
      <xdr:row>3</xdr:row>
      <xdr:rowOff>438150</xdr:rowOff>
    </xdr:from>
    <xdr:ext cx="1114425" cy="4286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926709-62BB-433F-AB03-B65708F44994}"/>
            </a:ext>
          </a:extLst>
        </xdr:cNvPr>
        <xdr:cNvSpPr txBox="1"/>
      </xdr:nvSpPr>
      <xdr:spPr>
        <a:xfrm>
          <a:off x="7115174" y="1438275"/>
          <a:ext cx="1114425" cy="4286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ka-GE" sz="18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სრ</a:t>
          </a:r>
          <a:r>
            <a:rPr lang="ka-GE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µ</a:t>
          </a:r>
          <a:r>
            <a:rPr lang="en-US" sz="18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800"/>
            <a:t> </a:t>
          </a:r>
        </a:p>
      </xdr:txBody>
    </xdr:sp>
    <xdr:clientData/>
  </xdr:oneCellAnchor>
  <xdr:twoCellAnchor>
    <xdr:from>
      <xdr:col>7</xdr:col>
      <xdr:colOff>57150</xdr:colOff>
      <xdr:row>4</xdr:row>
      <xdr:rowOff>638175</xdr:rowOff>
    </xdr:from>
    <xdr:to>
      <xdr:col>11</xdr:col>
      <xdr:colOff>419101</xdr:colOff>
      <xdr:row>5</xdr:row>
      <xdr:rowOff>361950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65B1F6-B0A4-421F-BA1C-4133B74DB635}"/>
            </a:ext>
          </a:extLst>
        </xdr:cNvPr>
        <xdr:cNvSpPr txBox="1"/>
      </xdr:nvSpPr>
      <xdr:spPr>
        <a:xfrm>
          <a:off x="6362700" y="2371725"/>
          <a:ext cx="2657476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F</a:t>
          </a:r>
          <a:r>
            <a:rPr lang="en-US" sz="1800" baseline="30000"/>
            <a:t>max</a:t>
          </a:r>
          <a:r>
            <a:rPr lang="en-US" sz="1800"/>
            <a:t> = mg sin</a:t>
          </a:r>
          <a:r>
            <a:rPr lang="el-GR" sz="1800"/>
            <a:t>α = µ</a:t>
          </a:r>
          <a:r>
            <a:rPr lang="en-US" sz="1800"/>
            <a:t>mg cos</a:t>
          </a:r>
          <a:r>
            <a:rPr lang="el-GR" sz="1800"/>
            <a:t>α</a:t>
          </a:r>
          <a:endParaRPr lang="en-US" sz="1800"/>
        </a:p>
      </xdr:txBody>
    </xdr:sp>
    <xdr:clientData/>
  </xdr:twoCellAnchor>
  <xdr:twoCellAnchor>
    <xdr:from>
      <xdr:col>8</xdr:col>
      <xdr:colOff>66675</xdr:colOff>
      <xdr:row>4</xdr:row>
      <xdr:rowOff>171450</xdr:rowOff>
    </xdr:from>
    <xdr:to>
      <xdr:col>10</xdr:col>
      <xdr:colOff>447675</xdr:colOff>
      <xdr:row>4</xdr:row>
      <xdr:rowOff>533400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40F9C4D-E3C5-47CE-9FBD-77E1AB112BF0}"/>
            </a:ext>
          </a:extLst>
        </xdr:cNvPr>
        <xdr:cNvSpPr txBox="1"/>
      </xdr:nvSpPr>
      <xdr:spPr>
        <a:xfrm>
          <a:off x="6838950" y="1905000"/>
          <a:ext cx="1600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ma = mg - µ</a:t>
          </a:r>
          <a:r>
            <a:rPr lang="en-US" sz="1800" baseline="-25000"/>
            <a:t>k</a:t>
          </a:r>
          <a:r>
            <a:rPr lang="en-US" sz="1800"/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AF04-10AE-472A-9F56-F1601CEB5CA6}">
  <dimension ref="A1:M11"/>
  <sheetViews>
    <sheetView workbookViewId="0">
      <selection activeCell="K11" sqref="K11"/>
    </sheetView>
  </sheetViews>
  <sheetFormatPr defaultRowHeight="15" x14ac:dyDescent="0.25"/>
  <cols>
    <col min="1" max="1" width="7.140625" customWidth="1"/>
    <col min="11" max="11" width="22" customWidth="1"/>
  </cols>
  <sheetData>
    <row r="1" spans="1:13" ht="101.25" customHeight="1" x14ac:dyDescent="0.25">
      <c r="A1" s="43" t="s">
        <v>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ht="36" customHeight="1" x14ac:dyDescent="0.35">
      <c r="A2" s="2" t="s">
        <v>4</v>
      </c>
      <c r="B2" s="3">
        <v>2.1556999999999999</v>
      </c>
      <c r="C2" s="9"/>
      <c r="D2" s="9"/>
      <c r="E2" s="9"/>
      <c r="F2" s="9"/>
      <c r="G2" s="9"/>
    </row>
    <row r="3" spans="1:13" ht="36" customHeight="1" x14ac:dyDescent="0.35">
      <c r="A3" s="2" t="s">
        <v>5</v>
      </c>
      <c r="B3" s="3">
        <v>2.1499000000000001</v>
      </c>
      <c r="C3" s="9"/>
      <c r="D3" s="5"/>
      <c r="E3" s="6"/>
      <c r="F3" s="6"/>
      <c r="G3" s="7"/>
      <c r="L3" s="2" t="s">
        <v>2</v>
      </c>
      <c r="M3" s="3">
        <f>(SUM(B2:B11)/COUNT(B2:B11))</f>
        <v>2.1419900000000003</v>
      </c>
    </row>
    <row r="4" spans="1:13" ht="36" customHeight="1" x14ac:dyDescent="0.35">
      <c r="A4" s="2" t="s">
        <v>6</v>
      </c>
      <c r="B4" s="3">
        <v>2.1492</v>
      </c>
      <c r="C4" s="9"/>
      <c r="D4" s="8"/>
      <c r="E4" s="9"/>
      <c r="F4" s="9"/>
      <c r="G4" s="10"/>
      <c r="L4" s="2" t="s">
        <v>0</v>
      </c>
      <c r="M4" s="3" cm="1">
        <f t="array" ref="M4">SQRT((1/(COUNT(B2:B11)-1))*SUM((B2:B11-M3)^2))</f>
        <v>1.6009056464666733E-2</v>
      </c>
    </row>
    <row r="5" spans="1:13" ht="36" customHeight="1" x14ac:dyDescent="0.35">
      <c r="A5" s="2" t="s">
        <v>7</v>
      </c>
      <c r="B5" s="3">
        <v>2.1406000000000001</v>
      </c>
      <c r="C5" s="9"/>
      <c r="D5" s="11"/>
      <c r="E5" s="12"/>
      <c r="F5" s="12"/>
      <c r="G5" s="13"/>
      <c r="L5" s="2" t="s">
        <v>3</v>
      </c>
      <c r="M5" s="3">
        <f>M4/SQRT(COUNT(B2:B11))</f>
        <v>5.0625081618589779E-3</v>
      </c>
    </row>
    <row r="6" spans="1:13" ht="36" customHeight="1" x14ac:dyDescent="0.35">
      <c r="A6" s="2" t="s">
        <v>8</v>
      </c>
      <c r="B6" s="3">
        <v>2.1520999999999999</v>
      </c>
      <c r="D6" s="5"/>
      <c r="E6" s="6"/>
      <c r="F6" s="6"/>
      <c r="G6" s="6"/>
      <c r="H6" s="7"/>
      <c r="K6" s="28"/>
      <c r="L6" s="29" t="s">
        <v>39</v>
      </c>
      <c r="M6" s="30">
        <f>(M3+M4)</f>
        <v>2.1579990564646669</v>
      </c>
    </row>
    <row r="7" spans="1:13" ht="36" customHeight="1" x14ac:dyDescent="0.35">
      <c r="A7" s="2" t="s">
        <v>9</v>
      </c>
      <c r="B7" s="4">
        <v>2.1429999999999998</v>
      </c>
      <c r="D7" s="8"/>
      <c r="E7" s="9"/>
      <c r="F7" s="9"/>
      <c r="G7" s="9"/>
      <c r="H7" s="10"/>
      <c r="L7" s="31" t="s">
        <v>40</v>
      </c>
      <c r="M7" s="3">
        <f>(M3*M4)</f>
        <v>3.4291238856751498E-2</v>
      </c>
    </row>
    <row r="8" spans="1:13" ht="36" customHeight="1" x14ac:dyDescent="0.35">
      <c r="A8" s="2" t="s">
        <v>10</v>
      </c>
      <c r="B8" s="4">
        <v>2.1150000000000002</v>
      </c>
      <c r="D8" s="8"/>
      <c r="E8" s="9"/>
      <c r="F8" s="9"/>
      <c r="G8" s="9"/>
      <c r="H8" s="10"/>
      <c r="L8" s="14"/>
      <c r="M8" s="14"/>
    </row>
    <row r="9" spans="1:13" ht="36" customHeight="1" x14ac:dyDescent="0.35">
      <c r="A9" s="2" t="s">
        <v>11</v>
      </c>
      <c r="B9" s="3">
        <v>2.1555</v>
      </c>
      <c r="D9" s="5"/>
      <c r="E9" s="6"/>
      <c r="F9" s="6"/>
      <c r="G9" s="6"/>
      <c r="H9" s="6"/>
      <c r="I9" s="7"/>
    </row>
    <row r="10" spans="1:13" ht="36" customHeight="1" x14ac:dyDescent="0.35">
      <c r="A10" s="2" t="s">
        <v>12</v>
      </c>
      <c r="B10" s="3">
        <v>2.1478000000000002</v>
      </c>
      <c r="D10" s="8"/>
      <c r="E10" s="9"/>
      <c r="F10" s="9"/>
      <c r="G10" s="9"/>
      <c r="H10" s="9"/>
      <c r="I10" s="10"/>
    </row>
    <row r="11" spans="1:13" ht="36" customHeight="1" x14ac:dyDescent="0.35">
      <c r="A11" s="2" t="s">
        <v>13</v>
      </c>
      <c r="B11" s="3">
        <v>2.1111</v>
      </c>
      <c r="D11" s="11"/>
      <c r="E11" s="12"/>
      <c r="F11" s="12"/>
      <c r="G11" s="12"/>
      <c r="H11" s="12"/>
      <c r="I11" s="13"/>
    </row>
  </sheetData>
  <mergeCells count="1">
    <mergeCell ref="A1:M1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F488-8A07-44F3-B45D-4ED1CA3499D8}">
  <dimension ref="A1:N20"/>
  <sheetViews>
    <sheetView zoomScale="115" zoomScaleNormal="115" workbookViewId="0">
      <selection activeCell="T13" sqref="T13"/>
    </sheetView>
  </sheetViews>
  <sheetFormatPr defaultRowHeight="15" x14ac:dyDescent="0.25"/>
  <cols>
    <col min="2" max="9" width="9.140625" customWidth="1"/>
  </cols>
  <sheetData>
    <row r="1" spans="1:14" ht="46.5" customHeight="1" x14ac:dyDescent="0.25">
      <c r="A1" s="58" t="s">
        <v>14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3" spans="1:14" ht="30" customHeight="1" x14ac:dyDescent="0.25">
      <c r="B3" s="15" t="s">
        <v>15</v>
      </c>
      <c r="C3" s="16" t="s">
        <v>16</v>
      </c>
      <c r="D3" s="16" t="s">
        <v>17</v>
      </c>
      <c r="E3" s="16" t="s">
        <v>18</v>
      </c>
      <c r="F3" s="16" t="s">
        <v>19</v>
      </c>
      <c r="G3" s="16" t="s">
        <v>20</v>
      </c>
      <c r="H3" s="16" t="s">
        <v>21</v>
      </c>
      <c r="I3" s="16" t="s">
        <v>22</v>
      </c>
      <c r="J3" s="60" t="s">
        <v>42</v>
      </c>
      <c r="K3" s="61"/>
      <c r="L3" s="61"/>
      <c r="M3" s="61"/>
      <c r="N3" s="61"/>
    </row>
    <row r="4" spans="1:14" ht="30" customHeight="1" x14ac:dyDescent="0.25">
      <c r="B4" s="1">
        <v>0.25</v>
      </c>
      <c r="C4" s="18">
        <v>0.22600000000000001</v>
      </c>
      <c r="D4" s="18">
        <v>0.22600000000000001</v>
      </c>
      <c r="E4" s="18">
        <v>0.22500000000000001</v>
      </c>
      <c r="F4" s="17">
        <f>(AVERAGE(C4:E4))</f>
        <v>0.22566666666666668</v>
      </c>
      <c r="G4" s="17">
        <f>(B4/F4)</f>
        <v>1.1078286558345642</v>
      </c>
      <c r="H4" s="17">
        <f>G4*2</f>
        <v>2.2156573116691285</v>
      </c>
      <c r="I4" s="1">
        <v>9.7893340000000002</v>
      </c>
      <c r="J4" s="60"/>
      <c r="K4" s="61"/>
      <c r="L4" s="61"/>
      <c r="M4" s="61"/>
      <c r="N4" s="61"/>
    </row>
    <row r="5" spans="1:14" ht="30" customHeight="1" x14ac:dyDescent="0.25">
      <c r="B5" s="1">
        <v>0.5</v>
      </c>
      <c r="C5" s="18">
        <v>0.31900000000000001</v>
      </c>
      <c r="D5" s="18">
        <v>0.32</v>
      </c>
      <c r="E5" s="18">
        <v>0.31900000000000001</v>
      </c>
      <c r="F5" s="17">
        <f t="shared" ref="F5:F8" si="0">(AVERAGE(C5:E5))</f>
        <v>0.3193333333333333</v>
      </c>
      <c r="G5" s="17">
        <f t="shared" ref="G5:G8" si="1">(B5/F5)</f>
        <v>1.5657620041753655</v>
      </c>
      <c r="H5" s="17">
        <f t="shared" ref="H5:H8" si="2">G5*2</f>
        <v>3.131524008350731</v>
      </c>
      <c r="I5" s="1">
        <v>9.8269470000000005</v>
      </c>
      <c r="J5" s="60"/>
      <c r="K5" s="61"/>
      <c r="L5" s="61"/>
      <c r="M5" s="61"/>
      <c r="N5" s="61"/>
    </row>
    <row r="6" spans="1:14" ht="30" customHeight="1" x14ac:dyDescent="0.25">
      <c r="B6" s="1">
        <v>0.75</v>
      </c>
      <c r="C6" s="18">
        <v>0.39100000000000001</v>
      </c>
      <c r="D6" s="18">
        <v>0.39200000000000002</v>
      </c>
      <c r="E6" s="18">
        <v>0.39</v>
      </c>
      <c r="F6" s="17">
        <f t="shared" si="0"/>
        <v>0.39100000000000001</v>
      </c>
      <c r="G6" s="17">
        <f t="shared" si="1"/>
        <v>1.918158567774936</v>
      </c>
      <c r="H6" s="17">
        <f t="shared" si="2"/>
        <v>3.836317135549872</v>
      </c>
      <c r="I6" s="1">
        <v>9.811223</v>
      </c>
      <c r="J6" s="60"/>
      <c r="K6" s="61"/>
      <c r="L6" s="61"/>
      <c r="M6" s="61"/>
      <c r="N6" s="61"/>
    </row>
    <row r="7" spans="1:14" ht="30" customHeight="1" x14ac:dyDescent="0.25">
      <c r="B7" s="1">
        <v>1</v>
      </c>
      <c r="C7" s="18">
        <v>0.45200000000000001</v>
      </c>
      <c r="D7" s="18">
        <v>0.45100000000000001</v>
      </c>
      <c r="E7" s="18">
        <v>0.45</v>
      </c>
      <c r="F7" s="17">
        <f t="shared" si="0"/>
        <v>0.45100000000000001</v>
      </c>
      <c r="G7" s="17">
        <f t="shared" si="1"/>
        <v>2.2172949002217295</v>
      </c>
      <c r="H7" s="17">
        <f t="shared" si="2"/>
        <v>4.434589800443459</v>
      </c>
      <c r="I7" s="1">
        <v>9.8327930000000006</v>
      </c>
      <c r="J7" s="34"/>
      <c r="K7" s="33"/>
      <c r="L7" s="33"/>
      <c r="M7" s="33"/>
      <c r="N7" s="33"/>
    </row>
    <row r="8" spans="1:14" ht="30" customHeight="1" x14ac:dyDescent="0.25">
      <c r="B8" s="1">
        <v>1.5</v>
      </c>
      <c r="C8" s="1">
        <v>0.55730000000000002</v>
      </c>
      <c r="D8" s="1">
        <v>0.5575</v>
      </c>
      <c r="E8" s="1">
        <v>0.54910000000000003</v>
      </c>
      <c r="F8" s="17">
        <f t="shared" si="0"/>
        <v>0.55463333333333331</v>
      </c>
      <c r="G8" s="17">
        <f t="shared" si="1"/>
        <v>2.7044894524911354</v>
      </c>
      <c r="H8" s="17">
        <f t="shared" si="2"/>
        <v>5.4089789049822707</v>
      </c>
      <c r="I8" s="1">
        <v>9.774661</v>
      </c>
      <c r="J8" s="35"/>
      <c r="K8" s="33"/>
      <c r="L8" s="33"/>
      <c r="M8" s="33"/>
      <c r="N8" s="33"/>
    </row>
    <row r="9" spans="1:14" ht="30" customHeight="1" x14ac:dyDescent="0.25">
      <c r="J9" s="44" t="s">
        <v>43</v>
      </c>
      <c r="K9" s="45"/>
      <c r="L9" s="45"/>
      <c r="M9" s="45"/>
      <c r="N9" s="45"/>
    </row>
    <row r="10" spans="1:14" x14ac:dyDescent="0.25">
      <c r="J10" s="45"/>
      <c r="K10" s="45"/>
      <c r="L10" s="45"/>
      <c r="M10" s="45"/>
      <c r="N10" s="45"/>
    </row>
    <row r="11" spans="1:14" ht="15" customHeight="1" x14ac:dyDescent="0.25">
      <c r="J11" s="45"/>
      <c r="K11" s="45"/>
      <c r="L11" s="45"/>
      <c r="M11" s="45"/>
      <c r="N11" s="45"/>
    </row>
    <row r="12" spans="1:14" ht="15" customHeight="1" x14ac:dyDescent="0.25"/>
    <row r="13" spans="1:14" ht="15" customHeight="1" x14ac:dyDescent="0.25"/>
    <row r="14" spans="1:14" ht="15" customHeight="1" x14ac:dyDescent="0.25">
      <c r="J14" s="46" t="s">
        <v>23</v>
      </c>
      <c r="K14" s="47"/>
      <c r="L14" s="47"/>
      <c r="M14" s="48"/>
    </row>
    <row r="15" spans="1:14" ht="21" customHeight="1" x14ac:dyDescent="0.25">
      <c r="J15" s="49"/>
      <c r="K15" s="50"/>
      <c r="L15" s="50"/>
      <c r="M15" s="51"/>
    </row>
    <row r="16" spans="1:14" ht="21" customHeight="1" x14ac:dyDescent="0.25">
      <c r="J16" s="49"/>
      <c r="K16" s="50"/>
      <c r="L16" s="50"/>
      <c r="M16" s="51"/>
    </row>
    <row r="17" spans="10:13" ht="15" customHeight="1" x14ac:dyDescent="0.25">
      <c r="J17" s="52" t="s">
        <v>24</v>
      </c>
      <c r="K17" s="53"/>
      <c r="L17" s="53"/>
      <c r="M17" s="54"/>
    </row>
    <row r="18" spans="10:13" x14ac:dyDescent="0.25">
      <c r="J18" s="52"/>
      <c r="K18" s="53"/>
      <c r="L18" s="53"/>
      <c r="M18" s="54"/>
    </row>
    <row r="19" spans="10:13" x14ac:dyDescent="0.25">
      <c r="J19" s="52"/>
      <c r="K19" s="53"/>
      <c r="L19" s="53"/>
      <c r="M19" s="54"/>
    </row>
    <row r="20" spans="10:13" x14ac:dyDescent="0.25">
      <c r="J20" s="55"/>
      <c r="K20" s="56"/>
      <c r="L20" s="56"/>
      <c r="M20" s="57"/>
    </row>
  </sheetData>
  <mergeCells count="5">
    <mergeCell ref="J9:N11"/>
    <mergeCell ref="J14:M16"/>
    <mergeCell ref="J17:M20"/>
    <mergeCell ref="A1:N1"/>
    <mergeCell ref="J3:N6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11D4-4E51-4050-8FDC-C5145DCB4175}">
  <dimension ref="A1:N13"/>
  <sheetViews>
    <sheetView zoomScaleNormal="100" workbookViewId="0">
      <selection activeCell="N8" sqref="N8"/>
    </sheetView>
  </sheetViews>
  <sheetFormatPr defaultRowHeight="15" x14ac:dyDescent="0.25"/>
  <cols>
    <col min="1" max="1" width="6.5703125" customWidth="1"/>
    <col min="2" max="2" width="7.140625" customWidth="1"/>
    <col min="4" max="11" width="12.7109375" customWidth="1"/>
  </cols>
  <sheetData>
    <row r="1" spans="1:14" ht="43.5" customHeight="1" x14ac:dyDescent="0.25">
      <c r="A1" s="58" t="s">
        <v>25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21"/>
      <c r="M1" s="21"/>
      <c r="N1" s="21"/>
    </row>
    <row r="2" spans="1:14" ht="33" x14ac:dyDescent="0.25">
      <c r="A2" s="37" t="s">
        <v>56</v>
      </c>
      <c r="B2" s="38" t="s">
        <v>55</v>
      </c>
      <c r="D2" s="1"/>
      <c r="E2" s="16" t="s">
        <v>44</v>
      </c>
      <c r="F2" s="16" t="s">
        <v>45</v>
      </c>
      <c r="G2" s="16" t="s">
        <v>46</v>
      </c>
      <c r="H2" s="42"/>
      <c r="I2" s="33"/>
      <c r="J2" s="33"/>
      <c r="K2" s="33"/>
    </row>
    <row r="3" spans="1:14" ht="30" x14ac:dyDescent="0.25">
      <c r="A3" s="37" t="s">
        <v>50</v>
      </c>
      <c r="B3" s="39">
        <v>0.52</v>
      </c>
      <c r="D3" s="16" t="s">
        <v>47</v>
      </c>
      <c r="E3" s="18">
        <v>1.6779999999999999</v>
      </c>
      <c r="F3" s="1">
        <v>1.6709000000000001</v>
      </c>
      <c r="G3" s="1">
        <v>1.6661999999999999</v>
      </c>
      <c r="H3" s="33"/>
      <c r="I3" s="33"/>
      <c r="J3" s="33"/>
      <c r="K3" s="33"/>
    </row>
    <row r="4" spans="1:14" ht="45" customHeight="1" x14ac:dyDescent="0.25">
      <c r="A4" s="37" t="s">
        <v>51</v>
      </c>
      <c r="B4" s="39">
        <v>0.02</v>
      </c>
      <c r="D4" s="16" t="s">
        <v>48</v>
      </c>
      <c r="E4" s="1">
        <v>1.2065999999999999</v>
      </c>
      <c r="F4" s="1">
        <v>1.1960999999999999</v>
      </c>
      <c r="G4" s="18">
        <v>1.2</v>
      </c>
      <c r="H4" s="33"/>
      <c r="I4" s="33"/>
      <c r="J4" s="33"/>
      <c r="K4" s="33"/>
    </row>
    <row r="5" spans="1:14" ht="45" customHeight="1" x14ac:dyDescent="0.25">
      <c r="A5" s="37" t="s">
        <v>52</v>
      </c>
      <c r="B5" s="39">
        <v>0.92</v>
      </c>
      <c r="D5" s="16" t="s">
        <v>49</v>
      </c>
      <c r="E5" s="18">
        <v>1.79</v>
      </c>
      <c r="F5" s="18">
        <v>1.79</v>
      </c>
      <c r="G5" s="18">
        <v>1.77</v>
      </c>
      <c r="H5" s="33"/>
      <c r="I5" s="33"/>
      <c r="J5" s="33"/>
      <c r="K5" s="33"/>
    </row>
    <row r="6" spans="1:14" ht="45" customHeight="1" x14ac:dyDescent="0.25">
      <c r="A6" s="37" t="s">
        <v>53</v>
      </c>
      <c r="B6" s="39">
        <v>0.36</v>
      </c>
      <c r="H6" s="33"/>
      <c r="I6" s="33"/>
      <c r="J6" s="33"/>
      <c r="K6" s="33"/>
    </row>
    <row r="7" spans="1:14" ht="45" customHeight="1" x14ac:dyDescent="0.25">
      <c r="A7" s="37" t="s">
        <v>54</v>
      </c>
      <c r="B7" s="39">
        <v>0.02</v>
      </c>
      <c r="D7" s="62" t="s">
        <v>60</v>
      </c>
      <c r="E7" s="63"/>
      <c r="G7" s="62" t="s">
        <v>61</v>
      </c>
      <c r="H7" s="63"/>
      <c r="J7" s="62" t="s">
        <v>62</v>
      </c>
      <c r="K7" s="63"/>
    </row>
    <row r="8" spans="1:14" ht="45" customHeight="1" x14ac:dyDescent="0.35">
      <c r="A8" s="37" t="s">
        <v>52</v>
      </c>
      <c r="B8" s="39">
        <v>1.84</v>
      </c>
      <c r="D8" s="36" t="s">
        <v>59</v>
      </c>
      <c r="E8" s="40">
        <v>1.6717</v>
      </c>
      <c r="G8" s="36" t="s">
        <v>63</v>
      </c>
      <c r="H8" s="40">
        <v>1.2009000000000001</v>
      </c>
      <c r="J8" s="36" t="s">
        <v>64</v>
      </c>
      <c r="K8" s="40">
        <v>1.7833000000000001</v>
      </c>
    </row>
    <row r="9" spans="1:14" ht="45" customHeight="1" x14ac:dyDescent="0.35">
      <c r="D9" s="36" t="s">
        <v>58</v>
      </c>
      <c r="E9" s="40">
        <v>0.2863</v>
      </c>
      <c r="G9" s="36" t="s">
        <v>66</v>
      </c>
      <c r="H9" s="40">
        <v>0.55469999999999997</v>
      </c>
      <c r="J9" s="36" t="s">
        <v>65</v>
      </c>
      <c r="K9" s="40">
        <v>0.25159999999999999</v>
      </c>
    </row>
    <row r="10" spans="1:14" ht="45" customHeight="1" x14ac:dyDescent="0.35">
      <c r="D10" s="36" t="s">
        <v>57</v>
      </c>
      <c r="E10" s="40">
        <v>0.21329999999999999</v>
      </c>
      <c r="G10" s="36" t="s">
        <v>67</v>
      </c>
      <c r="H10" s="40">
        <v>0.42649999999999999</v>
      </c>
      <c r="J10" s="36" t="s">
        <v>68</v>
      </c>
      <c r="K10" s="40">
        <v>0.21329999999999999</v>
      </c>
    </row>
    <row r="11" spans="1:14" ht="45" customHeight="1" x14ac:dyDescent="0.25">
      <c r="D11" s="36" t="s">
        <v>38</v>
      </c>
      <c r="E11" s="41">
        <v>0.34</v>
      </c>
      <c r="G11" s="36" t="s">
        <v>38</v>
      </c>
      <c r="H11" s="41">
        <v>0.3</v>
      </c>
      <c r="J11" s="36" t="s">
        <v>38</v>
      </c>
      <c r="K11" s="41">
        <v>0.18</v>
      </c>
    </row>
    <row r="12" spans="1:14" ht="45" customHeight="1" x14ac:dyDescent="0.25"/>
    <row r="13" spans="1:14" ht="45" customHeight="1" x14ac:dyDescent="0.25"/>
  </sheetData>
  <mergeCells count="4">
    <mergeCell ref="D7:E7"/>
    <mergeCell ref="G7:H7"/>
    <mergeCell ref="J7:K7"/>
    <mergeCell ref="A1:K1"/>
  </mergeCells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9C81-82B6-45CB-A056-2EC90B7C30A0}">
  <dimension ref="A1:O19"/>
  <sheetViews>
    <sheetView tabSelected="1" workbookViewId="0">
      <selection activeCell="A11" sqref="A11:L19"/>
    </sheetView>
  </sheetViews>
  <sheetFormatPr defaultRowHeight="15" x14ac:dyDescent="0.25"/>
  <cols>
    <col min="1" max="1" width="3.7109375" customWidth="1"/>
    <col min="2" max="7" width="15.140625" customWidth="1"/>
    <col min="8" max="8" width="7" customWidth="1"/>
  </cols>
  <sheetData>
    <row r="1" spans="1:15" ht="48.75" customHeight="1" x14ac:dyDescent="0.25">
      <c r="A1" s="58" t="s">
        <v>26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21"/>
      <c r="N1" s="21"/>
      <c r="O1" s="21"/>
    </row>
    <row r="4" spans="1:15" ht="57.75" customHeight="1" x14ac:dyDescent="0.25">
      <c r="B4" s="1"/>
      <c r="C4" s="16" t="s">
        <v>27</v>
      </c>
      <c r="D4" s="16" t="s">
        <v>28</v>
      </c>
      <c r="E4" s="16" t="s">
        <v>29</v>
      </c>
      <c r="F4" s="16" t="s">
        <v>32</v>
      </c>
      <c r="G4" s="16" t="s">
        <v>33</v>
      </c>
    </row>
    <row r="5" spans="1:15" ht="57.75" customHeight="1" x14ac:dyDescent="0.25">
      <c r="B5" s="19" t="s">
        <v>30</v>
      </c>
      <c r="C5" s="19">
        <v>1.4676</v>
      </c>
      <c r="D5" s="19">
        <v>1.4705999999999999</v>
      </c>
      <c r="E5" s="19">
        <v>1.4693000000000001</v>
      </c>
      <c r="F5" s="19">
        <v>0.556917</v>
      </c>
      <c r="G5" s="19">
        <v>0.40139000000000002</v>
      </c>
    </row>
    <row r="6" spans="1:15" ht="57.75" customHeight="1" x14ac:dyDescent="0.25">
      <c r="B6" s="19" t="s">
        <v>31</v>
      </c>
      <c r="C6" s="19">
        <v>0.96840000000000004</v>
      </c>
      <c r="D6" s="19">
        <v>0.97640000000000005</v>
      </c>
      <c r="E6" s="19">
        <v>0.97009999999999996</v>
      </c>
      <c r="F6" s="19">
        <v>1.0628120000000001</v>
      </c>
      <c r="G6" s="19">
        <v>0.40792</v>
      </c>
    </row>
    <row r="7" spans="1:15" ht="57.75" customHeight="1" x14ac:dyDescent="0.25">
      <c r="B7" s="19" t="s">
        <v>41</v>
      </c>
      <c r="C7" s="19">
        <v>0.7984</v>
      </c>
      <c r="D7" s="20">
        <v>0.80100000000000005</v>
      </c>
      <c r="E7" s="19">
        <v>0.79679999999999995</v>
      </c>
      <c r="F7" s="32">
        <v>1.5625</v>
      </c>
      <c r="G7" s="19">
        <v>0.40544999999999998</v>
      </c>
    </row>
    <row r="8" spans="1:15" x14ac:dyDescent="0.25">
      <c r="I8" s="5"/>
      <c r="J8" s="26" t="s">
        <v>34</v>
      </c>
      <c r="K8" s="24" t="s">
        <v>35</v>
      </c>
    </row>
    <row r="9" spans="1:15" x14ac:dyDescent="0.25">
      <c r="I9" s="11"/>
      <c r="J9" s="27" t="s">
        <v>36</v>
      </c>
      <c r="K9" s="25" t="s">
        <v>37</v>
      </c>
    </row>
    <row r="10" spans="1:15" ht="15.75" x14ac:dyDescent="0.25">
      <c r="B10" s="22"/>
      <c r="I10" s="64" t="s">
        <v>38</v>
      </c>
      <c r="J10" s="65"/>
      <c r="K10" s="23">
        <v>1E-3</v>
      </c>
    </row>
    <row r="11" spans="1:15" ht="15" customHeight="1" x14ac:dyDescent="0.25">
      <c r="A11" s="66" t="s">
        <v>69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</row>
    <row r="12" spans="1:15" x14ac:dyDescent="0.25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</row>
    <row r="13" spans="1:15" x14ac:dyDescent="0.25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</row>
    <row r="14" spans="1:15" x14ac:dyDescent="0.25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</row>
    <row r="15" spans="1:15" x14ac:dyDescent="0.25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</row>
    <row r="16" spans="1:15" x14ac:dyDescent="0.25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</row>
    <row r="17" spans="1:12" x14ac:dyDescent="0.25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</row>
    <row r="18" spans="1:12" x14ac:dyDescent="0.25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</row>
    <row r="19" spans="1:12" x14ac:dyDescent="0.2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</row>
  </sheetData>
  <mergeCells count="3">
    <mergeCell ref="I10:J10"/>
    <mergeCell ref="A1:L1"/>
    <mergeCell ref="A11:L19"/>
  </mergeCells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Experiment_1</vt:lpstr>
      <vt:lpstr>Experiment_2</vt:lpstr>
      <vt:lpstr>Experiment_3</vt:lpstr>
      <vt:lpstr>Experiment_4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kandashvili</dc:creator>
  <cp:lastModifiedBy>saba kandashvili</cp:lastModifiedBy>
  <cp:lastPrinted>2023-04-26T16:06:28Z</cp:lastPrinted>
  <dcterms:created xsi:type="dcterms:W3CDTF">2023-04-08T10:56:15Z</dcterms:created>
  <dcterms:modified xsi:type="dcterms:W3CDTF">2023-04-26T17:22:21Z</dcterms:modified>
</cp:coreProperties>
</file>