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aldocx\dealdocxRepo\excel\"/>
    </mc:Choice>
  </mc:AlternateContent>
  <bookViews>
    <workbookView xWindow="-120" yWindow="-120" windowWidth="20730" windowHeight="11040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5" i="1" l="1"/>
  <c r="J5" i="1" s="1"/>
  <c r="P5" i="1" s="1"/>
  <c r="I6" i="1"/>
  <c r="J6" i="1" s="1"/>
  <c r="P6" i="1" s="1"/>
  <c r="I7" i="1"/>
  <c r="J7" i="1" s="1"/>
  <c r="P7" i="1" s="1"/>
  <c r="I8" i="1"/>
  <c r="J8" i="1" s="1"/>
  <c r="P8" i="1" s="1"/>
  <c r="I9" i="1"/>
  <c r="J9" i="1" s="1"/>
  <c r="P9" i="1" s="1"/>
  <c r="I10" i="1"/>
  <c r="J10" i="1" s="1"/>
  <c r="P10" i="1" s="1"/>
  <c r="I11" i="1"/>
  <c r="J11" i="1" s="1"/>
  <c r="P11" i="1" s="1"/>
  <c r="I12" i="1"/>
  <c r="J12" i="1" s="1"/>
  <c r="P12" i="1" s="1"/>
  <c r="I13" i="1"/>
  <c r="J13" i="1" s="1"/>
  <c r="P13" i="1" s="1"/>
  <c r="I14" i="1"/>
  <c r="J14" i="1" s="1"/>
  <c r="P14" i="1" s="1"/>
  <c r="I15" i="1"/>
  <c r="J15" i="1" s="1"/>
  <c r="P15" i="1" s="1"/>
  <c r="I4" i="1"/>
  <c r="J4" i="1" s="1"/>
  <c r="P4" i="1" s="1"/>
  <c r="J3" i="1"/>
  <c r="P3" i="1" s="1"/>
  <c r="C3" i="1"/>
  <c r="G3" i="1" s="1"/>
  <c r="C4" i="1"/>
  <c r="G4" i="1" s="1"/>
  <c r="N4" i="1" s="1"/>
  <c r="F3" i="1"/>
  <c r="P23" i="1" l="1"/>
  <c r="P16" i="1"/>
  <c r="H3" i="1"/>
  <c r="N3" i="1"/>
  <c r="O3" i="1"/>
  <c r="C5" i="1"/>
  <c r="G5" i="1" s="1"/>
  <c r="N5" i="1" s="1"/>
  <c r="C6" i="1"/>
  <c r="G6" i="1" s="1"/>
  <c r="N6" i="1" s="1"/>
  <c r="C7" i="1"/>
  <c r="G7" i="1" s="1"/>
  <c r="N7" i="1" s="1"/>
  <c r="C8" i="1"/>
  <c r="G8" i="1" s="1"/>
  <c r="N8" i="1" s="1"/>
  <c r="C9" i="1"/>
  <c r="G9" i="1" s="1"/>
  <c r="N9" i="1" s="1"/>
  <c r="C10" i="1"/>
  <c r="G10" i="1" s="1"/>
  <c r="N10" i="1" s="1"/>
  <c r="C11" i="1"/>
  <c r="G11" i="1" s="1"/>
  <c r="N11" i="1" s="1"/>
  <c r="C12" i="1"/>
  <c r="G12" i="1" s="1"/>
  <c r="N12" i="1" s="1"/>
  <c r="C13" i="1"/>
  <c r="G13" i="1" s="1"/>
  <c r="N13" i="1" s="1"/>
  <c r="C14" i="1"/>
  <c r="G14" i="1" s="1"/>
  <c r="N14" i="1" s="1"/>
  <c r="C15" i="1"/>
  <c r="G15" i="1" s="1"/>
  <c r="N15" i="1" s="1"/>
  <c r="H10" i="1"/>
  <c r="F4" i="1"/>
  <c r="O4" i="1" s="1"/>
  <c r="F5" i="1"/>
  <c r="O5" i="1" s="1"/>
  <c r="F6" i="1"/>
  <c r="O6" i="1" s="1"/>
  <c r="F7" i="1"/>
  <c r="O7" i="1" s="1"/>
  <c r="F8" i="1"/>
  <c r="O8" i="1" s="1"/>
  <c r="F9" i="1"/>
  <c r="O9" i="1" s="1"/>
  <c r="F10" i="1"/>
  <c r="O10" i="1" s="1"/>
  <c r="F11" i="1"/>
  <c r="O11" i="1" s="1"/>
  <c r="F12" i="1"/>
  <c r="O12" i="1" s="1"/>
  <c r="F13" i="1"/>
  <c r="O13" i="1" s="1"/>
  <c r="F14" i="1"/>
  <c r="O14" i="1" s="1"/>
  <c r="F15" i="1"/>
  <c r="O15" i="1" s="1"/>
  <c r="H14" i="1" l="1"/>
  <c r="N20" i="1"/>
  <c r="O23" i="1" s="1"/>
  <c r="H9" i="1"/>
  <c r="F16" i="1"/>
  <c r="H15" i="1"/>
  <c r="H11" i="1"/>
  <c r="P20" i="1"/>
  <c r="O16" i="1"/>
  <c r="N16" i="1"/>
  <c r="H13" i="1"/>
  <c r="H7" i="1"/>
  <c r="H12" i="1"/>
  <c r="H8" i="1"/>
  <c r="H5" i="1"/>
  <c r="H4" i="1"/>
  <c r="H6" i="1"/>
  <c r="O20" i="1" l="1"/>
</calcChain>
</file>

<file path=xl/sharedStrings.xml><?xml version="1.0" encoding="utf-8"?>
<sst xmlns="http://schemas.openxmlformats.org/spreadsheetml/2006/main" count="48" uniqueCount="34">
  <si>
    <t>Role</t>
  </si>
  <si>
    <t>UNIT LIST PRICE</t>
  </si>
  <si>
    <t xml:space="preserve">UNIT BID PRICE </t>
  </si>
  <si>
    <t>WORKLOAD-STANDARD</t>
  </si>
  <si>
    <t>BID REVENUE</t>
  </si>
  <si>
    <t>Total List Price</t>
  </si>
  <si>
    <t>DISCOUNT</t>
  </si>
  <si>
    <t>cost</t>
  </si>
  <si>
    <t>cost*workload standard</t>
  </si>
  <si>
    <t>LIST PRICE</t>
  </si>
  <si>
    <t>NET PRICE</t>
  </si>
  <si>
    <t>cost * workload standard</t>
  </si>
  <si>
    <t>L5 solution architect</t>
  </si>
  <si>
    <t>L3 CONSULTANT</t>
  </si>
  <si>
    <t>L3 consultant</t>
  </si>
  <si>
    <t>TOTAL</t>
  </si>
  <si>
    <t>List price</t>
  </si>
  <si>
    <t>Discount</t>
  </si>
  <si>
    <t>Net Price</t>
  </si>
  <si>
    <t>Margin</t>
  </si>
  <si>
    <t>Cost</t>
  </si>
  <si>
    <t>L2 GRADUATE CONSULTANT</t>
  </si>
  <si>
    <t>L3 ASSOSCIATE CONSULTANT</t>
  </si>
  <si>
    <t>Cost Rate</t>
  </si>
  <si>
    <t>L4 PROJECT MANAGER</t>
  </si>
  <si>
    <t>L4 SENIOR CONSULTANT</t>
  </si>
  <si>
    <t>L5 GLOBAL PROGRAM MANAGER</t>
  </si>
  <si>
    <t>L5 PRINCIPAL CONSULTANT</t>
  </si>
  <si>
    <t>L5 SOLUTION ARCHITECT</t>
  </si>
  <si>
    <t>L3 GSD ASSOSCIATE CONSULTANT</t>
  </si>
  <si>
    <t>L3 GSD CONSULTANT</t>
  </si>
  <si>
    <t>L4 GSD PROJECT MANAGER</t>
  </si>
  <si>
    <t>L4 GSD SENIOR CONSULANT</t>
  </si>
  <si>
    <t>L5 GSD GLOBAL PROGRAM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</si>
</sst>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abSelected="1" workbookViewId="0">
      <selection activeCell="I3" sqref="I3"/>
    </sheetView>
  </sheetViews>
  <sheetFormatPr defaultRowHeight="15" customHeight="1" x14ac:dyDescent="0.35"/>
  <cols>
    <col min="1" max="1" width="8.7265625" customWidth="1"/>
    <col min="2" max="2" width="33" customWidth="1"/>
    <col min="3" max="3" width="17.453125" customWidth="1"/>
    <col min="4" max="4" width="17.54296875" customWidth="1"/>
    <col min="5" max="5" width="20.81640625" customWidth="1"/>
    <col min="6" max="7" width="14" customWidth="1"/>
    <col min="8" max="9" width="10.54296875" customWidth="1"/>
    <col min="10" max="10" width="21.54296875" customWidth="1"/>
    <col min="11" max="12" width="10.54296875" customWidth="1"/>
    <col min="14" max="14" width="17.54296875" customWidth="1"/>
    <col min="15" max="15" width="16.26953125" customWidth="1"/>
    <col min="16" max="16" width="24.453125" customWidth="1"/>
  </cols>
  <sheetData>
    <row r="2" spans="2:16" ht="14.5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t="s">
        <v>8</v>
      </c>
      <c r="K2" s="2"/>
      <c r="L2" s="2"/>
      <c r="N2" s="2" t="s">
        <v>9</v>
      </c>
      <c r="O2" s="2" t="s">
        <v>10</v>
      </c>
      <c r="P2" t="s">
        <v>11</v>
      </c>
    </row>
    <row r="3" spans="2:16" ht="14.5" x14ac:dyDescent="0.35">
      <c r="B3" t="s">
        <v>12</v>
      </c>
      <c r="C3">
        <f>VLOOKUP(Sheet1!B3,Sheet3!A1:B13,2)</f>
        <v>68.75</v>
      </c>
      <c r="D3" s="1">
        <v>50</v>
      </c>
      <c r="E3">
        <v>10</v>
      </c>
      <c r="F3">
        <f>D3*E3</f>
        <v>500</v>
      </c>
      <c r="G3">
        <f>C3*E3</f>
        <v>687.5</v>
      </c>
      <c r="H3" s="3">
        <f>(C3-D3)/C3</f>
        <v>0.27272727272727271</v>
      </c>
      <c r="I3" s="7">
        <f>VLOOKUP(B3,Sheet3!F3:G15,2)</f>
        <v>32.42</v>
      </c>
      <c r="J3">
        <f t="shared" ref="J3:J15" si="0">I3*E3</f>
        <v>324.20000000000005</v>
      </c>
      <c r="K3" s="7"/>
      <c r="L3" s="7"/>
      <c r="N3">
        <f>IFERROR(G3,0)</f>
        <v>687.5</v>
      </c>
      <c r="O3">
        <f>IFERROR(F3,0)</f>
        <v>500</v>
      </c>
      <c r="P3">
        <f t="shared" ref="P3:P15" si="1">IFERROR(J3,0)</f>
        <v>324.20000000000005</v>
      </c>
    </row>
    <row r="4" spans="2:16" ht="14.5" x14ac:dyDescent="0.35">
      <c r="B4" t="s">
        <v>13</v>
      </c>
      <c r="C4">
        <f>VLOOKUP(Sheet1!B4,Sheet3!A2:B14,2)</f>
        <v>52.5</v>
      </c>
      <c r="F4">
        <f t="shared" ref="F4:F15" si="2">D4*E4</f>
        <v>0</v>
      </c>
      <c r="G4">
        <f t="shared" ref="G4:G15" si="3">C4*E4</f>
        <v>0</v>
      </c>
      <c r="H4" s="3">
        <f>(C4-D4)/C4</f>
        <v>1</v>
      </c>
      <c r="I4" s="7">
        <f>VLOOKUP(B4,Sheet3!F4:G16,2)</f>
        <v>20.9</v>
      </c>
      <c r="J4">
        <f t="shared" si="0"/>
        <v>0</v>
      </c>
      <c r="K4" s="7"/>
      <c r="L4" s="7"/>
      <c r="N4">
        <f t="shared" ref="N4:N15" si="4">IFERROR(G4,0)</f>
        <v>0</v>
      </c>
      <c r="O4">
        <f t="shared" ref="O4:O15" si="5">IFERROR(F4,0)</f>
        <v>0</v>
      </c>
      <c r="P4">
        <f t="shared" si="1"/>
        <v>0</v>
      </c>
    </row>
    <row r="5" spans="2:16" ht="14.5" x14ac:dyDescent="0.35">
      <c r="C5" t="e">
        <f>VLOOKUP(Sheet1!B5,Sheet3!A3:B15,2)</f>
        <v>#N/A</v>
      </c>
      <c r="F5">
        <f t="shared" si="2"/>
        <v>0</v>
      </c>
      <c r="G5" t="e">
        <f t="shared" si="3"/>
        <v>#N/A</v>
      </c>
      <c r="H5" s="3" t="e">
        <f t="shared" ref="H5:H15" si="6">(C5-D5)/C5</f>
        <v>#N/A</v>
      </c>
      <c r="I5" s="7" t="e">
        <f>VLOOKUP(B5,Sheet3!F5:G17,2)</f>
        <v>#N/A</v>
      </c>
      <c r="J5" t="e">
        <f t="shared" si="0"/>
        <v>#N/A</v>
      </c>
      <c r="K5" s="7"/>
      <c r="L5" s="7"/>
      <c r="N5">
        <f t="shared" si="4"/>
        <v>0</v>
      </c>
      <c r="O5">
        <f t="shared" si="5"/>
        <v>0</v>
      </c>
      <c r="P5">
        <f t="shared" si="1"/>
        <v>0</v>
      </c>
    </row>
    <row r="6" spans="2:16" ht="14.5" x14ac:dyDescent="0.35">
      <c r="C6" t="e">
        <f>VLOOKUP(Sheet1!B6,Sheet3!A4:B16,2)</f>
        <v>#N/A</v>
      </c>
      <c r="F6">
        <f t="shared" si="2"/>
        <v>0</v>
      </c>
      <c r="G6" t="e">
        <f t="shared" si="3"/>
        <v>#N/A</v>
      </c>
      <c r="H6" s="3" t="e">
        <f t="shared" si="6"/>
        <v>#N/A</v>
      </c>
      <c r="I6" s="7" t="e">
        <f>VLOOKUP(B6,Sheet3!F6:G18,2)</f>
        <v>#N/A</v>
      </c>
      <c r="J6" t="e">
        <f t="shared" si="0"/>
        <v>#N/A</v>
      </c>
      <c r="K6" s="7"/>
      <c r="L6" s="7"/>
      <c r="N6">
        <f t="shared" si="4"/>
        <v>0</v>
      </c>
      <c r="O6">
        <f t="shared" si="5"/>
        <v>0</v>
      </c>
      <c r="P6">
        <f t="shared" si="1"/>
        <v>0</v>
      </c>
    </row>
    <row r="7" spans="2:16" ht="14.5" x14ac:dyDescent="0.35">
      <c r="C7" t="e">
        <f>VLOOKUP(Sheet1!B7,Sheet3!A5:B17,2)</f>
        <v>#N/A</v>
      </c>
      <c r="F7">
        <f t="shared" si="2"/>
        <v>0</v>
      </c>
      <c r="G7" t="e">
        <f t="shared" si="3"/>
        <v>#N/A</v>
      </c>
      <c r="H7" s="3" t="e">
        <f>(C7-D7)/C7</f>
        <v>#N/A</v>
      </c>
      <c r="I7" s="7" t="e">
        <f>VLOOKUP(B7,Sheet3!F7:G19,2)</f>
        <v>#N/A</v>
      </c>
      <c r="J7" t="e">
        <f t="shared" si="0"/>
        <v>#N/A</v>
      </c>
      <c r="K7" s="7"/>
      <c r="L7" s="7"/>
      <c r="N7">
        <f t="shared" si="4"/>
        <v>0</v>
      </c>
      <c r="O7">
        <f t="shared" si="5"/>
        <v>0</v>
      </c>
      <c r="P7">
        <f t="shared" si="1"/>
        <v>0</v>
      </c>
    </row>
    <row r="8" spans="2:16" ht="14.5" x14ac:dyDescent="0.35">
      <c r="C8" t="e">
        <f>VLOOKUP(Sheet1!B8,Sheet3!A6:B18,2)</f>
        <v>#N/A</v>
      </c>
      <c r="F8">
        <f t="shared" si="2"/>
        <v>0</v>
      </c>
      <c r="G8" t="e">
        <f t="shared" si="3"/>
        <v>#N/A</v>
      </c>
      <c r="H8" s="3" t="e">
        <f t="shared" si="6"/>
        <v>#N/A</v>
      </c>
      <c r="I8" s="7" t="e">
        <f>VLOOKUP(B8,Sheet3!F8:G20,2)</f>
        <v>#N/A</v>
      </c>
      <c r="J8" t="e">
        <f t="shared" si="0"/>
        <v>#N/A</v>
      </c>
      <c r="K8" s="7"/>
      <c r="L8" s="7"/>
      <c r="N8">
        <f t="shared" si="4"/>
        <v>0</v>
      </c>
      <c r="O8">
        <f t="shared" si="5"/>
        <v>0</v>
      </c>
      <c r="P8">
        <f t="shared" si="1"/>
        <v>0</v>
      </c>
    </row>
    <row r="9" spans="2:16" ht="14.5" x14ac:dyDescent="0.35">
      <c r="C9" t="e">
        <f>VLOOKUP(Sheet1!B9,Sheet3!A7:B19,2)</f>
        <v>#N/A</v>
      </c>
      <c r="F9">
        <f t="shared" si="2"/>
        <v>0</v>
      </c>
      <c r="G9" t="e">
        <f t="shared" si="3"/>
        <v>#N/A</v>
      </c>
      <c r="H9" s="3" t="e">
        <f t="shared" si="6"/>
        <v>#N/A</v>
      </c>
      <c r="I9" s="7" t="e">
        <f>VLOOKUP(B9,Sheet3!F9:G21,2)</f>
        <v>#N/A</v>
      </c>
      <c r="J9" t="e">
        <f t="shared" si="0"/>
        <v>#N/A</v>
      </c>
      <c r="K9" s="7"/>
      <c r="L9" s="7"/>
      <c r="N9">
        <f t="shared" si="4"/>
        <v>0</v>
      </c>
      <c r="O9">
        <f t="shared" si="5"/>
        <v>0</v>
      </c>
      <c r="P9">
        <f t="shared" si="1"/>
        <v>0</v>
      </c>
    </row>
    <row r="10" spans="2:16" ht="14.5" x14ac:dyDescent="0.35">
      <c r="C10" t="e">
        <f>VLOOKUP(Sheet1!B10,Sheet3!A8:B20,2)</f>
        <v>#N/A</v>
      </c>
      <c r="F10">
        <f t="shared" si="2"/>
        <v>0</v>
      </c>
      <c r="G10" t="e">
        <f t="shared" si="3"/>
        <v>#N/A</v>
      </c>
      <c r="H10" s="3" t="e">
        <f t="shared" si="6"/>
        <v>#N/A</v>
      </c>
      <c r="I10" s="7" t="e">
        <f>VLOOKUP(B10,Sheet3!F10:G22,2)</f>
        <v>#N/A</v>
      </c>
      <c r="J10" t="e">
        <f t="shared" si="0"/>
        <v>#N/A</v>
      </c>
      <c r="K10" s="7"/>
      <c r="L10" s="7"/>
      <c r="N10">
        <f t="shared" si="4"/>
        <v>0</v>
      </c>
      <c r="O10">
        <f t="shared" si="5"/>
        <v>0</v>
      </c>
      <c r="P10">
        <f t="shared" si="1"/>
        <v>0</v>
      </c>
    </row>
    <row r="11" spans="2:16" ht="14.5" x14ac:dyDescent="0.35">
      <c r="C11" t="e">
        <f>VLOOKUP(Sheet1!B11,Sheet3!A9:B21,2)</f>
        <v>#N/A</v>
      </c>
      <c r="F11">
        <f t="shared" si="2"/>
        <v>0</v>
      </c>
      <c r="G11" t="e">
        <f t="shared" si="3"/>
        <v>#N/A</v>
      </c>
      <c r="H11" s="3" t="e">
        <f t="shared" si="6"/>
        <v>#N/A</v>
      </c>
      <c r="I11" s="7" t="e">
        <f>VLOOKUP(B11,Sheet3!F11:G23,2)</f>
        <v>#N/A</v>
      </c>
      <c r="J11" t="e">
        <f t="shared" si="0"/>
        <v>#N/A</v>
      </c>
      <c r="K11" s="7"/>
      <c r="L11" s="7"/>
      <c r="N11">
        <f t="shared" si="4"/>
        <v>0</v>
      </c>
      <c r="O11">
        <f t="shared" si="5"/>
        <v>0</v>
      </c>
      <c r="P11">
        <f t="shared" si="1"/>
        <v>0</v>
      </c>
    </row>
    <row r="12" spans="2:16" ht="14.5" x14ac:dyDescent="0.35">
      <c r="C12" t="e">
        <f>VLOOKUP(Sheet1!B12,Sheet3!A10:B22,2)</f>
        <v>#N/A</v>
      </c>
      <c r="F12">
        <f t="shared" si="2"/>
        <v>0</v>
      </c>
      <c r="G12" t="e">
        <f t="shared" si="3"/>
        <v>#N/A</v>
      </c>
      <c r="H12" s="3" t="e">
        <f t="shared" si="6"/>
        <v>#N/A</v>
      </c>
      <c r="I12" s="7" t="e">
        <f>VLOOKUP(B12,Sheet3!F12:G24,2)</f>
        <v>#N/A</v>
      </c>
      <c r="J12" t="e">
        <f t="shared" si="0"/>
        <v>#N/A</v>
      </c>
      <c r="K12" s="7"/>
      <c r="L12" s="7"/>
      <c r="N12">
        <f t="shared" si="4"/>
        <v>0</v>
      </c>
      <c r="O12">
        <f t="shared" si="5"/>
        <v>0</v>
      </c>
      <c r="P12">
        <f t="shared" si="1"/>
        <v>0</v>
      </c>
    </row>
    <row r="13" spans="2:16" ht="14.5" x14ac:dyDescent="0.35">
      <c r="B13" t="s">
        <v>14</v>
      </c>
      <c r="C13" t="e">
        <f>VLOOKUP(Sheet1!B13,Sheet3!A11:B23,2)</f>
        <v>#N/A</v>
      </c>
      <c r="F13">
        <f t="shared" si="2"/>
        <v>0</v>
      </c>
      <c r="G13" t="e">
        <f t="shared" si="3"/>
        <v>#N/A</v>
      </c>
      <c r="H13" s="3" t="e">
        <f>(C13-D13)/C13</f>
        <v>#N/A</v>
      </c>
      <c r="I13" s="7" t="e">
        <f>VLOOKUP(B13,Sheet3!F13:G25,2)</f>
        <v>#N/A</v>
      </c>
      <c r="J13" t="e">
        <f t="shared" si="0"/>
        <v>#N/A</v>
      </c>
      <c r="K13" s="7"/>
      <c r="L13" s="7"/>
      <c r="N13">
        <f t="shared" si="4"/>
        <v>0</v>
      </c>
      <c r="O13">
        <f t="shared" si="5"/>
        <v>0</v>
      </c>
      <c r="P13">
        <f t="shared" si="1"/>
        <v>0</v>
      </c>
    </row>
    <row r="14" spans="2:16" ht="14.5" x14ac:dyDescent="0.35">
      <c r="C14" t="e">
        <f>VLOOKUP(Sheet1!B14,Sheet3!A12:B24,2)</f>
        <v>#N/A</v>
      </c>
      <c r="F14">
        <f t="shared" si="2"/>
        <v>0</v>
      </c>
      <c r="G14" t="e">
        <f t="shared" si="3"/>
        <v>#N/A</v>
      </c>
      <c r="H14" s="3" t="e">
        <f t="shared" si="6"/>
        <v>#N/A</v>
      </c>
      <c r="I14" s="7" t="e">
        <f>VLOOKUP(B14,Sheet3!F14:G26,2)</f>
        <v>#N/A</v>
      </c>
      <c r="J14" t="e">
        <f t="shared" si="0"/>
        <v>#N/A</v>
      </c>
      <c r="K14" s="7"/>
      <c r="L14" s="7"/>
      <c r="N14">
        <f t="shared" si="4"/>
        <v>0</v>
      </c>
      <c r="O14">
        <f t="shared" si="5"/>
        <v>0</v>
      </c>
      <c r="P14">
        <f t="shared" si="1"/>
        <v>0</v>
      </c>
    </row>
    <row r="15" spans="2:16" ht="14.5" x14ac:dyDescent="0.35">
      <c r="C15" t="e">
        <f>VLOOKUP(Sheet1!B15,Sheet3!A13:B25,2)</f>
        <v>#N/A</v>
      </c>
      <c r="F15">
        <f t="shared" si="2"/>
        <v>0</v>
      </c>
      <c r="G15" t="e">
        <f t="shared" si="3"/>
        <v>#N/A</v>
      </c>
      <c r="H15" s="3" t="e">
        <f t="shared" si="6"/>
        <v>#N/A</v>
      </c>
      <c r="I15" s="7" t="e">
        <f>VLOOKUP(B15,Sheet3!F15:G27,2)</f>
        <v>#N/A</v>
      </c>
      <c r="J15" t="e">
        <f t="shared" si="0"/>
        <v>#N/A</v>
      </c>
      <c r="K15" s="7"/>
      <c r="L15" s="7"/>
      <c r="N15">
        <f t="shared" si="4"/>
        <v>0</v>
      </c>
      <c r="O15">
        <f t="shared" si="5"/>
        <v>0</v>
      </c>
      <c r="P15">
        <f t="shared" si="1"/>
        <v>0</v>
      </c>
    </row>
    <row r="16" spans="2:16" ht="14.5" x14ac:dyDescent="0.35">
      <c r="B16" s="1"/>
      <c r="F16">
        <f>SUM(F3:F15)</f>
        <v>500</v>
      </c>
      <c r="H16" s="3"/>
      <c r="I16" s="3"/>
      <c r="J16" s="3"/>
      <c r="K16" s="3"/>
      <c r="L16" s="3"/>
      <c r="M16" t="s">
        <v>15</v>
      </c>
      <c r="N16">
        <f>SUM(N3:N15)</f>
        <v>687.5</v>
      </c>
      <c r="O16">
        <f>SUM(O3:O15)</f>
        <v>500</v>
      </c>
      <c r="P16">
        <f>SUM(P3:P15)</f>
        <v>324.20000000000005</v>
      </c>
    </row>
    <row r="17" spans="8:16" ht="14.5" x14ac:dyDescent="0.35">
      <c r="H17" s="3"/>
      <c r="I17" s="3"/>
      <c r="J17" s="3"/>
      <c r="K17" s="3"/>
      <c r="L17" s="3"/>
    </row>
    <row r="19" spans="8:16" ht="14.5" customHeight="1" x14ac:dyDescent="0.35">
      <c r="N19" s="4" t="s">
        <v>16</v>
      </c>
      <c r="O19" s="4" t="s">
        <v>17</v>
      </c>
      <c r="P19" s="4" t="s">
        <v>18</v>
      </c>
    </row>
    <row r="20" spans="8:16" ht="14.5" x14ac:dyDescent="0.35">
      <c r="N20" s="4">
        <f>SUM(N3:N15)</f>
        <v>687.5</v>
      </c>
      <c r="O20" s="5">
        <f>(N16-O16)/N16</f>
        <v>0.27272727272727271</v>
      </c>
      <c r="P20" s="6">
        <f>SUM(O3:O15)</f>
        <v>500</v>
      </c>
    </row>
    <row r="22" spans="8:16" ht="14.5" x14ac:dyDescent="0.35">
      <c r="O22" s="4" t="s">
        <v>19</v>
      </c>
      <c r="P22" s="4" t="s">
        <v>20</v>
      </c>
    </row>
    <row r="23" spans="8:16" ht="14.5" x14ac:dyDescent="0.35">
      <c r="O23" s="5">
        <f>(N20-P23)/N20</f>
        <v>0.52843636363636359</v>
      </c>
      <c r="P23" s="4">
        <f>SUM(P3:P15)</f>
        <v>324.20000000000005</v>
      </c>
    </row>
    <row r="24" spans="8:16" ht="14.5" x14ac:dyDescent="0.35"/>
    <row r="25" spans="8:16" ht="14.5" x14ac:dyDescent="0.35"/>
    <row r="26" spans="8:16" ht="14.5" x14ac:dyDescent="0.35"/>
    <row r="30" spans="8:16" ht="14.5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1" sqref="F11"/>
    </sheetView>
  </sheetViews>
  <sheetFormatPr defaultRowHeight="14.5" x14ac:dyDescent="0.35"/>
  <cols>
    <col min="1" max="1" width="34.54296875" customWidth="1"/>
    <col min="2" max="2" width="12.453125" customWidth="1"/>
    <col min="6" max="6" width="33.7265625" customWidth="1"/>
    <col min="7" max="7" width="12.54296875" customWidth="1"/>
  </cols>
  <sheetData>
    <row r="1" spans="1:7" x14ac:dyDescent="0.35">
      <c r="A1" t="s">
        <v>21</v>
      </c>
      <c r="B1">
        <v>38.5</v>
      </c>
    </row>
    <row r="2" spans="1:7" x14ac:dyDescent="0.35">
      <c r="A2" t="s">
        <v>22</v>
      </c>
      <c r="B2">
        <v>52.5</v>
      </c>
      <c r="F2" t="s">
        <v>23</v>
      </c>
    </row>
    <row r="3" spans="1:7" x14ac:dyDescent="0.35">
      <c r="A3" t="s">
        <v>13</v>
      </c>
      <c r="B3">
        <v>52.5</v>
      </c>
      <c r="F3" t="s">
        <v>21</v>
      </c>
      <c r="G3">
        <v>10.71</v>
      </c>
    </row>
    <row r="4" spans="1:7" x14ac:dyDescent="0.35">
      <c r="A4" t="s">
        <v>24</v>
      </c>
      <c r="B4">
        <v>60</v>
      </c>
      <c r="F4" t="s">
        <v>22</v>
      </c>
      <c r="G4">
        <v>16.55</v>
      </c>
    </row>
    <row r="5" spans="1:7" x14ac:dyDescent="0.35">
      <c r="A5" t="s">
        <v>25</v>
      </c>
      <c r="B5">
        <v>60</v>
      </c>
      <c r="F5" t="s">
        <v>13</v>
      </c>
      <c r="G5">
        <v>20.9</v>
      </c>
    </row>
    <row r="6" spans="1:7" x14ac:dyDescent="0.35">
      <c r="A6" t="s">
        <v>26</v>
      </c>
      <c r="B6">
        <v>68.75</v>
      </c>
      <c r="F6" t="s">
        <v>24</v>
      </c>
      <c r="G6">
        <v>25.91</v>
      </c>
    </row>
    <row r="7" spans="1:7" x14ac:dyDescent="0.35">
      <c r="A7" t="s">
        <v>27</v>
      </c>
      <c r="B7">
        <v>68.75</v>
      </c>
      <c r="F7" t="s">
        <v>25</v>
      </c>
      <c r="G7">
        <v>25.91</v>
      </c>
    </row>
    <row r="8" spans="1:7" x14ac:dyDescent="0.35">
      <c r="A8" t="s">
        <v>28</v>
      </c>
      <c r="B8">
        <v>68.75</v>
      </c>
      <c r="F8" t="s">
        <v>26</v>
      </c>
      <c r="G8">
        <v>32.42</v>
      </c>
    </row>
    <row r="9" spans="1:7" x14ac:dyDescent="0.35">
      <c r="A9" t="s">
        <v>29</v>
      </c>
      <c r="B9">
        <v>52.5</v>
      </c>
      <c r="F9" t="s">
        <v>27</v>
      </c>
      <c r="G9">
        <v>32.42</v>
      </c>
    </row>
    <row r="10" spans="1:7" x14ac:dyDescent="0.35">
      <c r="A10" t="s">
        <v>30</v>
      </c>
      <c r="B10">
        <v>52.5</v>
      </c>
      <c r="F10" t="s">
        <v>28</v>
      </c>
      <c r="G10">
        <v>32.42</v>
      </c>
    </row>
    <row r="11" spans="1:7" x14ac:dyDescent="0.35">
      <c r="A11" t="s">
        <v>31</v>
      </c>
      <c r="B11">
        <v>60</v>
      </c>
      <c r="F11" t="s">
        <v>29</v>
      </c>
      <c r="G11">
        <v>16.55</v>
      </c>
    </row>
    <row r="12" spans="1:7" x14ac:dyDescent="0.35">
      <c r="A12" t="s">
        <v>32</v>
      </c>
      <c r="B12">
        <v>60</v>
      </c>
      <c r="F12" t="s">
        <v>30</v>
      </c>
      <c r="G12">
        <v>20.9</v>
      </c>
    </row>
    <row r="13" spans="1:7" x14ac:dyDescent="0.35">
      <c r="A13" t="s">
        <v>33</v>
      </c>
      <c r="B13">
        <v>68.75</v>
      </c>
      <c r="F13" t="s">
        <v>31</v>
      </c>
      <c r="G13">
        <v>25.91</v>
      </c>
    </row>
    <row r="14" spans="1:7" x14ac:dyDescent="0.35">
      <c r="F14" t="s">
        <v>32</v>
      </c>
      <c r="G14">
        <v>25.91</v>
      </c>
    </row>
    <row r="15" spans="1:7" x14ac:dyDescent="0.35">
      <c r="F15" t="s">
        <v>33</v>
      </c>
      <c r="G15">
        <v>32.42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6392A181A77C48BDC2D37B93E1449A" ma:contentTypeVersion="4" ma:contentTypeDescription="Create a new document." ma:contentTypeScope="" ma:versionID="40577cd05147bb3a39a88c8e222e8fc4">
  <xsd:schema xmlns:xsd="http://www.w3.org/2001/XMLSchema" xmlns:xs="http://www.w3.org/2001/XMLSchema" xmlns:p="http://schemas.microsoft.com/office/2006/metadata/properties" xmlns:ns2="fba1fff2-f6d9-4d4d-bb86-426b81840e2d" xmlns:ns3="909c1b00-babc-47b4-af19-d5f5e3a68106" targetNamespace="http://schemas.microsoft.com/office/2006/metadata/properties" ma:root="true" ma:fieldsID="bbfdd8c57730999d7af279bba4c72329" ns2:_="" ns3:_="">
    <xsd:import namespace="fba1fff2-f6d9-4d4d-bb86-426b81840e2d"/>
    <xsd:import namespace="909c1b00-babc-47b4-af19-d5f5e3a681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1fff2-f6d9-4d4d-bb86-426b81840e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c1b00-babc-47b4-af19-d5f5e3a681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EB6A87-D64E-4CBB-A9FB-FF13792EAF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A4E2DB-9FFA-4CFC-A308-6154CA67C4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9132F1-3C7D-4296-92D4-CAD985323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a1fff2-f6d9-4d4d-bb86-426b81840e2d"/>
    <ds:schemaRef ds:uri="909c1b00-babc-47b4-af19-d5f5e3a681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Mohammed Tahir</dc:creator>
  <cp:keywords/>
  <dc:description/>
  <cp:lastModifiedBy>Windows User</cp:lastModifiedBy>
  <cp:revision/>
  <dcterms:created xsi:type="dcterms:W3CDTF">2023-03-06T06:17:26Z</dcterms:created>
  <dcterms:modified xsi:type="dcterms:W3CDTF">2023-03-20T15:20:30Z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0x010100446392A181A77C48BDC2D37B93E1449A</vt:lpwstr>
  </property>
</Properties>
</file>