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 &amp; Plag Issue" sheetId="1" r:id="rId4"/>
    <sheet state="visible" name="LabMarks" sheetId="2" r:id="rId5"/>
    <sheet state="visible" name="Assignment2" sheetId="3" r:id="rId6"/>
    <sheet state="visible" name="Assignment4" sheetId="4" r:id="rId7"/>
    <sheet state="visible" name="Assignment5" sheetId="5" r:id="rId8"/>
    <sheet state="visible" name="Assignment6" sheetId="6" r:id="rId9"/>
    <sheet state="visible" name="Assignment7" sheetId="7" r:id="rId10"/>
    <sheet state="visible" name="Assignment8" sheetId="8" r:id="rId11"/>
    <sheet state="visible" name="Assignment9" sheetId="9" r:id="rId12"/>
  </sheets>
  <definedNames/>
  <calcPr/>
  <extLst>
    <ext uri="GoogleSheetsCustomDataVersion2">
      <go:sheetsCustomData xmlns:go="http://customooxmlschemas.google.com/" r:id="rId13" roundtripDataChecksum="NaGPKExfuCYtERXI3wMoZgs4qk34Yufjwd53LgyUO8Q="/>
    </ext>
  </extLst>
</workbook>
</file>

<file path=xl/sharedStrings.xml><?xml version="1.0" encoding="utf-8"?>
<sst xmlns="http://schemas.openxmlformats.org/spreadsheetml/2006/main" count="720" uniqueCount="124">
  <si>
    <t>Those who have less than 90% attendance</t>
  </si>
  <si>
    <t>ID</t>
  </si>
  <si>
    <t>Name</t>
  </si>
  <si>
    <t>Attendance Percentage</t>
  </si>
  <si>
    <t>24301432</t>
  </si>
  <si>
    <t>SOHAIMA SIDDIQUE</t>
  </si>
  <si>
    <t>24315006</t>
  </si>
  <si>
    <t>SRIJON DEBNATH</t>
  </si>
  <si>
    <t xml:space="preserve"> Cannot Attend the Final</t>
  </si>
  <si>
    <t>1000054400</t>
  </si>
  <si>
    <t>Rodela Ali</t>
  </si>
  <si>
    <t>1000054674</t>
  </si>
  <si>
    <t>Risana Bintey Ahsan</t>
  </si>
  <si>
    <t>1000054709</t>
  </si>
  <si>
    <t>Rabiah Reza</t>
  </si>
  <si>
    <t>Those who have plagiarised</t>
  </si>
  <si>
    <t>25104006</t>
  </si>
  <si>
    <t>MD. SABBIR BIN ABBAS</t>
  </si>
  <si>
    <t>STUDENT DAILY ATTENDANCE SHEET
Semester: Spring 2025
Course Title: Programming Language I LAB
Course ID: CSE110
Section: 20
Theory Instructor: ADU
Lab Instructors: ANT &amp; KBS</t>
  </si>
  <si>
    <t>Lab Assignments</t>
  </si>
  <si>
    <t>Lab Assignments (Out of 5)</t>
  </si>
  <si>
    <t>Lab Quiz 
(Out of 20)</t>
  </si>
  <si>
    <t>Total Marks
(Out of 25)</t>
  </si>
  <si>
    <t>SL</t>
  </si>
  <si>
    <t>Student ID</t>
  </si>
  <si>
    <t>Quiz 1
(10)</t>
  </si>
  <si>
    <t>Quiz 2
(10)</t>
  </si>
  <si>
    <t>Quiz 3
(10)</t>
  </si>
  <si>
    <t>Quiz 4
(10)</t>
  </si>
  <si>
    <t>Quiz 5
(10)</t>
  </si>
  <si>
    <t>Quiz 6
(10)</t>
  </si>
  <si>
    <t>Quiz 7
(10)</t>
  </si>
  <si>
    <t>Quiz 8
(10)</t>
  </si>
  <si>
    <t>Assign. 1 
(5)</t>
  </si>
  <si>
    <t>Assign. 2 
(5)</t>
  </si>
  <si>
    <t>Assign. 3 
(5)</t>
  </si>
  <si>
    <t>Assign. 4 
(5)</t>
  </si>
  <si>
    <t>Assign. 5 
(5)</t>
  </si>
  <si>
    <t>Assign. 6 
(5)</t>
  </si>
  <si>
    <t>Assign. 7 
(5)</t>
  </si>
  <si>
    <t>Assign. 8 
(5)</t>
  </si>
  <si>
    <t>Assign. 9
(5)</t>
  </si>
  <si>
    <t>24201141</t>
  </si>
  <si>
    <t>NISHAT TASNIM</t>
  </si>
  <si>
    <t>24201173</t>
  </si>
  <si>
    <t>AREEB ARIAN SAIKAT</t>
  </si>
  <si>
    <t>24201244</t>
  </si>
  <si>
    <t>IFRAN HOSSAIN SAZID</t>
  </si>
  <si>
    <t>24201272</t>
  </si>
  <si>
    <t>MD SAALIM SADMAN RAYHAN</t>
  </si>
  <si>
    <t>24201380</t>
  </si>
  <si>
    <t>PRAHAR NAHA</t>
  </si>
  <si>
    <t>24201415</t>
  </si>
  <si>
    <t>ZAREEN SADAF</t>
  </si>
  <si>
    <t>24201422</t>
  </si>
  <si>
    <t>AFRA TAHSIN ISLAM</t>
  </si>
  <si>
    <t>24241022</t>
  </si>
  <si>
    <t>SAKIB MAHTAB SHAWON</t>
  </si>
  <si>
    <t>24241043</t>
  </si>
  <si>
    <t>NAFIZ AL NOOR</t>
  </si>
  <si>
    <t>24301287</t>
  </si>
  <si>
    <t>NUHA NAZ</t>
  </si>
  <si>
    <t>24301393</t>
  </si>
  <si>
    <t>RIFAH TASNIA ATOSHE</t>
  </si>
  <si>
    <t>24315008</t>
  </si>
  <si>
    <t>SANJIDA TASNIM</t>
  </si>
  <si>
    <t>24315011</t>
  </si>
  <si>
    <t>MYESHA ZAMAN RIDIKA</t>
  </si>
  <si>
    <t>24316003</t>
  </si>
  <si>
    <t>URMILA CHAKMA</t>
  </si>
  <si>
    <t>24321007</t>
  </si>
  <si>
    <t>SUBAITA TARANNUM SUHA</t>
  </si>
  <si>
    <t>1000054402</t>
  </si>
  <si>
    <t>Md Imran Hossain</t>
  </si>
  <si>
    <t>1000054403</t>
  </si>
  <si>
    <t>Zihad Ahmed Srijon</t>
  </si>
  <si>
    <t>1000054420</t>
  </si>
  <si>
    <t>Fahim</t>
  </si>
  <si>
    <t>1000054686</t>
  </si>
  <si>
    <t>Noshin Nawar</t>
  </si>
  <si>
    <t>1000054699</t>
  </si>
  <si>
    <t>Md. Tawsif Tahsin</t>
  </si>
  <si>
    <t>1000054707</t>
  </si>
  <si>
    <t>MD Nafis Bin Samad</t>
  </si>
  <si>
    <t>1000054708</t>
  </si>
  <si>
    <t>Muhtadeen Sayeeb</t>
  </si>
  <si>
    <t>1000054729</t>
  </si>
  <si>
    <t>NASEEF NAZRUL ISLAM</t>
  </si>
  <si>
    <t>1000054732</t>
  </si>
  <si>
    <t>Samia Tabassum</t>
  </si>
  <si>
    <t>1000054748</t>
  </si>
  <si>
    <t>Mysara Juairia Chowdhury</t>
  </si>
  <si>
    <t>1000054751</t>
  </si>
  <si>
    <t>ANISHA ZAMAN</t>
  </si>
  <si>
    <t>1000054753</t>
  </si>
  <si>
    <t>SUBAITA BINTE BELAL</t>
  </si>
  <si>
    <t>1000054756</t>
  </si>
  <si>
    <t>Sayed Mostafa Kamal</t>
  </si>
  <si>
    <t>1000054865</t>
  </si>
  <si>
    <t>Kushal Mondal Ankan</t>
  </si>
  <si>
    <t>1000054898</t>
  </si>
  <si>
    <t>Ryan Amin</t>
  </si>
  <si>
    <t>1000054902</t>
  </si>
  <si>
    <t>Ayesha Zahra Adiba</t>
  </si>
  <si>
    <t>1000054903</t>
  </si>
  <si>
    <t>Farhan Sajeed</t>
  </si>
  <si>
    <t>Code[11]</t>
  </si>
  <si>
    <t>Coding[3.5]</t>
  </si>
  <si>
    <t>Tracing[1.5]</t>
  </si>
  <si>
    <t>Total[5]</t>
  </si>
  <si>
    <t>Comments</t>
  </si>
  <si>
    <t>corrupted file</t>
  </si>
  <si>
    <t>Plag-AI-task10</t>
  </si>
  <si>
    <t>Submitted Zip File &amp; Plag-AI</t>
  </si>
  <si>
    <t>Code[8]</t>
  </si>
  <si>
    <t>Wrong file</t>
  </si>
  <si>
    <t>AI</t>
  </si>
  <si>
    <t>Code[10]</t>
  </si>
  <si>
    <t>Coding[4]</t>
  </si>
  <si>
    <t>Tracing[1]</t>
  </si>
  <si>
    <t>plag</t>
  </si>
  <si>
    <t>no format</t>
  </si>
  <si>
    <t>Code[6]</t>
  </si>
  <si>
    <t>cannot open Tracing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</si>
</sst>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8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color theme="1"/>
      <name val="Arial"/>
    </font>
    <font>
      <b/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3" fillId="3" fontId="3" numFmtId="0" xfId="0" applyAlignment="1" applyBorder="1" applyFill="1" applyFont="1">
      <alignment horizontal="center"/>
    </xf>
    <xf borderId="3" fillId="4" fontId="3" numFmtId="0" xfId="0" applyAlignment="1" applyBorder="1" applyFill="1" applyFont="1">
      <alignment horizontal="center"/>
    </xf>
    <xf quotePrefix="1" borderId="3" fillId="3" fontId="4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shrinkToFit="0" wrapText="1"/>
    </xf>
    <xf borderId="3" fillId="4" fontId="3" numFmtId="9" xfId="0" applyAlignment="1" applyBorder="1" applyFont="1" applyNumberFormat="1">
      <alignment horizontal="center"/>
    </xf>
    <xf borderId="0" fillId="0" fontId="5" numFmtId="0" xfId="0" applyFont="1"/>
    <xf quotePrefix="1" borderId="3" fillId="5" fontId="4" numFmtId="0" xfId="0" applyAlignment="1" applyBorder="1" applyFill="1" applyFont="1">
      <alignment horizontal="center" shrinkToFit="0" wrapText="1"/>
    </xf>
    <xf borderId="4" fillId="5" fontId="3" numFmtId="0" xfId="0" applyAlignment="1" applyBorder="1" applyFont="1">
      <alignment shrinkToFit="0" wrapText="1"/>
    </xf>
    <xf borderId="3" fillId="5" fontId="3" numFmtId="9" xfId="0" applyAlignment="1" applyBorder="1" applyFont="1" applyNumberFormat="1">
      <alignment horizontal="center"/>
    </xf>
    <xf quotePrefix="1" borderId="3" fillId="6" fontId="4" numFmtId="0" xfId="0" applyAlignment="1" applyBorder="1" applyFill="1" applyFont="1">
      <alignment horizontal="center" shrinkToFit="0" wrapText="1"/>
    </xf>
    <xf borderId="4" fillId="6" fontId="3" numFmtId="0" xfId="0" applyAlignment="1" applyBorder="1" applyFont="1">
      <alignment shrinkToFit="0" wrapText="1"/>
    </xf>
    <xf borderId="3" fillId="6" fontId="3" numFmtId="9" xfId="0" applyAlignment="1" applyBorder="1" applyFont="1" applyNumberFormat="1">
      <alignment horizontal="center"/>
    </xf>
    <xf quotePrefix="1" borderId="5" fillId="3" fontId="4" numFmtId="0" xfId="0" applyAlignment="1" applyBorder="1" applyFont="1">
      <alignment horizontal="center" shrinkToFit="0" wrapText="1"/>
    </xf>
    <xf borderId="6" fillId="3" fontId="3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7" fontId="3" numFmtId="0" xfId="0" applyAlignment="1" applyFill="1" applyFont="1">
      <alignment shrinkToFit="0" wrapText="1"/>
    </xf>
    <xf borderId="0" fillId="8" fontId="1" numFmtId="0" xfId="0" applyAlignment="1" applyFill="1" applyFont="1">
      <alignment vertical="bottom"/>
    </xf>
    <xf borderId="3" fillId="6" fontId="3" numFmtId="0" xfId="0" applyAlignment="1" applyBorder="1" applyFont="1">
      <alignment horizontal="center"/>
    </xf>
    <xf borderId="7" fillId="6" fontId="3" numFmtId="0" xfId="0" applyAlignment="1" applyBorder="1" applyFont="1">
      <alignment shrinkToFit="0" wrapText="1"/>
    </xf>
    <xf borderId="8" fillId="6" fontId="3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4" xfId="0" applyFont="1" applyNumberFormat="1"/>
    <xf borderId="8" fillId="9" fontId="2" numFmtId="0" xfId="0" applyBorder="1" applyFill="1" applyFont="1"/>
    <xf borderId="9" fillId="10" fontId="3" numFmtId="0" xfId="0" applyAlignment="1" applyBorder="1" applyFill="1" applyFont="1">
      <alignment horizontal="center" shrinkToFit="0" wrapText="1"/>
    </xf>
    <xf borderId="10" fillId="10" fontId="3" numFmtId="0" xfId="0" applyAlignment="1" applyBorder="1" applyFont="1">
      <alignment horizontal="center" shrinkToFit="0" wrapText="1"/>
    </xf>
    <xf borderId="6" fillId="11" fontId="3" numFmtId="0" xfId="0" applyAlignment="1" applyBorder="1" applyFill="1" applyFont="1">
      <alignment horizontal="center" shrinkToFit="0" wrapText="1"/>
    </xf>
    <xf borderId="11" fillId="0" fontId="7" numFmtId="0" xfId="0" applyBorder="1" applyFont="1"/>
    <xf borderId="12" fillId="0" fontId="7" numFmtId="0" xfId="0" applyBorder="1" applyFont="1"/>
    <xf borderId="12" fillId="9" fontId="3" numFmtId="4" xfId="0" applyAlignment="1" applyBorder="1" applyFont="1" applyNumberFormat="1">
      <alignment horizontal="center" shrinkToFit="0" wrapText="1"/>
    </xf>
    <xf borderId="13" fillId="9" fontId="3" numFmtId="2" xfId="0" applyAlignment="1" applyBorder="1" applyFont="1" applyNumberFormat="1">
      <alignment horizontal="center" shrinkToFit="0" wrapText="1"/>
    </xf>
    <xf borderId="13" fillId="12" fontId="5" numFmtId="164" xfId="0" applyAlignment="1" applyBorder="1" applyFill="1" applyFont="1" applyNumberFormat="1">
      <alignment horizontal="center" shrinkToFit="0" wrapText="1"/>
    </xf>
    <xf borderId="0" fillId="9" fontId="2" numFmtId="2" xfId="0" applyFont="1" applyNumberFormat="1"/>
    <xf borderId="8" fillId="9" fontId="3" numFmtId="0" xfId="0" applyAlignment="1" applyBorder="1" applyFont="1">
      <alignment horizontal="center" shrinkToFit="0" wrapText="1"/>
    </xf>
    <xf borderId="14" fillId="10" fontId="3" numFmtId="0" xfId="0" applyAlignment="1" applyBorder="1" applyFont="1">
      <alignment horizontal="center" shrinkToFit="0" wrapText="1"/>
    </xf>
    <xf borderId="15" fillId="10" fontId="3" numFmtId="0" xfId="0" applyAlignment="1" applyBorder="1" applyFont="1">
      <alignment horizontal="center" shrinkToFit="0" wrapText="1"/>
    </xf>
    <xf borderId="13" fillId="11" fontId="3" numFmtId="2" xfId="0" applyAlignment="1" applyBorder="1" applyFont="1" applyNumberFormat="1">
      <alignment horizontal="center" shrinkToFit="0" wrapText="1"/>
    </xf>
    <xf borderId="16" fillId="0" fontId="7" numFmtId="0" xfId="0" applyBorder="1" applyFont="1"/>
    <xf borderId="7" fillId="0" fontId="7" numFmtId="0" xfId="0" applyBorder="1" applyFont="1"/>
    <xf borderId="17" fillId="0" fontId="4" numFmtId="0" xfId="0" applyAlignment="1" applyBorder="1" applyFont="1">
      <alignment horizontal="center" shrinkToFit="0" wrapText="1"/>
    </xf>
    <xf quotePrefix="1" borderId="17" fillId="0" fontId="4" numFmtId="0" xfId="0" applyAlignment="1" applyBorder="1" applyFont="1">
      <alignment horizontal="center" shrinkToFit="0" wrapText="1"/>
    </xf>
    <xf borderId="7" fillId="7" fontId="3" numFmtId="0" xfId="0" applyAlignment="1" applyBorder="1" applyFont="1">
      <alignment shrinkToFit="0" wrapText="1"/>
    </xf>
    <xf borderId="18" fillId="0" fontId="2" numFmtId="0" xfId="0" applyBorder="1" applyFont="1"/>
    <xf borderId="19" fillId="0" fontId="3" numFmtId="0" xfId="0" applyAlignment="1" applyBorder="1" applyFont="1">
      <alignment horizontal="center"/>
    </xf>
    <xf borderId="3" fillId="0" fontId="2" numFmtId="2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0" fontId="2" numFmtId="2" xfId="0" applyBorder="1" applyFont="1" applyNumberFormat="1"/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19" fillId="0" fontId="3" numFmtId="4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0" fillId="0" fontId="2" numFmtId="49" xfId="0" applyFont="1" applyNumberFormat="1"/>
    <xf borderId="3" fillId="0" fontId="4" numFmtId="0" xfId="0" applyAlignment="1" applyBorder="1" applyFont="1">
      <alignment horizontal="center" shrinkToFit="0" wrapText="1"/>
    </xf>
    <xf quotePrefix="1" borderId="3" fillId="0" fontId="4" numFmtId="0" xfId="0" applyAlignment="1" applyBorder="1" applyFont="1">
      <alignment horizontal="center" shrinkToFit="0" wrapText="1"/>
    </xf>
    <xf borderId="8" fillId="7" fontId="3" numFmtId="0" xfId="0" applyAlignment="1" applyBorder="1" applyFont="1">
      <alignment shrinkToFit="0" wrapText="1"/>
    </xf>
    <xf borderId="21" fillId="0" fontId="2" numFmtId="0" xfId="0" applyBorder="1" applyFont="1"/>
    <xf borderId="22" fillId="0" fontId="3" numFmtId="0" xfId="0" applyAlignment="1" applyBorder="1" applyFont="1">
      <alignment horizontal="center"/>
    </xf>
    <xf borderId="17" fillId="0" fontId="2" numFmtId="2" xfId="0" applyAlignment="1" applyBorder="1" applyFont="1" applyNumberFormat="1">
      <alignment horizontal="center"/>
    </xf>
    <xf borderId="17" fillId="0" fontId="3" numFmtId="0" xfId="0" applyAlignment="1" applyBorder="1" applyFont="1">
      <alignment horizontal="center"/>
    </xf>
    <xf borderId="17" fillId="0" fontId="2" numFmtId="0" xfId="0" applyBorder="1" applyFont="1"/>
    <xf borderId="3" fillId="6" fontId="2" numFmtId="2" xfId="0" applyBorder="1" applyFont="1" applyNumberFormat="1"/>
    <xf borderId="3" fillId="6" fontId="2" numFmtId="2" xfId="0" applyAlignment="1" applyBorder="1" applyFont="1" applyNumberFormat="1">
      <alignment horizontal="center"/>
    </xf>
    <xf borderId="17" fillId="6" fontId="2" numFmtId="2" xfId="0" applyAlignment="1" applyBorder="1" applyFont="1" applyNumberFormat="1">
      <alignment horizontal="center"/>
    </xf>
    <xf borderId="17" fillId="6" fontId="3" numFmtId="2" xfId="0" applyAlignment="1" applyBorder="1" applyFont="1" applyNumberFormat="1">
      <alignment horizontal="center"/>
    </xf>
    <xf borderId="3" fillId="0" fontId="2" numFmtId="165" xfId="0" applyAlignment="1" applyBorder="1" applyFont="1" applyNumberFormat="1">
      <alignment horizontal="center"/>
    </xf>
    <xf borderId="8" fillId="0" fontId="3" numFmtId="0" xfId="0" applyAlignment="1" applyBorder="1" applyFont="1">
      <alignment shrinkToFit="0" wrapText="1"/>
    </xf>
    <xf borderId="3" fillId="7" fontId="3" numFmtId="0" xfId="0" applyAlignment="1" applyBorder="1" applyFont="1">
      <alignment horizontal="center"/>
    </xf>
    <xf borderId="8" fillId="7" fontId="2" numFmtId="0" xfId="0" applyBorder="1" applyFont="1"/>
    <xf borderId="17" fillId="0" fontId="2" numFmtId="0" xfId="0" applyAlignment="1" applyBorder="1" applyFont="1">
      <alignment horizontal="center"/>
    </xf>
    <xf borderId="15" fillId="0" fontId="2" numFmtId="0" xfId="0" applyBorder="1" applyFont="1"/>
    <xf borderId="23" fillId="0" fontId="3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2" numFmtId="0" xfId="0" applyBorder="1" applyFont="1"/>
    <xf borderId="4" fillId="9" fontId="3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/>
    </xf>
    <xf borderId="3" fillId="10" fontId="2" numFmtId="2" xfId="0" applyAlignment="1" applyBorder="1" applyFont="1" applyNumberFormat="1">
      <alignment horizontal="center"/>
    </xf>
    <xf borderId="24" fillId="7" fontId="3" numFmtId="0" xfId="0" applyAlignment="1" applyBorder="1" applyFont="1">
      <alignment shrinkToFit="0" wrapText="1"/>
    </xf>
    <xf borderId="4" fillId="7" fontId="3" numFmtId="0" xfId="0" applyAlignment="1" applyBorder="1" applyFont="1">
      <alignment shrinkToFit="0" wrapText="1"/>
    </xf>
    <xf borderId="3" fillId="2" fontId="2" numFmtId="0" xfId="0" applyAlignment="1" applyBorder="1" applyFont="1">
      <alignment horizontal="center"/>
    </xf>
    <xf borderId="3" fillId="2" fontId="2" numFmtId="2" xfId="0" applyAlignment="1" applyBorder="1" applyFont="1" applyNumberFormat="1">
      <alignment horizontal="center"/>
    </xf>
    <xf borderId="3" fillId="6" fontId="2" numFmtId="0" xfId="0" applyAlignment="1" applyBorder="1" applyFont="1">
      <alignment horizontal="center"/>
    </xf>
    <xf borderId="0" fillId="0" fontId="2" numFmtId="2" xfId="0" applyAlignment="1" applyFont="1" applyNumberFormat="1">
      <alignment horizontal="center"/>
    </xf>
    <xf borderId="3" fillId="13" fontId="2" numFmtId="0" xfId="0" applyAlignment="1" applyBorder="1" applyFill="1" applyFont="1">
      <alignment horizontal="center"/>
    </xf>
    <xf borderId="3" fillId="10" fontId="2" numFmtId="0" xfId="0" applyBorder="1" applyFont="1"/>
    <xf borderId="3" fillId="14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75"/>
    <col customWidth="1" min="4" max="4" width="20.25"/>
    <col customWidth="1" min="5" max="6" width="12.63"/>
  </cols>
  <sheetData>
    <row r="1" ht="15.7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B2" s="5" t="s">
        <v>1</v>
      </c>
      <c r="C2" s="5" t="s">
        <v>2</v>
      </c>
      <c r="D2" s="6" t="s">
        <v>3</v>
      </c>
    </row>
    <row r="3" ht="15.75" customHeight="1">
      <c r="B3" s="7" t="s">
        <v>4</v>
      </c>
      <c r="C3" s="8" t="s">
        <v>5</v>
      </c>
      <c r="D3" s="9">
        <v>0.75</v>
      </c>
    </row>
    <row r="4" ht="15.75" customHeight="1">
      <c r="B4" s="7" t="s">
        <v>6</v>
      </c>
      <c r="C4" s="8" t="s">
        <v>7</v>
      </c>
      <c r="D4" s="9">
        <v>0.63</v>
      </c>
      <c r="E4" s="10" t="s">
        <v>8</v>
      </c>
    </row>
    <row r="5" ht="15.75" customHeight="1">
      <c r="B5" s="11" t="s">
        <v>9</v>
      </c>
      <c r="C5" s="12" t="s">
        <v>10</v>
      </c>
      <c r="D5" s="13">
        <v>0.0</v>
      </c>
    </row>
    <row r="6" ht="15.75" customHeight="1">
      <c r="B6" s="14" t="s">
        <v>11</v>
      </c>
      <c r="C6" s="15" t="s">
        <v>12</v>
      </c>
      <c r="D6" s="16">
        <v>0.63</v>
      </c>
    </row>
    <row r="7" ht="15.75" customHeight="1">
      <c r="B7" s="17" t="s">
        <v>13</v>
      </c>
      <c r="C7" s="18" t="s">
        <v>14</v>
      </c>
      <c r="D7" s="9">
        <v>0.38</v>
      </c>
    </row>
    <row r="8" ht="15.75" customHeight="1">
      <c r="B8" s="19"/>
      <c r="C8" s="20"/>
    </row>
    <row r="9" ht="15.75" customHeight="1">
      <c r="B9" s="19"/>
      <c r="C9" s="20"/>
    </row>
    <row r="10" ht="15.75" customHeight="1"/>
    <row r="11" ht="15.75" customHeight="1">
      <c r="A11" s="21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B12" s="22" t="s">
        <v>1</v>
      </c>
      <c r="C12" s="22" t="s">
        <v>2</v>
      </c>
    </row>
    <row r="13" ht="15.75" customHeight="1">
      <c r="B13" s="14" t="s">
        <v>16</v>
      </c>
      <c r="C13" s="23" t="s">
        <v>17</v>
      </c>
    </row>
    <row r="14" ht="15.75" customHeight="1">
      <c r="B14" s="14" t="s">
        <v>11</v>
      </c>
      <c r="C14" s="24" t="s">
        <v>12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4:G4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2.63"/>
    <col customWidth="1" min="3" max="3" width="27.25"/>
    <col customWidth="1" min="4" max="6" width="12.63"/>
  </cols>
  <sheetData>
    <row r="1" ht="15.75" customHeight="1">
      <c r="A1" s="25" t="s">
        <v>18</v>
      </c>
      <c r="D1" s="26"/>
      <c r="E1" s="26"/>
      <c r="F1" s="26"/>
      <c r="G1" s="26"/>
      <c r="H1" s="26"/>
      <c r="I1" s="26"/>
      <c r="J1" s="26"/>
      <c r="K1" s="26"/>
      <c r="L1" s="26"/>
      <c r="M1" s="27"/>
      <c r="N1" s="26"/>
      <c r="O1" s="26"/>
      <c r="P1" s="26"/>
      <c r="Q1" s="27"/>
      <c r="R1" s="26"/>
      <c r="S1" s="26"/>
      <c r="T1" s="26"/>
      <c r="U1" s="28"/>
      <c r="V1" s="26"/>
      <c r="W1" s="26"/>
      <c r="X1" s="26"/>
    </row>
    <row r="2" ht="15.75" customHeight="1">
      <c r="A2" s="29"/>
      <c r="B2" s="29"/>
      <c r="C2" s="29"/>
      <c r="D2" s="30"/>
      <c r="E2" s="31"/>
      <c r="F2" s="31"/>
      <c r="G2" s="31"/>
      <c r="H2" s="31"/>
      <c r="I2" s="31"/>
      <c r="J2" s="31"/>
      <c r="K2" s="31"/>
      <c r="L2" s="32" t="s">
        <v>19</v>
      </c>
      <c r="M2" s="33"/>
      <c r="N2" s="33"/>
      <c r="O2" s="33"/>
      <c r="P2" s="33"/>
      <c r="Q2" s="33"/>
      <c r="R2" s="33"/>
      <c r="S2" s="33"/>
      <c r="T2" s="34"/>
      <c r="U2" s="35" t="s">
        <v>20</v>
      </c>
      <c r="V2" s="36" t="s">
        <v>21</v>
      </c>
      <c r="W2" s="37" t="s">
        <v>22</v>
      </c>
      <c r="X2" s="38"/>
    </row>
    <row r="3" ht="15.75" customHeight="1">
      <c r="A3" s="39" t="s">
        <v>23</v>
      </c>
      <c r="B3" s="39" t="s">
        <v>24</v>
      </c>
      <c r="C3" s="39" t="s">
        <v>2</v>
      </c>
      <c r="D3" s="40" t="s">
        <v>25</v>
      </c>
      <c r="E3" s="41" t="s">
        <v>26</v>
      </c>
      <c r="F3" s="41" t="s">
        <v>27</v>
      </c>
      <c r="G3" s="41" t="s">
        <v>28</v>
      </c>
      <c r="H3" s="41" t="s">
        <v>29</v>
      </c>
      <c r="I3" s="41" t="s">
        <v>30</v>
      </c>
      <c r="J3" s="41" t="s">
        <v>31</v>
      </c>
      <c r="K3" s="41" t="s">
        <v>32</v>
      </c>
      <c r="L3" s="42" t="s">
        <v>33</v>
      </c>
      <c r="M3" s="42" t="s">
        <v>34</v>
      </c>
      <c r="N3" s="42" t="s">
        <v>35</v>
      </c>
      <c r="O3" s="42" t="s">
        <v>36</v>
      </c>
      <c r="P3" s="42" t="s">
        <v>37</v>
      </c>
      <c r="Q3" s="42" t="s">
        <v>38</v>
      </c>
      <c r="R3" s="42" t="s">
        <v>39</v>
      </c>
      <c r="S3" s="42" t="s">
        <v>40</v>
      </c>
      <c r="T3" s="42" t="s">
        <v>41</v>
      </c>
      <c r="U3" s="43"/>
      <c r="V3" s="44"/>
      <c r="W3" s="44"/>
      <c r="X3" s="38"/>
    </row>
    <row r="4" ht="15.75" customHeight="1">
      <c r="A4" s="45">
        <v>1.0</v>
      </c>
      <c r="B4" s="46" t="s">
        <v>42</v>
      </c>
      <c r="C4" s="47" t="s">
        <v>43</v>
      </c>
      <c r="D4" s="48" t="str">
        <f>IFERROR(__xludf.DUMMYFUNCTION("IMPORTRANGE(""https://docs.google.com/spreadsheets/d/1rbogJaJVbI8FtAfe4WhXgxTo2yNk-hT3cSawSEe6xKk/edit?gid=0#gid=0"",""Quiz!D2:k39"")"),"#REF!")</f>
        <v>#REF!</v>
      </c>
      <c r="E4" s="48"/>
      <c r="F4" s="48"/>
      <c r="G4" s="48"/>
      <c r="H4" s="48"/>
      <c r="I4" s="48"/>
      <c r="J4" s="48"/>
      <c r="K4" s="48"/>
      <c r="L4" s="49">
        <v>5.0</v>
      </c>
      <c r="M4" s="50">
        <v>5.0</v>
      </c>
      <c r="N4" s="51">
        <v>5.0</v>
      </c>
      <c r="O4" s="52">
        <f>Assignment4!G2</f>
        <v>5</v>
      </c>
      <c r="P4" s="53">
        <v>5.0</v>
      </c>
      <c r="Q4" s="50">
        <f>Assignment6!G2</f>
        <v>5</v>
      </c>
      <c r="R4" s="52">
        <f>Assignment7!G2</f>
        <v>5</v>
      </c>
      <c r="S4" s="52">
        <f>Assignment8!G2</f>
        <v>5</v>
      </c>
      <c r="T4" s="54"/>
      <c r="U4" s="55">
        <f t="shared" ref="U4:U45" si="1">SUMIF($L$3:$T$3, "Assign.*", L4:T4) / COUNTIF($L$3:$T$3, "Assign.*")</f>
        <v>4.444444444</v>
      </c>
      <c r="V4" s="56">
        <f>IFERROR(__xludf.DUMMYFUNCTION("AVERAGE(ARRAYFORMULA(LARGE(FILTER(IF(ISNUMBER(D4:K4), D4:K4, 0), ISNUMBER(SEARCH(""Quiz"", $D$3:$K$3))), ROW(INDIRECT(""1:"" &amp; COUNTIF($D$3:$K$3, ""Quiz*"")-2)))))*2"),0.0)</f>
        <v>0</v>
      </c>
      <c r="W4" s="57">
        <f t="shared" ref="W4:W45" si="2">ceiling(SUM(U4:V4),0.25)</f>
        <v>4.5</v>
      </c>
      <c r="X4" s="58"/>
    </row>
    <row r="5" ht="15.75" customHeight="1">
      <c r="A5" s="59">
        <v>2.0</v>
      </c>
      <c r="B5" s="60" t="s">
        <v>44</v>
      </c>
      <c r="C5" s="61" t="s">
        <v>45</v>
      </c>
      <c r="D5" s="62"/>
      <c r="E5" s="62"/>
      <c r="F5" s="62"/>
      <c r="G5" s="62"/>
      <c r="H5" s="62"/>
      <c r="I5" s="62"/>
      <c r="J5" s="62"/>
      <c r="K5" s="62"/>
      <c r="L5" s="63">
        <v>5.0</v>
      </c>
      <c r="M5" s="64">
        <v>5.0</v>
      </c>
      <c r="N5" s="65">
        <v>5.0</v>
      </c>
      <c r="O5" s="52">
        <f>Assignment4!G3</f>
        <v>4.5625</v>
      </c>
      <c r="P5" s="53">
        <v>5.0</v>
      </c>
      <c r="Q5" s="50">
        <f>Assignment6!G3</f>
        <v>4</v>
      </c>
      <c r="R5" s="52">
        <f>Assignment7!G3</f>
        <v>0</v>
      </c>
      <c r="S5" s="52">
        <f>Assignment8!G3</f>
        <v>4</v>
      </c>
      <c r="T5" s="66"/>
      <c r="U5" s="55">
        <f t="shared" si="1"/>
        <v>3.618055556</v>
      </c>
      <c r="V5" s="56">
        <f>IFERROR(__xludf.DUMMYFUNCTION("AVERAGE(ARRAYFORMULA(LARGE(FILTER(IF(ISNUMBER(D5:K5), D5:K5, 0), ISNUMBER(SEARCH(""Quiz"", $D$3:$K$3))), ROW(INDIRECT(""1:"" &amp; COUNTIF($D$3:$K$3, ""Quiz*"")-2)))))*2"),0.0)</f>
        <v>0</v>
      </c>
      <c r="W5" s="57">
        <f t="shared" si="2"/>
        <v>3.75</v>
      </c>
      <c r="X5" s="58"/>
    </row>
    <row r="6" ht="15.75" customHeight="1">
      <c r="A6" s="59">
        <v>3.0</v>
      </c>
      <c r="B6" s="60" t="s">
        <v>46</v>
      </c>
      <c r="C6" s="61" t="s">
        <v>47</v>
      </c>
      <c r="D6" s="48"/>
      <c r="E6" s="48"/>
      <c r="F6" s="48"/>
      <c r="G6" s="48"/>
      <c r="H6" s="48"/>
      <c r="I6" s="48"/>
      <c r="J6" s="48"/>
      <c r="K6" s="48"/>
      <c r="L6" s="63">
        <v>4.0</v>
      </c>
      <c r="M6" s="64">
        <v>3.5</v>
      </c>
      <c r="N6" s="51">
        <v>5.0</v>
      </c>
      <c r="O6" s="52">
        <f>Assignment4!G4</f>
        <v>1.5</v>
      </c>
      <c r="P6" s="53">
        <v>0.0</v>
      </c>
      <c r="Q6" s="50">
        <f>Assignment6!G4</f>
        <v>1</v>
      </c>
      <c r="R6" s="52">
        <f>Assignment7!G4</f>
        <v>0</v>
      </c>
      <c r="S6" s="52">
        <f>Assignment8!G4</f>
        <v>1</v>
      </c>
      <c r="T6" s="54"/>
      <c r="U6" s="55">
        <f t="shared" si="1"/>
        <v>1.777777778</v>
      </c>
      <c r="V6" s="56">
        <f>IFERROR(__xludf.DUMMYFUNCTION("AVERAGE(ARRAYFORMULA(LARGE(FILTER(IF(ISNUMBER(D6:K6), D6:K6, 0), ISNUMBER(SEARCH(""Quiz"", $D$3:$K$3))), ROW(INDIRECT(""1:"" &amp; COUNTIF($D$3:$K$3, ""Quiz*"")-2)))))*2"),0.0)</f>
        <v>0</v>
      </c>
      <c r="W6" s="57">
        <f t="shared" si="2"/>
        <v>2</v>
      </c>
      <c r="X6" s="58"/>
    </row>
    <row r="7" ht="15.75" customHeight="1">
      <c r="A7" s="59">
        <v>4.0</v>
      </c>
      <c r="B7" s="60" t="s">
        <v>48</v>
      </c>
      <c r="C7" s="61" t="s">
        <v>49</v>
      </c>
      <c r="D7" s="48"/>
      <c r="E7" s="48"/>
      <c r="F7" s="48"/>
      <c r="G7" s="48"/>
      <c r="H7" s="48"/>
      <c r="I7" s="48"/>
      <c r="J7" s="48"/>
      <c r="K7" s="48"/>
      <c r="L7" s="63">
        <v>5.0</v>
      </c>
      <c r="M7" s="64">
        <v>5.0</v>
      </c>
      <c r="N7" s="51">
        <v>4.8</v>
      </c>
      <c r="O7" s="52">
        <f>Assignment4!G5</f>
        <v>3.28125</v>
      </c>
      <c r="P7" s="53">
        <v>5.0</v>
      </c>
      <c r="Q7" s="50">
        <f>Assignment6!G5</f>
        <v>5</v>
      </c>
      <c r="R7" s="52">
        <f>Assignment7!G5</f>
        <v>0</v>
      </c>
      <c r="S7" s="52">
        <f>Assignment8!G5</f>
        <v>5</v>
      </c>
      <c r="T7" s="54"/>
      <c r="U7" s="55">
        <f t="shared" si="1"/>
        <v>3.675694444</v>
      </c>
      <c r="V7" s="56">
        <f>IFERROR(__xludf.DUMMYFUNCTION("AVERAGE(ARRAYFORMULA(LARGE(FILTER(IF(ISNUMBER(D7:K7), D7:K7, 0), ISNUMBER(SEARCH(""Quiz"", $D$3:$K$3))), ROW(INDIRECT(""1:"" &amp; COUNTIF($D$3:$K$3, ""Quiz*"")-2)))))*2"),0.0)</f>
        <v>0</v>
      </c>
      <c r="W7" s="57">
        <f t="shared" si="2"/>
        <v>3.75</v>
      </c>
      <c r="X7" s="58"/>
    </row>
    <row r="8" ht="15.75" customHeight="1">
      <c r="A8" s="59">
        <v>5.0</v>
      </c>
      <c r="B8" s="60" t="s">
        <v>50</v>
      </c>
      <c r="C8" s="61" t="s">
        <v>51</v>
      </c>
      <c r="D8" s="48"/>
      <c r="E8" s="48"/>
      <c r="F8" s="48"/>
      <c r="G8" s="48"/>
      <c r="H8" s="48"/>
      <c r="I8" s="48"/>
      <c r="J8" s="48"/>
      <c r="K8" s="48"/>
      <c r="L8" s="63">
        <v>5.0</v>
      </c>
      <c r="M8" s="64">
        <v>5.0</v>
      </c>
      <c r="N8" s="51">
        <v>5.0</v>
      </c>
      <c r="O8" s="52">
        <f>Assignment4!G6</f>
        <v>5</v>
      </c>
      <c r="P8" s="53">
        <v>5.0</v>
      </c>
      <c r="Q8" s="50">
        <f>Assignment6!G6</f>
        <v>5</v>
      </c>
      <c r="R8" s="52">
        <f>Assignment7!G6</f>
        <v>5</v>
      </c>
      <c r="S8" s="52">
        <f>Assignment8!G6</f>
        <v>5</v>
      </c>
      <c r="T8" s="54"/>
      <c r="U8" s="55">
        <f t="shared" si="1"/>
        <v>4.444444444</v>
      </c>
      <c r="V8" s="56">
        <f>IFERROR(__xludf.DUMMYFUNCTION("AVERAGE(ARRAYFORMULA(LARGE(FILTER(IF(ISNUMBER(D8:K8), D8:K8, 0), ISNUMBER(SEARCH(""Quiz"", $D$3:$K$3))), ROW(INDIRECT(""1:"" &amp; COUNTIF($D$3:$K$3, ""Quiz*"")-2)))))*2"),0.0)</f>
        <v>0</v>
      </c>
      <c r="W8" s="57">
        <f t="shared" si="2"/>
        <v>4.5</v>
      </c>
      <c r="X8" s="58"/>
    </row>
    <row r="9" ht="15.75" customHeight="1">
      <c r="A9" s="59">
        <v>6.0</v>
      </c>
      <c r="B9" s="60" t="s">
        <v>52</v>
      </c>
      <c r="C9" s="61" t="s">
        <v>53</v>
      </c>
      <c r="D9" s="48"/>
      <c r="E9" s="48"/>
      <c r="F9" s="48"/>
      <c r="G9" s="48"/>
      <c r="H9" s="48"/>
      <c r="I9" s="48"/>
      <c r="J9" s="48"/>
      <c r="K9" s="48"/>
      <c r="L9" s="63">
        <v>5.0</v>
      </c>
      <c r="M9" s="64">
        <v>5.0</v>
      </c>
      <c r="N9" s="51">
        <v>5.0</v>
      </c>
      <c r="O9" s="67">
        <f>Assignment4!G7</f>
        <v>0</v>
      </c>
      <c r="P9" s="53">
        <v>5.0</v>
      </c>
      <c r="Q9" s="50">
        <f>Assignment6!G7</f>
        <v>5</v>
      </c>
      <c r="R9" s="52">
        <f>Assignment7!G7</f>
        <v>5</v>
      </c>
      <c r="S9" s="52">
        <f>Assignment8!G7</f>
        <v>5</v>
      </c>
      <c r="T9" s="54"/>
      <c r="U9" s="55">
        <f t="shared" si="1"/>
        <v>3.888888889</v>
      </c>
      <c r="V9" s="56">
        <f>IFERROR(__xludf.DUMMYFUNCTION("AVERAGE(ARRAYFORMULA(LARGE(FILTER(IF(ISNUMBER(D9:K9), D9:K9, 0), ISNUMBER(SEARCH(""Quiz"", $D$3:$K$3))), ROW(INDIRECT(""1:"" &amp; COUNTIF($D$3:$K$3, ""Quiz*"")-2)))))*2"),0.0)</f>
        <v>0</v>
      </c>
      <c r="W9" s="57">
        <f t="shared" si="2"/>
        <v>4</v>
      </c>
      <c r="X9" s="58"/>
    </row>
    <row r="10" ht="15.75" customHeight="1">
      <c r="A10" s="59">
        <v>7.0</v>
      </c>
      <c r="B10" s="60" t="s">
        <v>54</v>
      </c>
      <c r="C10" s="61" t="s">
        <v>55</v>
      </c>
      <c r="D10" s="48"/>
      <c r="E10" s="48"/>
      <c r="F10" s="48"/>
      <c r="G10" s="48"/>
      <c r="H10" s="48"/>
      <c r="I10" s="48"/>
      <c r="J10" s="48"/>
      <c r="K10" s="48"/>
      <c r="L10" s="63">
        <v>5.0</v>
      </c>
      <c r="M10" s="64">
        <v>4.8</v>
      </c>
      <c r="N10" s="51">
        <v>5.0</v>
      </c>
      <c r="O10" s="52">
        <f>Assignment4!G8</f>
        <v>5</v>
      </c>
      <c r="P10" s="53">
        <v>5.0</v>
      </c>
      <c r="Q10" s="50">
        <f>Assignment6!G8</f>
        <v>5</v>
      </c>
      <c r="R10" s="52">
        <f>Assignment7!G8</f>
        <v>5</v>
      </c>
      <c r="S10" s="52">
        <f>Assignment8!G8</f>
        <v>5</v>
      </c>
      <c r="T10" s="54"/>
      <c r="U10" s="55">
        <f t="shared" si="1"/>
        <v>4.422222222</v>
      </c>
      <c r="V10" s="56">
        <f>IFERROR(__xludf.DUMMYFUNCTION("AVERAGE(ARRAYFORMULA(LARGE(FILTER(IF(ISNUMBER(D10:K10), D10:K10, 0), ISNUMBER(SEARCH(""Quiz"", $D$3:$K$3))), ROW(INDIRECT(""1:"" &amp; COUNTIF($D$3:$K$3, ""Quiz*"")-2)))))*2"),0.0)</f>
        <v>0</v>
      </c>
      <c r="W10" s="57">
        <f t="shared" si="2"/>
        <v>4.5</v>
      </c>
      <c r="X10" s="58"/>
    </row>
    <row r="11" ht="15.75" customHeight="1">
      <c r="A11" s="59">
        <v>8.0</v>
      </c>
      <c r="B11" s="60" t="s">
        <v>56</v>
      </c>
      <c r="C11" s="61" t="s">
        <v>57</v>
      </c>
      <c r="D11" s="48"/>
      <c r="E11" s="48"/>
      <c r="F11" s="48"/>
      <c r="G11" s="48"/>
      <c r="H11" s="48"/>
      <c r="I11" s="48"/>
      <c r="J11" s="48"/>
      <c r="K11" s="48"/>
      <c r="L11" s="63">
        <v>5.0</v>
      </c>
      <c r="M11" s="64">
        <v>5.0</v>
      </c>
      <c r="N11" s="51">
        <v>5.0</v>
      </c>
      <c r="O11" s="52">
        <f>Assignment4!G9</f>
        <v>5</v>
      </c>
      <c r="P11" s="53">
        <v>3.3</v>
      </c>
      <c r="Q11" s="50">
        <f>Assignment6!G9</f>
        <v>4.2</v>
      </c>
      <c r="R11" s="52">
        <f>Assignment7!G9</f>
        <v>5</v>
      </c>
      <c r="S11" s="52">
        <f>Assignment8!G9</f>
        <v>5</v>
      </c>
      <c r="T11" s="54"/>
      <c r="U11" s="55">
        <f t="shared" si="1"/>
        <v>4.166666667</v>
      </c>
      <c r="V11" s="56">
        <f>IFERROR(__xludf.DUMMYFUNCTION("AVERAGE(ARRAYFORMULA(LARGE(FILTER(IF(ISNUMBER(D11:K11), D11:K11, 0), ISNUMBER(SEARCH(""Quiz"", $D$3:$K$3))), ROW(INDIRECT(""1:"" &amp; COUNTIF($D$3:$K$3, ""Quiz*"")-2)))))*2"),0.0)</f>
        <v>0</v>
      </c>
      <c r="W11" s="57">
        <f t="shared" si="2"/>
        <v>4.25</v>
      </c>
      <c r="X11" s="58"/>
    </row>
    <row r="12" ht="15.75" customHeight="1">
      <c r="A12" s="59">
        <v>9.0</v>
      </c>
      <c r="B12" s="60" t="s">
        <v>58</v>
      </c>
      <c r="C12" s="61" t="s">
        <v>59</v>
      </c>
      <c r="D12" s="48"/>
      <c r="E12" s="48"/>
      <c r="F12" s="48"/>
      <c r="G12" s="48"/>
      <c r="H12" s="48"/>
      <c r="I12" s="48"/>
      <c r="J12" s="48"/>
      <c r="K12" s="48"/>
      <c r="L12" s="63">
        <v>4.0</v>
      </c>
      <c r="M12" s="64">
        <v>0.0</v>
      </c>
      <c r="N12" s="51">
        <v>4.0</v>
      </c>
      <c r="O12" s="52">
        <f>Assignment4!G10</f>
        <v>5</v>
      </c>
      <c r="P12" s="53">
        <v>0.0</v>
      </c>
      <c r="Q12" s="68">
        <f>Assignment6!G10</f>
        <v>0</v>
      </c>
      <c r="R12" s="52">
        <f>Assignment7!G10</f>
        <v>5</v>
      </c>
      <c r="S12" s="52">
        <f>Assignment8!G10</f>
        <v>1</v>
      </c>
      <c r="T12" s="54"/>
      <c r="U12" s="55">
        <f t="shared" si="1"/>
        <v>2.111111111</v>
      </c>
      <c r="V12" s="56">
        <f>IFERROR(__xludf.DUMMYFUNCTION("AVERAGE(ARRAYFORMULA(LARGE(FILTER(IF(ISNUMBER(D12:K12), D12:K12, 0), ISNUMBER(SEARCH(""Quiz"", $D$3:$K$3))), ROW(INDIRECT(""1:"" &amp; COUNTIF($D$3:$K$3, ""Quiz*"")-2)))))*2"),0.0)</f>
        <v>0</v>
      </c>
      <c r="W12" s="57">
        <f t="shared" si="2"/>
        <v>2.25</v>
      </c>
      <c r="X12" s="58"/>
    </row>
    <row r="13" ht="15.75" customHeight="1">
      <c r="A13" s="59">
        <v>10.0</v>
      </c>
      <c r="B13" s="60" t="s">
        <v>60</v>
      </c>
      <c r="C13" s="61" t="s">
        <v>61</v>
      </c>
      <c r="D13" s="48"/>
      <c r="E13" s="48"/>
      <c r="F13" s="48"/>
      <c r="G13" s="48"/>
      <c r="H13" s="48"/>
      <c r="I13" s="48"/>
      <c r="J13" s="48"/>
      <c r="K13" s="48"/>
      <c r="L13" s="63">
        <v>5.0</v>
      </c>
      <c r="M13" s="64">
        <v>5.0</v>
      </c>
      <c r="N13" s="51">
        <v>5.0</v>
      </c>
      <c r="O13" s="52">
        <f>Assignment4!G11</f>
        <v>5</v>
      </c>
      <c r="P13" s="53">
        <v>5.0</v>
      </c>
      <c r="Q13" s="50">
        <f>Assignment6!G11</f>
        <v>5</v>
      </c>
      <c r="R13" s="52">
        <f>Assignment7!G11</f>
        <v>3.8</v>
      </c>
      <c r="S13" s="52">
        <f>Assignment8!G11</f>
        <v>5</v>
      </c>
      <c r="T13" s="54"/>
      <c r="U13" s="55">
        <f t="shared" si="1"/>
        <v>4.311111111</v>
      </c>
      <c r="V13" s="56">
        <f>IFERROR(__xludf.DUMMYFUNCTION("AVERAGE(ARRAYFORMULA(LARGE(FILTER(IF(ISNUMBER(D13:K13), D13:K13, 0), ISNUMBER(SEARCH(""Quiz"", $D$3:$K$3))), ROW(INDIRECT(""1:"" &amp; COUNTIF($D$3:$K$3, ""Quiz*"")-2)))))*2"),0.0)</f>
        <v>0</v>
      </c>
      <c r="W13" s="57">
        <f t="shared" si="2"/>
        <v>4.5</v>
      </c>
      <c r="X13" s="58"/>
    </row>
    <row r="14" ht="15.75" customHeight="1">
      <c r="A14" s="59">
        <v>11.0</v>
      </c>
      <c r="B14" s="60" t="s">
        <v>62</v>
      </c>
      <c r="C14" s="61" t="s">
        <v>63</v>
      </c>
      <c r="D14" s="48"/>
      <c r="E14" s="48"/>
      <c r="F14" s="48"/>
      <c r="G14" s="48"/>
      <c r="H14" s="48"/>
      <c r="I14" s="48"/>
      <c r="J14" s="48"/>
      <c r="K14" s="48"/>
      <c r="L14" s="63">
        <v>5.0</v>
      </c>
      <c r="M14" s="64">
        <v>0.0</v>
      </c>
      <c r="N14" s="51">
        <v>5.0</v>
      </c>
      <c r="O14" s="52">
        <f>Assignment4!G12</f>
        <v>1.5</v>
      </c>
      <c r="P14" s="53">
        <v>4.67</v>
      </c>
      <c r="Q14" s="68">
        <f>Assignment6!G12</f>
        <v>0</v>
      </c>
      <c r="R14" s="52">
        <f>Assignment7!G12</f>
        <v>0</v>
      </c>
      <c r="S14" s="52">
        <f>Assignment8!G12</f>
        <v>4</v>
      </c>
      <c r="T14" s="54"/>
      <c r="U14" s="55">
        <f t="shared" si="1"/>
        <v>2.241111111</v>
      </c>
      <c r="V14" s="56">
        <f>IFERROR(__xludf.DUMMYFUNCTION("AVERAGE(ARRAYFORMULA(LARGE(FILTER(IF(ISNUMBER(D14:K14), D14:K14, 0), ISNUMBER(SEARCH(""Quiz"", $D$3:$K$3))), ROW(INDIRECT(""1:"" &amp; COUNTIF($D$3:$K$3, ""Quiz*"")-2)))))*2"),0.0)</f>
        <v>0</v>
      </c>
      <c r="W14" s="57">
        <f t="shared" si="2"/>
        <v>2.25</v>
      </c>
      <c r="X14" s="58"/>
    </row>
    <row r="15" ht="15.75" customHeight="1">
      <c r="A15" s="59">
        <v>12.0</v>
      </c>
      <c r="B15" s="60" t="s">
        <v>4</v>
      </c>
      <c r="C15" s="61" t="s">
        <v>5</v>
      </c>
      <c r="D15" s="48"/>
      <c r="E15" s="48"/>
      <c r="F15" s="48"/>
      <c r="G15" s="48"/>
      <c r="H15" s="48"/>
      <c r="I15" s="48"/>
      <c r="J15" s="48"/>
      <c r="K15" s="48"/>
      <c r="L15" s="63">
        <v>2.5</v>
      </c>
      <c r="M15" s="64">
        <v>4.8</v>
      </c>
      <c r="N15" s="51"/>
      <c r="O15" s="52">
        <f>Assignment4!G13</f>
        <v>4.5625</v>
      </c>
      <c r="P15" s="53">
        <v>0.0</v>
      </c>
      <c r="Q15" s="50">
        <f>Assignment6!G13</f>
        <v>4.6</v>
      </c>
      <c r="R15" s="52">
        <f>Assignment7!G13</f>
        <v>4.2</v>
      </c>
      <c r="S15" s="52">
        <f>Assignment8!G13</f>
        <v>1</v>
      </c>
      <c r="T15" s="54"/>
      <c r="U15" s="55">
        <f t="shared" si="1"/>
        <v>2.406944444</v>
      </c>
      <c r="V15" s="56">
        <f>IFERROR(__xludf.DUMMYFUNCTION("AVERAGE(ARRAYFORMULA(LARGE(FILTER(IF(ISNUMBER(D15:K15), D15:K15, 0), ISNUMBER(SEARCH(""Quiz"", $D$3:$K$3))), ROW(INDIRECT(""1:"" &amp; COUNTIF($D$3:$K$3, ""Quiz*"")-2)))))*2"),0.0)</f>
        <v>0</v>
      </c>
      <c r="W15" s="57">
        <f t="shared" si="2"/>
        <v>2.5</v>
      </c>
      <c r="X15" s="58"/>
    </row>
    <row r="16" ht="15.75" customHeight="1">
      <c r="A16" s="59">
        <v>13.0</v>
      </c>
      <c r="B16" s="60" t="s">
        <v>6</v>
      </c>
      <c r="C16" s="61" t="s">
        <v>7</v>
      </c>
      <c r="D16" s="48"/>
      <c r="E16" s="48"/>
      <c r="F16" s="48"/>
      <c r="G16" s="48"/>
      <c r="H16" s="48"/>
      <c r="I16" s="48"/>
      <c r="J16" s="48"/>
      <c r="K16" s="48"/>
      <c r="L16" s="63">
        <v>2.75</v>
      </c>
      <c r="M16" s="69">
        <v>0.0</v>
      </c>
      <c r="N16" s="51"/>
      <c r="O16" s="52">
        <f>Assignment4!G14</f>
        <v>0</v>
      </c>
      <c r="P16" s="53">
        <v>0.0</v>
      </c>
      <c r="Q16" s="50">
        <f>Assignment6!G14</f>
        <v>0</v>
      </c>
      <c r="R16" s="52">
        <f>Assignment7!G14</f>
        <v>0</v>
      </c>
      <c r="S16" s="52">
        <f>Assignment8!G14</f>
        <v>4</v>
      </c>
      <c r="T16" s="54"/>
      <c r="U16" s="55">
        <f t="shared" si="1"/>
        <v>0.75</v>
      </c>
      <c r="V16" s="56">
        <f>IFERROR(__xludf.DUMMYFUNCTION("AVERAGE(ARRAYFORMULA(LARGE(FILTER(IF(ISNUMBER(D16:K16), D16:K16, 0), ISNUMBER(SEARCH(""Quiz"", $D$3:$K$3))), ROW(INDIRECT(""1:"" &amp; COUNTIF($D$3:$K$3, ""Quiz*"")-2)))))*2"),0.0)</f>
        <v>0</v>
      </c>
      <c r="W16" s="57">
        <f t="shared" si="2"/>
        <v>0.75</v>
      </c>
      <c r="X16" s="58"/>
    </row>
    <row r="17" ht="15.75" customHeight="1">
      <c r="A17" s="59">
        <v>14.0</v>
      </c>
      <c r="B17" s="60" t="s">
        <v>64</v>
      </c>
      <c r="C17" s="61" t="s">
        <v>65</v>
      </c>
      <c r="D17" s="48"/>
      <c r="E17" s="48"/>
      <c r="F17" s="48"/>
      <c r="G17" s="48"/>
      <c r="H17" s="48"/>
      <c r="I17" s="48"/>
      <c r="J17" s="48"/>
      <c r="K17" s="48"/>
      <c r="L17" s="63">
        <v>3.25</v>
      </c>
      <c r="M17" s="64">
        <v>2.7727272727272725</v>
      </c>
      <c r="N17" s="51">
        <v>1.8</v>
      </c>
      <c r="O17" s="52">
        <f>Assignment4!G15</f>
        <v>5</v>
      </c>
      <c r="P17" s="53">
        <v>3.3</v>
      </c>
      <c r="Q17" s="68">
        <f>Assignment6!G15</f>
        <v>0</v>
      </c>
      <c r="R17" s="52">
        <f>Assignment7!G15</f>
        <v>5</v>
      </c>
      <c r="S17" s="52">
        <f>Assignment8!G15</f>
        <v>3</v>
      </c>
      <c r="T17" s="54"/>
      <c r="U17" s="55">
        <f t="shared" si="1"/>
        <v>2.68030303</v>
      </c>
      <c r="V17" s="56">
        <f>IFERROR(__xludf.DUMMYFUNCTION("AVERAGE(ARRAYFORMULA(LARGE(FILTER(IF(ISNUMBER(D17:K17), D17:K17, 0), ISNUMBER(SEARCH(""Quiz"", $D$3:$K$3))), ROW(INDIRECT(""1:"" &amp; COUNTIF($D$3:$K$3, ""Quiz*"")-2)))))*2"),0.0)</f>
        <v>0</v>
      </c>
      <c r="W17" s="57">
        <f t="shared" si="2"/>
        <v>2.75</v>
      </c>
      <c r="X17" s="58"/>
    </row>
    <row r="18" ht="15.75" customHeight="1">
      <c r="A18" s="59">
        <v>15.0</v>
      </c>
      <c r="B18" s="60" t="s">
        <v>66</v>
      </c>
      <c r="C18" s="61" t="s">
        <v>67</v>
      </c>
      <c r="D18" s="48"/>
      <c r="E18" s="48"/>
      <c r="F18" s="48"/>
      <c r="G18" s="48"/>
      <c r="H18" s="48"/>
      <c r="I18" s="48"/>
      <c r="J18" s="48"/>
      <c r="K18" s="48"/>
      <c r="L18" s="63"/>
      <c r="M18" s="64">
        <v>1.5</v>
      </c>
      <c r="N18" s="51">
        <v>0.8</v>
      </c>
      <c r="O18" s="52">
        <f>Assignment4!G16</f>
        <v>0</v>
      </c>
      <c r="P18" s="53">
        <v>0.0</v>
      </c>
      <c r="Q18" s="68">
        <f>Assignment6!G16</f>
        <v>0</v>
      </c>
      <c r="R18" s="52">
        <f>Assignment7!G16</f>
        <v>5</v>
      </c>
      <c r="S18" s="52">
        <f>Assignment8!G16</f>
        <v>1</v>
      </c>
      <c r="T18" s="54"/>
      <c r="U18" s="55">
        <f t="shared" si="1"/>
        <v>0.9222222222</v>
      </c>
      <c r="V18" s="56">
        <f>IFERROR(__xludf.DUMMYFUNCTION("AVERAGE(ARRAYFORMULA(LARGE(FILTER(IF(ISNUMBER(D18:K18), D18:K18, 0), ISNUMBER(SEARCH(""Quiz"", $D$3:$K$3))), ROW(INDIRECT(""1:"" &amp; COUNTIF($D$3:$K$3, ""Quiz*"")-2)))))*2"),0.0)</f>
        <v>0</v>
      </c>
      <c r="W18" s="57">
        <f t="shared" si="2"/>
        <v>1</v>
      </c>
      <c r="X18" s="58"/>
    </row>
    <row r="19" ht="15.75" customHeight="1">
      <c r="A19" s="59">
        <v>16.0</v>
      </c>
      <c r="B19" s="60" t="s">
        <v>68</v>
      </c>
      <c r="C19" s="61" t="s">
        <v>69</v>
      </c>
      <c r="D19" s="48"/>
      <c r="E19" s="48"/>
      <c r="F19" s="48"/>
      <c r="G19" s="48"/>
      <c r="H19" s="48"/>
      <c r="I19" s="48"/>
      <c r="J19" s="48"/>
      <c r="K19" s="48"/>
      <c r="L19" s="63">
        <v>4.75</v>
      </c>
      <c r="M19" s="64">
        <v>5.0</v>
      </c>
      <c r="N19" s="51">
        <v>4.2</v>
      </c>
      <c r="O19" s="52">
        <f>Assignment4!G17</f>
        <v>0</v>
      </c>
      <c r="P19" s="53">
        <v>2.64</v>
      </c>
      <c r="Q19" s="50">
        <f>Assignment6!G17</f>
        <v>2.8</v>
      </c>
      <c r="R19" s="52">
        <f>Assignment7!G17</f>
        <v>4.6</v>
      </c>
      <c r="S19" s="52">
        <f>Assignment8!G17</f>
        <v>1</v>
      </c>
      <c r="T19" s="54"/>
      <c r="U19" s="55">
        <f t="shared" si="1"/>
        <v>2.776666667</v>
      </c>
      <c r="V19" s="56">
        <f>IFERROR(__xludf.DUMMYFUNCTION("AVERAGE(ARRAYFORMULA(LARGE(FILTER(IF(ISNUMBER(D19:K19), D19:K19, 0), ISNUMBER(SEARCH(""Quiz"", $D$3:$K$3))), ROW(INDIRECT(""1:"" &amp; COUNTIF($D$3:$K$3, ""Quiz*"")-2)))))*2"),0.0)</f>
        <v>0</v>
      </c>
      <c r="W19" s="57">
        <f t="shared" si="2"/>
        <v>3</v>
      </c>
      <c r="X19" s="58"/>
    </row>
    <row r="20" ht="15.75" customHeight="1">
      <c r="A20" s="59">
        <v>17.0</v>
      </c>
      <c r="B20" s="60" t="s">
        <v>70</v>
      </c>
      <c r="C20" s="61" t="s">
        <v>71</v>
      </c>
      <c r="D20" s="48"/>
      <c r="E20" s="48"/>
      <c r="F20" s="48"/>
      <c r="G20" s="48"/>
      <c r="H20" s="48"/>
      <c r="I20" s="48"/>
      <c r="J20" s="48"/>
      <c r="K20" s="48"/>
      <c r="L20" s="63">
        <v>5.0</v>
      </c>
      <c r="M20" s="64">
        <v>4.8</v>
      </c>
      <c r="N20" s="51">
        <v>5.0</v>
      </c>
      <c r="O20" s="52">
        <f>Assignment4!G18</f>
        <v>5</v>
      </c>
      <c r="P20" s="53">
        <v>5.0</v>
      </c>
      <c r="Q20" s="50">
        <f>Assignment6!G18</f>
        <v>5</v>
      </c>
      <c r="R20" s="52">
        <f>Assignment7!G18</f>
        <v>5</v>
      </c>
      <c r="S20" s="67">
        <f>Assignment8!G18</f>
        <v>0</v>
      </c>
      <c r="T20" s="54"/>
      <c r="U20" s="55">
        <f t="shared" si="1"/>
        <v>3.866666667</v>
      </c>
      <c r="V20" s="56">
        <f>IFERROR(__xludf.DUMMYFUNCTION("AVERAGE(ARRAYFORMULA(LARGE(FILTER(IF(ISNUMBER(D20:K20), D20:K20, 0), ISNUMBER(SEARCH(""Quiz"", $D$3:$K$3))), ROW(INDIRECT(""1:"" &amp; COUNTIF($D$3:$K$3, ""Quiz*"")-2)))))*2"),0.0)</f>
        <v>0</v>
      </c>
      <c r="W20" s="57">
        <f t="shared" si="2"/>
        <v>4</v>
      </c>
      <c r="X20" s="58"/>
    </row>
    <row r="21" ht="15.75" customHeight="1">
      <c r="A21" s="59">
        <v>18.0</v>
      </c>
      <c r="B21" s="60" t="s">
        <v>16</v>
      </c>
      <c r="C21" s="24" t="s">
        <v>17</v>
      </c>
      <c r="D21" s="48"/>
      <c r="E21" s="48"/>
      <c r="F21" s="48"/>
      <c r="G21" s="48"/>
      <c r="H21" s="48"/>
      <c r="I21" s="48"/>
      <c r="J21" s="48"/>
      <c r="K21" s="48"/>
      <c r="L21" s="63">
        <v>4.75</v>
      </c>
      <c r="M21" s="69">
        <v>0.0</v>
      </c>
      <c r="N21" s="51">
        <v>5.0</v>
      </c>
      <c r="O21" s="67">
        <f>Assignment4!G19</f>
        <v>0</v>
      </c>
      <c r="P21" s="53">
        <v>1.98</v>
      </c>
      <c r="Q21" s="68">
        <f>Assignment6!G19</f>
        <v>0</v>
      </c>
      <c r="R21" s="52">
        <f>Assignment7!G19</f>
        <v>5</v>
      </c>
      <c r="S21" s="52">
        <f>Assignment8!G19</f>
        <v>1</v>
      </c>
      <c r="T21" s="54"/>
      <c r="U21" s="55">
        <f t="shared" si="1"/>
        <v>1.97</v>
      </c>
      <c r="V21" s="56">
        <f>IFERROR(__xludf.DUMMYFUNCTION("AVERAGE(ARRAYFORMULA(LARGE(FILTER(IF(ISNUMBER(D21:K21), D21:K21, 0), ISNUMBER(SEARCH(""Quiz"", $D$3:$K$3))), ROW(INDIRECT(""1:"" &amp; COUNTIF($D$3:$K$3, ""Quiz*"")-2)))))*2"),0.0)</f>
        <v>0</v>
      </c>
      <c r="W21" s="57">
        <f t="shared" si="2"/>
        <v>2</v>
      </c>
      <c r="X21" s="58"/>
    </row>
    <row r="22" ht="15.75" customHeight="1">
      <c r="A22" s="59">
        <v>19.0</v>
      </c>
      <c r="B22" s="60" t="s">
        <v>9</v>
      </c>
      <c r="C22" s="61" t="s">
        <v>10</v>
      </c>
      <c r="D22" s="48"/>
      <c r="E22" s="48"/>
      <c r="F22" s="48"/>
      <c r="G22" s="48"/>
      <c r="H22" s="48"/>
      <c r="I22" s="48"/>
      <c r="J22" s="48"/>
      <c r="K22" s="48"/>
      <c r="L22" s="63"/>
      <c r="M22" s="64">
        <v>0.0</v>
      </c>
      <c r="N22" s="51"/>
      <c r="O22" s="52">
        <f>Assignment4!G20</f>
        <v>0</v>
      </c>
      <c r="P22" s="53">
        <v>0.0</v>
      </c>
      <c r="Q22" s="50">
        <f>Assignment6!G20</f>
        <v>0</v>
      </c>
      <c r="R22" s="52">
        <f>Assignment7!G20</f>
        <v>0</v>
      </c>
      <c r="S22" s="52">
        <f>Assignment8!G20</f>
        <v>0</v>
      </c>
      <c r="T22" s="54"/>
      <c r="U22" s="55">
        <f t="shared" si="1"/>
        <v>0</v>
      </c>
      <c r="V22" s="56">
        <f>IFERROR(__xludf.DUMMYFUNCTION("AVERAGE(ARRAYFORMULA(LARGE(FILTER(IF(ISNUMBER(D22:K22), D22:K22, 0), ISNUMBER(SEARCH(""Quiz"", $D$3:$K$3))), ROW(INDIRECT(""1:"" &amp; COUNTIF($D$3:$K$3, ""Quiz*"")-2)))))*2"),0.0)</f>
        <v>0</v>
      </c>
      <c r="W22" s="57">
        <f t="shared" si="2"/>
        <v>0</v>
      </c>
      <c r="X22" s="58"/>
    </row>
    <row r="23" ht="15.75" customHeight="1">
      <c r="A23" s="59">
        <v>20.0</v>
      </c>
      <c r="B23" s="60" t="s">
        <v>72</v>
      </c>
      <c r="C23" s="61" t="s">
        <v>73</v>
      </c>
      <c r="D23" s="48"/>
      <c r="E23" s="48"/>
      <c r="F23" s="48"/>
      <c r="G23" s="48"/>
      <c r="H23" s="48"/>
      <c r="I23" s="48"/>
      <c r="J23" s="48"/>
      <c r="K23" s="48"/>
      <c r="L23" s="63">
        <v>5.0</v>
      </c>
      <c r="M23" s="64">
        <v>5.0</v>
      </c>
      <c r="N23" s="51">
        <v>4.8</v>
      </c>
      <c r="O23" s="52">
        <f>Assignment4!G21</f>
        <v>5</v>
      </c>
      <c r="P23" s="53">
        <v>4.67</v>
      </c>
      <c r="Q23" s="68">
        <f>Assignment6!G21</f>
        <v>0</v>
      </c>
      <c r="R23" s="52">
        <f>Assignment7!G21</f>
        <v>5</v>
      </c>
      <c r="S23" s="52">
        <f>Assignment8!G21</f>
        <v>5</v>
      </c>
      <c r="T23" s="54"/>
      <c r="U23" s="55">
        <f t="shared" si="1"/>
        <v>3.83</v>
      </c>
      <c r="V23" s="56">
        <f>IFERROR(__xludf.DUMMYFUNCTION("AVERAGE(ARRAYFORMULA(LARGE(FILTER(IF(ISNUMBER(D23:K23), D23:K23, 0), ISNUMBER(SEARCH(""Quiz"", $D$3:$K$3))), ROW(INDIRECT(""1:"" &amp; COUNTIF($D$3:$K$3, ""Quiz*"")-2)))))*2"),0.0)</f>
        <v>0</v>
      </c>
      <c r="W23" s="57">
        <f t="shared" si="2"/>
        <v>4</v>
      </c>
      <c r="X23" s="58"/>
    </row>
    <row r="24" ht="15.75" customHeight="1">
      <c r="A24" s="59">
        <v>21.0</v>
      </c>
      <c r="B24" s="60" t="s">
        <v>74</v>
      </c>
      <c r="C24" s="61" t="s">
        <v>75</v>
      </c>
      <c r="D24" s="48"/>
      <c r="E24" s="48"/>
      <c r="F24" s="48"/>
      <c r="G24" s="48"/>
      <c r="H24" s="48"/>
      <c r="I24" s="48"/>
      <c r="J24" s="48"/>
      <c r="K24" s="48"/>
      <c r="L24" s="63">
        <v>5.0</v>
      </c>
      <c r="M24" s="64">
        <v>5.0</v>
      </c>
      <c r="N24" s="51">
        <v>5.0</v>
      </c>
      <c r="O24" s="52">
        <f>Assignment4!G22</f>
        <v>5</v>
      </c>
      <c r="P24" s="53">
        <v>5.0</v>
      </c>
      <c r="Q24" s="50">
        <f>Assignment6!G22</f>
        <v>5</v>
      </c>
      <c r="R24" s="52">
        <f>Assignment7!G22</f>
        <v>5</v>
      </c>
      <c r="S24" s="52">
        <f>Assignment8!G22</f>
        <v>1</v>
      </c>
      <c r="T24" s="54"/>
      <c r="U24" s="55">
        <f t="shared" si="1"/>
        <v>4</v>
      </c>
      <c r="V24" s="56">
        <f>IFERROR(__xludf.DUMMYFUNCTION("AVERAGE(ARRAYFORMULA(LARGE(FILTER(IF(ISNUMBER(D24:K24), D24:K24, 0), ISNUMBER(SEARCH(""Quiz"", $D$3:$K$3))), ROW(INDIRECT(""1:"" &amp; COUNTIF($D$3:$K$3, ""Quiz*"")-2)))))*2"),0.0)</f>
        <v>0</v>
      </c>
      <c r="W24" s="57">
        <f t="shared" si="2"/>
        <v>4</v>
      </c>
      <c r="X24" s="58"/>
    </row>
    <row r="25" ht="15.75" customHeight="1">
      <c r="A25" s="59">
        <v>22.0</v>
      </c>
      <c r="B25" s="60" t="s">
        <v>76</v>
      </c>
      <c r="C25" s="61" t="s">
        <v>77</v>
      </c>
      <c r="D25" s="48"/>
      <c r="E25" s="48"/>
      <c r="F25" s="48"/>
      <c r="G25" s="48"/>
      <c r="H25" s="48"/>
      <c r="I25" s="48"/>
      <c r="J25" s="48"/>
      <c r="K25" s="48"/>
      <c r="L25" s="63">
        <v>5.0</v>
      </c>
      <c r="M25" s="64">
        <v>0.0</v>
      </c>
      <c r="N25" s="51"/>
      <c r="O25" s="52">
        <f>Assignment4!G23</f>
        <v>5</v>
      </c>
      <c r="P25" s="53">
        <v>5.0</v>
      </c>
      <c r="Q25" s="50">
        <f>Assignment6!G23</f>
        <v>5</v>
      </c>
      <c r="R25" s="52">
        <f>Assignment7!G23</f>
        <v>3.8</v>
      </c>
      <c r="S25" s="52">
        <f>Assignment8!G23</f>
        <v>1</v>
      </c>
      <c r="T25" s="54"/>
      <c r="U25" s="55">
        <f t="shared" si="1"/>
        <v>2.755555556</v>
      </c>
      <c r="V25" s="56">
        <f>IFERROR(__xludf.DUMMYFUNCTION("AVERAGE(ARRAYFORMULA(LARGE(FILTER(IF(ISNUMBER(D25:K25), D25:K25, 0), ISNUMBER(SEARCH(""Quiz"", $D$3:$K$3))), ROW(INDIRECT(""1:"" &amp; COUNTIF($D$3:$K$3, ""Quiz*"")-2)))))*2"),0.0)</f>
        <v>0</v>
      </c>
      <c r="W25" s="57">
        <f t="shared" si="2"/>
        <v>3</v>
      </c>
      <c r="X25" s="58"/>
    </row>
    <row r="26" ht="15.75" customHeight="1">
      <c r="A26" s="59">
        <v>23.0</v>
      </c>
      <c r="B26" s="60" t="s">
        <v>11</v>
      </c>
      <c r="C26" s="24" t="s">
        <v>12</v>
      </c>
      <c r="D26" s="48"/>
      <c r="E26" s="48"/>
      <c r="F26" s="48"/>
      <c r="G26" s="48"/>
      <c r="H26" s="48"/>
      <c r="I26" s="48"/>
      <c r="J26" s="48"/>
      <c r="K26" s="48"/>
      <c r="L26" s="63">
        <v>4.75</v>
      </c>
      <c r="M26" s="70">
        <v>0.0</v>
      </c>
      <c r="N26" s="22">
        <v>0.0</v>
      </c>
      <c r="O26" s="52">
        <f>Assignment4!G24</f>
        <v>0</v>
      </c>
      <c r="P26" s="53">
        <v>0.0</v>
      </c>
      <c r="Q26" s="50">
        <f>Assignment6!G24</f>
        <v>1</v>
      </c>
      <c r="R26" s="52">
        <f>Assignment7!G24</f>
        <v>0</v>
      </c>
      <c r="S26" s="52">
        <f>Assignment8!G24</f>
        <v>0</v>
      </c>
      <c r="T26" s="54"/>
      <c r="U26" s="55">
        <f t="shared" si="1"/>
        <v>0.6388888889</v>
      </c>
      <c r="V26" s="56">
        <f>IFERROR(__xludf.DUMMYFUNCTION("AVERAGE(ARRAYFORMULA(LARGE(FILTER(IF(ISNUMBER(D26:K26), D26:K26, 0), ISNUMBER(SEARCH(""Quiz"", $D$3:$K$3))), ROW(INDIRECT(""1:"" &amp; COUNTIF($D$3:$K$3, ""Quiz*"")-2)))))*2"),0.0)</f>
        <v>0</v>
      </c>
      <c r="W26" s="57">
        <f t="shared" si="2"/>
        <v>0.75</v>
      </c>
      <c r="X26" s="58"/>
    </row>
    <row r="27" ht="15.75" customHeight="1">
      <c r="A27" s="59">
        <v>24.0</v>
      </c>
      <c r="B27" s="60" t="s">
        <v>78</v>
      </c>
      <c r="C27" s="61" t="s">
        <v>79</v>
      </c>
      <c r="D27" s="48"/>
      <c r="E27" s="48"/>
      <c r="F27" s="48"/>
      <c r="G27" s="48"/>
      <c r="H27" s="48"/>
      <c r="I27" s="48"/>
      <c r="J27" s="48"/>
      <c r="K27" s="48"/>
      <c r="L27" s="63">
        <v>2.75</v>
      </c>
      <c r="M27" s="64">
        <v>5.0</v>
      </c>
      <c r="N27" s="51">
        <v>4.8</v>
      </c>
      <c r="O27" s="52">
        <f>Assignment4!G25</f>
        <v>5</v>
      </c>
      <c r="P27" s="53">
        <v>5.0</v>
      </c>
      <c r="Q27" s="50">
        <f>Assignment6!G25</f>
        <v>5</v>
      </c>
      <c r="R27" s="52">
        <f>Assignment7!G25</f>
        <v>3.4</v>
      </c>
      <c r="S27" s="52">
        <f>Assignment8!G25</f>
        <v>5</v>
      </c>
      <c r="T27" s="54"/>
      <c r="U27" s="55">
        <f t="shared" si="1"/>
        <v>3.994444444</v>
      </c>
      <c r="V27" s="56">
        <f>IFERROR(__xludf.DUMMYFUNCTION("AVERAGE(ARRAYFORMULA(LARGE(FILTER(IF(ISNUMBER(D27:K27), D27:K27, 0), ISNUMBER(SEARCH(""Quiz"", $D$3:$K$3))), ROW(INDIRECT(""1:"" &amp; COUNTIF($D$3:$K$3, ""Quiz*"")-2)))))*2"),0.0)</f>
        <v>0</v>
      </c>
      <c r="W27" s="57">
        <f t="shared" si="2"/>
        <v>4</v>
      </c>
      <c r="X27" s="58"/>
    </row>
    <row r="28" ht="15.75" customHeight="1">
      <c r="A28" s="59">
        <v>25.0</v>
      </c>
      <c r="B28" s="60" t="s">
        <v>80</v>
      </c>
      <c r="C28" s="61" t="s">
        <v>81</v>
      </c>
      <c r="D28" s="48"/>
      <c r="E28" s="48"/>
      <c r="F28" s="48"/>
      <c r="G28" s="48"/>
      <c r="H28" s="48"/>
      <c r="I28" s="48"/>
      <c r="J28" s="48"/>
      <c r="K28" s="48"/>
      <c r="L28" s="63">
        <v>5.0</v>
      </c>
      <c r="M28" s="64">
        <v>5.0</v>
      </c>
      <c r="N28" s="51">
        <v>5.0</v>
      </c>
      <c r="O28" s="52">
        <f>Assignment4!G26</f>
        <v>5</v>
      </c>
      <c r="P28" s="53">
        <v>5.0</v>
      </c>
      <c r="Q28" s="50">
        <f>Assignment6!G26</f>
        <v>5</v>
      </c>
      <c r="R28" s="52">
        <f>Assignment7!G26</f>
        <v>5</v>
      </c>
      <c r="S28" s="52">
        <f>Assignment8!G26</f>
        <v>5</v>
      </c>
      <c r="T28" s="54"/>
      <c r="U28" s="55">
        <f t="shared" si="1"/>
        <v>4.444444444</v>
      </c>
      <c r="V28" s="56">
        <f>IFERROR(__xludf.DUMMYFUNCTION("AVERAGE(ARRAYFORMULA(LARGE(FILTER(IF(ISNUMBER(D28:K28), D28:K28, 0), ISNUMBER(SEARCH(""Quiz"", $D$3:$K$3))), ROW(INDIRECT(""1:"" &amp; COUNTIF($D$3:$K$3, ""Quiz*"")-2)))))*2"),0.0)</f>
        <v>0</v>
      </c>
      <c r="W28" s="57">
        <f t="shared" si="2"/>
        <v>4.5</v>
      </c>
      <c r="X28" s="58"/>
    </row>
    <row r="29" ht="15.75" customHeight="1">
      <c r="A29" s="59">
        <v>26.0</v>
      </c>
      <c r="B29" s="60" t="s">
        <v>82</v>
      </c>
      <c r="C29" s="61" t="s">
        <v>83</v>
      </c>
      <c r="D29" s="48"/>
      <c r="E29" s="48"/>
      <c r="F29" s="48"/>
      <c r="G29" s="48"/>
      <c r="H29" s="48"/>
      <c r="I29" s="48"/>
      <c r="J29" s="48"/>
      <c r="K29" s="48"/>
      <c r="L29" s="63">
        <v>4.75</v>
      </c>
      <c r="M29" s="64">
        <v>5.0</v>
      </c>
      <c r="N29" s="51">
        <v>5.0</v>
      </c>
      <c r="O29" s="52">
        <f>Assignment4!G27</f>
        <v>5</v>
      </c>
      <c r="P29" s="53">
        <v>5.0</v>
      </c>
      <c r="Q29" s="50">
        <f>Assignment6!G27</f>
        <v>5</v>
      </c>
      <c r="R29" s="52">
        <f>Assignment7!G27</f>
        <v>5</v>
      </c>
      <c r="S29" s="52">
        <f>Assignment8!G27</f>
        <v>5</v>
      </c>
      <c r="T29" s="54"/>
      <c r="U29" s="55">
        <f t="shared" si="1"/>
        <v>4.416666667</v>
      </c>
      <c r="V29" s="56">
        <f>IFERROR(__xludf.DUMMYFUNCTION("AVERAGE(ARRAYFORMULA(LARGE(FILTER(IF(ISNUMBER(D29:K29), D29:K29, 0), ISNUMBER(SEARCH(""Quiz"", $D$3:$K$3))), ROW(INDIRECT(""1:"" &amp; COUNTIF($D$3:$K$3, ""Quiz*"")-2)))))*2"),0.0)</f>
        <v>0</v>
      </c>
      <c r="W29" s="57">
        <f t="shared" si="2"/>
        <v>4.5</v>
      </c>
      <c r="X29" s="58"/>
    </row>
    <row r="30" ht="15.75" customHeight="1">
      <c r="A30" s="59">
        <v>27.0</v>
      </c>
      <c r="B30" s="60" t="s">
        <v>84</v>
      </c>
      <c r="C30" s="61" t="s">
        <v>85</v>
      </c>
      <c r="D30" s="48"/>
      <c r="E30" s="48"/>
      <c r="F30" s="48"/>
      <c r="G30" s="48"/>
      <c r="H30" s="48"/>
      <c r="I30" s="48"/>
      <c r="J30" s="48"/>
      <c r="K30" s="48"/>
      <c r="L30" s="63">
        <v>5.0</v>
      </c>
      <c r="M30" s="64">
        <v>5.0</v>
      </c>
      <c r="N30" s="51">
        <v>5.0</v>
      </c>
      <c r="O30" s="52">
        <f>Assignment4!G28</f>
        <v>5</v>
      </c>
      <c r="P30" s="53">
        <v>4.67</v>
      </c>
      <c r="Q30" s="50">
        <f>Assignment6!G28</f>
        <v>4.6</v>
      </c>
      <c r="R30" s="52">
        <f>Assignment7!G28</f>
        <v>5</v>
      </c>
      <c r="S30" s="52">
        <f>Assignment8!G28</f>
        <v>5</v>
      </c>
      <c r="T30" s="54"/>
      <c r="U30" s="55">
        <f t="shared" si="1"/>
        <v>4.363333333</v>
      </c>
      <c r="V30" s="56">
        <f>IFERROR(__xludf.DUMMYFUNCTION("AVERAGE(ARRAYFORMULA(LARGE(FILTER(IF(ISNUMBER(D30:K30), D30:K30, 0), ISNUMBER(SEARCH(""Quiz"", $D$3:$K$3))), ROW(INDIRECT(""1:"" &amp; COUNTIF($D$3:$K$3, ""Quiz*"")-2)))))*2"),0.0)</f>
        <v>0</v>
      </c>
      <c r="W30" s="57">
        <f t="shared" si="2"/>
        <v>4.5</v>
      </c>
      <c r="X30" s="58"/>
    </row>
    <row r="31" ht="15.75" customHeight="1">
      <c r="A31" s="59">
        <v>28.0</v>
      </c>
      <c r="B31" s="60" t="s">
        <v>13</v>
      </c>
      <c r="C31" s="61" t="s">
        <v>14</v>
      </c>
      <c r="D31" s="48"/>
      <c r="E31" s="48"/>
      <c r="F31" s="48"/>
      <c r="G31" s="48"/>
      <c r="H31" s="48"/>
      <c r="I31" s="48"/>
      <c r="J31" s="48"/>
      <c r="K31" s="48"/>
      <c r="L31" s="63">
        <v>4.75</v>
      </c>
      <c r="M31" s="64">
        <v>5.0</v>
      </c>
      <c r="N31" s="51">
        <v>5.0</v>
      </c>
      <c r="O31" s="52">
        <f>Assignment4!G29</f>
        <v>2.625</v>
      </c>
      <c r="P31" s="53">
        <v>0.0</v>
      </c>
      <c r="Q31" s="50">
        <f>Assignment6!G29</f>
        <v>0</v>
      </c>
      <c r="R31" s="52">
        <f>Assignment7!G29</f>
        <v>0</v>
      </c>
      <c r="S31" s="52">
        <f>Assignment8!G29</f>
        <v>0</v>
      </c>
      <c r="T31" s="54"/>
      <c r="U31" s="55">
        <f t="shared" si="1"/>
        <v>1.930555556</v>
      </c>
      <c r="V31" s="56">
        <f>IFERROR(__xludf.DUMMYFUNCTION("AVERAGE(ARRAYFORMULA(LARGE(FILTER(IF(ISNUMBER(D31:K31), D31:K31, 0), ISNUMBER(SEARCH(""Quiz"", $D$3:$K$3))), ROW(INDIRECT(""1:"" &amp; COUNTIF($D$3:$K$3, ""Quiz*"")-2)))))*2"),0.0)</f>
        <v>0</v>
      </c>
      <c r="W31" s="57">
        <f t="shared" si="2"/>
        <v>2</v>
      </c>
      <c r="X31" s="58"/>
    </row>
    <row r="32" ht="15.75" customHeight="1">
      <c r="A32" s="59">
        <v>29.0</v>
      </c>
      <c r="B32" s="60" t="s">
        <v>86</v>
      </c>
      <c r="C32" s="61" t="s">
        <v>87</v>
      </c>
      <c r="D32" s="48"/>
      <c r="E32" s="48"/>
      <c r="F32" s="48"/>
      <c r="G32" s="48"/>
      <c r="H32" s="48"/>
      <c r="I32" s="48"/>
      <c r="J32" s="48"/>
      <c r="K32" s="48"/>
      <c r="L32" s="63">
        <v>5.0</v>
      </c>
      <c r="M32" s="71">
        <f t="shared" ref="M32:M41" si="3">sum(K32:L32)</f>
        <v>5</v>
      </c>
      <c r="N32" s="51">
        <v>5.0</v>
      </c>
      <c r="O32" s="52">
        <f>Assignment4!G30</f>
        <v>5</v>
      </c>
      <c r="P32" s="53">
        <v>5.0</v>
      </c>
      <c r="Q32" s="50">
        <f>Assignment6!G30</f>
        <v>5</v>
      </c>
      <c r="R32" s="52">
        <f>Assignment7!G30</f>
        <v>5</v>
      </c>
      <c r="S32" s="52">
        <f>Assignment8!G30</f>
        <v>5</v>
      </c>
      <c r="T32" s="54"/>
      <c r="U32" s="55">
        <f t="shared" si="1"/>
        <v>4.444444444</v>
      </c>
      <c r="V32" s="56">
        <f>IFERROR(__xludf.DUMMYFUNCTION("AVERAGE(ARRAYFORMULA(LARGE(FILTER(IF(ISNUMBER(D32:K32), D32:K32, 0), ISNUMBER(SEARCH(""Quiz"", $D$3:$K$3))), ROW(INDIRECT(""1:"" &amp; COUNTIF($D$3:$K$3, ""Quiz*"")-2)))))*2"),0.0)</f>
        <v>0</v>
      </c>
      <c r="W32" s="57">
        <f t="shared" si="2"/>
        <v>4.5</v>
      </c>
      <c r="X32" s="58"/>
    </row>
    <row r="33" ht="15.75" customHeight="1">
      <c r="A33" s="59">
        <v>30.0</v>
      </c>
      <c r="B33" s="60" t="s">
        <v>88</v>
      </c>
      <c r="C33" s="61" t="s">
        <v>89</v>
      </c>
      <c r="D33" s="48"/>
      <c r="E33" s="48"/>
      <c r="F33" s="48"/>
      <c r="G33" s="48"/>
      <c r="H33" s="48"/>
      <c r="I33" s="48"/>
      <c r="J33" s="48"/>
      <c r="K33" s="48"/>
      <c r="L33" s="63">
        <v>5.0</v>
      </c>
      <c r="M33" s="71">
        <f t="shared" si="3"/>
        <v>5</v>
      </c>
      <c r="N33" s="51">
        <v>5.0</v>
      </c>
      <c r="O33" s="52">
        <f>Assignment4!G31</f>
        <v>5</v>
      </c>
      <c r="P33" s="53">
        <v>5.0</v>
      </c>
      <c r="Q33" s="50">
        <f>Assignment6!G31</f>
        <v>5</v>
      </c>
      <c r="R33" s="52">
        <f>Assignment7!G31</f>
        <v>5</v>
      </c>
      <c r="S33" s="52">
        <f>Assignment8!G31</f>
        <v>5</v>
      </c>
      <c r="T33" s="54"/>
      <c r="U33" s="55">
        <f t="shared" si="1"/>
        <v>4.444444444</v>
      </c>
      <c r="V33" s="56">
        <f>IFERROR(__xludf.DUMMYFUNCTION("AVERAGE(ARRAYFORMULA(LARGE(FILTER(IF(ISNUMBER(D33:K33), D33:K33, 0), ISNUMBER(SEARCH(""Quiz"", $D$3:$K$3))), ROW(INDIRECT(""1:"" &amp; COUNTIF($D$3:$K$3, ""Quiz*"")-2)))))*2"),0.0)</f>
        <v>0</v>
      </c>
      <c r="W33" s="57">
        <f t="shared" si="2"/>
        <v>4.5</v>
      </c>
      <c r="X33" s="58"/>
    </row>
    <row r="34" ht="15.75" customHeight="1">
      <c r="A34" s="59">
        <v>31.0</v>
      </c>
      <c r="B34" s="60" t="s">
        <v>90</v>
      </c>
      <c r="C34" s="61" t="s">
        <v>91</v>
      </c>
      <c r="D34" s="48"/>
      <c r="E34" s="48"/>
      <c r="F34" s="48"/>
      <c r="G34" s="48"/>
      <c r="H34" s="48"/>
      <c r="I34" s="48"/>
      <c r="J34" s="48"/>
      <c r="K34" s="48"/>
      <c r="L34" s="63">
        <v>5.0</v>
      </c>
      <c r="M34" s="71">
        <f t="shared" si="3"/>
        <v>5</v>
      </c>
      <c r="N34" s="51">
        <v>5.0</v>
      </c>
      <c r="O34" s="52">
        <f>Assignment4!G32</f>
        <v>5</v>
      </c>
      <c r="P34" s="53">
        <v>4.29</v>
      </c>
      <c r="Q34" s="50">
        <f>Assignment6!G32</f>
        <v>5</v>
      </c>
      <c r="R34" s="52">
        <f>Assignment7!G32</f>
        <v>4.2</v>
      </c>
      <c r="S34" s="52">
        <f>Assignment8!G32</f>
        <v>5</v>
      </c>
      <c r="T34" s="54"/>
      <c r="U34" s="55">
        <f t="shared" si="1"/>
        <v>4.276666667</v>
      </c>
      <c r="V34" s="56">
        <f>IFERROR(__xludf.DUMMYFUNCTION("AVERAGE(ARRAYFORMULA(LARGE(FILTER(IF(ISNUMBER(D34:K34), D34:K34, 0), ISNUMBER(SEARCH(""Quiz"", $D$3:$K$3))), ROW(INDIRECT(""1:"" &amp; COUNTIF($D$3:$K$3, ""Quiz*"")-2)))))*2"),0.0)</f>
        <v>0</v>
      </c>
      <c r="W34" s="57">
        <f t="shared" si="2"/>
        <v>4.5</v>
      </c>
      <c r="X34" s="58"/>
    </row>
    <row r="35" ht="15.75" customHeight="1">
      <c r="A35" s="59">
        <v>32.0</v>
      </c>
      <c r="B35" s="60" t="s">
        <v>92</v>
      </c>
      <c r="C35" s="61" t="s">
        <v>93</v>
      </c>
      <c r="D35" s="48"/>
      <c r="E35" s="48"/>
      <c r="F35" s="48"/>
      <c r="G35" s="48"/>
      <c r="H35" s="48"/>
      <c r="I35" s="48"/>
      <c r="J35" s="48"/>
      <c r="K35" s="48"/>
      <c r="L35" s="63">
        <v>5.0</v>
      </c>
      <c r="M35" s="71">
        <f t="shared" si="3"/>
        <v>5</v>
      </c>
      <c r="N35" s="51">
        <v>5.0</v>
      </c>
      <c r="O35" s="52">
        <f>Assignment4!G33</f>
        <v>5</v>
      </c>
      <c r="P35" s="53">
        <v>5.0</v>
      </c>
      <c r="Q35" s="50">
        <f>Assignment6!G33</f>
        <v>5</v>
      </c>
      <c r="R35" s="52">
        <f>Assignment7!G33</f>
        <v>4.2</v>
      </c>
      <c r="S35" s="52">
        <f>Assignment8!G33</f>
        <v>5</v>
      </c>
      <c r="T35" s="54"/>
      <c r="U35" s="55">
        <f t="shared" si="1"/>
        <v>4.355555556</v>
      </c>
      <c r="V35" s="56">
        <f>IFERROR(__xludf.DUMMYFUNCTION("AVERAGE(ARRAYFORMULA(LARGE(FILTER(IF(ISNUMBER(D35:K35), D35:K35, 0), ISNUMBER(SEARCH(""Quiz"", $D$3:$K$3))), ROW(INDIRECT(""1:"" &amp; COUNTIF($D$3:$K$3, ""Quiz*"")-2)))))*2"),0.0)</f>
        <v>0</v>
      </c>
      <c r="W35" s="57">
        <f t="shared" si="2"/>
        <v>4.5</v>
      </c>
      <c r="X35" s="58"/>
    </row>
    <row r="36" ht="15.75" customHeight="1">
      <c r="A36" s="59">
        <v>33.0</v>
      </c>
      <c r="B36" s="60" t="s">
        <v>94</v>
      </c>
      <c r="C36" s="61" t="s">
        <v>95</v>
      </c>
      <c r="D36" s="48"/>
      <c r="E36" s="48"/>
      <c r="F36" s="48"/>
      <c r="G36" s="48"/>
      <c r="H36" s="48"/>
      <c r="I36" s="48"/>
      <c r="J36" s="48"/>
      <c r="K36" s="48"/>
      <c r="L36" s="63">
        <v>5.0</v>
      </c>
      <c r="M36" s="71">
        <f t="shared" si="3"/>
        <v>5</v>
      </c>
      <c r="N36" s="51">
        <v>5.0</v>
      </c>
      <c r="O36" s="52">
        <f>Assignment4!G34</f>
        <v>5</v>
      </c>
      <c r="P36" s="53">
        <v>5.0</v>
      </c>
      <c r="Q36" s="50">
        <f>Assignment6!G34</f>
        <v>5</v>
      </c>
      <c r="R36" s="52">
        <f>Assignment7!G34</f>
        <v>5</v>
      </c>
      <c r="S36" s="52">
        <f>Assignment8!G34</f>
        <v>5</v>
      </c>
      <c r="T36" s="54"/>
      <c r="U36" s="55">
        <f t="shared" si="1"/>
        <v>4.444444444</v>
      </c>
      <c r="V36" s="56">
        <f>IFERROR(__xludf.DUMMYFUNCTION("AVERAGE(ARRAYFORMULA(LARGE(FILTER(IF(ISNUMBER(D36:K36), D36:K36, 0), ISNUMBER(SEARCH(""Quiz"", $D$3:$K$3))), ROW(INDIRECT(""1:"" &amp; COUNTIF($D$3:$K$3, ""Quiz*"")-2)))))*2"),0.0)</f>
        <v>0</v>
      </c>
      <c r="W36" s="57">
        <f t="shared" si="2"/>
        <v>4.5</v>
      </c>
      <c r="X36" s="58"/>
    </row>
    <row r="37" ht="15.75" customHeight="1">
      <c r="A37" s="59">
        <v>34.0</v>
      </c>
      <c r="B37" s="60" t="s">
        <v>96</v>
      </c>
      <c r="C37" s="61" t="s">
        <v>97</v>
      </c>
      <c r="D37" s="48"/>
      <c r="E37" s="48"/>
      <c r="F37" s="48"/>
      <c r="G37" s="48"/>
      <c r="H37" s="48"/>
      <c r="I37" s="48"/>
      <c r="J37" s="48"/>
      <c r="K37" s="48"/>
      <c r="L37" s="63">
        <v>5.0</v>
      </c>
      <c r="M37" s="71">
        <f t="shared" si="3"/>
        <v>5</v>
      </c>
      <c r="N37" s="51">
        <v>5.0</v>
      </c>
      <c r="O37" s="52">
        <f>Assignment4!G35</f>
        <v>5</v>
      </c>
      <c r="P37" s="53">
        <v>5.0</v>
      </c>
      <c r="Q37" s="50">
        <f>Assignment6!G35</f>
        <v>5</v>
      </c>
      <c r="R37" s="52">
        <f>Assignment7!G35</f>
        <v>5</v>
      </c>
      <c r="S37" s="52">
        <f>Assignment8!G35</f>
        <v>5</v>
      </c>
      <c r="T37" s="54"/>
      <c r="U37" s="55">
        <f t="shared" si="1"/>
        <v>4.444444444</v>
      </c>
      <c r="V37" s="56">
        <f>IFERROR(__xludf.DUMMYFUNCTION("AVERAGE(ARRAYFORMULA(LARGE(FILTER(IF(ISNUMBER(D37:K37), D37:K37, 0), ISNUMBER(SEARCH(""Quiz"", $D$3:$K$3))), ROW(INDIRECT(""1:"" &amp; COUNTIF($D$3:$K$3, ""Quiz*"")-2)))))*2"),0.0)</f>
        <v>0</v>
      </c>
      <c r="W37" s="57">
        <f t="shared" si="2"/>
        <v>4.5</v>
      </c>
      <c r="X37" s="58"/>
    </row>
    <row r="38" ht="15.75" customHeight="1">
      <c r="A38" s="59">
        <v>35.0</v>
      </c>
      <c r="B38" s="60" t="s">
        <v>98</v>
      </c>
      <c r="C38" s="61" t="s">
        <v>99</v>
      </c>
      <c r="D38" s="48"/>
      <c r="E38" s="48"/>
      <c r="F38" s="48"/>
      <c r="G38" s="48"/>
      <c r="H38" s="48"/>
      <c r="I38" s="48"/>
      <c r="J38" s="48"/>
      <c r="K38" s="48"/>
      <c r="L38" s="63">
        <v>5.0</v>
      </c>
      <c r="M38" s="71">
        <f t="shared" si="3"/>
        <v>5</v>
      </c>
      <c r="N38" s="51">
        <v>0.8</v>
      </c>
      <c r="O38" s="52">
        <f>Assignment4!G36</f>
        <v>5</v>
      </c>
      <c r="P38" s="53">
        <v>5.0</v>
      </c>
      <c r="Q38" s="50">
        <f>Assignment6!G36</f>
        <v>5</v>
      </c>
      <c r="R38" s="52">
        <f>Assignment7!G36</f>
        <v>5</v>
      </c>
      <c r="S38" s="52">
        <f>Assignment8!G36</f>
        <v>5</v>
      </c>
      <c r="T38" s="54"/>
      <c r="U38" s="55">
        <f t="shared" si="1"/>
        <v>3.977777778</v>
      </c>
      <c r="V38" s="56">
        <f>IFERROR(__xludf.DUMMYFUNCTION("AVERAGE(ARRAYFORMULA(LARGE(FILTER(IF(ISNUMBER(D38:K38), D38:K38, 0), ISNUMBER(SEARCH(""Quiz"", $D$3:$K$3))), ROW(INDIRECT(""1:"" &amp; COUNTIF($D$3:$K$3, ""Quiz*"")-2)))))*2"),0.0)</f>
        <v>0</v>
      </c>
      <c r="W38" s="57">
        <f t="shared" si="2"/>
        <v>4</v>
      </c>
      <c r="X38" s="58"/>
    </row>
    <row r="39" ht="15.75" customHeight="1">
      <c r="A39" s="59">
        <v>36.0</v>
      </c>
      <c r="B39" s="60" t="s">
        <v>100</v>
      </c>
      <c r="C39" s="72" t="s">
        <v>101</v>
      </c>
      <c r="D39" s="48"/>
      <c r="E39" s="48"/>
      <c r="F39" s="48"/>
      <c r="G39" s="48"/>
      <c r="H39" s="48"/>
      <c r="I39" s="48"/>
      <c r="J39" s="48"/>
      <c r="K39" s="48"/>
      <c r="L39" s="63">
        <v>5.0</v>
      </c>
      <c r="M39" s="71">
        <f t="shared" si="3"/>
        <v>5</v>
      </c>
      <c r="N39" s="73">
        <v>5.0</v>
      </c>
      <c r="O39" s="67">
        <f>Assignment4!G37</f>
        <v>0</v>
      </c>
      <c r="P39" s="53">
        <v>5.0</v>
      </c>
      <c r="Q39" s="50">
        <f>Assignment6!G37</f>
        <v>4.8</v>
      </c>
      <c r="R39" s="52">
        <f>Assignment7!G37</f>
        <v>3.4</v>
      </c>
      <c r="S39" s="52">
        <f>Assignment8!G37</f>
        <v>5</v>
      </c>
      <c r="T39" s="54"/>
      <c r="U39" s="55">
        <f t="shared" si="1"/>
        <v>3.688888889</v>
      </c>
      <c r="V39" s="56">
        <f>IFERROR(__xludf.DUMMYFUNCTION("AVERAGE(ARRAYFORMULA(LARGE(FILTER(IF(ISNUMBER(D39:K39), D39:K39, 0), ISNUMBER(SEARCH(""Quiz"", $D$3:$K$3))), ROW(INDIRECT(""1:"" &amp; COUNTIF($D$3:$K$3, ""Quiz*"")-2)))))*2"),0.0)</f>
        <v>0</v>
      </c>
      <c r="W39" s="57">
        <f t="shared" si="2"/>
        <v>3.75</v>
      </c>
      <c r="X39" s="58"/>
    </row>
    <row r="40" ht="15.75" customHeight="1">
      <c r="A40" s="59">
        <v>37.0</v>
      </c>
      <c r="B40" s="60" t="s">
        <v>102</v>
      </c>
      <c r="C40" s="61" t="s">
        <v>103</v>
      </c>
      <c r="D40" s="48"/>
      <c r="E40" s="48"/>
      <c r="F40" s="48"/>
      <c r="G40" s="48"/>
      <c r="H40" s="48"/>
      <c r="I40" s="48"/>
      <c r="J40" s="48"/>
      <c r="K40" s="48"/>
      <c r="L40" s="63">
        <v>5.0</v>
      </c>
      <c r="M40" s="71">
        <f t="shared" si="3"/>
        <v>5</v>
      </c>
      <c r="N40" s="51">
        <v>5.0</v>
      </c>
      <c r="O40" s="52">
        <f>Assignment4!G38</f>
        <v>5</v>
      </c>
      <c r="P40" s="53">
        <v>5.0</v>
      </c>
      <c r="Q40" s="50">
        <f>Assignment6!G38</f>
        <v>5</v>
      </c>
      <c r="R40" s="52">
        <f>Assignment7!G38</f>
        <v>5</v>
      </c>
      <c r="S40" s="52">
        <f>Assignment8!G38</f>
        <v>5</v>
      </c>
      <c r="T40" s="54"/>
      <c r="U40" s="55">
        <f t="shared" si="1"/>
        <v>4.444444444</v>
      </c>
      <c r="V40" s="56">
        <f>IFERROR(__xludf.DUMMYFUNCTION("AVERAGE(ARRAYFORMULA(LARGE(FILTER(IF(ISNUMBER(D40:K40), D40:K40, 0), ISNUMBER(SEARCH(""Quiz"", $D$3:$K$3))), ROW(INDIRECT(""1:"" &amp; COUNTIF($D$3:$K$3, ""Quiz*"")-2)))))*2"),0.0)</f>
        <v>0</v>
      </c>
      <c r="W40" s="57">
        <f t="shared" si="2"/>
        <v>4.5</v>
      </c>
      <c r="X40" s="58"/>
    </row>
    <row r="41" ht="15.75" customHeight="1">
      <c r="A41" s="59">
        <v>38.0</v>
      </c>
      <c r="B41" s="60" t="s">
        <v>104</v>
      </c>
      <c r="C41" s="61" t="s">
        <v>105</v>
      </c>
      <c r="D41" s="48"/>
      <c r="E41" s="48"/>
      <c r="F41" s="48"/>
      <c r="G41" s="48"/>
      <c r="H41" s="48"/>
      <c r="I41" s="48"/>
      <c r="J41" s="48"/>
      <c r="K41" s="48"/>
      <c r="L41" s="63">
        <v>4.95</v>
      </c>
      <c r="M41" s="53">
        <f t="shared" si="3"/>
        <v>4.95</v>
      </c>
      <c r="N41" s="51">
        <v>4.2</v>
      </c>
      <c r="O41" s="52">
        <f>Assignment4!G39</f>
        <v>5</v>
      </c>
      <c r="P41" s="53">
        <v>0.0</v>
      </c>
      <c r="Q41" s="50">
        <f>Assignment6!G39</f>
        <v>4.6</v>
      </c>
      <c r="R41" s="52">
        <f>Assignment7!G39</f>
        <v>0</v>
      </c>
      <c r="S41" s="52">
        <f>Assignment8!G39</f>
        <v>0</v>
      </c>
      <c r="T41" s="54"/>
      <c r="U41" s="55">
        <f t="shared" si="1"/>
        <v>2.633333333</v>
      </c>
      <c r="V41" s="56">
        <f>IFERROR(__xludf.DUMMYFUNCTION("AVERAGE(ARRAYFORMULA(LARGE(FILTER(IF(ISNUMBER(D41:K41), D41:K41, 0), ISNUMBER(SEARCH(""Quiz"", $D$3:$K$3))), ROW(INDIRECT(""1:"" &amp; COUNTIF($D$3:$K$3, ""Quiz*"")-2)))))*2"),0.0)</f>
        <v>0</v>
      </c>
      <c r="W41" s="57">
        <f t="shared" si="2"/>
        <v>2.75</v>
      </c>
      <c r="X41" s="58"/>
    </row>
    <row r="42" ht="15.75" customHeight="1">
      <c r="A42" s="59">
        <v>39.0</v>
      </c>
      <c r="B42" s="54"/>
      <c r="C42" s="74"/>
      <c r="D42" s="48"/>
      <c r="E42" s="48"/>
      <c r="F42" s="48"/>
      <c r="G42" s="48"/>
      <c r="H42" s="48"/>
      <c r="I42" s="48"/>
      <c r="J42" s="48"/>
      <c r="K42" s="48"/>
      <c r="L42" s="63"/>
      <c r="M42" s="75"/>
      <c r="N42" s="51"/>
      <c r="O42" s="54"/>
      <c r="P42" s="54"/>
      <c r="Q42" s="53" t="str">
        <f>Assignment6!G40</f>
        <v/>
      </c>
      <c r="R42" s="54"/>
      <c r="S42" s="54"/>
      <c r="T42" s="54"/>
      <c r="U42" s="55">
        <f t="shared" si="1"/>
        <v>0</v>
      </c>
      <c r="V42" s="56">
        <f>IFERROR(__xludf.DUMMYFUNCTION("AVERAGE(ARRAYFORMULA(LARGE(FILTER(IF(ISNUMBER(D42:K42), D42:K42, 0), ISNUMBER(SEARCH(""Quiz"", $D$3:$K$3))), ROW(INDIRECT(""1:"" &amp; COUNTIF($D$3:$K$3, ""Quiz*"")-2)))))*2"),0.0)</f>
        <v>0</v>
      </c>
      <c r="W42" s="57">
        <f t="shared" si="2"/>
        <v>0</v>
      </c>
      <c r="X42" s="58"/>
    </row>
    <row r="43" ht="15.75" customHeight="1">
      <c r="A43" s="59">
        <v>40.0</v>
      </c>
      <c r="B43" s="54"/>
      <c r="C43" s="74"/>
      <c r="D43" s="48"/>
      <c r="E43" s="48"/>
      <c r="F43" s="48"/>
      <c r="G43" s="48"/>
      <c r="H43" s="48"/>
      <c r="I43" s="48"/>
      <c r="J43" s="48"/>
      <c r="K43" s="48"/>
      <c r="L43" s="49"/>
      <c r="M43" s="53"/>
      <c r="N43" s="51"/>
      <c r="O43" s="54"/>
      <c r="P43" s="54"/>
      <c r="Q43" s="53" t="str">
        <f>Assignment6!G41</f>
        <v/>
      </c>
      <c r="R43" s="54"/>
      <c r="S43" s="54"/>
      <c r="T43" s="54"/>
      <c r="U43" s="55">
        <f t="shared" si="1"/>
        <v>0</v>
      </c>
      <c r="V43" s="56">
        <f>IFERROR(__xludf.DUMMYFUNCTION("AVERAGE(ARRAYFORMULA(LARGE(FILTER(IF(ISNUMBER(D43:K43), D43:K43, 0), ISNUMBER(SEARCH(""Quiz"", $D$3:$K$3))), ROW(INDIRECT(""1:"" &amp; COUNTIF($D$3:$K$3, ""Quiz*"")-2)))))*2"),0.0)</f>
        <v>0</v>
      </c>
      <c r="W43" s="57">
        <f t="shared" si="2"/>
        <v>0</v>
      </c>
      <c r="X43" s="58"/>
    </row>
    <row r="44" ht="15.75" customHeight="1">
      <c r="A44" s="59">
        <v>41.0</v>
      </c>
      <c r="B44" s="54"/>
      <c r="C44" s="74"/>
      <c r="D44" s="76"/>
      <c r="E44" s="76"/>
      <c r="F44" s="76"/>
      <c r="G44" s="76"/>
      <c r="H44" s="76"/>
      <c r="I44" s="76"/>
      <c r="J44" s="76"/>
      <c r="K44" s="76"/>
      <c r="L44" s="77"/>
      <c r="M44" s="78"/>
      <c r="N44" s="79"/>
      <c r="O44" s="80"/>
      <c r="P44" s="80"/>
      <c r="Q44" s="53" t="str">
        <f>Assignment6!G42</f>
        <v/>
      </c>
      <c r="R44" s="80"/>
      <c r="S44" s="80"/>
      <c r="T44" s="80"/>
      <c r="U44" s="55">
        <f t="shared" si="1"/>
        <v>0</v>
      </c>
      <c r="V44" s="56">
        <f>IFERROR(__xludf.DUMMYFUNCTION("AVERAGE(ARRAYFORMULA(LARGE(FILTER(IF(ISNUMBER(D44:K44), D44:K44, 0), ISNUMBER(SEARCH(""Quiz"", $D$3:$K$3))), ROW(INDIRECT(""1:"" &amp; COUNTIF($D$3:$K$3, ""Quiz*"")-2)))))*2"),0.0)</f>
        <v>0</v>
      </c>
      <c r="W44" s="57">
        <f t="shared" si="2"/>
        <v>0</v>
      </c>
      <c r="X44" s="58"/>
    </row>
    <row r="45" ht="15.75" customHeight="1">
      <c r="A45" s="59">
        <v>42.0</v>
      </c>
      <c r="B45" s="54"/>
      <c r="C45" s="74"/>
      <c r="D45" s="48"/>
      <c r="E45" s="48"/>
      <c r="F45" s="48"/>
      <c r="G45" s="48"/>
      <c r="H45" s="48"/>
      <c r="I45" s="48"/>
      <c r="J45" s="48"/>
      <c r="K45" s="48"/>
      <c r="L45" s="49"/>
      <c r="M45" s="53"/>
      <c r="N45" s="54"/>
      <c r="O45" s="54"/>
      <c r="P45" s="54"/>
      <c r="Q45" s="53" t="str">
        <f>Assignment6!G43</f>
        <v/>
      </c>
      <c r="R45" s="54"/>
      <c r="S45" s="54"/>
      <c r="T45" s="54"/>
      <c r="U45" s="55">
        <f t="shared" si="1"/>
        <v>0</v>
      </c>
      <c r="V45" s="56">
        <f>IFERROR(__xludf.DUMMYFUNCTION("AVERAGE(ARRAYFORMULA(LARGE(FILTER(IF(ISNUMBER(D45:K45), D45:K45, 0), ISNUMBER(SEARCH(""Quiz"", $D$3:$K$3))), ROW(INDIRECT(""1:"" &amp; COUNTIF($D$3:$K$3, ""Quiz*"")-2)))))*2"),0.0)</f>
        <v>0</v>
      </c>
      <c r="W45" s="57">
        <f t="shared" si="2"/>
        <v>0</v>
      </c>
      <c r="X45" s="58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7"/>
      <c r="N46" s="26"/>
      <c r="O46" s="26"/>
      <c r="P46" s="26"/>
      <c r="Q46" s="27"/>
      <c r="R46" s="26"/>
      <c r="S46" s="26"/>
      <c r="T46" s="26"/>
      <c r="U46" s="28"/>
      <c r="V46" s="26"/>
      <c r="W46" s="26"/>
      <c r="X46" s="58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7"/>
      <c r="N47" s="26"/>
      <c r="O47" s="26"/>
      <c r="P47" s="26"/>
      <c r="Q47" s="27"/>
      <c r="R47" s="26"/>
      <c r="S47" s="26"/>
      <c r="T47" s="26"/>
      <c r="U47" s="28"/>
      <c r="V47" s="26"/>
      <c r="W47" s="26"/>
      <c r="X47" s="58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  <c r="N48" s="26"/>
      <c r="O48" s="26"/>
      <c r="P48" s="26"/>
      <c r="Q48" s="27"/>
      <c r="R48" s="26"/>
      <c r="S48" s="26"/>
      <c r="T48" s="26"/>
      <c r="U48" s="28"/>
      <c r="V48" s="26"/>
      <c r="W48" s="26"/>
      <c r="X48" s="58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7"/>
      <c r="N49" s="26"/>
      <c r="O49" s="26"/>
      <c r="P49" s="26"/>
      <c r="Q49" s="27"/>
      <c r="R49" s="26"/>
      <c r="S49" s="26"/>
      <c r="T49" s="26"/>
      <c r="U49" s="28"/>
      <c r="V49" s="26"/>
      <c r="W49" s="26"/>
      <c r="X49" s="58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7"/>
      <c r="N50" s="26"/>
      <c r="O50" s="26"/>
      <c r="P50" s="26"/>
      <c r="Q50" s="27"/>
      <c r="R50" s="26"/>
      <c r="S50" s="26"/>
      <c r="T50" s="26"/>
      <c r="U50" s="28"/>
      <c r="V50" s="26"/>
      <c r="W50" s="26"/>
      <c r="X50" s="58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N51" s="26"/>
      <c r="O51" s="26"/>
      <c r="P51" s="26"/>
      <c r="Q51" s="27"/>
      <c r="R51" s="26"/>
      <c r="S51" s="26"/>
      <c r="T51" s="26"/>
      <c r="U51" s="28"/>
      <c r="V51" s="26"/>
      <c r="W51" s="26"/>
      <c r="X51" s="58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7"/>
      <c r="N52" s="26"/>
      <c r="O52" s="26"/>
      <c r="P52" s="26"/>
      <c r="Q52" s="27"/>
      <c r="R52" s="26"/>
      <c r="S52" s="26"/>
      <c r="T52" s="26"/>
      <c r="U52" s="28"/>
      <c r="V52" s="26"/>
      <c r="W52" s="26"/>
      <c r="X52" s="58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26"/>
      <c r="O53" s="26"/>
      <c r="P53" s="26"/>
      <c r="Q53" s="27"/>
      <c r="R53" s="26"/>
      <c r="S53" s="26"/>
      <c r="T53" s="26"/>
      <c r="U53" s="28"/>
      <c r="V53" s="26"/>
      <c r="W53" s="26"/>
      <c r="X53" s="58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/>
      <c r="N54" s="26"/>
      <c r="O54" s="26"/>
      <c r="P54" s="26"/>
      <c r="Q54" s="27"/>
      <c r="R54" s="26"/>
      <c r="S54" s="26"/>
      <c r="T54" s="26"/>
      <c r="U54" s="28"/>
      <c r="V54" s="26"/>
      <c r="W54" s="26"/>
      <c r="X54" s="58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7"/>
      <c r="N55" s="26"/>
      <c r="O55" s="26"/>
      <c r="P55" s="26"/>
      <c r="Q55" s="27"/>
      <c r="R55" s="26"/>
      <c r="S55" s="26"/>
      <c r="T55" s="26"/>
      <c r="U55" s="28"/>
      <c r="V55" s="26"/>
      <c r="W55" s="26"/>
      <c r="X55" s="58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/>
      <c r="N56" s="26"/>
      <c r="O56" s="26"/>
      <c r="P56" s="26"/>
      <c r="Q56" s="27"/>
      <c r="R56" s="26"/>
      <c r="S56" s="26"/>
      <c r="T56" s="26"/>
      <c r="U56" s="28"/>
      <c r="V56" s="26"/>
      <c r="W56" s="26"/>
      <c r="X56" s="58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  <c r="N57" s="26"/>
      <c r="O57" s="26"/>
      <c r="P57" s="26"/>
      <c r="Q57" s="27"/>
      <c r="R57" s="26"/>
      <c r="S57" s="26"/>
      <c r="T57" s="26"/>
      <c r="U57" s="28"/>
      <c r="V57" s="26"/>
      <c r="W57" s="26"/>
      <c r="X57" s="58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7"/>
      <c r="N58" s="26"/>
      <c r="O58" s="26"/>
      <c r="P58" s="26"/>
      <c r="Q58" s="27"/>
      <c r="R58" s="26"/>
      <c r="S58" s="26"/>
      <c r="T58" s="26"/>
      <c r="U58" s="28"/>
      <c r="V58" s="26"/>
      <c r="W58" s="26"/>
      <c r="X58" s="58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7"/>
      <c r="N59" s="26"/>
      <c r="O59" s="26"/>
      <c r="P59" s="26"/>
      <c r="Q59" s="27"/>
      <c r="R59" s="26"/>
      <c r="S59" s="26"/>
      <c r="T59" s="26"/>
      <c r="U59" s="28"/>
      <c r="V59" s="26"/>
      <c r="W59" s="26"/>
      <c r="X59" s="58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7"/>
      <c r="N60" s="26"/>
      <c r="O60" s="26"/>
      <c r="P60" s="26"/>
      <c r="Q60" s="27"/>
      <c r="R60" s="26"/>
      <c r="S60" s="26"/>
      <c r="T60" s="26"/>
      <c r="U60" s="28"/>
      <c r="V60" s="26"/>
      <c r="W60" s="26"/>
      <c r="X60" s="58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/>
      <c r="N61" s="26"/>
      <c r="O61" s="26"/>
      <c r="P61" s="26"/>
      <c r="Q61" s="27"/>
      <c r="R61" s="26"/>
      <c r="S61" s="26"/>
      <c r="T61" s="26"/>
      <c r="U61" s="28"/>
      <c r="V61" s="26"/>
      <c r="W61" s="26"/>
      <c r="X61" s="58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7"/>
      <c r="N62" s="26"/>
      <c r="O62" s="26"/>
      <c r="P62" s="26"/>
      <c r="Q62" s="27"/>
      <c r="R62" s="26"/>
      <c r="S62" s="26"/>
      <c r="T62" s="26"/>
      <c r="U62" s="28"/>
      <c r="V62" s="26"/>
      <c r="W62" s="26"/>
      <c r="X62" s="58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7"/>
      <c r="N63" s="26"/>
      <c r="O63" s="26"/>
      <c r="P63" s="26"/>
      <c r="Q63" s="27"/>
      <c r="R63" s="26"/>
      <c r="S63" s="26"/>
      <c r="T63" s="26"/>
      <c r="U63" s="28"/>
      <c r="V63" s="26"/>
      <c r="W63" s="26"/>
      <c r="X63" s="58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  <c r="N64" s="26"/>
      <c r="O64" s="26"/>
      <c r="P64" s="26"/>
      <c r="Q64" s="27"/>
      <c r="R64" s="26"/>
      <c r="S64" s="26"/>
      <c r="T64" s="26"/>
      <c r="U64" s="28"/>
      <c r="V64" s="26"/>
      <c r="W64" s="26"/>
      <c r="X64" s="58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7"/>
      <c r="N65" s="26"/>
      <c r="O65" s="26"/>
      <c r="P65" s="26"/>
      <c r="Q65" s="27"/>
      <c r="R65" s="26"/>
      <c r="S65" s="26"/>
      <c r="T65" s="26"/>
      <c r="U65" s="28"/>
      <c r="V65" s="26"/>
      <c r="W65" s="26"/>
      <c r="X65" s="58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26"/>
      <c r="O66" s="26"/>
      <c r="P66" s="26"/>
      <c r="Q66" s="27"/>
      <c r="R66" s="26"/>
      <c r="S66" s="26"/>
      <c r="T66" s="26"/>
      <c r="U66" s="28"/>
      <c r="V66" s="26"/>
      <c r="W66" s="26"/>
      <c r="X66" s="58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7"/>
      <c r="N67" s="26"/>
      <c r="O67" s="26"/>
      <c r="P67" s="26"/>
      <c r="Q67" s="27"/>
      <c r="R67" s="26"/>
      <c r="S67" s="26"/>
      <c r="T67" s="26"/>
      <c r="U67" s="28"/>
      <c r="V67" s="26"/>
      <c r="W67" s="26"/>
      <c r="X67" s="58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7"/>
      <c r="N68" s="26"/>
      <c r="O68" s="26"/>
      <c r="P68" s="26"/>
      <c r="Q68" s="27"/>
      <c r="R68" s="26"/>
      <c r="S68" s="26"/>
      <c r="T68" s="26"/>
      <c r="U68" s="28"/>
      <c r="V68" s="26"/>
      <c r="W68" s="26"/>
      <c r="X68" s="58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7"/>
      <c r="N69" s="26"/>
      <c r="O69" s="26"/>
      <c r="P69" s="26"/>
      <c r="Q69" s="27"/>
      <c r="R69" s="26"/>
      <c r="S69" s="26"/>
      <c r="T69" s="26"/>
      <c r="U69" s="28"/>
      <c r="V69" s="26"/>
      <c r="W69" s="26"/>
      <c r="X69" s="58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N70" s="26"/>
      <c r="O70" s="26"/>
      <c r="P70" s="26"/>
      <c r="Q70" s="27"/>
      <c r="R70" s="26"/>
      <c r="S70" s="26"/>
      <c r="T70" s="26"/>
      <c r="U70" s="28"/>
      <c r="V70" s="26"/>
      <c r="W70" s="26"/>
      <c r="X70" s="58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7"/>
      <c r="N71" s="26"/>
      <c r="O71" s="26"/>
      <c r="P71" s="26"/>
      <c r="Q71" s="27"/>
      <c r="R71" s="26"/>
      <c r="S71" s="26"/>
      <c r="T71" s="26"/>
      <c r="U71" s="28"/>
      <c r="V71" s="26"/>
      <c r="W71" s="26"/>
      <c r="X71" s="58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7"/>
      <c r="N72" s="26"/>
      <c r="O72" s="26"/>
      <c r="P72" s="26"/>
      <c r="Q72" s="27"/>
      <c r="R72" s="26"/>
      <c r="S72" s="26"/>
      <c r="T72" s="26"/>
      <c r="U72" s="28"/>
      <c r="V72" s="26"/>
      <c r="W72" s="26"/>
      <c r="X72" s="58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7"/>
      <c r="N73" s="26"/>
      <c r="O73" s="26"/>
      <c r="P73" s="26"/>
      <c r="Q73" s="27"/>
      <c r="R73" s="26"/>
      <c r="S73" s="26"/>
      <c r="T73" s="26"/>
      <c r="U73" s="28"/>
      <c r="V73" s="26"/>
      <c r="W73" s="26"/>
      <c r="X73" s="58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7"/>
      <c r="N74" s="26"/>
      <c r="O74" s="26"/>
      <c r="P74" s="26"/>
      <c r="Q74" s="27"/>
      <c r="R74" s="26"/>
      <c r="S74" s="26"/>
      <c r="T74" s="26"/>
      <c r="U74" s="28"/>
      <c r="V74" s="26"/>
      <c r="W74" s="26"/>
      <c r="X74" s="58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7"/>
      <c r="N75" s="26"/>
      <c r="O75" s="26"/>
      <c r="P75" s="26"/>
      <c r="Q75" s="27"/>
      <c r="R75" s="26"/>
      <c r="S75" s="26"/>
      <c r="T75" s="26"/>
      <c r="U75" s="28"/>
      <c r="V75" s="26"/>
      <c r="W75" s="26"/>
      <c r="X75" s="58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7"/>
      <c r="N76" s="26"/>
      <c r="O76" s="26"/>
      <c r="P76" s="26"/>
      <c r="Q76" s="27"/>
      <c r="R76" s="26"/>
      <c r="S76" s="26"/>
      <c r="T76" s="26"/>
      <c r="U76" s="28"/>
      <c r="V76" s="26"/>
      <c r="W76" s="26"/>
      <c r="X76" s="58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7"/>
      <c r="N77" s="26"/>
      <c r="O77" s="26"/>
      <c r="P77" s="26"/>
      <c r="Q77" s="27"/>
      <c r="R77" s="26"/>
      <c r="S77" s="26"/>
      <c r="T77" s="26"/>
      <c r="U77" s="28"/>
      <c r="V77" s="26"/>
      <c r="W77" s="26"/>
      <c r="X77" s="58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7"/>
      <c r="N78" s="26"/>
      <c r="O78" s="26"/>
      <c r="P78" s="26"/>
      <c r="Q78" s="27"/>
      <c r="R78" s="26"/>
      <c r="S78" s="26"/>
      <c r="T78" s="26"/>
      <c r="U78" s="28"/>
      <c r="V78" s="26"/>
      <c r="W78" s="26"/>
      <c r="X78" s="58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7"/>
      <c r="N79" s="26"/>
      <c r="O79" s="26"/>
      <c r="P79" s="26"/>
      <c r="Q79" s="27"/>
      <c r="R79" s="26"/>
      <c r="S79" s="26"/>
      <c r="T79" s="26"/>
      <c r="U79" s="28"/>
      <c r="V79" s="26"/>
      <c r="W79" s="26"/>
      <c r="X79" s="58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7"/>
      <c r="N80" s="26"/>
      <c r="O80" s="26"/>
      <c r="P80" s="26"/>
      <c r="Q80" s="27"/>
      <c r="R80" s="26"/>
      <c r="S80" s="26"/>
      <c r="T80" s="26"/>
      <c r="U80" s="28"/>
      <c r="V80" s="26"/>
      <c r="W80" s="26"/>
      <c r="X80" s="58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7"/>
      <c r="N81" s="26"/>
      <c r="O81" s="26"/>
      <c r="P81" s="26"/>
      <c r="Q81" s="27"/>
      <c r="R81" s="26"/>
      <c r="S81" s="26"/>
      <c r="T81" s="26"/>
      <c r="U81" s="28"/>
      <c r="V81" s="26"/>
      <c r="W81" s="26"/>
      <c r="X81" s="58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/>
      <c r="N82" s="26"/>
      <c r="O82" s="26"/>
      <c r="P82" s="26"/>
      <c r="Q82" s="27"/>
      <c r="R82" s="26"/>
      <c r="S82" s="26"/>
      <c r="T82" s="26"/>
      <c r="U82" s="28"/>
      <c r="V82" s="26"/>
      <c r="W82" s="26"/>
      <c r="X82" s="58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7"/>
      <c r="N83" s="26"/>
      <c r="O83" s="26"/>
      <c r="P83" s="26"/>
      <c r="Q83" s="27"/>
      <c r="R83" s="26"/>
      <c r="S83" s="26"/>
      <c r="T83" s="26"/>
      <c r="U83" s="28"/>
      <c r="V83" s="26"/>
      <c r="W83" s="26"/>
      <c r="X83" s="58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7"/>
      <c r="N84" s="26"/>
      <c r="O84" s="26"/>
      <c r="P84" s="26"/>
      <c r="Q84" s="27"/>
      <c r="R84" s="26"/>
      <c r="S84" s="26"/>
      <c r="T84" s="26"/>
      <c r="U84" s="28"/>
      <c r="V84" s="26"/>
      <c r="W84" s="26"/>
      <c r="X84" s="58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7"/>
      <c r="N85" s="26"/>
      <c r="O85" s="26"/>
      <c r="P85" s="26"/>
      <c r="Q85" s="27"/>
      <c r="R85" s="26"/>
      <c r="S85" s="26"/>
      <c r="T85" s="26"/>
      <c r="U85" s="28"/>
      <c r="V85" s="26"/>
      <c r="W85" s="26"/>
      <c r="X85" s="58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  <c r="N86" s="26"/>
      <c r="O86" s="26"/>
      <c r="P86" s="26"/>
      <c r="Q86" s="27"/>
      <c r="R86" s="26"/>
      <c r="S86" s="26"/>
      <c r="T86" s="26"/>
      <c r="U86" s="28"/>
      <c r="V86" s="26"/>
      <c r="W86" s="26"/>
      <c r="X86" s="58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7"/>
      <c r="N87" s="26"/>
      <c r="O87" s="26"/>
      <c r="P87" s="26"/>
      <c r="Q87" s="27"/>
      <c r="R87" s="26"/>
      <c r="S87" s="26"/>
      <c r="T87" s="26"/>
      <c r="U87" s="28"/>
      <c r="V87" s="26"/>
      <c r="W87" s="26"/>
      <c r="X87" s="58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7"/>
      <c r="N88" s="26"/>
      <c r="O88" s="26"/>
      <c r="P88" s="26"/>
      <c r="Q88" s="27"/>
      <c r="R88" s="26"/>
      <c r="S88" s="26"/>
      <c r="T88" s="26"/>
      <c r="U88" s="28"/>
      <c r="V88" s="26"/>
      <c r="W88" s="26"/>
      <c r="X88" s="58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7"/>
      <c r="N89" s="26"/>
      <c r="O89" s="26"/>
      <c r="P89" s="26"/>
      <c r="Q89" s="27"/>
      <c r="R89" s="26"/>
      <c r="S89" s="26"/>
      <c r="T89" s="26"/>
      <c r="U89" s="28"/>
      <c r="V89" s="26"/>
      <c r="W89" s="26"/>
      <c r="X89" s="58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7"/>
      <c r="N90" s="26"/>
      <c r="O90" s="26"/>
      <c r="P90" s="26"/>
      <c r="Q90" s="27"/>
      <c r="R90" s="26"/>
      <c r="S90" s="26"/>
      <c r="T90" s="26"/>
      <c r="U90" s="28"/>
      <c r="V90" s="26"/>
      <c r="W90" s="26"/>
      <c r="X90" s="58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7"/>
      <c r="N91" s="26"/>
      <c r="O91" s="26"/>
      <c r="P91" s="26"/>
      <c r="Q91" s="27"/>
      <c r="R91" s="26"/>
      <c r="S91" s="26"/>
      <c r="T91" s="26"/>
      <c r="U91" s="28"/>
      <c r="V91" s="26"/>
      <c r="W91" s="26"/>
      <c r="X91" s="58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7"/>
      <c r="N92" s="26"/>
      <c r="O92" s="26"/>
      <c r="P92" s="26"/>
      <c r="Q92" s="27"/>
      <c r="R92" s="26"/>
      <c r="S92" s="26"/>
      <c r="T92" s="26"/>
      <c r="U92" s="28"/>
      <c r="V92" s="26"/>
      <c r="W92" s="26"/>
      <c r="X92" s="58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7"/>
      <c r="N93" s="26"/>
      <c r="O93" s="26"/>
      <c r="P93" s="26"/>
      <c r="Q93" s="27"/>
      <c r="R93" s="26"/>
      <c r="S93" s="26"/>
      <c r="T93" s="26"/>
      <c r="U93" s="28"/>
      <c r="V93" s="26"/>
      <c r="W93" s="26"/>
      <c r="X93" s="58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7"/>
      <c r="N94" s="26"/>
      <c r="O94" s="26"/>
      <c r="P94" s="26"/>
      <c r="Q94" s="27"/>
      <c r="R94" s="26"/>
      <c r="S94" s="26"/>
      <c r="T94" s="26"/>
      <c r="U94" s="28"/>
      <c r="V94" s="26"/>
      <c r="W94" s="26"/>
      <c r="X94" s="58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7"/>
      <c r="N95" s="26"/>
      <c r="O95" s="26"/>
      <c r="P95" s="26"/>
      <c r="Q95" s="27"/>
      <c r="R95" s="26"/>
      <c r="S95" s="26"/>
      <c r="T95" s="26"/>
      <c r="U95" s="28"/>
      <c r="V95" s="26"/>
      <c r="W95" s="26"/>
      <c r="X95" s="58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7"/>
      <c r="N96" s="26"/>
      <c r="O96" s="26"/>
      <c r="P96" s="26"/>
      <c r="Q96" s="27"/>
      <c r="R96" s="26"/>
      <c r="S96" s="26"/>
      <c r="T96" s="26"/>
      <c r="U96" s="28"/>
      <c r="V96" s="26"/>
      <c r="W96" s="26"/>
      <c r="X96" s="58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7"/>
      <c r="N97" s="26"/>
      <c r="O97" s="26"/>
      <c r="P97" s="26"/>
      <c r="Q97" s="27"/>
      <c r="R97" s="26"/>
      <c r="S97" s="26"/>
      <c r="T97" s="26"/>
      <c r="U97" s="28"/>
      <c r="V97" s="26"/>
      <c r="W97" s="26"/>
      <c r="X97" s="58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7"/>
      <c r="N98" s="26"/>
      <c r="O98" s="26"/>
      <c r="P98" s="26"/>
      <c r="Q98" s="27"/>
      <c r="R98" s="26"/>
      <c r="S98" s="26"/>
      <c r="T98" s="26"/>
      <c r="U98" s="28"/>
      <c r="V98" s="26"/>
      <c r="W98" s="26"/>
      <c r="X98" s="58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7"/>
      <c r="N99" s="26"/>
      <c r="O99" s="26"/>
      <c r="P99" s="26"/>
      <c r="Q99" s="27"/>
      <c r="R99" s="26"/>
      <c r="S99" s="26"/>
      <c r="T99" s="26"/>
      <c r="U99" s="28"/>
      <c r="V99" s="26"/>
      <c r="W99" s="26"/>
      <c r="X99" s="58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7"/>
      <c r="N100" s="26"/>
      <c r="O100" s="26"/>
      <c r="P100" s="26"/>
      <c r="Q100" s="27"/>
      <c r="R100" s="26"/>
      <c r="S100" s="26"/>
      <c r="T100" s="26"/>
      <c r="U100" s="28"/>
      <c r="V100" s="26"/>
      <c r="W100" s="26"/>
      <c r="X100" s="58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7"/>
      <c r="N101" s="26"/>
      <c r="O101" s="26"/>
      <c r="P101" s="26"/>
      <c r="Q101" s="27"/>
      <c r="R101" s="26"/>
      <c r="S101" s="26"/>
      <c r="T101" s="26"/>
      <c r="U101" s="28"/>
      <c r="V101" s="26"/>
      <c r="W101" s="26"/>
      <c r="X101" s="58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7"/>
      <c r="N102" s="26"/>
      <c r="O102" s="26"/>
      <c r="P102" s="26"/>
      <c r="Q102" s="27"/>
      <c r="R102" s="26"/>
      <c r="S102" s="26"/>
      <c r="T102" s="26"/>
      <c r="U102" s="28"/>
      <c r="V102" s="26"/>
      <c r="W102" s="26"/>
      <c r="X102" s="58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7"/>
      <c r="N103" s="26"/>
      <c r="O103" s="26"/>
      <c r="P103" s="26"/>
      <c r="Q103" s="27"/>
      <c r="R103" s="26"/>
      <c r="S103" s="26"/>
      <c r="T103" s="26"/>
      <c r="U103" s="28"/>
      <c r="V103" s="26"/>
      <c r="W103" s="26"/>
      <c r="X103" s="58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7"/>
      <c r="N104" s="26"/>
      <c r="O104" s="26"/>
      <c r="P104" s="26"/>
      <c r="Q104" s="27"/>
      <c r="R104" s="26"/>
      <c r="S104" s="26"/>
      <c r="T104" s="26"/>
      <c r="U104" s="28"/>
      <c r="V104" s="26"/>
      <c r="W104" s="26"/>
      <c r="X104" s="58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7"/>
      <c r="N105" s="26"/>
      <c r="O105" s="26"/>
      <c r="P105" s="26"/>
      <c r="Q105" s="27"/>
      <c r="R105" s="26"/>
      <c r="S105" s="26"/>
      <c r="T105" s="26"/>
      <c r="U105" s="28"/>
      <c r="V105" s="26"/>
      <c r="W105" s="26"/>
      <c r="X105" s="58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7"/>
      <c r="N106" s="26"/>
      <c r="O106" s="26"/>
      <c r="P106" s="26"/>
      <c r="Q106" s="27"/>
      <c r="R106" s="26"/>
      <c r="S106" s="26"/>
      <c r="T106" s="26"/>
      <c r="U106" s="28"/>
      <c r="V106" s="26"/>
      <c r="W106" s="26"/>
      <c r="X106" s="58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7"/>
      <c r="N107" s="26"/>
      <c r="O107" s="26"/>
      <c r="P107" s="26"/>
      <c r="Q107" s="27"/>
      <c r="R107" s="26"/>
      <c r="S107" s="26"/>
      <c r="T107" s="26"/>
      <c r="U107" s="28"/>
      <c r="V107" s="26"/>
      <c r="W107" s="26"/>
      <c r="X107" s="58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7"/>
      <c r="N108" s="26"/>
      <c r="O108" s="26"/>
      <c r="P108" s="26"/>
      <c r="Q108" s="27"/>
      <c r="R108" s="26"/>
      <c r="S108" s="26"/>
      <c r="T108" s="26"/>
      <c r="U108" s="28"/>
      <c r="V108" s="26"/>
      <c r="W108" s="26"/>
      <c r="X108" s="58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7"/>
      <c r="N109" s="26"/>
      <c r="O109" s="26"/>
      <c r="P109" s="26"/>
      <c r="Q109" s="27"/>
      <c r="R109" s="26"/>
      <c r="S109" s="26"/>
      <c r="T109" s="26"/>
      <c r="U109" s="28"/>
      <c r="V109" s="26"/>
      <c r="W109" s="26"/>
      <c r="X109" s="58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7"/>
      <c r="N110" s="26"/>
      <c r="O110" s="26"/>
      <c r="P110" s="26"/>
      <c r="Q110" s="27"/>
      <c r="R110" s="26"/>
      <c r="S110" s="26"/>
      <c r="T110" s="26"/>
      <c r="U110" s="28"/>
      <c r="V110" s="26"/>
      <c r="W110" s="26"/>
      <c r="X110" s="58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7"/>
      <c r="N111" s="26"/>
      <c r="O111" s="26"/>
      <c r="P111" s="26"/>
      <c r="Q111" s="27"/>
      <c r="R111" s="26"/>
      <c r="S111" s="26"/>
      <c r="T111" s="26"/>
      <c r="U111" s="28"/>
      <c r="V111" s="26"/>
      <c r="W111" s="26"/>
      <c r="X111" s="58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7"/>
      <c r="N112" s="26"/>
      <c r="O112" s="26"/>
      <c r="P112" s="26"/>
      <c r="Q112" s="27"/>
      <c r="R112" s="26"/>
      <c r="S112" s="26"/>
      <c r="T112" s="26"/>
      <c r="U112" s="28"/>
      <c r="V112" s="26"/>
      <c r="W112" s="26"/>
      <c r="X112" s="58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7"/>
      <c r="N113" s="26"/>
      <c r="O113" s="26"/>
      <c r="P113" s="26"/>
      <c r="Q113" s="27"/>
      <c r="R113" s="26"/>
      <c r="S113" s="26"/>
      <c r="T113" s="26"/>
      <c r="U113" s="28"/>
      <c r="V113" s="26"/>
      <c r="W113" s="26"/>
      <c r="X113" s="58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7"/>
      <c r="N114" s="26"/>
      <c r="O114" s="26"/>
      <c r="P114" s="26"/>
      <c r="Q114" s="27"/>
      <c r="R114" s="26"/>
      <c r="S114" s="26"/>
      <c r="T114" s="26"/>
      <c r="U114" s="28"/>
      <c r="V114" s="26"/>
      <c r="W114" s="26"/>
      <c r="X114" s="58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7"/>
      <c r="N115" s="26"/>
      <c r="O115" s="26"/>
      <c r="P115" s="26"/>
      <c r="Q115" s="27"/>
      <c r="R115" s="26"/>
      <c r="S115" s="26"/>
      <c r="T115" s="26"/>
      <c r="U115" s="28"/>
      <c r="V115" s="26"/>
      <c r="W115" s="26"/>
      <c r="X115" s="58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7"/>
      <c r="N116" s="26"/>
      <c r="O116" s="26"/>
      <c r="P116" s="26"/>
      <c r="Q116" s="27"/>
      <c r="R116" s="26"/>
      <c r="S116" s="26"/>
      <c r="T116" s="26"/>
      <c r="U116" s="28"/>
      <c r="V116" s="26"/>
      <c r="W116" s="26"/>
      <c r="X116" s="58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7"/>
      <c r="N117" s="26"/>
      <c r="O117" s="26"/>
      <c r="P117" s="26"/>
      <c r="Q117" s="27"/>
      <c r="R117" s="26"/>
      <c r="S117" s="26"/>
      <c r="T117" s="26"/>
      <c r="U117" s="28"/>
      <c r="V117" s="26"/>
      <c r="W117" s="26"/>
      <c r="X117" s="58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7"/>
      <c r="N118" s="26"/>
      <c r="O118" s="26"/>
      <c r="P118" s="26"/>
      <c r="Q118" s="27"/>
      <c r="R118" s="26"/>
      <c r="S118" s="26"/>
      <c r="T118" s="26"/>
      <c r="U118" s="28"/>
      <c r="V118" s="26"/>
      <c r="W118" s="26"/>
      <c r="X118" s="58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7"/>
      <c r="N119" s="26"/>
      <c r="O119" s="26"/>
      <c r="P119" s="26"/>
      <c r="Q119" s="27"/>
      <c r="R119" s="26"/>
      <c r="S119" s="26"/>
      <c r="T119" s="26"/>
      <c r="U119" s="28"/>
      <c r="V119" s="26"/>
      <c r="W119" s="26"/>
      <c r="X119" s="58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7"/>
      <c r="N120" s="26"/>
      <c r="O120" s="26"/>
      <c r="P120" s="26"/>
      <c r="Q120" s="27"/>
      <c r="R120" s="26"/>
      <c r="S120" s="26"/>
      <c r="T120" s="26"/>
      <c r="U120" s="28"/>
      <c r="V120" s="26"/>
      <c r="W120" s="26"/>
      <c r="X120" s="58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7"/>
      <c r="N121" s="26"/>
      <c r="O121" s="26"/>
      <c r="P121" s="26"/>
      <c r="Q121" s="27"/>
      <c r="R121" s="26"/>
      <c r="S121" s="26"/>
      <c r="T121" s="26"/>
      <c r="U121" s="28"/>
      <c r="V121" s="26"/>
      <c r="W121" s="26"/>
      <c r="X121" s="58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7"/>
      <c r="N122" s="26"/>
      <c r="O122" s="26"/>
      <c r="P122" s="26"/>
      <c r="Q122" s="27"/>
      <c r="R122" s="26"/>
      <c r="S122" s="26"/>
      <c r="T122" s="26"/>
      <c r="U122" s="28"/>
      <c r="V122" s="26"/>
      <c r="W122" s="26"/>
      <c r="X122" s="58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7"/>
      <c r="N123" s="26"/>
      <c r="O123" s="26"/>
      <c r="P123" s="26"/>
      <c r="Q123" s="27"/>
      <c r="R123" s="26"/>
      <c r="S123" s="26"/>
      <c r="T123" s="26"/>
      <c r="U123" s="28"/>
      <c r="V123" s="26"/>
      <c r="W123" s="26"/>
      <c r="X123" s="58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7"/>
      <c r="N124" s="26"/>
      <c r="O124" s="26"/>
      <c r="P124" s="26"/>
      <c r="Q124" s="27"/>
      <c r="R124" s="26"/>
      <c r="S124" s="26"/>
      <c r="T124" s="26"/>
      <c r="U124" s="28"/>
      <c r="V124" s="26"/>
      <c r="W124" s="26"/>
      <c r="X124" s="58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7"/>
      <c r="N125" s="26"/>
      <c r="O125" s="26"/>
      <c r="P125" s="26"/>
      <c r="Q125" s="27"/>
      <c r="R125" s="26"/>
      <c r="S125" s="26"/>
      <c r="T125" s="26"/>
      <c r="U125" s="28"/>
      <c r="V125" s="26"/>
      <c r="W125" s="26"/>
      <c r="X125" s="58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7"/>
      <c r="N126" s="26"/>
      <c r="O126" s="26"/>
      <c r="P126" s="26"/>
      <c r="Q126" s="27"/>
      <c r="R126" s="26"/>
      <c r="S126" s="26"/>
      <c r="T126" s="26"/>
      <c r="U126" s="28"/>
      <c r="V126" s="26"/>
      <c r="W126" s="26"/>
      <c r="X126" s="58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/>
      <c r="N127" s="26"/>
      <c r="O127" s="26"/>
      <c r="P127" s="26"/>
      <c r="Q127" s="27"/>
      <c r="R127" s="26"/>
      <c r="S127" s="26"/>
      <c r="T127" s="26"/>
      <c r="U127" s="28"/>
      <c r="V127" s="26"/>
      <c r="W127" s="26"/>
      <c r="X127" s="58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7"/>
      <c r="N128" s="26"/>
      <c r="O128" s="26"/>
      <c r="P128" s="26"/>
      <c r="Q128" s="27"/>
      <c r="R128" s="26"/>
      <c r="S128" s="26"/>
      <c r="T128" s="26"/>
      <c r="U128" s="28"/>
      <c r="V128" s="26"/>
      <c r="W128" s="26"/>
      <c r="X128" s="58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7"/>
      <c r="N129" s="26"/>
      <c r="O129" s="26"/>
      <c r="P129" s="26"/>
      <c r="Q129" s="27"/>
      <c r="R129" s="26"/>
      <c r="S129" s="26"/>
      <c r="T129" s="26"/>
      <c r="U129" s="28"/>
      <c r="V129" s="26"/>
      <c r="W129" s="26"/>
      <c r="X129" s="58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7"/>
      <c r="N130" s="26"/>
      <c r="O130" s="26"/>
      <c r="P130" s="26"/>
      <c r="Q130" s="27"/>
      <c r="R130" s="26"/>
      <c r="S130" s="26"/>
      <c r="T130" s="26"/>
      <c r="U130" s="28"/>
      <c r="V130" s="26"/>
      <c r="W130" s="26"/>
      <c r="X130" s="58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7"/>
      <c r="N131" s="26"/>
      <c r="O131" s="26"/>
      <c r="P131" s="26"/>
      <c r="Q131" s="27"/>
      <c r="R131" s="26"/>
      <c r="S131" s="26"/>
      <c r="T131" s="26"/>
      <c r="U131" s="28"/>
      <c r="V131" s="26"/>
      <c r="W131" s="26"/>
      <c r="X131" s="58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7"/>
      <c r="N132" s="26"/>
      <c r="O132" s="26"/>
      <c r="P132" s="26"/>
      <c r="Q132" s="27"/>
      <c r="R132" s="26"/>
      <c r="S132" s="26"/>
      <c r="T132" s="26"/>
      <c r="U132" s="28"/>
      <c r="V132" s="26"/>
      <c r="W132" s="26"/>
      <c r="X132" s="58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7"/>
      <c r="N133" s="26"/>
      <c r="O133" s="26"/>
      <c r="P133" s="26"/>
      <c r="Q133" s="27"/>
      <c r="R133" s="26"/>
      <c r="S133" s="26"/>
      <c r="T133" s="26"/>
      <c r="U133" s="28"/>
      <c r="V133" s="26"/>
      <c r="W133" s="26"/>
      <c r="X133" s="58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7"/>
      <c r="N134" s="26"/>
      <c r="O134" s="26"/>
      <c r="P134" s="26"/>
      <c r="Q134" s="27"/>
      <c r="R134" s="26"/>
      <c r="S134" s="26"/>
      <c r="T134" s="26"/>
      <c r="U134" s="28"/>
      <c r="V134" s="26"/>
      <c r="W134" s="26"/>
      <c r="X134" s="58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7"/>
      <c r="N135" s="26"/>
      <c r="O135" s="26"/>
      <c r="P135" s="26"/>
      <c r="Q135" s="27"/>
      <c r="R135" s="26"/>
      <c r="S135" s="26"/>
      <c r="T135" s="26"/>
      <c r="U135" s="28"/>
      <c r="V135" s="26"/>
      <c r="W135" s="26"/>
      <c r="X135" s="58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7"/>
      <c r="N136" s="26"/>
      <c r="O136" s="26"/>
      <c r="P136" s="26"/>
      <c r="Q136" s="27"/>
      <c r="R136" s="26"/>
      <c r="S136" s="26"/>
      <c r="T136" s="26"/>
      <c r="U136" s="28"/>
      <c r="V136" s="26"/>
      <c r="W136" s="26"/>
      <c r="X136" s="58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7"/>
      <c r="N137" s="26"/>
      <c r="O137" s="26"/>
      <c r="P137" s="26"/>
      <c r="Q137" s="27"/>
      <c r="R137" s="26"/>
      <c r="S137" s="26"/>
      <c r="T137" s="26"/>
      <c r="U137" s="28"/>
      <c r="V137" s="26"/>
      <c r="W137" s="26"/>
      <c r="X137" s="58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7"/>
      <c r="N138" s="26"/>
      <c r="O138" s="26"/>
      <c r="P138" s="26"/>
      <c r="Q138" s="27"/>
      <c r="R138" s="26"/>
      <c r="S138" s="26"/>
      <c r="T138" s="26"/>
      <c r="U138" s="28"/>
      <c r="V138" s="26"/>
      <c r="W138" s="26"/>
      <c r="X138" s="58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7"/>
      <c r="N139" s="26"/>
      <c r="O139" s="26"/>
      <c r="P139" s="26"/>
      <c r="Q139" s="27"/>
      <c r="R139" s="26"/>
      <c r="S139" s="26"/>
      <c r="T139" s="26"/>
      <c r="U139" s="28"/>
      <c r="V139" s="26"/>
      <c r="W139" s="26"/>
      <c r="X139" s="58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7"/>
      <c r="N140" s="26"/>
      <c r="O140" s="26"/>
      <c r="P140" s="26"/>
      <c r="Q140" s="27"/>
      <c r="R140" s="26"/>
      <c r="S140" s="26"/>
      <c r="T140" s="26"/>
      <c r="U140" s="28"/>
      <c r="V140" s="26"/>
      <c r="W140" s="26"/>
      <c r="X140" s="58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7"/>
      <c r="N141" s="26"/>
      <c r="O141" s="26"/>
      <c r="P141" s="26"/>
      <c r="Q141" s="27"/>
      <c r="R141" s="26"/>
      <c r="S141" s="26"/>
      <c r="T141" s="26"/>
      <c r="U141" s="28"/>
      <c r="V141" s="26"/>
      <c r="W141" s="26"/>
      <c r="X141" s="58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7"/>
      <c r="N142" s="26"/>
      <c r="O142" s="26"/>
      <c r="P142" s="26"/>
      <c r="Q142" s="27"/>
      <c r="R142" s="26"/>
      <c r="S142" s="26"/>
      <c r="T142" s="26"/>
      <c r="U142" s="28"/>
      <c r="V142" s="26"/>
      <c r="W142" s="26"/>
      <c r="X142" s="58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7"/>
      <c r="N143" s="26"/>
      <c r="O143" s="26"/>
      <c r="P143" s="26"/>
      <c r="Q143" s="27"/>
      <c r="R143" s="26"/>
      <c r="S143" s="26"/>
      <c r="T143" s="26"/>
      <c r="U143" s="28"/>
      <c r="V143" s="26"/>
      <c r="W143" s="26"/>
      <c r="X143" s="58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7"/>
      <c r="N144" s="26"/>
      <c r="O144" s="26"/>
      <c r="P144" s="26"/>
      <c r="Q144" s="27"/>
      <c r="R144" s="26"/>
      <c r="S144" s="26"/>
      <c r="T144" s="26"/>
      <c r="U144" s="28"/>
      <c r="V144" s="26"/>
      <c r="W144" s="26"/>
      <c r="X144" s="58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7"/>
      <c r="N145" s="26"/>
      <c r="O145" s="26"/>
      <c r="P145" s="26"/>
      <c r="Q145" s="27"/>
      <c r="R145" s="26"/>
      <c r="S145" s="26"/>
      <c r="T145" s="26"/>
      <c r="U145" s="28"/>
      <c r="V145" s="26"/>
      <c r="W145" s="26"/>
      <c r="X145" s="58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7"/>
      <c r="N146" s="26"/>
      <c r="O146" s="26"/>
      <c r="P146" s="26"/>
      <c r="Q146" s="27"/>
      <c r="R146" s="26"/>
      <c r="S146" s="26"/>
      <c r="T146" s="26"/>
      <c r="U146" s="28"/>
      <c r="V146" s="26"/>
      <c r="W146" s="26"/>
      <c r="X146" s="58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7"/>
      <c r="N147" s="26"/>
      <c r="O147" s="26"/>
      <c r="P147" s="26"/>
      <c r="Q147" s="27"/>
      <c r="R147" s="26"/>
      <c r="S147" s="26"/>
      <c r="T147" s="26"/>
      <c r="U147" s="28"/>
      <c r="V147" s="26"/>
      <c r="W147" s="26"/>
      <c r="X147" s="58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7"/>
      <c r="N148" s="26"/>
      <c r="O148" s="26"/>
      <c r="P148" s="26"/>
      <c r="Q148" s="27"/>
      <c r="R148" s="26"/>
      <c r="S148" s="26"/>
      <c r="T148" s="26"/>
      <c r="U148" s="28"/>
      <c r="V148" s="26"/>
      <c r="W148" s="26"/>
      <c r="X148" s="58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7"/>
      <c r="N149" s="26"/>
      <c r="O149" s="26"/>
      <c r="P149" s="26"/>
      <c r="Q149" s="27"/>
      <c r="R149" s="26"/>
      <c r="S149" s="26"/>
      <c r="T149" s="26"/>
      <c r="U149" s="28"/>
      <c r="V149" s="26"/>
      <c r="W149" s="26"/>
      <c r="X149" s="58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7"/>
      <c r="N150" s="26"/>
      <c r="O150" s="26"/>
      <c r="P150" s="26"/>
      <c r="Q150" s="27"/>
      <c r="R150" s="26"/>
      <c r="S150" s="26"/>
      <c r="T150" s="26"/>
      <c r="U150" s="28"/>
      <c r="V150" s="26"/>
      <c r="W150" s="26"/>
      <c r="X150" s="58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7"/>
      <c r="N151" s="26"/>
      <c r="O151" s="26"/>
      <c r="P151" s="26"/>
      <c r="Q151" s="27"/>
      <c r="R151" s="26"/>
      <c r="S151" s="26"/>
      <c r="T151" s="26"/>
      <c r="U151" s="28"/>
      <c r="V151" s="26"/>
      <c r="W151" s="26"/>
      <c r="X151" s="58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7"/>
      <c r="N152" s="26"/>
      <c r="O152" s="26"/>
      <c r="P152" s="26"/>
      <c r="Q152" s="27"/>
      <c r="R152" s="26"/>
      <c r="S152" s="26"/>
      <c r="T152" s="26"/>
      <c r="U152" s="28"/>
      <c r="V152" s="26"/>
      <c r="W152" s="26"/>
      <c r="X152" s="58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7"/>
      <c r="N153" s="26"/>
      <c r="O153" s="26"/>
      <c r="P153" s="26"/>
      <c r="Q153" s="27"/>
      <c r="R153" s="26"/>
      <c r="S153" s="26"/>
      <c r="T153" s="26"/>
      <c r="U153" s="28"/>
      <c r="V153" s="26"/>
      <c r="W153" s="26"/>
      <c r="X153" s="58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7"/>
      <c r="N154" s="26"/>
      <c r="O154" s="26"/>
      <c r="P154" s="26"/>
      <c r="Q154" s="27"/>
      <c r="R154" s="26"/>
      <c r="S154" s="26"/>
      <c r="T154" s="26"/>
      <c r="U154" s="28"/>
      <c r="V154" s="26"/>
      <c r="W154" s="26"/>
      <c r="X154" s="58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7"/>
      <c r="N155" s="26"/>
      <c r="O155" s="26"/>
      <c r="P155" s="26"/>
      <c r="Q155" s="27"/>
      <c r="R155" s="26"/>
      <c r="S155" s="26"/>
      <c r="T155" s="26"/>
      <c r="U155" s="28"/>
      <c r="V155" s="26"/>
      <c r="W155" s="26"/>
      <c r="X155" s="58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7"/>
      <c r="N156" s="26"/>
      <c r="O156" s="26"/>
      <c r="P156" s="26"/>
      <c r="Q156" s="27"/>
      <c r="R156" s="26"/>
      <c r="S156" s="26"/>
      <c r="T156" s="26"/>
      <c r="U156" s="28"/>
      <c r="V156" s="26"/>
      <c r="W156" s="26"/>
      <c r="X156" s="58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7"/>
      <c r="N157" s="26"/>
      <c r="O157" s="26"/>
      <c r="P157" s="26"/>
      <c r="Q157" s="27"/>
      <c r="R157" s="26"/>
      <c r="S157" s="26"/>
      <c r="T157" s="26"/>
      <c r="U157" s="28"/>
      <c r="V157" s="26"/>
      <c r="W157" s="26"/>
      <c r="X157" s="58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7"/>
      <c r="N158" s="26"/>
      <c r="O158" s="26"/>
      <c r="P158" s="26"/>
      <c r="Q158" s="27"/>
      <c r="R158" s="26"/>
      <c r="S158" s="26"/>
      <c r="T158" s="26"/>
      <c r="U158" s="28"/>
      <c r="V158" s="26"/>
      <c r="W158" s="26"/>
      <c r="X158" s="58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7"/>
      <c r="N159" s="26"/>
      <c r="O159" s="26"/>
      <c r="P159" s="26"/>
      <c r="Q159" s="27"/>
      <c r="R159" s="26"/>
      <c r="S159" s="26"/>
      <c r="T159" s="26"/>
      <c r="U159" s="28"/>
      <c r="V159" s="26"/>
      <c r="W159" s="26"/>
      <c r="X159" s="58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7"/>
      <c r="N160" s="26"/>
      <c r="O160" s="26"/>
      <c r="P160" s="26"/>
      <c r="Q160" s="27"/>
      <c r="R160" s="26"/>
      <c r="S160" s="26"/>
      <c r="T160" s="26"/>
      <c r="U160" s="28"/>
      <c r="V160" s="26"/>
      <c r="W160" s="26"/>
      <c r="X160" s="58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7"/>
      <c r="N161" s="26"/>
      <c r="O161" s="26"/>
      <c r="P161" s="26"/>
      <c r="Q161" s="27"/>
      <c r="R161" s="26"/>
      <c r="S161" s="26"/>
      <c r="T161" s="26"/>
      <c r="U161" s="28"/>
      <c r="V161" s="26"/>
      <c r="W161" s="26"/>
      <c r="X161" s="58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7"/>
      <c r="N162" s="26"/>
      <c r="O162" s="26"/>
      <c r="P162" s="26"/>
      <c r="Q162" s="27"/>
      <c r="R162" s="26"/>
      <c r="S162" s="26"/>
      <c r="T162" s="26"/>
      <c r="U162" s="28"/>
      <c r="V162" s="26"/>
      <c r="W162" s="26"/>
      <c r="X162" s="58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7"/>
      <c r="N163" s="26"/>
      <c r="O163" s="26"/>
      <c r="P163" s="26"/>
      <c r="Q163" s="27"/>
      <c r="R163" s="26"/>
      <c r="S163" s="26"/>
      <c r="T163" s="26"/>
      <c r="U163" s="28"/>
      <c r="V163" s="26"/>
      <c r="W163" s="26"/>
      <c r="X163" s="58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7"/>
      <c r="N164" s="26"/>
      <c r="O164" s="26"/>
      <c r="P164" s="26"/>
      <c r="Q164" s="27"/>
      <c r="R164" s="26"/>
      <c r="S164" s="26"/>
      <c r="T164" s="26"/>
      <c r="U164" s="28"/>
      <c r="V164" s="26"/>
      <c r="W164" s="26"/>
      <c r="X164" s="58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7"/>
      <c r="N165" s="26"/>
      <c r="O165" s="26"/>
      <c r="P165" s="26"/>
      <c r="Q165" s="27"/>
      <c r="R165" s="26"/>
      <c r="S165" s="26"/>
      <c r="T165" s="26"/>
      <c r="U165" s="28"/>
      <c r="V165" s="26"/>
      <c r="W165" s="26"/>
      <c r="X165" s="58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7"/>
      <c r="N166" s="26"/>
      <c r="O166" s="26"/>
      <c r="P166" s="26"/>
      <c r="Q166" s="27"/>
      <c r="R166" s="26"/>
      <c r="S166" s="26"/>
      <c r="T166" s="26"/>
      <c r="U166" s="28"/>
      <c r="V166" s="26"/>
      <c r="W166" s="26"/>
      <c r="X166" s="58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7"/>
      <c r="N167" s="26"/>
      <c r="O167" s="26"/>
      <c r="P167" s="26"/>
      <c r="Q167" s="27"/>
      <c r="R167" s="26"/>
      <c r="S167" s="26"/>
      <c r="T167" s="26"/>
      <c r="U167" s="28"/>
      <c r="V167" s="26"/>
      <c r="W167" s="26"/>
      <c r="X167" s="58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7"/>
      <c r="N168" s="26"/>
      <c r="O168" s="26"/>
      <c r="P168" s="26"/>
      <c r="Q168" s="27"/>
      <c r="R168" s="26"/>
      <c r="S168" s="26"/>
      <c r="T168" s="26"/>
      <c r="U168" s="28"/>
      <c r="V168" s="26"/>
      <c r="W168" s="26"/>
      <c r="X168" s="58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7"/>
      <c r="N169" s="26"/>
      <c r="O169" s="26"/>
      <c r="P169" s="26"/>
      <c r="Q169" s="27"/>
      <c r="R169" s="26"/>
      <c r="S169" s="26"/>
      <c r="T169" s="26"/>
      <c r="U169" s="28"/>
      <c r="V169" s="26"/>
      <c r="W169" s="26"/>
      <c r="X169" s="58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7"/>
      <c r="N170" s="26"/>
      <c r="O170" s="26"/>
      <c r="P170" s="26"/>
      <c r="Q170" s="27"/>
      <c r="R170" s="26"/>
      <c r="S170" s="26"/>
      <c r="T170" s="26"/>
      <c r="U170" s="28"/>
      <c r="V170" s="26"/>
      <c r="W170" s="26"/>
      <c r="X170" s="58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7"/>
      <c r="N171" s="26"/>
      <c r="O171" s="26"/>
      <c r="P171" s="26"/>
      <c r="Q171" s="27"/>
      <c r="R171" s="26"/>
      <c r="S171" s="26"/>
      <c r="T171" s="26"/>
      <c r="U171" s="28"/>
      <c r="V171" s="26"/>
      <c r="W171" s="26"/>
      <c r="X171" s="58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/>
      <c r="N172" s="26"/>
      <c r="O172" s="26"/>
      <c r="P172" s="26"/>
      <c r="Q172" s="27"/>
      <c r="R172" s="26"/>
      <c r="S172" s="26"/>
      <c r="T172" s="26"/>
      <c r="U172" s="28"/>
      <c r="V172" s="26"/>
      <c r="W172" s="26"/>
      <c r="X172" s="58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7"/>
      <c r="N173" s="26"/>
      <c r="O173" s="26"/>
      <c r="P173" s="26"/>
      <c r="Q173" s="27"/>
      <c r="R173" s="26"/>
      <c r="S173" s="26"/>
      <c r="T173" s="26"/>
      <c r="U173" s="28"/>
      <c r="V173" s="26"/>
      <c r="W173" s="26"/>
      <c r="X173" s="58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7"/>
      <c r="N174" s="26"/>
      <c r="O174" s="26"/>
      <c r="P174" s="26"/>
      <c r="Q174" s="27"/>
      <c r="R174" s="26"/>
      <c r="S174" s="26"/>
      <c r="T174" s="26"/>
      <c r="U174" s="28"/>
      <c r="V174" s="26"/>
      <c r="W174" s="26"/>
      <c r="X174" s="58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7"/>
      <c r="N175" s="26"/>
      <c r="O175" s="26"/>
      <c r="P175" s="26"/>
      <c r="Q175" s="27"/>
      <c r="R175" s="26"/>
      <c r="S175" s="26"/>
      <c r="T175" s="26"/>
      <c r="U175" s="28"/>
      <c r="V175" s="26"/>
      <c r="W175" s="26"/>
      <c r="X175" s="58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7"/>
      <c r="N176" s="26"/>
      <c r="O176" s="26"/>
      <c r="P176" s="26"/>
      <c r="Q176" s="27"/>
      <c r="R176" s="26"/>
      <c r="S176" s="26"/>
      <c r="T176" s="26"/>
      <c r="U176" s="28"/>
      <c r="V176" s="26"/>
      <c r="W176" s="26"/>
      <c r="X176" s="58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7"/>
      <c r="N177" s="26"/>
      <c r="O177" s="26"/>
      <c r="P177" s="26"/>
      <c r="Q177" s="27"/>
      <c r="R177" s="26"/>
      <c r="S177" s="26"/>
      <c r="T177" s="26"/>
      <c r="U177" s="28"/>
      <c r="V177" s="26"/>
      <c r="W177" s="26"/>
      <c r="X177" s="58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7"/>
      <c r="N178" s="26"/>
      <c r="O178" s="26"/>
      <c r="P178" s="26"/>
      <c r="Q178" s="27"/>
      <c r="R178" s="26"/>
      <c r="S178" s="26"/>
      <c r="T178" s="26"/>
      <c r="U178" s="28"/>
      <c r="V178" s="26"/>
      <c r="W178" s="26"/>
      <c r="X178" s="58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7"/>
      <c r="N179" s="26"/>
      <c r="O179" s="26"/>
      <c r="P179" s="26"/>
      <c r="Q179" s="27"/>
      <c r="R179" s="26"/>
      <c r="S179" s="26"/>
      <c r="T179" s="26"/>
      <c r="U179" s="28"/>
      <c r="V179" s="26"/>
      <c r="W179" s="26"/>
      <c r="X179" s="58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7"/>
      <c r="N180" s="26"/>
      <c r="O180" s="26"/>
      <c r="P180" s="26"/>
      <c r="Q180" s="27"/>
      <c r="R180" s="26"/>
      <c r="S180" s="26"/>
      <c r="T180" s="26"/>
      <c r="U180" s="28"/>
      <c r="V180" s="26"/>
      <c r="W180" s="26"/>
      <c r="X180" s="58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7"/>
      <c r="N181" s="26"/>
      <c r="O181" s="26"/>
      <c r="P181" s="26"/>
      <c r="Q181" s="27"/>
      <c r="R181" s="26"/>
      <c r="S181" s="26"/>
      <c r="T181" s="26"/>
      <c r="U181" s="28"/>
      <c r="V181" s="26"/>
      <c r="W181" s="26"/>
      <c r="X181" s="58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7"/>
      <c r="N182" s="26"/>
      <c r="O182" s="26"/>
      <c r="P182" s="26"/>
      <c r="Q182" s="27"/>
      <c r="R182" s="26"/>
      <c r="S182" s="26"/>
      <c r="T182" s="26"/>
      <c r="U182" s="28"/>
      <c r="V182" s="26"/>
      <c r="W182" s="26"/>
      <c r="X182" s="58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7"/>
      <c r="N183" s="26"/>
      <c r="O183" s="26"/>
      <c r="P183" s="26"/>
      <c r="Q183" s="27"/>
      <c r="R183" s="26"/>
      <c r="S183" s="26"/>
      <c r="T183" s="26"/>
      <c r="U183" s="28"/>
      <c r="V183" s="26"/>
      <c r="W183" s="26"/>
      <c r="X183" s="58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7"/>
      <c r="N184" s="26"/>
      <c r="O184" s="26"/>
      <c r="P184" s="26"/>
      <c r="Q184" s="27"/>
      <c r="R184" s="26"/>
      <c r="S184" s="26"/>
      <c r="T184" s="26"/>
      <c r="U184" s="28"/>
      <c r="V184" s="26"/>
      <c r="W184" s="26"/>
      <c r="X184" s="58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7"/>
      <c r="N185" s="26"/>
      <c r="O185" s="26"/>
      <c r="P185" s="26"/>
      <c r="Q185" s="27"/>
      <c r="R185" s="26"/>
      <c r="S185" s="26"/>
      <c r="T185" s="26"/>
      <c r="U185" s="28"/>
      <c r="V185" s="26"/>
      <c r="W185" s="26"/>
      <c r="X185" s="58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7"/>
      <c r="N186" s="26"/>
      <c r="O186" s="26"/>
      <c r="P186" s="26"/>
      <c r="Q186" s="27"/>
      <c r="R186" s="26"/>
      <c r="S186" s="26"/>
      <c r="T186" s="26"/>
      <c r="U186" s="28"/>
      <c r="V186" s="26"/>
      <c r="W186" s="26"/>
      <c r="X186" s="58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7"/>
      <c r="N187" s="26"/>
      <c r="O187" s="26"/>
      <c r="P187" s="26"/>
      <c r="Q187" s="27"/>
      <c r="R187" s="26"/>
      <c r="S187" s="26"/>
      <c r="T187" s="26"/>
      <c r="U187" s="28"/>
      <c r="V187" s="26"/>
      <c r="W187" s="26"/>
      <c r="X187" s="58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7"/>
      <c r="N188" s="26"/>
      <c r="O188" s="26"/>
      <c r="P188" s="26"/>
      <c r="Q188" s="27"/>
      <c r="R188" s="26"/>
      <c r="S188" s="26"/>
      <c r="T188" s="26"/>
      <c r="U188" s="28"/>
      <c r="V188" s="26"/>
      <c r="W188" s="26"/>
      <c r="X188" s="58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7"/>
      <c r="N189" s="26"/>
      <c r="O189" s="26"/>
      <c r="P189" s="26"/>
      <c r="Q189" s="27"/>
      <c r="R189" s="26"/>
      <c r="S189" s="26"/>
      <c r="T189" s="26"/>
      <c r="U189" s="28"/>
      <c r="V189" s="26"/>
      <c r="W189" s="26"/>
      <c r="X189" s="58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7"/>
      <c r="N190" s="26"/>
      <c r="O190" s="26"/>
      <c r="P190" s="26"/>
      <c r="Q190" s="27"/>
      <c r="R190" s="26"/>
      <c r="S190" s="26"/>
      <c r="T190" s="26"/>
      <c r="U190" s="28"/>
      <c r="V190" s="26"/>
      <c r="W190" s="26"/>
      <c r="X190" s="58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7"/>
      <c r="N191" s="26"/>
      <c r="O191" s="26"/>
      <c r="P191" s="26"/>
      <c r="Q191" s="27"/>
      <c r="R191" s="26"/>
      <c r="S191" s="26"/>
      <c r="T191" s="26"/>
      <c r="U191" s="28"/>
      <c r="V191" s="26"/>
      <c r="W191" s="26"/>
      <c r="X191" s="58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7"/>
      <c r="N192" s="26"/>
      <c r="O192" s="26"/>
      <c r="P192" s="26"/>
      <c r="Q192" s="27"/>
      <c r="R192" s="26"/>
      <c r="S192" s="26"/>
      <c r="T192" s="26"/>
      <c r="U192" s="28"/>
      <c r="V192" s="26"/>
      <c r="W192" s="26"/>
      <c r="X192" s="58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7"/>
      <c r="N193" s="26"/>
      <c r="O193" s="26"/>
      <c r="P193" s="26"/>
      <c r="Q193" s="27"/>
      <c r="R193" s="26"/>
      <c r="S193" s="26"/>
      <c r="T193" s="26"/>
      <c r="U193" s="28"/>
      <c r="V193" s="26"/>
      <c r="W193" s="26"/>
      <c r="X193" s="58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7"/>
      <c r="N194" s="26"/>
      <c r="O194" s="26"/>
      <c r="P194" s="26"/>
      <c r="Q194" s="27"/>
      <c r="R194" s="26"/>
      <c r="S194" s="26"/>
      <c r="T194" s="26"/>
      <c r="U194" s="28"/>
      <c r="V194" s="26"/>
      <c r="W194" s="26"/>
      <c r="X194" s="58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7"/>
      <c r="N195" s="26"/>
      <c r="O195" s="26"/>
      <c r="P195" s="26"/>
      <c r="Q195" s="27"/>
      <c r="R195" s="26"/>
      <c r="S195" s="26"/>
      <c r="T195" s="26"/>
      <c r="U195" s="28"/>
      <c r="V195" s="26"/>
      <c r="W195" s="26"/>
      <c r="X195" s="58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7"/>
      <c r="N196" s="26"/>
      <c r="O196" s="26"/>
      <c r="P196" s="26"/>
      <c r="Q196" s="27"/>
      <c r="R196" s="26"/>
      <c r="S196" s="26"/>
      <c r="T196" s="26"/>
      <c r="U196" s="28"/>
      <c r="V196" s="26"/>
      <c r="W196" s="26"/>
      <c r="X196" s="58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7"/>
      <c r="N197" s="26"/>
      <c r="O197" s="26"/>
      <c r="P197" s="26"/>
      <c r="Q197" s="27"/>
      <c r="R197" s="26"/>
      <c r="S197" s="26"/>
      <c r="T197" s="26"/>
      <c r="U197" s="28"/>
      <c r="V197" s="26"/>
      <c r="W197" s="26"/>
      <c r="X197" s="58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7"/>
      <c r="N198" s="26"/>
      <c r="O198" s="26"/>
      <c r="P198" s="26"/>
      <c r="Q198" s="27"/>
      <c r="R198" s="26"/>
      <c r="S198" s="26"/>
      <c r="T198" s="26"/>
      <c r="U198" s="28"/>
      <c r="V198" s="26"/>
      <c r="W198" s="26"/>
      <c r="X198" s="58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7"/>
      <c r="N199" s="26"/>
      <c r="O199" s="26"/>
      <c r="P199" s="26"/>
      <c r="Q199" s="27"/>
      <c r="R199" s="26"/>
      <c r="S199" s="26"/>
      <c r="T199" s="26"/>
      <c r="U199" s="28"/>
      <c r="V199" s="26"/>
      <c r="W199" s="26"/>
      <c r="X199" s="58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7"/>
      <c r="N200" s="26"/>
      <c r="O200" s="26"/>
      <c r="P200" s="26"/>
      <c r="Q200" s="27"/>
      <c r="R200" s="26"/>
      <c r="S200" s="26"/>
      <c r="T200" s="26"/>
      <c r="U200" s="28"/>
      <c r="V200" s="26"/>
      <c r="W200" s="26"/>
      <c r="X200" s="58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7"/>
      <c r="N201" s="26"/>
      <c r="O201" s="26"/>
      <c r="P201" s="26"/>
      <c r="Q201" s="27"/>
      <c r="R201" s="26"/>
      <c r="S201" s="26"/>
      <c r="T201" s="26"/>
      <c r="U201" s="28"/>
      <c r="V201" s="26"/>
      <c r="W201" s="26"/>
      <c r="X201" s="58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7"/>
      <c r="N202" s="26"/>
      <c r="O202" s="26"/>
      <c r="P202" s="26"/>
      <c r="Q202" s="27"/>
      <c r="R202" s="26"/>
      <c r="S202" s="26"/>
      <c r="T202" s="26"/>
      <c r="U202" s="28"/>
      <c r="V202" s="26"/>
      <c r="W202" s="26"/>
      <c r="X202" s="58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7"/>
      <c r="N203" s="26"/>
      <c r="O203" s="26"/>
      <c r="P203" s="26"/>
      <c r="Q203" s="27"/>
      <c r="R203" s="26"/>
      <c r="S203" s="26"/>
      <c r="T203" s="26"/>
      <c r="U203" s="28"/>
      <c r="V203" s="26"/>
      <c r="W203" s="26"/>
      <c r="X203" s="58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7"/>
      <c r="N204" s="26"/>
      <c r="O204" s="26"/>
      <c r="P204" s="26"/>
      <c r="Q204" s="27"/>
      <c r="R204" s="26"/>
      <c r="S204" s="26"/>
      <c r="T204" s="26"/>
      <c r="U204" s="28"/>
      <c r="V204" s="26"/>
      <c r="W204" s="26"/>
      <c r="X204" s="58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7"/>
      <c r="N205" s="26"/>
      <c r="O205" s="26"/>
      <c r="P205" s="26"/>
      <c r="Q205" s="27"/>
      <c r="R205" s="26"/>
      <c r="S205" s="26"/>
      <c r="T205" s="26"/>
      <c r="U205" s="28"/>
      <c r="V205" s="26"/>
      <c r="W205" s="26"/>
      <c r="X205" s="58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7"/>
      <c r="N206" s="26"/>
      <c r="O206" s="26"/>
      <c r="P206" s="26"/>
      <c r="Q206" s="27"/>
      <c r="R206" s="26"/>
      <c r="S206" s="26"/>
      <c r="T206" s="26"/>
      <c r="U206" s="28"/>
      <c r="V206" s="26"/>
      <c r="W206" s="26"/>
      <c r="X206" s="58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7"/>
      <c r="N207" s="26"/>
      <c r="O207" s="26"/>
      <c r="P207" s="26"/>
      <c r="Q207" s="27"/>
      <c r="R207" s="26"/>
      <c r="S207" s="26"/>
      <c r="T207" s="26"/>
      <c r="U207" s="28"/>
      <c r="V207" s="26"/>
      <c r="W207" s="26"/>
      <c r="X207" s="58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7"/>
      <c r="N208" s="26"/>
      <c r="O208" s="26"/>
      <c r="P208" s="26"/>
      <c r="Q208" s="27"/>
      <c r="R208" s="26"/>
      <c r="S208" s="26"/>
      <c r="T208" s="26"/>
      <c r="U208" s="28"/>
      <c r="V208" s="26"/>
      <c r="W208" s="26"/>
      <c r="X208" s="58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7"/>
      <c r="N209" s="26"/>
      <c r="O209" s="26"/>
      <c r="P209" s="26"/>
      <c r="Q209" s="27"/>
      <c r="R209" s="26"/>
      <c r="S209" s="26"/>
      <c r="T209" s="26"/>
      <c r="U209" s="28"/>
      <c r="V209" s="26"/>
      <c r="W209" s="26"/>
      <c r="X209" s="58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7"/>
      <c r="N210" s="26"/>
      <c r="O210" s="26"/>
      <c r="P210" s="26"/>
      <c r="Q210" s="27"/>
      <c r="R210" s="26"/>
      <c r="S210" s="26"/>
      <c r="T210" s="26"/>
      <c r="U210" s="28"/>
      <c r="V210" s="26"/>
      <c r="W210" s="26"/>
      <c r="X210" s="58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7"/>
      <c r="N211" s="26"/>
      <c r="O211" s="26"/>
      <c r="P211" s="26"/>
      <c r="Q211" s="27"/>
      <c r="R211" s="26"/>
      <c r="S211" s="26"/>
      <c r="T211" s="26"/>
      <c r="U211" s="28"/>
      <c r="V211" s="26"/>
      <c r="W211" s="26"/>
      <c r="X211" s="58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7"/>
      <c r="N212" s="26"/>
      <c r="O212" s="26"/>
      <c r="P212" s="26"/>
      <c r="Q212" s="27"/>
      <c r="R212" s="26"/>
      <c r="S212" s="26"/>
      <c r="T212" s="26"/>
      <c r="U212" s="28"/>
      <c r="V212" s="26"/>
      <c r="W212" s="26"/>
      <c r="X212" s="58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7"/>
      <c r="N213" s="26"/>
      <c r="O213" s="26"/>
      <c r="P213" s="26"/>
      <c r="Q213" s="27"/>
      <c r="R213" s="26"/>
      <c r="S213" s="26"/>
      <c r="T213" s="26"/>
      <c r="U213" s="28"/>
      <c r="V213" s="26"/>
      <c r="W213" s="26"/>
      <c r="X213" s="58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7"/>
      <c r="N214" s="26"/>
      <c r="O214" s="26"/>
      <c r="P214" s="26"/>
      <c r="Q214" s="27"/>
      <c r="R214" s="26"/>
      <c r="S214" s="26"/>
      <c r="T214" s="26"/>
      <c r="U214" s="28"/>
      <c r="V214" s="26"/>
      <c r="W214" s="26"/>
      <c r="X214" s="58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7"/>
      <c r="N215" s="26"/>
      <c r="O215" s="26"/>
      <c r="P215" s="26"/>
      <c r="Q215" s="27"/>
      <c r="R215" s="26"/>
      <c r="S215" s="26"/>
      <c r="T215" s="26"/>
      <c r="U215" s="28"/>
      <c r="V215" s="26"/>
      <c r="W215" s="26"/>
      <c r="X215" s="58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7"/>
      <c r="N216" s="26"/>
      <c r="O216" s="26"/>
      <c r="P216" s="26"/>
      <c r="Q216" s="27"/>
      <c r="R216" s="26"/>
      <c r="S216" s="26"/>
      <c r="T216" s="26"/>
      <c r="U216" s="28"/>
      <c r="V216" s="26"/>
      <c r="W216" s="26"/>
      <c r="X216" s="58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/>
      <c r="N217" s="26"/>
      <c r="O217" s="26"/>
      <c r="P217" s="26"/>
      <c r="Q217" s="27"/>
      <c r="R217" s="26"/>
      <c r="S217" s="26"/>
      <c r="T217" s="26"/>
      <c r="U217" s="28"/>
      <c r="V217" s="26"/>
      <c r="W217" s="26"/>
      <c r="X217" s="58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7"/>
      <c r="N218" s="26"/>
      <c r="O218" s="26"/>
      <c r="P218" s="26"/>
      <c r="Q218" s="27"/>
      <c r="R218" s="26"/>
      <c r="S218" s="26"/>
      <c r="T218" s="26"/>
      <c r="U218" s="28"/>
      <c r="V218" s="26"/>
      <c r="W218" s="26"/>
      <c r="X218" s="58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7"/>
      <c r="N219" s="26"/>
      <c r="O219" s="26"/>
      <c r="P219" s="26"/>
      <c r="Q219" s="27"/>
      <c r="R219" s="26"/>
      <c r="S219" s="26"/>
      <c r="T219" s="26"/>
      <c r="U219" s="28"/>
      <c r="V219" s="26"/>
      <c r="W219" s="26"/>
      <c r="X219" s="58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7"/>
      <c r="N220" s="26"/>
      <c r="O220" s="26"/>
      <c r="P220" s="26"/>
      <c r="Q220" s="27"/>
      <c r="R220" s="26"/>
      <c r="S220" s="26"/>
      <c r="T220" s="26"/>
      <c r="U220" s="28"/>
      <c r="V220" s="26"/>
      <c r="W220" s="26"/>
      <c r="X220" s="58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7"/>
      <c r="N221" s="26"/>
      <c r="O221" s="26"/>
      <c r="P221" s="26"/>
      <c r="Q221" s="27"/>
      <c r="R221" s="26"/>
      <c r="S221" s="26"/>
      <c r="T221" s="26"/>
      <c r="U221" s="28"/>
      <c r="V221" s="26"/>
      <c r="W221" s="26"/>
      <c r="X221" s="58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/>
      <c r="N222" s="26"/>
      <c r="O222" s="26"/>
      <c r="P222" s="26"/>
      <c r="Q222" s="27"/>
      <c r="R222" s="26"/>
      <c r="S222" s="26"/>
      <c r="T222" s="26"/>
      <c r="U222" s="28"/>
      <c r="V222" s="26"/>
      <c r="W222" s="26"/>
      <c r="X222" s="58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7"/>
      <c r="N223" s="26"/>
      <c r="O223" s="26"/>
      <c r="P223" s="26"/>
      <c r="Q223" s="27"/>
      <c r="R223" s="26"/>
      <c r="S223" s="26"/>
      <c r="T223" s="26"/>
      <c r="U223" s="28"/>
      <c r="V223" s="26"/>
      <c r="W223" s="26"/>
      <c r="X223" s="58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7"/>
      <c r="N224" s="26"/>
      <c r="O224" s="26"/>
      <c r="P224" s="26"/>
      <c r="Q224" s="27"/>
      <c r="R224" s="26"/>
      <c r="S224" s="26"/>
      <c r="T224" s="26"/>
      <c r="U224" s="28"/>
      <c r="V224" s="26"/>
      <c r="W224" s="26"/>
      <c r="X224" s="58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7"/>
      <c r="N225" s="26"/>
      <c r="O225" s="26"/>
      <c r="P225" s="26"/>
      <c r="Q225" s="27"/>
      <c r="R225" s="26"/>
      <c r="S225" s="26"/>
      <c r="T225" s="26"/>
      <c r="U225" s="28"/>
      <c r="V225" s="26"/>
      <c r="W225" s="26"/>
      <c r="X225" s="58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7"/>
      <c r="N226" s="26"/>
      <c r="O226" s="26"/>
      <c r="P226" s="26"/>
      <c r="Q226" s="27"/>
      <c r="R226" s="26"/>
      <c r="S226" s="26"/>
      <c r="T226" s="26"/>
      <c r="U226" s="28"/>
      <c r="V226" s="26"/>
      <c r="W226" s="26"/>
      <c r="X226" s="58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7"/>
      <c r="N227" s="26"/>
      <c r="O227" s="26"/>
      <c r="P227" s="26"/>
      <c r="Q227" s="27"/>
      <c r="R227" s="26"/>
      <c r="S227" s="26"/>
      <c r="T227" s="26"/>
      <c r="U227" s="28"/>
      <c r="V227" s="26"/>
      <c r="W227" s="26"/>
      <c r="X227" s="58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7"/>
      <c r="N228" s="26"/>
      <c r="O228" s="26"/>
      <c r="P228" s="26"/>
      <c r="Q228" s="27"/>
      <c r="R228" s="26"/>
      <c r="S228" s="26"/>
      <c r="T228" s="26"/>
      <c r="U228" s="28"/>
      <c r="V228" s="26"/>
      <c r="W228" s="26"/>
      <c r="X228" s="58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7"/>
      <c r="N229" s="26"/>
      <c r="O229" s="26"/>
      <c r="P229" s="26"/>
      <c r="Q229" s="27"/>
      <c r="R229" s="26"/>
      <c r="S229" s="26"/>
      <c r="T229" s="26"/>
      <c r="U229" s="28"/>
      <c r="V229" s="26"/>
      <c r="W229" s="26"/>
      <c r="X229" s="58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7"/>
      <c r="N230" s="26"/>
      <c r="O230" s="26"/>
      <c r="P230" s="26"/>
      <c r="Q230" s="27"/>
      <c r="R230" s="26"/>
      <c r="S230" s="26"/>
      <c r="T230" s="26"/>
      <c r="U230" s="28"/>
      <c r="V230" s="26"/>
      <c r="W230" s="26"/>
      <c r="X230" s="58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7"/>
      <c r="N231" s="26"/>
      <c r="O231" s="26"/>
      <c r="P231" s="26"/>
      <c r="Q231" s="27"/>
      <c r="R231" s="26"/>
      <c r="S231" s="26"/>
      <c r="T231" s="26"/>
      <c r="U231" s="28"/>
      <c r="V231" s="26"/>
      <c r="W231" s="26"/>
      <c r="X231" s="58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7"/>
      <c r="N232" s="26"/>
      <c r="O232" s="26"/>
      <c r="P232" s="26"/>
      <c r="Q232" s="27"/>
      <c r="R232" s="26"/>
      <c r="S232" s="26"/>
      <c r="T232" s="26"/>
      <c r="U232" s="28"/>
      <c r="V232" s="26"/>
      <c r="W232" s="26"/>
      <c r="X232" s="58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7"/>
      <c r="N233" s="26"/>
      <c r="O233" s="26"/>
      <c r="P233" s="26"/>
      <c r="Q233" s="27"/>
      <c r="R233" s="26"/>
      <c r="S233" s="26"/>
      <c r="T233" s="26"/>
      <c r="U233" s="28"/>
      <c r="V233" s="26"/>
      <c r="W233" s="26"/>
      <c r="X233" s="58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7"/>
      <c r="N234" s="26"/>
      <c r="O234" s="26"/>
      <c r="P234" s="26"/>
      <c r="Q234" s="27"/>
      <c r="R234" s="26"/>
      <c r="S234" s="26"/>
      <c r="T234" s="26"/>
      <c r="U234" s="28"/>
      <c r="V234" s="26"/>
      <c r="W234" s="26"/>
      <c r="X234" s="58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7"/>
      <c r="N235" s="26"/>
      <c r="O235" s="26"/>
      <c r="P235" s="26"/>
      <c r="Q235" s="27"/>
      <c r="R235" s="26"/>
      <c r="S235" s="26"/>
      <c r="T235" s="26"/>
      <c r="U235" s="28"/>
      <c r="V235" s="26"/>
      <c r="W235" s="26"/>
      <c r="X235" s="58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7"/>
      <c r="N236" s="26"/>
      <c r="O236" s="26"/>
      <c r="P236" s="26"/>
      <c r="Q236" s="27"/>
      <c r="R236" s="26"/>
      <c r="S236" s="26"/>
      <c r="T236" s="26"/>
      <c r="U236" s="28"/>
      <c r="V236" s="26"/>
      <c r="W236" s="26"/>
      <c r="X236" s="58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7"/>
      <c r="N237" s="26"/>
      <c r="O237" s="26"/>
      <c r="P237" s="26"/>
      <c r="Q237" s="27"/>
      <c r="R237" s="26"/>
      <c r="S237" s="26"/>
      <c r="T237" s="26"/>
      <c r="U237" s="28"/>
      <c r="V237" s="26"/>
      <c r="W237" s="26"/>
      <c r="X237" s="58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7"/>
      <c r="N238" s="26"/>
      <c r="O238" s="26"/>
      <c r="P238" s="26"/>
      <c r="Q238" s="27"/>
      <c r="R238" s="26"/>
      <c r="S238" s="26"/>
      <c r="T238" s="26"/>
      <c r="U238" s="28"/>
      <c r="V238" s="26"/>
      <c r="W238" s="26"/>
      <c r="X238" s="58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7"/>
      <c r="N239" s="26"/>
      <c r="O239" s="26"/>
      <c r="P239" s="26"/>
      <c r="Q239" s="27"/>
      <c r="R239" s="26"/>
      <c r="S239" s="26"/>
      <c r="T239" s="26"/>
      <c r="U239" s="28"/>
      <c r="V239" s="26"/>
      <c r="W239" s="26"/>
      <c r="X239" s="58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7"/>
      <c r="N240" s="26"/>
      <c r="O240" s="26"/>
      <c r="P240" s="26"/>
      <c r="Q240" s="27"/>
      <c r="R240" s="26"/>
      <c r="S240" s="26"/>
      <c r="T240" s="26"/>
      <c r="U240" s="28"/>
      <c r="V240" s="26"/>
      <c r="W240" s="26"/>
      <c r="X240" s="58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7"/>
      <c r="N241" s="26"/>
      <c r="O241" s="26"/>
      <c r="P241" s="26"/>
      <c r="Q241" s="27"/>
      <c r="R241" s="26"/>
      <c r="S241" s="26"/>
      <c r="T241" s="26"/>
      <c r="U241" s="28"/>
      <c r="V241" s="26"/>
      <c r="W241" s="26"/>
      <c r="X241" s="58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7"/>
      <c r="N242" s="26"/>
      <c r="O242" s="26"/>
      <c r="P242" s="26"/>
      <c r="Q242" s="27"/>
      <c r="R242" s="26"/>
      <c r="S242" s="26"/>
      <c r="T242" s="26"/>
      <c r="U242" s="28"/>
      <c r="V242" s="26"/>
      <c r="W242" s="26"/>
      <c r="X242" s="58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7"/>
      <c r="N243" s="26"/>
      <c r="O243" s="26"/>
      <c r="P243" s="26"/>
      <c r="Q243" s="27"/>
      <c r="R243" s="26"/>
      <c r="S243" s="26"/>
      <c r="T243" s="26"/>
      <c r="U243" s="28"/>
      <c r="V243" s="26"/>
      <c r="W243" s="26"/>
      <c r="X243" s="58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7"/>
      <c r="N244" s="26"/>
      <c r="O244" s="26"/>
      <c r="P244" s="26"/>
      <c r="Q244" s="27"/>
      <c r="R244" s="26"/>
      <c r="S244" s="26"/>
      <c r="T244" s="26"/>
      <c r="U244" s="28"/>
      <c r="V244" s="26"/>
      <c r="W244" s="26"/>
      <c r="X244" s="58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7"/>
      <c r="N245" s="26"/>
      <c r="O245" s="26"/>
      <c r="P245" s="26"/>
      <c r="Q245" s="27"/>
      <c r="R245" s="26"/>
      <c r="S245" s="26"/>
      <c r="T245" s="26"/>
      <c r="U245" s="28"/>
      <c r="V245" s="26"/>
      <c r="W245" s="26"/>
      <c r="X245" s="58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L2:T2"/>
    <mergeCell ref="U2:U3"/>
    <mergeCell ref="V2:V3"/>
    <mergeCell ref="W2:W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hidden="1" min="4" max="4" width="12.63"/>
    <col customWidth="1" min="5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82" t="s">
        <v>106</v>
      </c>
      <c r="E1" s="83" t="s">
        <v>107</v>
      </c>
      <c r="F1" s="82" t="s">
        <v>108</v>
      </c>
      <c r="G1" s="82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11.0</v>
      </c>
      <c r="E2" s="50">
        <f t="shared" ref="E2:E18" si="1">(D2*3.5)/11</f>
        <v>3.5</v>
      </c>
      <c r="F2" s="53">
        <v>1.5</v>
      </c>
      <c r="G2" s="50">
        <f t="shared" ref="G2:G39" si="2">sum(E2:F2)</f>
        <v>5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>
        <v>11.0</v>
      </c>
      <c r="E3" s="50">
        <f t="shared" si="1"/>
        <v>3.5</v>
      </c>
      <c r="F3" s="53">
        <v>1.5</v>
      </c>
      <c r="G3" s="50">
        <f t="shared" si="2"/>
        <v>5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>
        <v>11.0</v>
      </c>
      <c r="E4" s="50">
        <f t="shared" si="1"/>
        <v>3.5</v>
      </c>
      <c r="F4" s="53"/>
      <c r="G4" s="50">
        <f t="shared" si="2"/>
        <v>3.5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86">
        <v>11.0</v>
      </c>
      <c r="E5" s="87">
        <f t="shared" si="1"/>
        <v>3.5</v>
      </c>
      <c r="F5" s="86">
        <v>1.5</v>
      </c>
      <c r="G5" s="87">
        <f t="shared" si="2"/>
        <v>5</v>
      </c>
      <c r="H5" s="54" t="s">
        <v>111</v>
      </c>
    </row>
    <row r="6" ht="15.75" customHeight="1">
      <c r="A6" s="59">
        <v>5.0</v>
      </c>
      <c r="B6" s="60" t="s">
        <v>50</v>
      </c>
      <c r="C6" s="85" t="s">
        <v>51</v>
      </c>
      <c r="D6" s="53">
        <v>11.0</v>
      </c>
      <c r="E6" s="50">
        <f t="shared" si="1"/>
        <v>3.5</v>
      </c>
      <c r="F6" s="53">
        <v>1.5</v>
      </c>
      <c r="G6" s="50">
        <f t="shared" si="2"/>
        <v>5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53">
        <v>11.0</v>
      </c>
      <c r="E7" s="50">
        <f t="shared" si="1"/>
        <v>3.5</v>
      </c>
      <c r="F7" s="53">
        <v>1.5</v>
      </c>
      <c r="G7" s="50">
        <f t="shared" si="2"/>
        <v>5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>
        <v>11.0</v>
      </c>
      <c r="E8" s="50">
        <f t="shared" si="1"/>
        <v>3.5</v>
      </c>
      <c r="F8" s="53">
        <v>1.3</v>
      </c>
      <c r="G8" s="50">
        <f t="shared" si="2"/>
        <v>4.8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>
        <v>11.0</v>
      </c>
      <c r="E9" s="50">
        <f t="shared" si="1"/>
        <v>3.5</v>
      </c>
      <c r="F9" s="53">
        <v>1.5</v>
      </c>
      <c r="G9" s="50">
        <f t="shared" si="2"/>
        <v>5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53"/>
      <c r="E10" s="50">
        <f t="shared" si="1"/>
        <v>0</v>
      </c>
      <c r="F10" s="53"/>
      <c r="G10" s="50">
        <f t="shared" si="2"/>
        <v>0</v>
      </c>
      <c r="H10" s="54"/>
    </row>
    <row r="11" ht="15.75" customHeight="1">
      <c r="A11" s="59">
        <v>10.0</v>
      </c>
      <c r="B11" s="60" t="s">
        <v>60</v>
      </c>
      <c r="C11" s="85" t="s">
        <v>61</v>
      </c>
      <c r="D11" s="53">
        <v>11.0</v>
      </c>
      <c r="E11" s="50">
        <f t="shared" si="1"/>
        <v>3.5</v>
      </c>
      <c r="F11" s="53">
        <v>1.5</v>
      </c>
      <c r="G11" s="50">
        <f t="shared" si="2"/>
        <v>5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53"/>
      <c r="E12" s="50">
        <f t="shared" si="1"/>
        <v>0</v>
      </c>
      <c r="F12" s="53"/>
      <c r="G12" s="50">
        <f t="shared" si="2"/>
        <v>0</v>
      </c>
      <c r="H12" s="54"/>
    </row>
    <row r="13" ht="15.75" customHeight="1">
      <c r="A13" s="59">
        <v>12.0</v>
      </c>
      <c r="B13" s="60" t="s">
        <v>4</v>
      </c>
      <c r="C13" s="85" t="s">
        <v>5</v>
      </c>
      <c r="D13" s="53">
        <v>11.0</v>
      </c>
      <c r="E13" s="50">
        <f t="shared" si="1"/>
        <v>3.5</v>
      </c>
      <c r="F13" s="53">
        <v>1.3</v>
      </c>
      <c r="G13" s="50">
        <f t="shared" si="2"/>
        <v>4.8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88"/>
      <c r="E14" s="68">
        <f t="shared" si="1"/>
        <v>0</v>
      </c>
      <c r="F14" s="88"/>
      <c r="G14" s="68">
        <f t="shared" si="2"/>
        <v>0</v>
      </c>
      <c r="H14" s="54" t="s">
        <v>112</v>
      </c>
    </row>
    <row r="15" ht="15.75" customHeight="1">
      <c r="A15" s="59">
        <v>14.0</v>
      </c>
      <c r="B15" s="60" t="s">
        <v>64</v>
      </c>
      <c r="C15" s="85" t="s">
        <v>65</v>
      </c>
      <c r="D15" s="53">
        <v>4.0</v>
      </c>
      <c r="E15" s="50">
        <f t="shared" si="1"/>
        <v>1.272727273</v>
      </c>
      <c r="F15" s="53">
        <v>1.5</v>
      </c>
      <c r="G15" s="50">
        <f t="shared" si="2"/>
        <v>2.772727273</v>
      </c>
      <c r="H15" s="54"/>
    </row>
    <row r="16" ht="15.75" customHeight="1">
      <c r="A16" s="59">
        <v>15.0</v>
      </c>
      <c r="B16" s="60" t="s">
        <v>66</v>
      </c>
      <c r="C16" s="85" t="s">
        <v>67</v>
      </c>
      <c r="D16" s="53"/>
      <c r="E16" s="50">
        <f t="shared" si="1"/>
        <v>0</v>
      </c>
      <c r="F16" s="53">
        <v>1.5</v>
      </c>
      <c r="G16" s="50">
        <f t="shared" si="2"/>
        <v>1.5</v>
      </c>
      <c r="H16" s="54"/>
    </row>
    <row r="17" ht="15.75" customHeight="1">
      <c r="A17" s="59">
        <v>16.0</v>
      </c>
      <c r="B17" s="60" t="s">
        <v>68</v>
      </c>
      <c r="C17" s="85" t="s">
        <v>69</v>
      </c>
      <c r="D17" s="53">
        <v>11.0</v>
      </c>
      <c r="E17" s="50">
        <f t="shared" si="1"/>
        <v>3.5</v>
      </c>
      <c r="F17" s="53">
        <v>1.5</v>
      </c>
      <c r="G17" s="50">
        <f t="shared" si="2"/>
        <v>5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53">
        <v>11.0</v>
      </c>
      <c r="E18" s="50">
        <f t="shared" si="1"/>
        <v>3.5</v>
      </c>
      <c r="F18" s="53">
        <v>1.3</v>
      </c>
      <c r="G18" s="50">
        <f t="shared" si="2"/>
        <v>4.8</v>
      </c>
      <c r="H18" s="54"/>
    </row>
    <row r="19" ht="15.75" customHeight="1">
      <c r="A19" s="59">
        <v>18.0</v>
      </c>
      <c r="B19" s="60" t="s">
        <v>16</v>
      </c>
      <c r="C19" s="85" t="s">
        <v>17</v>
      </c>
      <c r="D19" s="88"/>
      <c r="E19" s="68"/>
      <c r="F19" s="88"/>
      <c r="G19" s="68">
        <f t="shared" si="2"/>
        <v>0</v>
      </c>
      <c r="H19" s="54" t="s">
        <v>113</v>
      </c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ref="E20:E23" si="3">(D20*3.5)/11</f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53">
        <v>11.0</v>
      </c>
      <c r="E21" s="50">
        <f t="shared" si="3"/>
        <v>3.5</v>
      </c>
      <c r="F21" s="53">
        <v>1.5</v>
      </c>
      <c r="G21" s="50">
        <f t="shared" si="2"/>
        <v>5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>
        <v>11.0</v>
      </c>
      <c r="E22" s="50">
        <f t="shared" si="3"/>
        <v>3.5</v>
      </c>
      <c r="F22" s="53">
        <v>1.5</v>
      </c>
      <c r="G22" s="50">
        <f t="shared" si="2"/>
        <v>5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/>
      <c r="E23" s="50">
        <f t="shared" si="3"/>
        <v>0</v>
      </c>
      <c r="F23" s="53"/>
      <c r="G23" s="50">
        <f t="shared" si="2"/>
        <v>0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88"/>
      <c r="E24" s="68"/>
      <c r="F24" s="88"/>
      <c r="G24" s="68">
        <f t="shared" si="2"/>
        <v>0</v>
      </c>
      <c r="H24" s="54"/>
    </row>
    <row r="25" ht="15.75" customHeight="1">
      <c r="A25" s="59">
        <v>24.0</v>
      </c>
      <c r="B25" s="60" t="s">
        <v>78</v>
      </c>
      <c r="C25" s="85" t="s">
        <v>79</v>
      </c>
      <c r="D25" s="53">
        <v>11.0</v>
      </c>
      <c r="E25" s="50">
        <f t="shared" ref="E25:E39" si="4">(D25*3.5)/11</f>
        <v>3.5</v>
      </c>
      <c r="F25" s="53">
        <v>1.5</v>
      </c>
      <c r="G25" s="50">
        <f t="shared" si="2"/>
        <v>5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11.0</v>
      </c>
      <c r="E26" s="50">
        <f t="shared" si="4"/>
        <v>3.5</v>
      </c>
      <c r="F26" s="53">
        <v>1.5</v>
      </c>
      <c r="G26" s="50">
        <f t="shared" si="2"/>
        <v>5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11.0</v>
      </c>
      <c r="E27" s="50">
        <f t="shared" si="4"/>
        <v>3.5</v>
      </c>
      <c r="F27" s="53">
        <v>1.5</v>
      </c>
      <c r="G27" s="50">
        <f t="shared" si="2"/>
        <v>5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11.0</v>
      </c>
      <c r="E28" s="50">
        <f t="shared" si="4"/>
        <v>3.5</v>
      </c>
      <c r="F28" s="53">
        <v>1.5</v>
      </c>
      <c r="G28" s="50">
        <f t="shared" si="2"/>
        <v>5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>
        <v>11.0</v>
      </c>
      <c r="E29" s="50">
        <f t="shared" si="4"/>
        <v>3.5</v>
      </c>
      <c r="F29" s="53">
        <v>1.5</v>
      </c>
      <c r="G29" s="50">
        <f t="shared" si="2"/>
        <v>5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11.0</v>
      </c>
      <c r="E30" s="50">
        <f t="shared" si="4"/>
        <v>3.5</v>
      </c>
      <c r="F30" s="53">
        <v>1.5</v>
      </c>
      <c r="G30" s="50">
        <f t="shared" si="2"/>
        <v>5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11.0</v>
      </c>
      <c r="E31" s="50">
        <f t="shared" si="4"/>
        <v>3.5</v>
      </c>
      <c r="F31" s="53">
        <v>1.5</v>
      </c>
      <c r="G31" s="50">
        <f t="shared" si="2"/>
        <v>5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11.0</v>
      </c>
      <c r="E32" s="50">
        <f t="shared" si="4"/>
        <v>3.5</v>
      </c>
      <c r="F32" s="53">
        <v>1.5</v>
      </c>
      <c r="G32" s="50">
        <f t="shared" si="2"/>
        <v>5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11.0</v>
      </c>
      <c r="E33" s="50">
        <f t="shared" si="4"/>
        <v>3.5</v>
      </c>
      <c r="F33" s="53">
        <v>1.5</v>
      </c>
      <c r="G33" s="50">
        <f t="shared" si="2"/>
        <v>5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11.0</v>
      </c>
      <c r="E34" s="50">
        <f t="shared" si="4"/>
        <v>3.5</v>
      </c>
      <c r="F34" s="53">
        <v>1.5</v>
      </c>
      <c r="G34" s="50">
        <f t="shared" si="2"/>
        <v>5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11.0</v>
      </c>
      <c r="E35" s="50">
        <f t="shared" si="4"/>
        <v>3.5</v>
      </c>
      <c r="F35" s="53">
        <v>1.5</v>
      </c>
      <c r="G35" s="50">
        <f t="shared" si="2"/>
        <v>5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53">
        <v>11.0</v>
      </c>
      <c r="E36" s="50">
        <f t="shared" si="4"/>
        <v>3.5</v>
      </c>
      <c r="F36" s="53">
        <v>1.5</v>
      </c>
      <c r="G36" s="50">
        <f t="shared" si="2"/>
        <v>5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53">
        <v>11.0</v>
      </c>
      <c r="E37" s="50">
        <f t="shared" si="4"/>
        <v>3.5</v>
      </c>
      <c r="F37" s="53">
        <v>1.5</v>
      </c>
      <c r="G37" s="50">
        <f t="shared" si="2"/>
        <v>5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11.0</v>
      </c>
      <c r="E38" s="50">
        <f t="shared" si="4"/>
        <v>3.5</v>
      </c>
      <c r="F38" s="53">
        <v>1.3</v>
      </c>
      <c r="G38" s="50">
        <f t="shared" si="2"/>
        <v>4.8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/>
      <c r="E39" s="50">
        <f t="shared" si="4"/>
        <v>0</v>
      </c>
      <c r="F39" s="53"/>
      <c r="G39" s="50">
        <f t="shared" si="2"/>
        <v>0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min="4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82" t="s">
        <v>114</v>
      </c>
      <c r="E1" s="83" t="s">
        <v>107</v>
      </c>
      <c r="F1" s="82" t="s">
        <v>108</v>
      </c>
      <c r="G1" s="82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8.0</v>
      </c>
      <c r="E2" s="50">
        <f t="shared" ref="E2:E39" si="1">(D2*3.5)/8</f>
        <v>3.5</v>
      </c>
      <c r="F2" s="53">
        <v>1.5</v>
      </c>
      <c r="G2" s="50">
        <f t="shared" ref="G2:G39" si="2">sum(E2:F2)</f>
        <v>5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>
        <v>7.0</v>
      </c>
      <c r="E3" s="50">
        <f t="shared" si="1"/>
        <v>3.0625</v>
      </c>
      <c r="F3" s="53">
        <v>1.5</v>
      </c>
      <c r="G3" s="50">
        <f t="shared" si="2"/>
        <v>4.5625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/>
      <c r="E4" s="50">
        <f t="shared" si="1"/>
        <v>0</v>
      </c>
      <c r="F4" s="53">
        <v>1.5</v>
      </c>
      <c r="G4" s="50">
        <f t="shared" si="2"/>
        <v>1.5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53">
        <v>7.5</v>
      </c>
      <c r="E5" s="50">
        <f t="shared" si="1"/>
        <v>3.28125</v>
      </c>
      <c r="F5" s="53"/>
      <c r="G5" s="50">
        <f t="shared" si="2"/>
        <v>3.28125</v>
      </c>
      <c r="H5" s="54"/>
    </row>
    <row r="6" ht="15.75" customHeight="1">
      <c r="A6" s="59">
        <v>5.0</v>
      </c>
      <c r="B6" s="60" t="s">
        <v>50</v>
      </c>
      <c r="C6" s="85" t="s">
        <v>51</v>
      </c>
      <c r="D6" s="53">
        <v>8.0</v>
      </c>
      <c r="E6" s="50">
        <f t="shared" si="1"/>
        <v>3.5</v>
      </c>
      <c r="F6" s="53">
        <v>1.5</v>
      </c>
      <c r="G6" s="50">
        <f t="shared" si="2"/>
        <v>5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88"/>
      <c r="E7" s="68">
        <f t="shared" si="1"/>
        <v>0</v>
      </c>
      <c r="F7" s="88"/>
      <c r="G7" s="68">
        <f t="shared" si="2"/>
        <v>0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>
        <v>8.0</v>
      </c>
      <c r="E8" s="50">
        <f t="shared" si="1"/>
        <v>3.5</v>
      </c>
      <c r="F8" s="53">
        <v>1.5</v>
      </c>
      <c r="G8" s="50">
        <f t="shared" si="2"/>
        <v>5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>
        <v>8.0</v>
      </c>
      <c r="E9" s="50">
        <f t="shared" si="1"/>
        <v>3.5</v>
      </c>
      <c r="F9" s="53">
        <v>1.5</v>
      </c>
      <c r="G9" s="50">
        <f t="shared" si="2"/>
        <v>5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53">
        <v>8.0</v>
      </c>
      <c r="E10" s="50">
        <f t="shared" si="1"/>
        <v>3.5</v>
      </c>
      <c r="F10" s="53">
        <v>1.5</v>
      </c>
      <c r="G10" s="50">
        <f t="shared" si="2"/>
        <v>5</v>
      </c>
      <c r="H10" s="54"/>
    </row>
    <row r="11" ht="15.75" customHeight="1">
      <c r="A11" s="59">
        <v>10.0</v>
      </c>
      <c r="B11" s="60" t="s">
        <v>60</v>
      </c>
      <c r="C11" s="85" t="s">
        <v>61</v>
      </c>
      <c r="D11" s="53">
        <v>8.0</v>
      </c>
      <c r="E11" s="50">
        <f t="shared" si="1"/>
        <v>3.5</v>
      </c>
      <c r="F11" s="53">
        <v>1.5</v>
      </c>
      <c r="G11" s="50">
        <f t="shared" si="2"/>
        <v>5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90"/>
      <c r="E12" s="50">
        <f t="shared" si="1"/>
        <v>0</v>
      </c>
      <c r="F12" s="53">
        <v>1.5</v>
      </c>
      <c r="G12" s="50">
        <f t="shared" si="2"/>
        <v>1.5</v>
      </c>
      <c r="H12" s="54" t="s">
        <v>115</v>
      </c>
    </row>
    <row r="13" ht="15.75" customHeight="1">
      <c r="A13" s="59">
        <v>12.0</v>
      </c>
      <c r="B13" s="60" t="s">
        <v>4</v>
      </c>
      <c r="C13" s="85" t="s">
        <v>5</v>
      </c>
      <c r="D13" s="53">
        <v>7.0</v>
      </c>
      <c r="E13" s="50">
        <f t="shared" si="1"/>
        <v>3.0625</v>
      </c>
      <c r="F13" s="53">
        <v>1.5</v>
      </c>
      <c r="G13" s="50">
        <f t="shared" si="2"/>
        <v>4.5625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53"/>
      <c r="E14" s="50">
        <f t="shared" si="1"/>
        <v>0</v>
      </c>
      <c r="F14" s="53"/>
      <c r="G14" s="50">
        <f t="shared" si="2"/>
        <v>0</v>
      </c>
      <c r="H14" s="54"/>
    </row>
    <row r="15" ht="15.75" customHeight="1">
      <c r="A15" s="59">
        <v>14.0</v>
      </c>
      <c r="B15" s="60" t="s">
        <v>64</v>
      </c>
      <c r="C15" s="85" t="s">
        <v>65</v>
      </c>
      <c r="D15" s="53">
        <v>8.0</v>
      </c>
      <c r="E15" s="50">
        <f t="shared" si="1"/>
        <v>3.5</v>
      </c>
      <c r="F15" s="53">
        <v>1.5</v>
      </c>
      <c r="G15" s="50">
        <f t="shared" si="2"/>
        <v>5</v>
      </c>
      <c r="H15" s="54"/>
    </row>
    <row r="16" ht="15.75" customHeight="1">
      <c r="A16" s="59">
        <v>15.0</v>
      </c>
      <c r="B16" s="60" t="s">
        <v>66</v>
      </c>
      <c r="C16" s="85" t="s">
        <v>67</v>
      </c>
      <c r="D16" s="53"/>
      <c r="E16" s="50">
        <f t="shared" si="1"/>
        <v>0</v>
      </c>
      <c r="F16" s="53"/>
      <c r="G16" s="50">
        <f t="shared" si="2"/>
        <v>0</v>
      </c>
      <c r="H16" s="54"/>
    </row>
    <row r="17" ht="15.75" customHeight="1">
      <c r="A17" s="59">
        <v>16.0</v>
      </c>
      <c r="B17" s="60" t="s">
        <v>68</v>
      </c>
      <c r="C17" s="85" t="s">
        <v>69</v>
      </c>
      <c r="D17" s="53"/>
      <c r="E17" s="50">
        <f t="shared" si="1"/>
        <v>0</v>
      </c>
      <c r="F17" s="53"/>
      <c r="G17" s="50">
        <f t="shared" si="2"/>
        <v>0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53">
        <v>8.0</v>
      </c>
      <c r="E18" s="50">
        <f t="shared" si="1"/>
        <v>3.5</v>
      </c>
      <c r="F18" s="53">
        <v>1.5</v>
      </c>
      <c r="G18" s="50">
        <f t="shared" si="2"/>
        <v>5</v>
      </c>
      <c r="H18" s="54"/>
    </row>
    <row r="19" ht="15.75" customHeight="1">
      <c r="A19" s="59">
        <v>18.0</v>
      </c>
      <c r="B19" s="60" t="s">
        <v>16</v>
      </c>
      <c r="C19" s="85" t="s">
        <v>17</v>
      </c>
      <c r="D19" s="88"/>
      <c r="E19" s="68">
        <f t="shared" si="1"/>
        <v>0</v>
      </c>
      <c r="F19" s="88"/>
      <c r="G19" s="68">
        <f t="shared" si="2"/>
        <v>0</v>
      </c>
      <c r="H19" s="54" t="s">
        <v>116</v>
      </c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si="1"/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53">
        <v>8.0</v>
      </c>
      <c r="E21" s="50">
        <f t="shared" si="1"/>
        <v>3.5</v>
      </c>
      <c r="F21" s="53">
        <v>1.5</v>
      </c>
      <c r="G21" s="50">
        <f t="shared" si="2"/>
        <v>5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>
        <v>8.0</v>
      </c>
      <c r="E22" s="50">
        <f t="shared" si="1"/>
        <v>3.5</v>
      </c>
      <c r="F22" s="53">
        <v>1.5</v>
      </c>
      <c r="G22" s="50">
        <f t="shared" si="2"/>
        <v>5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>
        <v>8.0</v>
      </c>
      <c r="E23" s="50">
        <f t="shared" si="1"/>
        <v>3.5</v>
      </c>
      <c r="F23" s="53">
        <v>1.5</v>
      </c>
      <c r="G23" s="50">
        <f t="shared" si="2"/>
        <v>5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53"/>
      <c r="E24" s="50">
        <f t="shared" si="1"/>
        <v>0</v>
      </c>
      <c r="F24" s="53"/>
      <c r="G24" s="50">
        <f t="shared" si="2"/>
        <v>0</v>
      </c>
      <c r="H24" s="54"/>
    </row>
    <row r="25" ht="15.75" customHeight="1">
      <c r="A25" s="59">
        <v>24.0</v>
      </c>
      <c r="B25" s="60" t="s">
        <v>78</v>
      </c>
      <c r="C25" s="85" t="s">
        <v>79</v>
      </c>
      <c r="D25" s="53">
        <v>8.0</v>
      </c>
      <c r="E25" s="50">
        <f t="shared" si="1"/>
        <v>3.5</v>
      </c>
      <c r="F25" s="53">
        <v>1.5</v>
      </c>
      <c r="G25" s="50">
        <f t="shared" si="2"/>
        <v>5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8.0</v>
      </c>
      <c r="E26" s="50">
        <f t="shared" si="1"/>
        <v>3.5</v>
      </c>
      <c r="F26" s="53">
        <v>1.5</v>
      </c>
      <c r="G26" s="50">
        <f t="shared" si="2"/>
        <v>5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8.0</v>
      </c>
      <c r="E27" s="50">
        <f t="shared" si="1"/>
        <v>3.5</v>
      </c>
      <c r="F27" s="53">
        <v>1.5</v>
      </c>
      <c r="G27" s="50">
        <f t="shared" si="2"/>
        <v>5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8.0</v>
      </c>
      <c r="E28" s="50">
        <f t="shared" si="1"/>
        <v>3.5</v>
      </c>
      <c r="F28" s="53">
        <v>1.5</v>
      </c>
      <c r="G28" s="50">
        <f t="shared" si="2"/>
        <v>5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>
        <v>6.0</v>
      </c>
      <c r="E29" s="50">
        <f t="shared" si="1"/>
        <v>2.625</v>
      </c>
      <c r="F29" s="53"/>
      <c r="G29" s="50">
        <f t="shared" si="2"/>
        <v>2.625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8.0</v>
      </c>
      <c r="E30" s="50">
        <f t="shared" si="1"/>
        <v>3.5</v>
      </c>
      <c r="F30" s="53">
        <v>1.5</v>
      </c>
      <c r="G30" s="50">
        <f t="shared" si="2"/>
        <v>5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8.0</v>
      </c>
      <c r="E31" s="50">
        <f t="shared" si="1"/>
        <v>3.5</v>
      </c>
      <c r="F31" s="53">
        <v>1.5</v>
      </c>
      <c r="G31" s="50">
        <f t="shared" si="2"/>
        <v>5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8.0</v>
      </c>
      <c r="E32" s="50">
        <f t="shared" si="1"/>
        <v>3.5</v>
      </c>
      <c r="F32" s="53">
        <v>1.5</v>
      </c>
      <c r="G32" s="50">
        <f t="shared" si="2"/>
        <v>5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8.0</v>
      </c>
      <c r="E33" s="50">
        <f t="shared" si="1"/>
        <v>3.5</v>
      </c>
      <c r="F33" s="53">
        <v>1.5</v>
      </c>
      <c r="G33" s="50">
        <f t="shared" si="2"/>
        <v>5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8.0</v>
      </c>
      <c r="E34" s="50">
        <f t="shared" si="1"/>
        <v>3.5</v>
      </c>
      <c r="F34" s="53">
        <v>1.5</v>
      </c>
      <c r="G34" s="50">
        <f t="shared" si="2"/>
        <v>5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8.0</v>
      </c>
      <c r="E35" s="50">
        <f t="shared" si="1"/>
        <v>3.5</v>
      </c>
      <c r="F35" s="53">
        <v>1.5</v>
      </c>
      <c r="G35" s="50">
        <f t="shared" si="2"/>
        <v>5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90">
        <v>8.0</v>
      </c>
      <c r="E36" s="50">
        <f t="shared" si="1"/>
        <v>3.5</v>
      </c>
      <c r="F36" s="53">
        <v>1.5</v>
      </c>
      <c r="G36" s="50">
        <f t="shared" si="2"/>
        <v>5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88"/>
      <c r="E37" s="68">
        <f t="shared" si="1"/>
        <v>0</v>
      </c>
      <c r="F37" s="88"/>
      <c r="G37" s="68">
        <f t="shared" si="2"/>
        <v>0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8.0</v>
      </c>
      <c r="E38" s="50">
        <f t="shared" si="1"/>
        <v>3.5</v>
      </c>
      <c r="F38" s="53">
        <v>1.5</v>
      </c>
      <c r="G38" s="50">
        <f t="shared" si="2"/>
        <v>5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>
        <v>8.0</v>
      </c>
      <c r="E39" s="50">
        <f t="shared" si="1"/>
        <v>3.5</v>
      </c>
      <c r="F39" s="53">
        <v>1.5</v>
      </c>
      <c r="G39" s="50">
        <f t="shared" si="2"/>
        <v>5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min="4" max="4" width="12.63"/>
    <col customWidth="1" min="5" max="5" width="30.63"/>
    <col customWidth="1" min="6" max="6" width="12.63"/>
  </cols>
  <sheetData>
    <row r="1" ht="15.75" customHeight="1">
      <c r="A1" s="39" t="s">
        <v>23</v>
      </c>
      <c r="B1" s="39" t="s">
        <v>24</v>
      </c>
      <c r="C1" s="81" t="s">
        <v>2</v>
      </c>
      <c r="D1" s="82" t="s">
        <v>109</v>
      </c>
      <c r="E1" s="91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5.0</v>
      </c>
      <c r="E2" s="54"/>
    </row>
    <row r="3" ht="15.75" customHeight="1">
      <c r="A3" s="59">
        <v>2.0</v>
      </c>
      <c r="B3" s="60" t="s">
        <v>44</v>
      </c>
      <c r="C3" s="85" t="s">
        <v>45</v>
      </c>
      <c r="D3" s="53">
        <v>5.0</v>
      </c>
      <c r="E3" s="54"/>
    </row>
    <row r="4" ht="15.75" customHeight="1">
      <c r="A4" s="59">
        <v>3.0</v>
      </c>
      <c r="B4" s="60" t="s">
        <v>46</v>
      </c>
      <c r="C4" s="85" t="s">
        <v>47</v>
      </c>
      <c r="D4" s="53">
        <v>0.0</v>
      </c>
      <c r="E4" s="54"/>
    </row>
    <row r="5" ht="15.75" customHeight="1">
      <c r="A5" s="59">
        <v>4.0</v>
      </c>
      <c r="B5" s="60" t="s">
        <v>48</v>
      </c>
      <c r="C5" s="85" t="s">
        <v>49</v>
      </c>
      <c r="D5" s="53">
        <v>5.0</v>
      </c>
      <c r="E5" s="54"/>
    </row>
    <row r="6" ht="15.75" customHeight="1">
      <c r="A6" s="59">
        <v>5.0</v>
      </c>
      <c r="B6" s="60" t="s">
        <v>50</v>
      </c>
      <c r="C6" s="85" t="s">
        <v>51</v>
      </c>
      <c r="D6" s="53">
        <v>5.0</v>
      </c>
      <c r="E6" s="54"/>
    </row>
    <row r="7" ht="15.75" customHeight="1">
      <c r="A7" s="59">
        <v>6.0</v>
      </c>
      <c r="B7" s="60" t="s">
        <v>52</v>
      </c>
      <c r="C7" s="85" t="s">
        <v>53</v>
      </c>
      <c r="D7" s="53">
        <v>5.0</v>
      </c>
      <c r="E7" s="54"/>
    </row>
    <row r="8" ht="15.75" customHeight="1">
      <c r="A8" s="59">
        <v>7.0</v>
      </c>
      <c r="B8" s="60" t="s">
        <v>54</v>
      </c>
      <c r="C8" s="85" t="s">
        <v>55</v>
      </c>
      <c r="D8" s="53">
        <v>5.0</v>
      </c>
      <c r="E8" s="54"/>
    </row>
    <row r="9" ht="15.75" customHeight="1">
      <c r="A9" s="59">
        <v>8.0</v>
      </c>
      <c r="B9" s="60" t="s">
        <v>56</v>
      </c>
      <c r="C9" s="85" t="s">
        <v>57</v>
      </c>
      <c r="D9" s="53">
        <v>3.3</v>
      </c>
      <c r="E9" s="54"/>
    </row>
    <row r="10" ht="15.75" customHeight="1">
      <c r="A10" s="59">
        <v>9.0</v>
      </c>
      <c r="B10" s="60" t="s">
        <v>58</v>
      </c>
      <c r="C10" s="85" t="s">
        <v>59</v>
      </c>
      <c r="D10" s="53">
        <v>0.0</v>
      </c>
      <c r="E10" s="54"/>
    </row>
    <row r="11" ht="15.75" customHeight="1">
      <c r="A11" s="59">
        <v>10.0</v>
      </c>
      <c r="B11" s="60" t="s">
        <v>60</v>
      </c>
      <c r="C11" s="85" t="s">
        <v>61</v>
      </c>
      <c r="D11" s="53">
        <v>5.0</v>
      </c>
      <c r="E11" s="54"/>
    </row>
    <row r="12" ht="15.75" customHeight="1">
      <c r="A12" s="59">
        <v>11.0</v>
      </c>
      <c r="B12" s="60" t="s">
        <v>62</v>
      </c>
      <c r="C12" s="85" t="s">
        <v>63</v>
      </c>
      <c r="D12" s="53">
        <v>4.67</v>
      </c>
      <c r="E12" s="54"/>
    </row>
    <row r="13" ht="15.75" customHeight="1">
      <c r="A13" s="59">
        <v>12.0</v>
      </c>
      <c r="B13" s="60" t="s">
        <v>4</v>
      </c>
      <c r="C13" s="85" t="s">
        <v>5</v>
      </c>
      <c r="D13" s="53">
        <v>0.0</v>
      </c>
      <c r="E13" s="54"/>
    </row>
    <row r="14" ht="15.75" customHeight="1">
      <c r="A14" s="59">
        <v>13.0</v>
      </c>
      <c r="B14" s="60" t="s">
        <v>6</v>
      </c>
      <c r="C14" s="85" t="s">
        <v>7</v>
      </c>
      <c r="D14" s="53">
        <v>0.0</v>
      </c>
      <c r="E14" s="54"/>
    </row>
    <row r="15" ht="15.75" customHeight="1">
      <c r="A15" s="59">
        <v>14.0</v>
      </c>
      <c r="B15" s="60" t="s">
        <v>64</v>
      </c>
      <c r="C15" s="85" t="s">
        <v>65</v>
      </c>
      <c r="D15" s="53">
        <v>3.3</v>
      </c>
      <c r="E15" s="54"/>
    </row>
    <row r="16" ht="15.75" customHeight="1">
      <c r="A16" s="59">
        <v>15.0</v>
      </c>
      <c r="B16" s="60" t="s">
        <v>66</v>
      </c>
      <c r="C16" s="85" t="s">
        <v>67</v>
      </c>
      <c r="D16" s="53">
        <v>0.0</v>
      </c>
      <c r="E16" s="54"/>
    </row>
    <row r="17" ht="15.75" customHeight="1">
      <c r="A17" s="59">
        <v>16.0</v>
      </c>
      <c r="B17" s="60" t="s">
        <v>68</v>
      </c>
      <c r="C17" s="85" t="s">
        <v>69</v>
      </c>
      <c r="D17" s="53">
        <v>2.64</v>
      </c>
      <c r="E17" s="54"/>
    </row>
    <row r="18" ht="15.75" customHeight="1">
      <c r="A18" s="59">
        <v>17.0</v>
      </c>
      <c r="B18" s="60" t="s">
        <v>70</v>
      </c>
      <c r="C18" s="85" t="s">
        <v>71</v>
      </c>
      <c r="D18" s="53">
        <v>5.0</v>
      </c>
      <c r="E18" s="54"/>
    </row>
    <row r="19" ht="15.75" customHeight="1">
      <c r="A19" s="59">
        <v>18.0</v>
      </c>
      <c r="B19" s="60" t="s">
        <v>16</v>
      </c>
      <c r="C19" s="85" t="s">
        <v>17</v>
      </c>
      <c r="D19" s="53">
        <v>1.98</v>
      </c>
      <c r="E19" s="54"/>
    </row>
    <row r="20" ht="15.75" customHeight="1">
      <c r="A20" s="59">
        <v>19.0</v>
      </c>
      <c r="B20" s="60" t="s">
        <v>9</v>
      </c>
      <c r="C20" s="85" t="s">
        <v>10</v>
      </c>
      <c r="D20" s="53">
        <v>0.0</v>
      </c>
      <c r="E20" s="54"/>
    </row>
    <row r="21" ht="15.75" customHeight="1">
      <c r="A21" s="59">
        <v>20.0</v>
      </c>
      <c r="B21" s="60" t="s">
        <v>72</v>
      </c>
      <c r="C21" s="85" t="s">
        <v>73</v>
      </c>
      <c r="D21" s="53">
        <v>4.67</v>
      </c>
      <c r="E21" s="54"/>
    </row>
    <row r="22" ht="15.75" customHeight="1">
      <c r="A22" s="59">
        <v>21.0</v>
      </c>
      <c r="B22" s="60" t="s">
        <v>74</v>
      </c>
      <c r="C22" s="85" t="s">
        <v>75</v>
      </c>
      <c r="D22" s="53">
        <v>5.0</v>
      </c>
      <c r="E22" s="54"/>
    </row>
    <row r="23" ht="15.75" customHeight="1">
      <c r="A23" s="59">
        <v>22.0</v>
      </c>
      <c r="B23" s="60" t="s">
        <v>76</v>
      </c>
      <c r="C23" s="85" t="s">
        <v>77</v>
      </c>
      <c r="D23" s="53">
        <v>5.0</v>
      </c>
      <c r="E23" s="54"/>
    </row>
    <row r="24" ht="15.75" customHeight="1">
      <c r="A24" s="59">
        <v>23.0</v>
      </c>
      <c r="B24" s="60" t="s">
        <v>11</v>
      </c>
      <c r="C24" s="85" t="s">
        <v>12</v>
      </c>
      <c r="D24" s="53">
        <v>0.0</v>
      </c>
      <c r="E24" s="54"/>
    </row>
    <row r="25" ht="15.75" customHeight="1">
      <c r="A25" s="59">
        <v>24.0</v>
      </c>
      <c r="B25" s="60" t="s">
        <v>78</v>
      </c>
      <c r="C25" s="85" t="s">
        <v>79</v>
      </c>
      <c r="D25" s="53">
        <v>5.0</v>
      </c>
      <c r="E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5.0</v>
      </c>
      <c r="E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5.0</v>
      </c>
      <c r="E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4.67</v>
      </c>
      <c r="E28" s="54"/>
    </row>
    <row r="29" ht="15.75" customHeight="1">
      <c r="A29" s="59">
        <v>28.0</v>
      </c>
      <c r="B29" s="60" t="s">
        <v>13</v>
      </c>
      <c r="C29" s="85" t="s">
        <v>14</v>
      </c>
      <c r="D29" s="53">
        <v>0.0</v>
      </c>
      <c r="E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5.0</v>
      </c>
      <c r="E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5.0</v>
      </c>
      <c r="E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4.29</v>
      </c>
      <c r="E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5.0</v>
      </c>
      <c r="E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5.0</v>
      </c>
      <c r="E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5.0</v>
      </c>
      <c r="E35" s="54"/>
    </row>
    <row r="36" ht="15.75" customHeight="1">
      <c r="A36" s="59">
        <v>35.0</v>
      </c>
      <c r="B36" s="60" t="s">
        <v>98</v>
      </c>
      <c r="C36" s="85" t="s">
        <v>99</v>
      </c>
      <c r="D36" s="53">
        <v>5.0</v>
      </c>
      <c r="E36" s="54"/>
    </row>
    <row r="37" ht="15.75" customHeight="1">
      <c r="A37" s="59">
        <v>36.0</v>
      </c>
      <c r="B37" s="60" t="s">
        <v>100</v>
      </c>
      <c r="C37" s="85" t="s">
        <v>101</v>
      </c>
      <c r="D37" s="53">
        <v>5.0</v>
      </c>
      <c r="E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5.0</v>
      </c>
      <c r="E38" s="54"/>
    </row>
    <row r="39" ht="15.75" customHeight="1">
      <c r="A39" s="59">
        <v>38.0</v>
      </c>
      <c r="B39" s="60" t="s">
        <v>104</v>
      </c>
      <c r="C39" s="85" t="s">
        <v>105</v>
      </c>
      <c r="D39" s="53">
        <v>0.0</v>
      </c>
      <c r="E39" s="54"/>
    </row>
    <row r="40" ht="15.75" customHeight="1">
      <c r="D40" s="27"/>
    </row>
    <row r="41" ht="15.75" customHeight="1">
      <c r="D41" s="27"/>
    </row>
    <row r="42" ht="15.75" customHeight="1">
      <c r="D42" s="27"/>
    </row>
    <row r="43" ht="15.75" customHeight="1">
      <c r="D43" s="27"/>
    </row>
    <row r="44" ht="15.75" customHeight="1">
      <c r="D44" s="27"/>
    </row>
    <row r="45" ht="15.75" customHeight="1">
      <c r="D45" s="27"/>
    </row>
    <row r="46" ht="15.75" customHeight="1">
      <c r="D46" s="27"/>
    </row>
    <row r="47" ht="15.75" customHeight="1">
      <c r="D47" s="27"/>
    </row>
    <row r="48" ht="15.75" customHeight="1">
      <c r="D48" s="27"/>
    </row>
    <row r="49" ht="15.75" customHeight="1">
      <c r="D49" s="27"/>
    </row>
    <row r="50" ht="15.75" customHeight="1">
      <c r="D50" s="27"/>
    </row>
    <row r="51" ht="15.75" customHeight="1">
      <c r="D51" s="27"/>
    </row>
    <row r="52" ht="15.75" customHeight="1">
      <c r="D52" s="27"/>
    </row>
    <row r="53" ht="15.75" customHeight="1">
      <c r="D53" s="27"/>
    </row>
    <row r="54" ht="15.75" customHeight="1">
      <c r="D54" s="27"/>
    </row>
    <row r="55" ht="15.75" customHeight="1">
      <c r="D55" s="27"/>
    </row>
    <row r="56" ht="15.75" customHeight="1">
      <c r="D56" s="27"/>
    </row>
    <row r="57" ht="15.75" customHeight="1">
      <c r="D57" s="27"/>
    </row>
    <row r="58" ht="15.75" customHeight="1">
      <c r="D58" s="27"/>
    </row>
    <row r="59" ht="15.75" customHeight="1">
      <c r="D59" s="27"/>
    </row>
    <row r="60" ht="15.75" customHeight="1">
      <c r="D60" s="27"/>
    </row>
    <row r="61" ht="15.75" customHeight="1">
      <c r="D61" s="27"/>
    </row>
    <row r="62" ht="15.75" customHeight="1">
      <c r="D62" s="27"/>
    </row>
    <row r="63" ht="15.75" customHeight="1">
      <c r="D63" s="27"/>
    </row>
    <row r="64" ht="15.75" customHeight="1">
      <c r="D64" s="27"/>
    </row>
    <row r="65" ht="15.75" customHeight="1">
      <c r="D65" s="27"/>
    </row>
    <row r="66" ht="15.75" customHeight="1">
      <c r="D66" s="27"/>
    </row>
    <row r="67" ht="15.75" customHeight="1">
      <c r="D67" s="27"/>
    </row>
    <row r="68" ht="15.75" customHeight="1">
      <c r="D68" s="27"/>
    </row>
    <row r="69" ht="15.75" customHeight="1">
      <c r="D69" s="27"/>
    </row>
    <row r="70" ht="15.75" customHeight="1">
      <c r="D70" s="27"/>
    </row>
    <row r="71" ht="15.75" customHeight="1">
      <c r="D71" s="27"/>
    </row>
    <row r="72" ht="15.75" customHeight="1">
      <c r="D72" s="27"/>
    </row>
    <row r="73" ht="15.75" customHeight="1">
      <c r="D73" s="27"/>
    </row>
    <row r="74" ht="15.75" customHeight="1">
      <c r="D74" s="27"/>
    </row>
    <row r="75" ht="15.75" customHeight="1">
      <c r="D75" s="27"/>
    </row>
    <row r="76" ht="15.75" customHeight="1">
      <c r="D76" s="27"/>
    </row>
    <row r="77" ht="15.75" customHeight="1">
      <c r="D77" s="27"/>
    </row>
    <row r="78" ht="15.75" customHeight="1">
      <c r="D78" s="27"/>
    </row>
    <row r="79" ht="15.75" customHeight="1">
      <c r="D79" s="27"/>
    </row>
    <row r="80" ht="15.75" customHeight="1">
      <c r="D80" s="27"/>
    </row>
    <row r="81" ht="15.75" customHeight="1">
      <c r="D81" s="27"/>
    </row>
    <row r="82" ht="15.75" customHeight="1">
      <c r="D82" s="27"/>
    </row>
    <row r="83" ht="15.75" customHeight="1">
      <c r="D83" s="27"/>
    </row>
    <row r="84" ht="15.75" customHeight="1">
      <c r="D84" s="27"/>
    </row>
    <row r="85" ht="15.75" customHeight="1">
      <c r="D85" s="27"/>
    </row>
    <row r="86" ht="15.75" customHeight="1">
      <c r="D86" s="27"/>
    </row>
    <row r="87" ht="15.75" customHeight="1">
      <c r="D87" s="27"/>
    </row>
    <row r="88" ht="15.75" customHeight="1">
      <c r="D88" s="27"/>
    </row>
    <row r="89" ht="15.75" customHeight="1">
      <c r="D89" s="27"/>
    </row>
    <row r="90" ht="15.75" customHeight="1">
      <c r="D90" s="27"/>
    </row>
    <row r="91" ht="15.75" customHeight="1">
      <c r="D91" s="27"/>
    </row>
    <row r="92" ht="15.75" customHeight="1">
      <c r="D92" s="27"/>
    </row>
    <row r="93" ht="15.75" customHeight="1">
      <c r="D93" s="27"/>
    </row>
    <row r="94" ht="15.75" customHeight="1">
      <c r="D94" s="27"/>
    </row>
    <row r="95" ht="15.75" customHeight="1">
      <c r="D95" s="27"/>
    </row>
    <row r="96" ht="15.75" customHeight="1">
      <c r="D96" s="27"/>
    </row>
    <row r="97" ht="15.75" customHeight="1">
      <c r="D97" s="27"/>
    </row>
    <row r="98" ht="15.75" customHeight="1">
      <c r="D98" s="27"/>
    </row>
    <row r="99" ht="15.75" customHeight="1">
      <c r="D99" s="27"/>
    </row>
    <row r="100" ht="15.75" customHeight="1">
      <c r="D100" s="27"/>
    </row>
    <row r="101" ht="15.75" customHeight="1">
      <c r="D101" s="27"/>
    </row>
    <row r="102" ht="15.75" customHeight="1">
      <c r="D102" s="27"/>
    </row>
    <row r="103" ht="15.75" customHeight="1">
      <c r="D103" s="27"/>
    </row>
    <row r="104" ht="15.75" customHeight="1">
      <c r="D104" s="27"/>
    </row>
    <row r="105" ht="15.75" customHeight="1">
      <c r="D105" s="27"/>
    </row>
    <row r="106" ht="15.75" customHeight="1">
      <c r="D106" s="27"/>
    </row>
    <row r="107" ht="15.75" customHeight="1">
      <c r="D107" s="27"/>
    </row>
    <row r="108" ht="15.75" customHeight="1">
      <c r="D108" s="27"/>
    </row>
    <row r="109" ht="15.75" customHeight="1">
      <c r="D109" s="27"/>
    </row>
    <row r="110" ht="15.75" customHeight="1">
      <c r="D110" s="27"/>
    </row>
    <row r="111" ht="15.75" customHeight="1">
      <c r="D111" s="27"/>
    </row>
    <row r="112" ht="15.75" customHeight="1">
      <c r="D112" s="27"/>
    </row>
    <row r="113" ht="15.75" customHeight="1">
      <c r="D113" s="27"/>
    </row>
    <row r="114" ht="15.75" customHeight="1">
      <c r="D114" s="27"/>
    </row>
    <row r="115" ht="15.75" customHeight="1">
      <c r="D115" s="27"/>
    </row>
    <row r="116" ht="15.75" customHeight="1">
      <c r="D116" s="27"/>
    </row>
    <row r="117" ht="15.75" customHeight="1">
      <c r="D117" s="27"/>
    </row>
    <row r="118" ht="15.75" customHeight="1">
      <c r="D118" s="27"/>
    </row>
    <row r="119" ht="15.75" customHeight="1">
      <c r="D119" s="27"/>
    </row>
    <row r="120" ht="15.75" customHeight="1">
      <c r="D120" s="27"/>
    </row>
    <row r="121" ht="15.75" customHeight="1">
      <c r="D121" s="27"/>
    </row>
    <row r="122" ht="15.75" customHeight="1">
      <c r="D122" s="27"/>
    </row>
    <row r="123" ht="15.75" customHeight="1">
      <c r="D123" s="27"/>
    </row>
    <row r="124" ht="15.75" customHeight="1">
      <c r="D124" s="27"/>
    </row>
    <row r="125" ht="15.75" customHeight="1">
      <c r="D125" s="27"/>
    </row>
    <row r="126" ht="15.75" customHeight="1">
      <c r="D126" s="27"/>
    </row>
    <row r="127" ht="15.75" customHeight="1">
      <c r="D127" s="27"/>
    </row>
    <row r="128" ht="15.75" customHeight="1">
      <c r="D128" s="27"/>
    </row>
    <row r="129" ht="15.75" customHeight="1">
      <c r="D129" s="27"/>
    </row>
    <row r="130" ht="15.75" customHeight="1">
      <c r="D130" s="27"/>
    </row>
    <row r="131" ht="15.75" customHeight="1">
      <c r="D131" s="27"/>
    </row>
    <row r="132" ht="15.75" customHeight="1">
      <c r="D132" s="27"/>
    </row>
    <row r="133" ht="15.75" customHeight="1">
      <c r="D133" s="27"/>
    </row>
    <row r="134" ht="15.75" customHeight="1">
      <c r="D134" s="27"/>
    </row>
    <row r="135" ht="15.75" customHeight="1">
      <c r="D135" s="27"/>
    </row>
    <row r="136" ht="15.75" customHeight="1">
      <c r="D136" s="27"/>
    </row>
    <row r="137" ht="15.75" customHeight="1">
      <c r="D137" s="27"/>
    </row>
    <row r="138" ht="15.75" customHeight="1">
      <c r="D138" s="27"/>
    </row>
    <row r="139" ht="15.75" customHeight="1">
      <c r="D139" s="27"/>
    </row>
    <row r="140" ht="15.75" customHeight="1">
      <c r="D140" s="27"/>
    </row>
    <row r="141" ht="15.75" customHeight="1">
      <c r="D141" s="27"/>
    </row>
    <row r="142" ht="15.75" customHeight="1">
      <c r="D142" s="27"/>
    </row>
    <row r="143" ht="15.75" customHeight="1">
      <c r="D143" s="27"/>
    </row>
    <row r="144" ht="15.75" customHeight="1">
      <c r="D144" s="27"/>
    </row>
    <row r="145" ht="15.75" customHeight="1">
      <c r="D145" s="27"/>
    </row>
    <row r="146" ht="15.75" customHeight="1">
      <c r="D146" s="27"/>
    </row>
    <row r="147" ht="15.75" customHeight="1">
      <c r="D147" s="27"/>
    </row>
    <row r="148" ht="15.75" customHeight="1">
      <c r="D148" s="27"/>
    </row>
    <row r="149" ht="15.75" customHeight="1">
      <c r="D149" s="27"/>
    </row>
    <row r="150" ht="15.75" customHeight="1">
      <c r="D150" s="27"/>
    </row>
    <row r="151" ht="15.75" customHeight="1">
      <c r="D151" s="27"/>
    </row>
    <row r="152" ht="15.75" customHeight="1">
      <c r="D152" s="27"/>
    </row>
    <row r="153" ht="15.75" customHeight="1">
      <c r="D153" s="27"/>
    </row>
    <row r="154" ht="15.75" customHeight="1">
      <c r="D154" s="27"/>
    </row>
    <row r="155" ht="15.75" customHeight="1">
      <c r="D155" s="27"/>
    </row>
    <row r="156" ht="15.75" customHeight="1">
      <c r="D156" s="27"/>
    </row>
    <row r="157" ht="15.75" customHeight="1">
      <c r="D157" s="27"/>
    </row>
    <row r="158" ht="15.75" customHeight="1">
      <c r="D158" s="27"/>
    </row>
    <row r="159" ht="15.75" customHeight="1">
      <c r="D159" s="27"/>
    </row>
    <row r="160" ht="15.75" customHeight="1">
      <c r="D160" s="27"/>
    </row>
    <row r="161" ht="15.75" customHeight="1">
      <c r="D161" s="27"/>
    </row>
    <row r="162" ht="15.75" customHeight="1">
      <c r="D162" s="27"/>
    </row>
    <row r="163" ht="15.75" customHeight="1">
      <c r="D163" s="27"/>
    </row>
    <row r="164" ht="15.75" customHeight="1">
      <c r="D164" s="27"/>
    </row>
    <row r="165" ht="15.75" customHeight="1">
      <c r="D165" s="27"/>
    </row>
    <row r="166" ht="15.75" customHeight="1">
      <c r="D166" s="27"/>
    </row>
    <row r="167" ht="15.75" customHeight="1">
      <c r="D167" s="27"/>
    </row>
    <row r="168" ht="15.75" customHeight="1">
      <c r="D168" s="27"/>
    </row>
    <row r="169" ht="15.75" customHeight="1">
      <c r="D169" s="27"/>
    </row>
    <row r="170" ht="15.75" customHeight="1">
      <c r="D170" s="27"/>
    </row>
    <row r="171" ht="15.75" customHeight="1">
      <c r="D171" s="27"/>
    </row>
    <row r="172" ht="15.75" customHeight="1">
      <c r="D172" s="27"/>
    </row>
    <row r="173" ht="15.75" customHeight="1">
      <c r="D173" s="27"/>
    </row>
    <row r="174" ht="15.75" customHeight="1">
      <c r="D174" s="27"/>
    </row>
    <row r="175" ht="15.75" customHeight="1">
      <c r="D175" s="27"/>
    </row>
    <row r="176" ht="15.75" customHeight="1">
      <c r="D176" s="27"/>
    </row>
    <row r="177" ht="15.75" customHeight="1">
      <c r="D177" s="27"/>
    </row>
    <row r="178" ht="15.75" customHeight="1">
      <c r="D178" s="27"/>
    </row>
    <row r="179" ht="15.75" customHeight="1">
      <c r="D179" s="27"/>
    </row>
    <row r="180" ht="15.75" customHeight="1">
      <c r="D180" s="27"/>
    </row>
    <row r="181" ht="15.75" customHeight="1">
      <c r="D181" s="27"/>
    </row>
    <row r="182" ht="15.75" customHeight="1">
      <c r="D182" s="27"/>
    </row>
    <row r="183" ht="15.75" customHeight="1">
      <c r="D183" s="27"/>
    </row>
    <row r="184" ht="15.75" customHeight="1">
      <c r="D184" s="27"/>
    </row>
    <row r="185" ht="15.75" customHeight="1">
      <c r="D185" s="27"/>
    </row>
    <row r="186" ht="15.75" customHeight="1">
      <c r="D186" s="27"/>
    </row>
    <row r="187" ht="15.75" customHeight="1">
      <c r="D187" s="27"/>
    </row>
    <row r="188" ht="15.75" customHeight="1">
      <c r="D188" s="27"/>
    </row>
    <row r="189" ht="15.75" customHeight="1">
      <c r="D189" s="27"/>
    </row>
    <row r="190" ht="15.75" customHeight="1">
      <c r="D190" s="27"/>
    </row>
    <row r="191" ht="15.75" customHeight="1">
      <c r="D191" s="27"/>
    </row>
    <row r="192" ht="15.75" customHeight="1">
      <c r="D192" s="27"/>
    </row>
    <row r="193" ht="15.75" customHeight="1">
      <c r="D193" s="27"/>
    </row>
    <row r="194" ht="15.75" customHeight="1">
      <c r="D194" s="27"/>
    </row>
    <row r="195" ht="15.75" customHeight="1">
      <c r="D195" s="27"/>
    </row>
    <row r="196" ht="15.75" customHeight="1">
      <c r="D196" s="27"/>
    </row>
    <row r="197" ht="15.75" customHeight="1">
      <c r="D197" s="27"/>
    </row>
    <row r="198" ht="15.75" customHeight="1">
      <c r="D198" s="27"/>
    </row>
    <row r="199" ht="15.75" customHeight="1">
      <c r="D199" s="27"/>
    </row>
    <row r="200" ht="15.75" customHeight="1">
      <c r="D200" s="27"/>
    </row>
    <row r="201" ht="15.75" customHeight="1">
      <c r="D201" s="27"/>
    </row>
    <row r="202" ht="15.75" customHeight="1">
      <c r="D202" s="27"/>
    </row>
    <row r="203" ht="15.75" customHeight="1">
      <c r="D203" s="27"/>
    </row>
    <row r="204" ht="15.75" customHeight="1">
      <c r="D204" s="27"/>
    </row>
    <row r="205" ht="15.75" customHeight="1">
      <c r="D205" s="27"/>
    </row>
    <row r="206" ht="15.75" customHeight="1">
      <c r="D206" s="27"/>
    </row>
    <row r="207" ht="15.75" customHeight="1">
      <c r="D207" s="27"/>
    </row>
    <row r="208" ht="15.75" customHeight="1">
      <c r="D208" s="27"/>
    </row>
    <row r="209" ht="15.75" customHeight="1">
      <c r="D209" s="27"/>
    </row>
    <row r="210" ht="15.75" customHeight="1">
      <c r="D210" s="27"/>
    </row>
    <row r="211" ht="15.75" customHeight="1">
      <c r="D211" s="27"/>
    </row>
    <row r="212" ht="15.75" customHeight="1">
      <c r="D212" s="27"/>
    </row>
    <row r="213" ht="15.75" customHeight="1">
      <c r="D213" s="27"/>
    </row>
    <row r="214" ht="15.75" customHeight="1">
      <c r="D214" s="27"/>
    </row>
    <row r="215" ht="15.75" customHeight="1">
      <c r="D215" s="27"/>
    </row>
    <row r="216" ht="15.75" customHeight="1">
      <c r="D216" s="27"/>
    </row>
    <row r="217" ht="15.75" customHeight="1">
      <c r="D217" s="27"/>
    </row>
    <row r="218" ht="15.75" customHeight="1">
      <c r="D218" s="27"/>
    </row>
    <row r="219" ht="15.75" customHeight="1">
      <c r="D219" s="27"/>
    </row>
    <row r="220" ht="15.75" customHeight="1">
      <c r="D220" s="27"/>
    </row>
    <row r="221" ht="15.75" customHeight="1">
      <c r="D221" s="27"/>
    </row>
    <row r="222" ht="15.75" customHeight="1">
      <c r="D222" s="27"/>
    </row>
    <row r="223" ht="15.75" customHeight="1">
      <c r="D223" s="27"/>
    </row>
    <row r="224" ht="15.75" customHeight="1">
      <c r="D224" s="27"/>
    </row>
    <row r="225" ht="15.75" customHeight="1">
      <c r="D225" s="27"/>
    </row>
    <row r="226" ht="15.75" customHeight="1">
      <c r="D226" s="27"/>
    </row>
    <row r="227" ht="15.75" customHeight="1">
      <c r="D227" s="27"/>
    </row>
    <row r="228" ht="15.75" customHeight="1">
      <c r="D228" s="27"/>
    </row>
    <row r="229" ht="15.75" customHeight="1">
      <c r="D229" s="27"/>
    </row>
    <row r="230" ht="15.75" customHeight="1">
      <c r="D230" s="27"/>
    </row>
    <row r="231" ht="15.75" customHeight="1">
      <c r="D231" s="27"/>
    </row>
    <row r="232" ht="15.75" customHeight="1">
      <c r="D232" s="27"/>
    </row>
    <row r="233" ht="15.75" customHeight="1">
      <c r="D233" s="27"/>
    </row>
    <row r="234" ht="15.75" customHeight="1">
      <c r="D234" s="27"/>
    </row>
    <row r="235" ht="15.75" customHeight="1">
      <c r="D235" s="27"/>
    </row>
    <row r="236" ht="15.75" customHeight="1">
      <c r="D236" s="27"/>
    </row>
    <row r="237" ht="15.75" customHeight="1">
      <c r="D237" s="27"/>
    </row>
    <row r="238" ht="15.75" customHeight="1">
      <c r="D238" s="27"/>
    </row>
    <row r="239" ht="15.75" customHeight="1">
      <c r="D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min="4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82" t="s">
        <v>117</v>
      </c>
      <c r="E1" s="83" t="s">
        <v>118</v>
      </c>
      <c r="F1" s="82" t="s">
        <v>119</v>
      </c>
      <c r="G1" s="82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10.0</v>
      </c>
      <c r="E2" s="50">
        <f t="shared" ref="E2:E39" si="1">(D2*4)/10</f>
        <v>4</v>
      </c>
      <c r="F2" s="53">
        <v>1.0</v>
      </c>
      <c r="G2" s="50">
        <f t="shared" ref="G2:G39" si="2">sum(E2:F2)</f>
        <v>5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>
        <v>10.0</v>
      </c>
      <c r="E3" s="50">
        <f t="shared" si="1"/>
        <v>4</v>
      </c>
      <c r="F3" s="53"/>
      <c r="G3" s="50">
        <f t="shared" si="2"/>
        <v>4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/>
      <c r="E4" s="50">
        <f t="shared" si="1"/>
        <v>0</v>
      </c>
      <c r="F4" s="53">
        <v>1.0</v>
      </c>
      <c r="G4" s="50">
        <f t="shared" si="2"/>
        <v>1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53">
        <v>10.0</v>
      </c>
      <c r="E5" s="50">
        <f t="shared" si="1"/>
        <v>4</v>
      </c>
      <c r="F5" s="53">
        <v>1.0</v>
      </c>
      <c r="G5" s="50">
        <f t="shared" si="2"/>
        <v>5</v>
      </c>
      <c r="H5" s="54"/>
    </row>
    <row r="6" ht="15.75" customHeight="1">
      <c r="A6" s="59">
        <v>5.0</v>
      </c>
      <c r="B6" s="60" t="s">
        <v>50</v>
      </c>
      <c r="C6" s="85" t="s">
        <v>51</v>
      </c>
      <c r="D6" s="53">
        <v>10.0</v>
      </c>
      <c r="E6" s="50">
        <f t="shared" si="1"/>
        <v>4</v>
      </c>
      <c r="F6" s="53">
        <v>1.0</v>
      </c>
      <c r="G6" s="50">
        <f t="shared" si="2"/>
        <v>5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53">
        <v>10.0</v>
      </c>
      <c r="E7" s="50">
        <f t="shared" si="1"/>
        <v>4</v>
      </c>
      <c r="F7" s="53">
        <v>1.0</v>
      </c>
      <c r="G7" s="50">
        <f t="shared" si="2"/>
        <v>5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>
        <v>10.0</v>
      </c>
      <c r="E8" s="50">
        <f t="shared" si="1"/>
        <v>4</v>
      </c>
      <c r="F8" s="53">
        <v>1.0</v>
      </c>
      <c r="G8" s="50">
        <f t="shared" si="2"/>
        <v>5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>
        <v>8.0</v>
      </c>
      <c r="E9" s="50">
        <f t="shared" si="1"/>
        <v>3.2</v>
      </c>
      <c r="F9" s="53">
        <v>1.0</v>
      </c>
      <c r="G9" s="50">
        <f t="shared" si="2"/>
        <v>4.2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88"/>
      <c r="E10" s="50">
        <f t="shared" si="1"/>
        <v>0</v>
      </c>
      <c r="F10" s="88"/>
      <c r="G10" s="68">
        <f t="shared" si="2"/>
        <v>0</v>
      </c>
      <c r="H10" s="54" t="s">
        <v>120</v>
      </c>
    </row>
    <row r="11" ht="15.75" customHeight="1">
      <c r="A11" s="59">
        <v>10.0</v>
      </c>
      <c r="B11" s="60" t="s">
        <v>60</v>
      </c>
      <c r="C11" s="85" t="s">
        <v>61</v>
      </c>
      <c r="D11" s="53">
        <v>10.0</v>
      </c>
      <c r="E11" s="50">
        <f t="shared" si="1"/>
        <v>4</v>
      </c>
      <c r="F11" s="53">
        <v>1.0</v>
      </c>
      <c r="G11" s="50">
        <f t="shared" si="2"/>
        <v>5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88"/>
      <c r="E12" s="50">
        <f t="shared" si="1"/>
        <v>0</v>
      </c>
      <c r="F12" s="88"/>
      <c r="G12" s="68">
        <f t="shared" si="2"/>
        <v>0</v>
      </c>
      <c r="H12" s="54" t="s">
        <v>116</v>
      </c>
    </row>
    <row r="13" ht="15.75" customHeight="1">
      <c r="A13" s="59">
        <v>12.0</v>
      </c>
      <c r="B13" s="60" t="s">
        <v>4</v>
      </c>
      <c r="C13" s="85" t="s">
        <v>5</v>
      </c>
      <c r="D13" s="53">
        <v>9.0</v>
      </c>
      <c r="E13" s="50">
        <f t="shared" si="1"/>
        <v>3.6</v>
      </c>
      <c r="F13" s="53">
        <v>1.0</v>
      </c>
      <c r="G13" s="50">
        <f t="shared" si="2"/>
        <v>4.6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53"/>
      <c r="E14" s="50">
        <f t="shared" si="1"/>
        <v>0</v>
      </c>
      <c r="F14" s="53"/>
      <c r="G14" s="50">
        <f t="shared" si="2"/>
        <v>0</v>
      </c>
      <c r="H14" s="54"/>
    </row>
    <row r="15" ht="15.75" customHeight="1">
      <c r="A15" s="59">
        <v>14.0</v>
      </c>
      <c r="B15" s="60" t="s">
        <v>64</v>
      </c>
      <c r="C15" s="85" t="s">
        <v>65</v>
      </c>
      <c r="D15" s="88"/>
      <c r="E15" s="50">
        <f t="shared" si="1"/>
        <v>0</v>
      </c>
      <c r="F15" s="88"/>
      <c r="G15" s="68">
        <f t="shared" si="2"/>
        <v>0</v>
      </c>
      <c r="H15" s="54" t="s">
        <v>116</v>
      </c>
    </row>
    <row r="16" ht="15.75" customHeight="1">
      <c r="A16" s="59">
        <v>15.0</v>
      </c>
      <c r="B16" s="60" t="s">
        <v>66</v>
      </c>
      <c r="C16" s="85" t="s">
        <v>67</v>
      </c>
      <c r="D16" s="88"/>
      <c r="E16" s="50">
        <f t="shared" si="1"/>
        <v>0</v>
      </c>
      <c r="F16" s="88"/>
      <c r="G16" s="68">
        <f t="shared" si="2"/>
        <v>0</v>
      </c>
      <c r="H16" s="54" t="s">
        <v>116</v>
      </c>
    </row>
    <row r="17" ht="15.75" customHeight="1">
      <c r="A17" s="59">
        <v>16.0</v>
      </c>
      <c r="B17" s="60" t="s">
        <v>68</v>
      </c>
      <c r="C17" s="85" t="s">
        <v>69</v>
      </c>
      <c r="D17" s="53">
        <v>7.0</v>
      </c>
      <c r="E17" s="50">
        <f t="shared" si="1"/>
        <v>2.8</v>
      </c>
      <c r="F17" s="53"/>
      <c r="G17" s="50">
        <f t="shared" si="2"/>
        <v>2.8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53">
        <v>10.0</v>
      </c>
      <c r="E18" s="50">
        <f t="shared" si="1"/>
        <v>4</v>
      </c>
      <c r="F18" s="53">
        <v>1.0</v>
      </c>
      <c r="G18" s="50">
        <f t="shared" si="2"/>
        <v>5</v>
      </c>
      <c r="H18" s="54"/>
    </row>
    <row r="19" ht="15.75" customHeight="1">
      <c r="A19" s="59">
        <v>18.0</v>
      </c>
      <c r="B19" s="60" t="s">
        <v>16</v>
      </c>
      <c r="C19" s="85" t="s">
        <v>17</v>
      </c>
      <c r="D19" s="88"/>
      <c r="E19" s="50">
        <f t="shared" si="1"/>
        <v>0</v>
      </c>
      <c r="F19" s="88"/>
      <c r="G19" s="68">
        <f t="shared" si="2"/>
        <v>0</v>
      </c>
      <c r="H19" s="54" t="s">
        <v>116</v>
      </c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si="1"/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88"/>
      <c r="E21" s="68">
        <f t="shared" si="1"/>
        <v>0</v>
      </c>
      <c r="F21" s="88"/>
      <c r="G21" s="68">
        <f t="shared" si="2"/>
        <v>0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>
        <v>10.0</v>
      </c>
      <c r="E22" s="50">
        <f t="shared" si="1"/>
        <v>4</v>
      </c>
      <c r="F22" s="53">
        <v>1.0</v>
      </c>
      <c r="G22" s="50">
        <f t="shared" si="2"/>
        <v>5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>
        <v>10.0</v>
      </c>
      <c r="E23" s="50">
        <f t="shared" si="1"/>
        <v>4</v>
      </c>
      <c r="F23" s="53">
        <v>1.0</v>
      </c>
      <c r="G23" s="50">
        <f t="shared" si="2"/>
        <v>5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90"/>
      <c r="E24" s="50">
        <f t="shared" si="1"/>
        <v>0</v>
      </c>
      <c r="F24" s="53">
        <v>1.0</v>
      </c>
      <c r="G24" s="50">
        <f t="shared" si="2"/>
        <v>1</v>
      </c>
      <c r="H24" s="54" t="s">
        <v>121</v>
      </c>
    </row>
    <row r="25" ht="15.75" customHeight="1">
      <c r="A25" s="59">
        <v>24.0</v>
      </c>
      <c r="B25" s="60" t="s">
        <v>78</v>
      </c>
      <c r="C25" s="85" t="s">
        <v>79</v>
      </c>
      <c r="D25" s="53">
        <v>10.0</v>
      </c>
      <c r="E25" s="50">
        <f t="shared" si="1"/>
        <v>4</v>
      </c>
      <c r="F25" s="53">
        <v>1.0</v>
      </c>
      <c r="G25" s="50">
        <f t="shared" si="2"/>
        <v>5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10.0</v>
      </c>
      <c r="E26" s="50">
        <f t="shared" si="1"/>
        <v>4</v>
      </c>
      <c r="F26" s="53">
        <v>1.0</v>
      </c>
      <c r="G26" s="50">
        <f t="shared" si="2"/>
        <v>5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10.0</v>
      </c>
      <c r="E27" s="50">
        <f t="shared" si="1"/>
        <v>4</v>
      </c>
      <c r="F27" s="53">
        <v>1.0</v>
      </c>
      <c r="G27" s="50">
        <f t="shared" si="2"/>
        <v>5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9.0</v>
      </c>
      <c r="E28" s="50">
        <f t="shared" si="1"/>
        <v>3.6</v>
      </c>
      <c r="F28" s="53">
        <v>1.0</v>
      </c>
      <c r="G28" s="50">
        <f t="shared" si="2"/>
        <v>4.6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/>
      <c r="E29" s="50">
        <f t="shared" si="1"/>
        <v>0</v>
      </c>
      <c r="F29" s="53"/>
      <c r="G29" s="50">
        <f t="shared" si="2"/>
        <v>0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10.0</v>
      </c>
      <c r="E30" s="50">
        <f t="shared" si="1"/>
        <v>4</v>
      </c>
      <c r="F30" s="53">
        <v>1.0</v>
      </c>
      <c r="G30" s="50">
        <f t="shared" si="2"/>
        <v>5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10.0</v>
      </c>
      <c r="E31" s="50">
        <f t="shared" si="1"/>
        <v>4</v>
      </c>
      <c r="F31" s="53">
        <v>1.0</v>
      </c>
      <c r="G31" s="50">
        <f t="shared" si="2"/>
        <v>5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10.0</v>
      </c>
      <c r="E32" s="50">
        <f t="shared" si="1"/>
        <v>4</v>
      </c>
      <c r="F32" s="53">
        <v>1.0</v>
      </c>
      <c r="G32" s="50">
        <f t="shared" si="2"/>
        <v>5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10.0</v>
      </c>
      <c r="E33" s="50">
        <f t="shared" si="1"/>
        <v>4</v>
      </c>
      <c r="F33" s="53">
        <v>1.0</v>
      </c>
      <c r="G33" s="50">
        <f t="shared" si="2"/>
        <v>5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10.0</v>
      </c>
      <c r="E34" s="50">
        <f t="shared" si="1"/>
        <v>4</v>
      </c>
      <c r="F34" s="53">
        <v>1.0</v>
      </c>
      <c r="G34" s="50">
        <f t="shared" si="2"/>
        <v>5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10.0</v>
      </c>
      <c r="E35" s="50">
        <f t="shared" si="1"/>
        <v>4</v>
      </c>
      <c r="F35" s="53">
        <v>1.0</v>
      </c>
      <c r="G35" s="50">
        <f t="shared" si="2"/>
        <v>5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53">
        <v>10.0</v>
      </c>
      <c r="E36" s="50">
        <f t="shared" si="1"/>
        <v>4</v>
      </c>
      <c r="F36" s="53">
        <v>1.0</v>
      </c>
      <c r="G36" s="50">
        <f t="shared" si="2"/>
        <v>5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53">
        <v>9.5</v>
      </c>
      <c r="E37" s="50">
        <f t="shared" si="1"/>
        <v>3.8</v>
      </c>
      <c r="F37" s="53">
        <v>1.0</v>
      </c>
      <c r="G37" s="50">
        <f t="shared" si="2"/>
        <v>4.8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10.0</v>
      </c>
      <c r="E38" s="50">
        <f t="shared" si="1"/>
        <v>4</v>
      </c>
      <c r="F38" s="53">
        <v>1.0</v>
      </c>
      <c r="G38" s="50">
        <f t="shared" si="2"/>
        <v>5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>
        <v>9.0</v>
      </c>
      <c r="E39" s="50">
        <f t="shared" si="1"/>
        <v>3.6</v>
      </c>
      <c r="F39" s="53">
        <v>1.0</v>
      </c>
      <c r="G39" s="50">
        <f t="shared" si="2"/>
        <v>4.6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min="4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53" t="s">
        <v>117</v>
      </c>
      <c r="E1" s="50" t="s">
        <v>118</v>
      </c>
      <c r="F1" s="53" t="s">
        <v>119</v>
      </c>
      <c r="G1" s="53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10.0</v>
      </c>
      <c r="E2" s="50">
        <f t="shared" ref="E2:E26" si="1">(D2*4)/10</f>
        <v>4</v>
      </c>
      <c r="F2" s="53">
        <v>1.0</v>
      </c>
      <c r="G2" s="50">
        <f t="shared" ref="G2:G39" si="2">sum(E2:F2)</f>
        <v>5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/>
      <c r="E3" s="50">
        <f t="shared" si="1"/>
        <v>0</v>
      </c>
      <c r="F3" s="53"/>
      <c r="G3" s="50">
        <f t="shared" si="2"/>
        <v>0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/>
      <c r="E4" s="50">
        <f t="shared" si="1"/>
        <v>0</v>
      </c>
      <c r="F4" s="53"/>
      <c r="G4" s="50">
        <f t="shared" si="2"/>
        <v>0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53"/>
      <c r="E5" s="50">
        <f t="shared" si="1"/>
        <v>0</v>
      </c>
      <c r="F5" s="53"/>
      <c r="G5" s="50">
        <f t="shared" si="2"/>
        <v>0</v>
      </c>
      <c r="H5" s="54"/>
    </row>
    <row r="6" ht="15.75" customHeight="1">
      <c r="A6" s="59">
        <v>5.0</v>
      </c>
      <c r="B6" s="60" t="s">
        <v>50</v>
      </c>
      <c r="C6" s="85" t="s">
        <v>51</v>
      </c>
      <c r="D6" s="53">
        <v>10.0</v>
      </c>
      <c r="E6" s="50">
        <f t="shared" si="1"/>
        <v>4</v>
      </c>
      <c r="F6" s="53">
        <v>1.0</v>
      </c>
      <c r="G6" s="50">
        <f t="shared" si="2"/>
        <v>5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53">
        <v>10.0</v>
      </c>
      <c r="E7" s="50">
        <f t="shared" si="1"/>
        <v>4</v>
      </c>
      <c r="F7" s="53">
        <v>1.0</v>
      </c>
      <c r="G7" s="50">
        <f t="shared" si="2"/>
        <v>5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>
        <v>10.0</v>
      </c>
      <c r="E8" s="50">
        <f t="shared" si="1"/>
        <v>4</v>
      </c>
      <c r="F8" s="53">
        <v>1.0</v>
      </c>
      <c r="G8" s="50">
        <f t="shared" si="2"/>
        <v>5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>
        <v>10.0</v>
      </c>
      <c r="E9" s="50">
        <f t="shared" si="1"/>
        <v>4</v>
      </c>
      <c r="F9" s="53">
        <v>1.0</v>
      </c>
      <c r="G9" s="50">
        <f t="shared" si="2"/>
        <v>5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53">
        <v>10.0</v>
      </c>
      <c r="E10" s="50">
        <f t="shared" si="1"/>
        <v>4</v>
      </c>
      <c r="F10" s="53">
        <v>1.0</v>
      </c>
      <c r="G10" s="50">
        <f t="shared" si="2"/>
        <v>5</v>
      </c>
      <c r="H10" s="54"/>
    </row>
    <row r="11" ht="15.75" customHeight="1">
      <c r="A11" s="59">
        <v>10.0</v>
      </c>
      <c r="B11" s="60" t="s">
        <v>60</v>
      </c>
      <c r="C11" s="85" t="s">
        <v>61</v>
      </c>
      <c r="D11" s="53">
        <v>7.0</v>
      </c>
      <c r="E11" s="50">
        <f t="shared" si="1"/>
        <v>2.8</v>
      </c>
      <c r="F11" s="53">
        <v>1.0</v>
      </c>
      <c r="G11" s="50">
        <f t="shared" si="2"/>
        <v>3.8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53"/>
      <c r="E12" s="50">
        <f t="shared" si="1"/>
        <v>0</v>
      </c>
      <c r="F12" s="53"/>
      <c r="G12" s="50">
        <f t="shared" si="2"/>
        <v>0</v>
      </c>
      <c r="H12" s="54"/>
    </row>
    <row r="13" ht="15.75" customHeight="1">
      <c r="A13" s="59">
        <v>12.0</v>
      </c>
      <c r="B13" s="60" t="s">
        <v>4</v>
      </c>
      <c r="C13" s="85" t="s">
        <v>5</v>
      </c>
      <c r="D13" s="53">
        <v>8.0</v>
      </c>
      <c r="E13" s="50">
        <f t="shared" si="1"/>
        <v>3.2</v>
      </c>
      <c r="F13" s="53">
        <v>1.0</v>
      </c>
      <c r="G13" s="50">
        <f t="shared" si="2"/>
        <v>4.2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53"/>
      <c r="E14" s="50">
        <f t="shared" si="1"/>
        <v>0</v>
      </c>
      <c r="F14" s="53"/>
      <c r="G14" s="50">
        <f t="shared" si="2"/>
        <v>0</v>
      </c>
      <c r="H14" s="54"/>
    </row>
    <row r="15" ht="15.75" customHeight="1">
      <c r="A15" s="59">
        <v>14.0</v>
      </c>
      <c r="B15" s="60" t="s">
        <v>64</v>
      </c>
      <c r="C15" s="85" t="s">
        <v>65</v>
      </c>
      <c r="D15" s="53">
        <v>10.0</v>
      </c>
      <c r="E15" s="50">
        <f t="shared" si="1"/>
        <v>4</v>
      </c>
      <c r="F15" s="53">
        <v>1.0</v>
      </c>
      <c r="G15" s="50">
        <f t="shared" si="2"/>
        <v>5</v>
      </c>
      <c r="H15" s="54"/>
    </row>
    <row r="16" ht="15.75" customHeight="1">
      <c r="A16" s="59">
        <v>15.0</v>
      </c>
      <c r="B16" s="60" t="s">
        <v>66</v>
      </c>
      <c r="C16" s="85" t="s">
        <v>67</v>
      </c>
      <c r="D16" s="53">
        <v>10.0</v>
      </c>
      <c r="E16" s="50">
        <f t="shared" si="1"/>
        <v>4</v>
      </c>
      <c r="F16" s="53">
        <v>1.0</v>
      </c>
      <c r="G16" s="50">
        <f t="shared" si="2"/>
        <v>5</v>
      </c>
      <c r="H16" s="54"/>
    </row>
    <row r="17" ht="15.75" customHeight="1">
      <c r="A17" s="59">
        <v>16.0</v>
      </c>
      <c r="B17" s="60" t="s">
        <v>68</v>
      </c>
      <c r="C17" s="85" t="s">
        <v>69</v>
      </c>
      <c r="D17" s="53">
        <v>9.0</v>
      </c>
      <c r="E17" s="50">
        <f t="shared" si="1"/>
        <v>3.6</v>
      </c>
      <c r="F17" s="53">
        <v>1.0</v>
      </c>
      <c r="G17" s="50">
        <f t="shared" si="2"/>
        <v>4.6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53">
        <v>10.0</v>
      </c>
      <c r="E18" s="50">
        <f t="shared" si="1"/>
        <v>4</v>
      </c>
      <c r="F18" s="53">
        <v>1.0</v>
      </c>
      <c r="G18" s="50">
        <f t="shared" si="2"/>
        <v>5</v>
      </c>
      <c r="H18" s="54"/>
    </row>
    <row r="19" ht="15.75" customHeight="1">
      <c r="A19" s="59">
        <v>18.0</v>
      </c>
      <c r="B19" s="60" t="s">
        <v>16</v>
      </c>
      <c r="C19" s="85" t="s">
        <v>17</v>
      </c>
      <c r="D19" s="53">
        <v>10.0</v>
      </c>
      <c r="E19" s="50">
        <f t="shared" si="1"/>
        <v>4</v>
      </c>
      <c r="F19" s="53">
        <v>1.0</v>
      </c>
      <c r="G19" s="50">
        <f t="shared" si="2"/>
        <v>5</v>
      </c>
      <c r="H19" s="54"/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si="1"/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53">
        <v>10.0</v>
      </c>
      <c r="E21" s="50">
        <f t="shared" si="1"/>
        <v>4</v>
      </c>
      <c r="F21" s="53">
        <v>1.0</v>
      </c>
      <c r="G21" s="50">
        <f t="shared" si="2"/>
        <v>5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>
        <v>10.0</v>
      </c>
      <c r="E22" s="50">
        <f t="shared" si="1"/>
        <v>4</v>
      </c>
      <c r="F22" s="53">
        <v>1.0</v>
      </c>
      <c r="G22" s="50">
        <f t="shared" si="2"/>
        <v>5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>
        <v>7.0</v>
      </c>
      <c r="E23" s="50">
        <f t="shared" si="1"/>
        <v>2.8</v>
      </c>
      <c r="F23" s="53">
        <v>1.0</v>
      </c>
      <c r="G23" s="50">
        <f t="shared" si="2"/>
        <v>3.8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53"/>
      <c r="E24" s="50">
        <f t="shared" si="1"/>
        <v>0</v>
      </c>
      <c r="F24" s="53"/>
      <c r="G24" s="50">
        <f t="shared" si="2"/>
        <v>0</v>
      </c>
      <c r="H24" s="54"/>
    </row>
    <row r="25" ht="15.75" customHeight="1">
      <c r="A25" s="59">
        <v>24.0</v>
      </c>
      <c r="B25" s="60" t="s">
        <v>78</v>
      </c>
      <c r="C25" s="85" t="s">
        <v>79</v>
      </c>
      <c r="D25" s="53">
        <v>6.0</v>
      </c>
      <c r="E25" s="50">
        <f t="shared" si="1"/>
        <v>2.4</v>
      </c>
      <c r="F25" s="53">
        <v>1.0</v>
      </c>
      <c r="G25" s="50">
        <f t="shared" si="2"/>
        <v>3.4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10.0</v>
      </c>
      <c r="E26" s="50">
        <f t="shared" si="1"/>
        <v>4</v>
      </c>
      <c r="F26" s="53">
        <v>1.0</v>
      </c>
      <c r="G26" s="50">
        <f t="shared" si="2"/>
        <v>5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10.0</v>
      </c>
      <c r="E27" s="50">
        <v>4.0</v>
      </c>
      <c r="F27" s="53">
        <v>1.0</v>
      </c>
      <c r="G27" s="50">
        <f t="shared" si="2"/>
        <v>5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10.0</v>
      </c>
      <c r="E28" s="50">
        <f t="shared" ref="E28:E39" si="3">(D28*4)/10</f>
        <v>4</v>
      </c>
      <c r="F28" s="53">
        <v>1.0</v>
      </c>
      <c r="G28" s="50">
        <f t="shared" si="2"/>
        <v>5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/>
      <c r="E29" s="50">
        <f t="shared" si="3"/>
        <v>0</v>
      </c>
      <c r="F29" s="53"/>
      <c r="G29" s="50">
        <f t="shared" si="2"/>
        <v>0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10.0</v>
      </c>
      <c r="E30" s="50">
        <f t="shared" si="3"/>
        <v>4</v>
      </c>
      <c r="F30" s="53">
        <v>1.0</v>
      </c>
      <c r="G30" s="50">
        <f t="shared" si="2"/>
        <v>5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10.0</v>
      </c>
      <c r="E31" s="50">
        <f t="shared" si="3"/>
        <v>4</v>
      </c>
      <c r="F31" s="53">
        <v>1.0</v>
      </c>
      <c r="G31" s="50">
        <f t="shared" si="2"/>
        <v>5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8.0</v>
      </c>
      <c r="E32" s="50">
        <f t="shared" si="3"/>
        <v>3.2</v>
      </c>
      <c r="F32" s="53">
        <v>1.0</v>
      </c>
      <c r="G32" s="50">
        <f t="shared" si="2"/>
        <v>4.2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8.0</v>
      </c>
      <c r="E33" s="50">
        <f t="shared" si="3"/>
        <v>3.2</v>
      </c>
      <c r="F33" s="53">
        <v>1.0</v>
      </c>
      <c r="G33" s="50">
        <f t="shared" si="2"/>
        <v>4.2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10.0</v>
      </c>
      <c r="E34" s="50">
        <f t="shared" si="3"/>
        <v>4</v>
      </c>
      <c r="F34" s="53">
        <v>1.0</v>
      </c>
      <c r="G34" s="50">
        <f t="shared" si="2"/>
        <v>5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10.0</v>
      </c>
      <c r="E35" s="50">
        <f t="shared" si="3"/>
        <v>4</v>
      </c>
      <c r="F35" s="53">
        <v>1.0</v>
      </c>
      <c r="G35" s="50">
        <f t="shared" si="2"/>
        <v>5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53">
        <v>10.0</v>
      </c>
      <c r="E36" s="50">
        <f t="shared" si="3"/>
        <v>4</v>
      </c>
      <c r="F36" s="53">
        <v>1.0</v>
      </c>
      <c r="G36" s="50">
        <f t="shared" si="2"/>
        <v>5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53">
        <v>6.0</v>
      </c>
      <c r="E37" s="50">
        <f t="shared" si="3"/>
        <v>2.4</v>
      </c>
      <c r="F37" s="53">
        <v>1.0</v>
      </c>
      <c r="G37" s="50">
        <f t="shared" si="2"/>
        <v>3.4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10.0</v>
      </c>
      <c r="E38" s="50">
        <f t="shared" si="3"/>
        <v>4</v>
      </c>
      <c r="F38" s="53">
        <v>1.0</v>
      </c>
      <c r="G38" s="50">
        <f t="shared" si="2"/>
        <v>5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/>
      <c r="E39" s="50">
        <f t="shared" si="3"/>
        <v>0</v>
      </c>
      <c r="F39" s="53"/>
      <c r="G39" s="50">
        <f t="shared" si="2"/>
        <v>0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4.5"/>
    <col customWidth="1" min="4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53" t="s">
        <v>122</v>
      </c>
      <c r="E1" s="50" t="s">
        <v>118</v>
      </c>
      <c r="F1" s="53" t="s">
        <v>119</v>
      </c>
      <c r="G1" s="53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>
        <v>6.0</v>
      </c>
      <c r="E2" s="50">
        <f t="shared" ref="E2:E39" si="1">(D2*4)/6</f>
        <v>4</v>
      </c>
      <c r="F2" s="53">
        <v>1.0</v>
      </c>
      <c r="G2" s="50">
        <f t="shared" ref="G2:G39" si="2">sum(E2:F2)</f>
        <v>5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>
        <v>6.0</v>
      </c>
      <c r="E3" s="50">
        <f t="shared" si="1"/>
        <v>4</v>
      </c>
      <c r="F3" s="53"/>
      <c r="G3" s="50">
        <f t="shared" si="2"/>
        <v>4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/>
      <c r="E4" s="50">
        <f t="shared" si="1"/>
        <v>0</v>
      </c>
      <c r="F4" s="53">
        <v>1.0</v>
      </c>
      <c r="G4" s="50">
        <f t="shared" si="2"/>
        <v>1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53">
        <v>6.0</v>
      </c>
      <c r="E5" s="50">
        <f t="shared" si="1"/>
        <v>4</v>
      </c>
      <c r="F5" s="53">
        <v>1.0</v>
      </c>
      <c r="G5" s="50">
        <f t="shared" si="2"/>
        <v>5</v>
      </c>
      <c r="H5" s="54"/>
    </row>
    <row r="6" ht="15.75" customHeight="1">
      <c r="A6" s="59">
        <v>5.0</v>
      </c>
      <c r="B6" s="60" t="s">
        <v>50</v>
      </c>
      <c r="C6" s="85" t="s">
        <v>51</v>
      </c>
      <c r="D6" s="53">
        <v>6.0</v>
      </c>
      <c r="E6" s="50">
        <f t="shared" si="1"/>
        <v>4</v>
      </c>
      <c r="F6" s="53">
        <v>1.0</v>
      </c>
      <c r="G6" s="50">
        <f t="shared" si="2"/>
        <v>5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53">
        <v>6.0</v>
      </c>
      <c r="E7" s="50">
        <f t="shared" si="1"/>
        <v>4</v>
      </c>
      <c r="F7" s="53">
        <v>1.0</v>
      </c>
      <c r="G7" s="50">
        <f t="shared" si="2"/>
        <v>5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>
        <v>6.0</v>
      </c>
      <c r="E8" s="50">
        <f t="shared" si="1"/>
        <v>4</v>
      </c>
      <c r="F8" s="53">
        <v>1.0</v>
      </c>
      <c r="G8" s="50">
        <f t="shared" si="2"/>
        <v>5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>
        <v>6.0</v>
      </c>
      <c r="E9" s="50">
        <f t="shared" si="1"/>
        <v>4</v>
      </c>
      <c r="F9" s="53">
        <v>1.0</v>
      </c>
      <c r="G9" s="50">
        <f t="shared" si="2"/>
        <v>5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53"/>
      <c r="E10" s="50">
        <f t="shared" si="1"/>
        <v>0</v>
      </c>
      <c r="F10" s="53">
        <v>1.0</v>
      </c>
      <c r="G10" s="50">
        <f t="shared" si="2"/>
        <v>1</v>
      </c>
      <c r="H10" s="54"/>
    </row>
    <row r="11" ht="15.75" customHeight="1">
      <c r="A11" s="59">
        <v>10.0</v>
      </c>
      <c r="B11" s="60" t="s">
        <v>60</v>
      </c>
      <c r="C11" s="85" t="s">
        <v>61</v>
      </c>
      <c r="D11" s="53">
        <v>6.0</v>
      </c>
      <c r="E11" s="50">
        <f t="shared" si="1"/>
        <v>4</v>
      </c>
      <c r="F11" s="53">
        <v>1.0</v>
      </c>
      <c r="G11" s="50">
        <f t="shared" si="2"/>
        <v>5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53">
        <v>6.0</v>
      </c>
      <c r="E12" s="50">
        <f t="shared" si="1"/>
        <v>4</v>
      </c>
      <c r="F12" s="53"/>
      <c r="G12" s="50">
        <f t="shared" si="2"/>
        <v>4</v>
      </c>
      <c r="H12" s="54"/>
    </row>
    <row r="13" ht="15.75" customHeight="1">
      <c r="A13" s="59">
        <v>12.0</v>
      </c>
      <c r="B13" s="60" t="s">
        <v>4</v>
      </c>
      <c r="C13" s="85" t="s">
        <v>5</v>
      </c>
      <c r="D13" s="53"/>
      <c r="E13" s="50">
        <f t="shared" si="1"/>
        <v>0</v>
      </c>
      <c r="F13" s="53">
        <v>1.0</v>
      </c>
      <c r="G13" s="50">
        <f t="shared" si="2"/>
        <v>1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53">
        <v>6.0</v>
      </c>
      <c r="E14" s="50">
        <f t="shared" si="1"/>
        <v>4</v>
      </c>
      <c r="F14" s="53"/>
      <c r="G14" s="50">
        <f t="shared" si="2"/>
        <v>4</v>
      </c>
      <c r="H14" s="54"/>
    </row>
    <row r="15" ht="15.75" customHeight="1">
      <c r="A15" s="59">
        <v>14.0</v>
      </c>
      <c r="B15" s="60" t="s">
        <v>64</v>
      </c>
      <c r="C15" s="85" t="s">
        <v>65</v>
      </c>
      <c r="D15" s="53">
        <v>3.0</v>
      </c>
      <c r="E15" s="50">
        <f t="shared" si="1"/>
        <v>2</v>
      </c>
      <c r="F15" s="53">
        <v>1.0</v>
      </c>
      <c r="G15" s="50">
        <f t="shared" si="2"/>
        <v>3</v>
      </c>
      <c r="H15" s="54"/>
    </row>
    <row r="16" ht="15.75" customHeight="1">
      <c r="A16" s="59">
        <v>15.0</v>
      </c>
      <c r="B16" s="60" t="s">
        <v>66</v>
      </c>
      <c r="C16" s="85" t="s">
        <v>67</v>
      </c>
      <c r="D16" s="53"/>
      <c r="E16" s="50">
        <f t="shared" si="1"/>
        <v>0</v>
      </c>
      <c r="F16" s="53">
        <v>1.0</v>
      </c>
      <c r="G16" s="50">
        <f t="shared" si="2"/>
        <v>1</v>
      </c>
      <c r="H16" s="54"/>
    </row>
    <row r="17" ht="15.75" customHeight="1">
      <c r="A17" s="59">
        <v>16.0</v>
      </c>
      <c r="B17" s="60" t="s">
        <v>68</v>
      </c>
      <c r="C17" s="85" t="s">
        <v>69</v>
      </c>
      <c r="D17" s="53"/>
      <c r="E17" s="50">
        <f t="shared" si="1"/>
        <v>0</v>
      </c>
      <c r="F17" s="53">
        <v>1.0</v>
      </c>
      <c r="G17" s="50">
        <f t="shared" si="2"/>
        <v>1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88"/>
      <c r="E18" s="50">
        <f t="shared" si="1"/>
        <v>0</v>
      </c>
      <c r="F18" s="88"/>
      <c r="G18" s="68">
        <f t="shared" si="2"/>
        <v>0</v>
      </c>
      <c r="H18" s="54"/>
    </row>
    <row r="19" ht="15.75" customHeight="1">
      <c r="A19" s="59">
        <v>18.0</v>
      </c>
      <c r="B19" s="60" t="s">
        <v>16</v>
      </c>
      <c r="C19" s="85" t="s">
        <v>17</v>
      </c>
      <c r="D19" s="53"/>
      <c r="E19" s="50">
        <f t="shared" si="1"/>
        <v>0</v>
      </c>
      <c r="F19" s="53">
        <v>1.0</v>
      </c>
      <c r="G19" s="50">
        <f t="shared" si="2"/>
        <v>1</v>
      </c>
      <c r="H19" s="54"/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si="1"/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53">
        <v>6.0</v>
      </c>
      <c r="E21" s="50">
        <f t="shared" si="1"/>
        <v>4</v>
      </c>
      <c r="F21" s="53">
        <v>1.0</v>
      </c>
      <c r="G21" s="50">
        <f t="shared" si="2"/>
        <v>5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/>
      <c r="E22" s="50">
        <f t="shared" si="1"/>
        <v>0</v>
      </c>
      <c r="F22" s="53">
        <v>1.0</v>
      </c>
      <c r="G22" s="50">
        <f t="shared" si="2"/>
        <v>1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/>
      <c r="E23" s="50">
        <f t="shared" si="1"/>
        <v>0</v>
      </c>
      <c r="F23" s="53">
        <v>1.0</v>
      </c>
      <c r="G23" s="50">
        <f t="shared" si="2"/>
        <v>1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53"/>
      <c r="E24" s="50">
        <f t="shared" si="1"/>
        <v>0</v>
      </c>
      <c r="F24" s="53"/>
      <c r="G24" s="50">
        <f t="shared" si="2"/>
        <v>0</v>
      </c>
      <c r="H24" s="54"/>
    </row>
    <row r="25" ht="15.75" customHeight="1">
      <c r="A25" s="59">
        <v>24.0</v>
      </c>
      <c r="B25" s="60" t="s">
        <v>78</v>
      </c>
      <c r="C25" s="85" t="s">
        <v>79</v>
      </c>
      <c r="D25" s="53">
        <v>6.0</v>
      </c>
      <c r="E25" s="50">
        <f t="shared" si="1"/>
        <v>4</v>
      </c>
      <c r="F25" s="53">
        <v>1.0</v>
      </c>
      <c r="G25" s="50">
        <f t="shared" si="2"/>
        <v>5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>
        <v>6.0</v>
      </c>
      <c r="E26" s="50">
        <f t="shared" si="1"/>
        <v>4</v>
      </c>
      <c r="F26" s="53">
        <v>1.0</v>
      </c>
      <c r="G26" s="50">
        <f t="shared" si="2"/>
        <v>5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>
        <v>6.0</v>
      </c>
      <c r="E27" s="50">
        <f t="shared" si="1"/>
        <v>4</v>
      </c>
      <c r="F27" s="53">
        <v>1.0</v>
      </c>
      <c r="G27" s="50">
        <f t="shared" si="2"/>
        <v>5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>
        <v>6.0</v>
      </c>
      <c r="E28" s="50">
        <f t="shared" si="1"/>
        <v>4</v>
      </c>
      <c r="F28" s="53">
        <v>1.0</v>
      </c>
      <c r="G28" s="50">
        <f t="shared" si="2"/>
        <v>5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/>
      <c r="E29" s="50">
        <f t="shared" si="1"/>
        <v>0</v>
      </c>
      <c r="F29" s="53"/>
      <c r="G29" s="50">
        <f t="shared" si="2"/>
        <v>0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>
        <v>6.0</v>
      </c>
      <c r="E30" s="50">
        <f t="shared" si="1"/>
        <v>4</v>
      </c>
      <c r="F30" s="53">
        <v>1.0</v>
      </c>
      <c r="G30" s="50">
        <f t="shared" si="2"/>
        <v>5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>
        <v>6.0</v>
      </c>
      <c r="E31" s="50">
        <f t="shared" si="1"/>
        <v>4</v>
      </c>
      <c r="F31" s="53">
        <v>1.0</v>
      </c>
      <c r="G31" s="50">
        <f t="shared" si="2"/>
        <v>5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>
        <v>6.0</v>
      </c>
      <c r="E32" s="50">
        <f t="shared" si="1"/>
        <v>4</v>
      </c>
      <c r="F32" s="53">
        <v>1.0</v>
      </c>
      <c r="G32" s="50">
        <f t="shared" si="2"/>
        <v>5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>
        <v>6.0</v>
      </c>
      <c r="E33" s="50">
        <f t="shared" si="1"/>
        <v>4</v>
      </c>
      <c r="F33" s="53">
        <v>1.0</v>
      </c>
      <c r="G33" s="50">
        <f t="shared" si="2"/>
        <v>5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>
        <v>6.0</v>
      </c>
      <c r="E34" s="50">
        <f t="shared" si="1"/>
        <v>4</v>
      </c>
      <c r="F34" s="53">
        <v>1.0</v>
      </c>
      <c r="G34" s="50">
        <f t="shared" si="2"/>
        <v>5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>
        <v>6.0</v>
      </c>
      <c r="E35" s="50">
        <f t="shared" si="1"/>
        <v>4</v>
      </c>
      <c r="F35" s="53">
        <v>1.0</v>
      </c>
      <c r="G35" s="50">
        <f t="shared" si="2"/>
        <v>5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53">
        <v>6.0</v>
      </c>
      <c r="E36" s="50">
        <f t="shared" si="1"/>
        <v>4</v>
      </c>
      <c r="F36" s="53">
        <v>1.0</v>
      </c>
      <c r="G36" s="50">
        <f t="shared" si="2"/>
        <v>5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53">
        <v>6.0</v>
      </c>
      <c r="E37" s="50">
        <f t="shared" si="1"/>
        <v>4</v>
      </c>
      <c r="F37" s="53">
        <v>1.0</v>
      </c>
      <c r="G37" s="50">
        <f t="shared" si="2"/>
        <v>5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>
        <v>6.0</v>
      </c>
      <c r="E38" s="50">
        <f t="shared" si="1"/>
        <v>4</v>
      </c>
      <c r="F38" s="53">
        <v>1.0</v>
      </c>
      <c r="G38" s="50">
        <f t="shared" si="2"/>
        <v>5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/>
      <c r="E39" s="50">
        <f t="shared" si="1"/>
        <v>0</v>
      </c>
      <c r="F39" s="53"/>
      <c r="G39" s="50">
        <f t="shared" si="2"/>
        <v>0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2.63"/>
    <col customWidth="1" min="3" max="3" width="29.5"/>
    <col customWidth="1" min="4" max="6" width="12.63"/>
    <col customWidth="1" min="8" max="8" width="30.63"/>
  </cols>
  <sheetData>
    <row r="1" ht="15.75" customHeight="1">
      <c r="A1" s="39" t="s">
        <v>23</v>
      </c>
      <c r="B1" s="39" t="s">
        <v>24</v>
      </c>
      <c r="C1" s="81" t="s">
        <v>2</v>
      </c>
      <c r="D1" s="53" t="s">
        <v>122</v>
      </c>
      <c r="E1" s="50" t="s">
        <v>118</v>
      </c>
      <c r="F1" s="53" t="s">
        <v>119</v>
      </c>
      <c r="G1" s="53" t="s">
        <v>109</v>
      </c>
      <c r="H1" s="54" t="s">
        <v>110</v>
      </c>
    </row>
    <row r="2" ht="15.75" customHeight="1">
      <c r="A2" s="45">
        <v>1.0</v>
      </c>
      <c r="B2" s="46" t="s">
        <v>42</v>
      </c>
      <c r="C2" s="84" t="s">
        <v>43</v>
      </c>
      <c r="D2" s="53"/>
      <c r="E2" s="50">
        <f t="shared" ref="E2:E39" si="1">(D2*4)/6</f>
        <v>0</v>
      </c>
      <c r="F2" s="53">
        <v>1.0</v>
      </c>
      <c r="G2" s="50">
        <f t="shared" ref="G2:G39" si="2">sum(E2:F2)</f>
        <v>1</v>
      </c>
      <c r="H2" s="54"/>
    </row>
    <row r="3" ht="15.75" customHeight="1">
      <c r="A3" s="59">
        <v>2.0</v>
      </c>
      <c r="B3" s="60" t="s">
        <v>44</v>
      </c>
      <c r="C3" s="85" t="s">
        <v>45</v>
      </c>
      <c r="D3" s="53"/>
      <c r="E3" s="50">
        <f t="shared" si="1"/>
        <v>0</v>
      </c>
      <c r="F3" s="53">
        <v>1.0</v>
      </c>
      <c r="G3" s="50">
        <f t="shared" si="2"/>
        <v>1</v>
      </c>
      <c r="H3" s="54"/>
    </row>
    <row r="4" ht="15.75" customHeight="1">
      <c r="A4" s="59">
        <v>3.0</v>
      </c>
      <c r="B4" s="60" t="s">
        <v>46</v>
      </c>
      <c r="C4" s="85" t="s">
        <v>47</v>
      </c>
      <c r="D4" s="53"/>
      <c r="E4" s="50">
        <f t="shared" si="1"/>
        <v>0</v>
      </c>
      <c r="F4" s="53"/>
      <c r="G4" s="50">
        <f t="shared" si="2"/>
        <v>0</v>
      </c>
      <c r="H4" s="54"/>
    </row>
    <row r="5" ht="15.75" customHeight="1">
      <c r="A5" s="59">
        <v>4.0</v>
      </c>
      <c r="B5" s="60" t="s">
        <v>48</v>
      </c>
      <c r="C5" s="85" t="s">
        <v>49</v>
      </c>
      <c r="D5" s="53"/>
      <c r="E5" s="50">
        <f t="shared" si="1"/>
        <v>0</v>
      </c>
      <c r="F5" s="53">
        <v>1.0</v>
      </c>
      <c r="G5" s="50">
        <f t="shared" si="2"/>
        <v>1</v>
      </c>
      <c r="H5" s="54"/>
    </row>
    <row r="6" ht="15.75" customHeight="1">
      <c r="A6" s="59">
        <v>5.0</v>
      </c>
      <c r="B6" s="60" t="s">
        <v>50</v>
      </c>
      <c r="C6" s="85" t="s">
        <v>51</v>
      </c>
      <c r="D6" s="53"/>
      <c r="E6" s="50">
        <f t="shared" si="1"/>
        <v>0</v>
      </c>
      <c r="F6" s="53"/>
      <c r="G6" s="50">
        <f t="shared" si="2"/>
        <v>0</v>
      </c>
      <c r="H6" s="54"/>
    </row>
    <row r="7" ht="15.75" customHeight="1">
      <c r="A7" s="59">
        <v>6.0</v>
      </c>
      <c r="B7" s="60" t="s">
        <v>52</v>
      </c>
      <c r="C7" s="85" t="s">
        <v>53</v>
      </c>
      <c r="D7" s="53"/>
      <c r="E7" s="50">
        <f t="shared" si="1"/>
        <v>0</v>
      </c>
      <c r="F7" s="53">
        <v>1.0</v>
      </c>
      <c r="G7" s="50">
        <f t="shared" si="2"/>
        <v>1</v>
      </c>
      <c r="H7" s="54"/>
    </row>
    <row r="8" ht="15.75" customHeight="1">
      <c r="A8" s="59">
        <v>7.0</v>
      </c>
      <c r="B8" s="60" t="s">
        <v>54</v>
      </c>
      <c r="C8" s="85" t="s">
        <v>55</v>
      </c>
      <c r="D8" s="53"/>
      <c r="E8" s="50">
        <f t="shared" si="1"/>
        <v>0</v>
      </c>
      <c r="F8" s="53">
        <v>1.0</v>
      </c>
      <c r="G8" s="50">
        <f t="shared" si="2"/>
        <v>1</v>
      </c>
      <c r="H8" s="54"/>
    </row>
    <row r="9" ht="15.75" customHeight="1">
      <c r="A9" s="59">
        <v>8.0</v>
      </c>
      <c r="B9" s="60" t="s">
        <v>56</v>
      </c>
      <c r="C9" s="85" t="s">
        <v>57</v>
      </c>
      <c r="D9" s="53"/>
      <c r="E9" s="50">
        <f t="shared" si="1"/>
        <v>0</v>
      </c>
      <c r="F9" s="53">
        <v>1.0</v>
      </c>
      <c r="G9" s="50">
        <f t="shared" si="2"/>
        <v>1</v>
      </c>
      <c r="H9" s="54"/>
    </row>
    <row r="10" ht="15.75" customHeight="1">
      <c r="A10" s="59">
        <v>9.0</v>
      </c>
      <c r="B10" s="60" t="s">
        <v>58</v>
      </c>
      <c r="C10" s="85" t="s">
        <v>59</v>
      </c>
      <c r="D10" s="53"/>
      <c r="E10" s="50">
        <f t="shared" si="1"/>
        <v>0</v>
      </c>
      <c r="F10" s="53"/>
      <c r="G10" s="50">
        <f t="shared" si="2"/>
        <v>0</v>
      </c>
      <c r="H10" s="54"/>
    </row>
    <row r="11" ht="15.75" customHeight="1">
      <c r="A11" s="59">
        <v>10.0</v>
      </c>
      <c r="B11" s="60" t="s">
        <v>60</v>
      </c>
      <c r="C11" s="85" t="s">
        <v>61</v>
      </c>
      <c r="D11" s="53"/>
      <c r="E11" s="50">
        <f t="shared" si="1"/>
        <v>0</v>
      </c>
      <c r="F11" s="53">
        <v>1.0</v>
      </c>
      <c r="G11" s="50">
        <f t="shared" si="2"/>
        <v>1</v>
      </c>
      <c r="H11" s="54"/>
    </row>
    <row r="12" ht="15.75" customHeight="1">
      <c r="A12" s="59">
        <v>11.0</v>
      </c>
      <c r="B12" s="60" t="s">
        <v>62</v>
      </c>
      <c r="C12" s="85" t="s">
        <v>63</v>
      </c>
      <c r="D12" s="53"/>
      <c r="E12" s="50">
        <f t="shared" si="1"/>
        <v>0</v>
      </c>
      <c r="F12" s="53"/>
      <c r="G12" s="50">
        <f t="shared" si="2"/>
        <v>0</v>
      </c>
      <c r="H12" s="54"/>
    </row>
    <row r="13" ht="15.75" customHeight="1">
      <c r="A13" s="59">
        <v>12.0</v>
      </c>
      <c r="B13" s="60" t="s">
        <v>4</v>
      </c>
      <c r="C13" s="85" t="s">
        <v>5</v>
      </c>
      <c r="D13" s="53"/>
      <c r="E13" s="50">
        <f t="shared" si="1"/>
        <v>0</v>
      </c>
      <c r="F13" s="53"/>
      <c r="G13" s="50">
        <f t="shared" si="2"/>
        <v>0</v>
      </c>
      <c r="H13" s="54"/>
    </row>
    <row r="14" ht="15.75" customHeight="1">
      <c r="A14" s="59">
        <v>13.0</v>
      </c>
      <c r="B14" s="60" t="s">
        <v>6</v>
      </c>
      <c r="C14" s="85" t="s">
        <v>7</v>
      </c>
      <c r="D14" s="53"/>
      <c r="E14" s="50">
        <f t="shared" si="1"/>
        <v>0</v>
      </c>
      <c r="F14" s="53">
        <v>1.0</v>
      </c>
      <c r="G14" s="50">
        <f t="shared" si="2"/>
        <v>1</v>
      </c>
      <c r="H14" s="54"/>
    </row>
    <row r="15" ht="15.75" customHeight="1">
      <c r="A15" s="59">
        <v>14.0</v>
      </c>
      <c r="B15" s="60" t="s">
        <v>64</v>
      </c>
      <c r="C15" s="85" t="s">
        <v>65</v>
      </c>
      <c r="D15" s="53"/>
      <c r="E15" s="50">
        <f t="shared" si="1"/>
        <v>0</v>
      </c>
      <c r="F15" s="53">
        <v>1.0</v>
      </c>
      <c r="G15" s="50">
        <f t="shared" si="2"/>
        <v>1</v>
      </c>
      <c r="H15" s="54"/>
    </row>
    <row r="16" ht="15.75" customHeight="1">
      <c r="A16" s="59">
        <v>15.0</v>
      </c>
      <c r="B16" s="60" t="s">
        <v>66</v>
      </c>
      <c r="C16" s="85" t="s">
        <v>67</v>
      </c>
      <c r="D16" s="53"/>
      <c r="E16" s="50">
        <f t="shared" si="1"/>
        <v>0</v>
      </c>
      <c r="F16" s="53">
        <v>1.0</v>
      </c>
      <c r="G16" s="50">
        <f t="shared" si="2"/>
        <v>1</v>
      </c>
      <c r="H16" s="54"/>
    </row>
    <row r="17" ht="15.75" customHeight="1">
      <c r="A17" s="59">
        <v>16.0</v>
      </c>
      <c r="B17" s="60" t="s">
        <v>68</v>
      </c>
      <c r="C17" s="85" t="s">
        <v>69</v>
      </c>
      <c r="D17" s="53"/>
      <c r="E17" s="50">
        <f t="shared" si="1"/>
        <v>0</v>
      </c>
      <c r="F17" s="53">
        <v>1.0</v>
      </c>
      <c r="G17" s="50">
        <f t="shared" si="2"/>
        <v>1</v>
      </c>
      <c r="H17" s="54"/>
    </row>
    <row r="18" ht="15.75" customHeight="1">
      <c r="A18" s="59">
        <v>17.0</v>
      </c>
      <c r="B18" s="60" t="s">
        <v>70</v>
      </c>
      <c r="C18" s="85" t="s">
        <v>71</v>
      </c>
      <c r="D18" s="53"/>
      <c r="E18" s="50">
        <f t="shared" si="1"/>
        <v>0</v>
      </c>
      <c r="F18" s="86"/>
      <c r="G18" s="50">
        <f t="shared" si="2"/>
        <v>0</v>
      </c>
      <c r="H18" s="54" t="s">
        <v>123</v>
      </c>
    </row>
    <row r="19" ht="15.75" customHeight="1">
      <c r="A19" s="59">
        <v>18.0</v>
      </c>
      <c r="B19" s="60" t="s">
        <v>16</v>
      </c>
      <c r="C19" s="85" t="s">
        <v>17</v>
      </c>
      <c r="D19" s="53"/>
      <c r="E19" s="50">
        <f t="shared" si="1"/>
        <v>0</v>
      </c>
      <c r="F19" s="53"/>
      <c r="G19" s="50">
        <f t="shared" si="2"/>
        <v>0</v>
      </c>
      <c r="H19" s="54"/>
    </row>
    <row r="20" ht="15.75" customHeight="1">
      <c r="A20" s="59">
        <v>19.0</v>
      </c>
      <c r="B20" s="60" t="s">
        <v>9</v>
      </c>
      <c r="C20" s="85" t="s">
        <v>10</v>
      </c>
      <c r="D20" s="53"/>
      <c r="E20" s="50">
        <f t="shared" si="1"/>
        <v>0</v>
      </c>
      <c r="F20" s="53"/>
      <c r="G20" s="50">
        <f t="shared" si="2"/>
        <v>0</v>
      </c>
      <c r="H20" s="54"/>
    </row>
    <row r="21" ht="15.75" customHeight="1">
      <c r="A21" s="59">
        <v>20.0</v>
      </c>
      <c r="B21" s="60" t="s">
        <v>72</v>
      </c>
      <c r="C21" s="85" t="s">
        <v>73</v>
      </c>
      <c r="D21" s="53"/>
      <c r="E21" s="50">
        <f t="shared" si="1"/>
        <v>0</v>
      </c>
      <c r="F21" s="53"/>
      <c r="G21" s="50">
        <f t="shared" si="2"/>
        <v>0</v>
      </c>
      <c r="H21" s="54"/>
    </row>
    <row r="22" ht="15.75" customHeight="1">
      <c r="A22" s="59">
        <v>21.0</v>
      </c>
      <c r="B22" s="60" t="s">
        <v>74</v>
      </c>
      <c r="C22" s="85" t="s">
        <v>75</v>
      </c>
      <c r="D22" s="53"/>
      <c r="E22" s="50">
        <f t="shared" si="1"/>
        <v>0</v>
      </c>
      <c r="F22" s="53"/>
      <c r="G22" s="50">
        <f t="shared" si="2"/>
        <v>0</v>
      </c>
      <c r="H22" s="54"/>
    </row>
    <row r="23" ht="15.75" customHeight="1">
      <c r="A23" s="59">
        <v>22.0</v>
      </c>
      <c r="B23" s="60" t="s">
        <v>76</v>
      </c>
      <c r="C23" s="85" t="s">
        <v>77</v>
      </c>
      <c r="D23" s="53"/>
      <c r="E23" s="50">
        <f t="shared" si="1"/>
        <v>0</v>
      </c>
      <c r="F23" s="53">
        <v>1.0</v>
      </c>
      <c r="G23" s="50">
        <f t="shared" si="2"/>
        <v>1</v>
      </c>
      <c r="H23" s="54"/>
    </row>
    <row r="24" ht="15.75" customHeight="1">
      <c r="A24" s="59">
        <v>23.0</v>
      </c>
      <c r="B24" s="60" t="s">
        <v>11</v>
      </c>
      <c r="C24" s="85" t="s">
        <v>12</v>
      </c>
      <c r="D24" s="53"/>
      <c r="E24" s="50">
        <f t="shared" si="1"/>
        <v>0</v>
      </c>
      <c r="F24" s="53"/>
      <c r="G24" s="50">
        <f t="shared" si="2"/>
        <v>0</v>
      </c>
      <c r="H24" s="54"/>
    </row>
    <row r="25" ht="15.75" customHeight="1">
      <c r="A25" s="59">
        <v>24.0</v>
      </c>
      <c r="B25" s="60" t="s">
        <v>78</v>
      </c>
      <c r="C25" s="85" t="s">
        <v>79</v>
      </c>
      <c r="D25" s="53"/>
      <c r="E25" s="50">
        <f t="shared" si="1"/>
        <v>0</v>
      </c>
      <c r="F25" s="53">
        <v>1.0</v>
      </c>
      <c r="G25" s="50">
        <f t="shared" si="2"/>
        <v>1</v>
      </c>
      <c r="H25" s="54"/>
    </row>
    <row r="26" ht="15.75" customHeight="1">
      <c r="A26" s="59">
        <v>25.0</v>
      </c>
      <c r="B26" s="60" t="s">
        <v>80</v>
      </c>
      <c r="C26" s="85" t="s">
        <v>81</v>
      </c>
      <c r="D26" s="53"/>
      <c r="E26" s="50">
        <f t="shared" si="1"/>
        <v>0</v>
      </c>
      <c r="F26" s="53">
        <v>1.0</v>
      </c>
      <c r="G26" s="50">
        <f t="shared" si="2"/>
        <v>1</v>
      </c>
      <c r="H26" s="54"/>
    </row>
    <row r="27" ht="15.75" customHeight="1">
      <c r="A27" s="59">
        <v>26.0</v>
      </c>
      <c r="B27" s="60" t="s">
        <v>82</v>
      </c>
      <c r="C27" s="85" t="s">
        <v>83</v>
      </c>
      <c r="D27" s="53"/>
      <c r="E27" s="50">
        <f t="shared" si="1"/>
        <v>0</v>
      </c>
      <c r="F27" s="53">
        <v>1.0</v>
      </c>
      <c r="G27" s="50">
        <f t="shared" si="2"/>
        <v>1</v>
      </c>
      <c r="H27" s="54"/>
    </row>
    <row r="28" ht="15.75" customHeight="1">
      <c r="A28" s="59">
        <v>27.0</v>
      </c>
      <c r="B28" s="60" t="s">
        <v>84</v>
      </c>
      <c r="C28" s="85" t="s">
        <v>85</v>
      </c>
      <c r="D28" s="53"/>
      <c r="E28" s="50">
        <f t="shared" si="1"/>
        <v>0</v>
      </c>
      <c r="F28" s="92">
        <v>1.0</v>
      </c>
      <c r="G28" s="50">
        <f t="shared" si="2"/>
        <v>1</v>
      </c>
      <c r="H28" s="54"/>
    </row>
    <row r="29" ht="15.75" customHeight="1">
      <c r="A29" s="59">
        <v>28.0</v>
      </c>
      <c r="B29" s="60" t="s">
        <v>13</v>
      </c>
      <c r="C29" s="85" t="s">
        <v>14</v>
      </c>
      <c r="D29" s="53"/>
      <c r="E29" s="50">
        <f t="shared" si="1"/>
        <v>0</v>
      </c>
      <c r="F29" s="53"/>
      <c r="G29" s="50">
        <f t="shared" si="2"/>
        <v>0</v>
      </c>
      <c r="H29" s="54"/>
    </row>
    <row r="30" ht="15.75" customHeight="1">
      <c r="A30" s="59">
        <v>29.0</v>
      </c>
      <c r="B30" s="60" t="s">
        <v>86</v>
      </c>
      <c r="C30" s="85" t="s">
        <v>87</v>
      </c>
      <c r="D30" s="53"/>
      <c r="E30" s="50">
        <f t="shared" si="1"/>
        <v>0</v>
      </c>
      <c r="F30" s="53"/>
      <c r="G30" s="50">
        <f t="shared" si="2"/>
        <v>0</v>
      </c>
      <c r="H30" s="54"/>
    </row>
    <row r="31" ht="15.75" customHeight="1">
      <c r="A31" s="59">
        <v>30.0</v>
      </c>
      <c r="B31" s="60" t="s">
        <v>88</v>
      </c>
      <c r="C31" s="85" t="s">
        <v>89</v>
      </c>
      <c r="D31" s="53"/>
      <c r="E31" s="50">
        <f t="shared" si="1"/>
        <v>0</v>
      </c>
      <c r="F31" s="53">
        <v>1.0</v>
      </c>
      <c r="G31" s="50">
        <f t="shared" si="2"/>
        <v>1</v>
      </c>
      <c r="H31" s="54"/>
    </row>
    <row r="32" ht="15.75" customHeight="1">
      <c r="A32" s="59">
        <v>31.0</v>
      </c>
      <c r="B32" s="60" t="s">
        <v>90</v>
      </c>
      <c r="C32" s="85" t="s">
        <v>91</v>
      </c>
      <c r="D32" s="53"/>
      <c r="E32" s="50">
        <f t="shared" si="1"/>
        <v>0</v>
      </c>
      <c r="F32" s="53">
        <v>1.0</v>
      </c>
      <c r="G32" s="50">
        <f t="shared" si="2"/>
        <v>1</v>
      </c>
      <c r="H32" s="54"/>
    </row>
    <row r="33" ht="15.75" customHeight="1">
      <c r="A33" s="59">
        <v>32.0</v>
      </c>
      <c r="B33" s="60" t="s">
        <v>92</v>
      </c>
      <c r="C33" s="85" t="s">
        <v>93</v>
      </c>
      <c r="D33" s="53"/>
      <c r="E33" s="50">
        <f t="shared" si="1"/>
        <v>0</v>
      </c>
      <c r="F33" s="53">
        <v>1.0</v>
      </c>
      <c r="G33" s="50">
        <f t="shared" si="2"/>
        <v>1</v>
      </c>
      <c r="H33" s="54"/>
    </row>
    <row r="34" ht="15.75" customHeight="1">
      <c r="A34" s="59">
        <v>33.0</v>
      </c>
      <c r="B34" s="60" t="s">
        <v>94</v>
      </c>
      <c r="C34" s="85" t="s">
        <v>95</v>
      </c>
      <c r="D34" s="53"/>
      <c r="E34" s="50">
        <f t="shared" si="1"/>
        <v>0</v>
      </c>
      <c r="F34" s="53">
        <v>1.0</v>
      </c>
      <c r="G34" s="50">
        <f t="shared" si="2"/>
        <v>1</v>
      </c>
      <c r="H34" s="54"/>
    </row>
    <row r="35" ht="15.75" customHeight="1">
      <c r="A35" s="59">
        <v>34.0</v>
      </c>
      <c r="B35" s="60" t="s">
        <v>96</v>
      </c>
      <c r="C35" s="85" t="s">
        <v>97</v>
      </c>
      <c r="D35" s="53"/>
      <c r="E35" s="50">
        <f t="shared" si="1"/>
        <v>0</v>
      </c>
      <c r="F35" s="53">
        <v>1.0</v>
      </c>
      <c r="G35" s="50">
        <f t="shared" si="2"/>
        <v>1</v>
      </c>
      <c r="H35" s="54"/>
    </row>
    <row r="36" ht="15.75" customHeight="1">
      <c r="A36" s="59">
        <v>35.0</v>
      </c>
      <c r="B36" s="60" t="s">
        <v>98</v>
      </c>
      <c r="C36" s="85" t="s">
        <v>99</v>
      </c>
      <c r="D36" s="53"/>
      <c r="E36" s="50">
        <f t="shared" si="1"/>
        <v>0</v>
      </c>
      <c r="F36" s="53">
        <v>1.0</v>
      </c>
      <c r="G36" s="50">
        <f t="shared" si="2"/>
        <v>1</v>
      </c>
      <c r="H36" s="54"/>
    </row>
    <row r="37" ht="15.75" customHeight="1">
      <c r="A37" s="59">
        <v>36.0</v>
      </c>
      <c r="B37" s="60" t="s">
        <v>100</v>
      </c>
      <c r="C37" s="85" t="s">
        <v>101</v>
      </c>
      <c r="D37" s="53"/>
      <c r="E37" s="50">
        <f t="shared" si="1"/>
        <v>0</v>
      </c>
      <c r="F37" s="53">
        <v>1.0</v>
      </c>
      <c r="G37" s="50">
        <f t="shared" si="2"/>
        <v>1</v>
      </c>
      <c r="H37" s="54"/>
    </row>
    <row r="38" ht="15.75" customHeight="1">
      <c r="A38" s="59">
        <v>37.0</v>
      </c>
      <c r="B38" s="60" t="s">
        <v>102</v>
      </c>
      <c r="C38" s="85" t="s">
        <v>103</v>
      </c>
      <c r="D38" s="53"/>
      <c r="E38" s="50">
        <f t="shared" si="1"/>
        <v>0</v>
      </c>
      <c r="F38" s="53">
        <v>1.0</v>
      </c>
      <c r="G38" s="50">
        <f t="shared" si="2"/>
        <v>1</v>
      </c>
      <c r="H38" s="54"/>
    </row>
    <row r="39" ht="15.75" customHeight="1">
      <c r="A39" s="59">
        <v>38.0</v>
      </c>
      <c r="B39" s="60" t="s">
        <v>104</v>
      </c>
      <c r="C39" s="85" t="s">
        <v>105</v>
      </c>
      <c r="D39" s="53"/>
      <c r="E39" s="50">
        <f t="shared" si="1"/>
        <v>0</v>
      </c>
      <c r="F39" s="53"/>
      <c r="G39" s="50">
        <f t="shared" si="2"/>
        <v>0</v>
      </c>
      <c r="H39" s="54"/>
    </row>
    <row r="40" ht="15.75" customHeight="1">
      <c r="D40" s="27"/>
      <c r="E40" s="89"/>
      <c r="F40" s="27"/>
      <c r="G40" s="27"/>
    </row>
    <row r="41" ht="15.75" customHeight="1">
      <c r="D41" s="27"/>
      <c r="E41" s="89"/>
      <c r="F41" s="27"/>
      <c r="G41" s="27"/>
    </row>
    <row r="42" ht="15.75" customHeight="1">
      <c r="D42" s="27"/>
      <c r="E42" s="89"/>
      <c r="F42" s="27"/>
      <c r="G42" s="27"/>
    </row>
    <row r="43" ht="15.75" customHeight="1">
      <c r="D43" s="27"/>
      <c r="E43" s="89"/>
      <c r="F43" s="27"/>
      <c r="G43" s="27"/>
    </row>
    <row r="44" ht="15.75" customHeight="1">
      <c r="D44" s="27"/>
      <c r="E44" s="89"/>
      <c r="F44" s="27"/>
      <c r="G44" s="27"/>
    </row>
    <row r="45" ht="15.75" customHeight="1">
      <c r="D45" s="27"/>
      <c r="E45" s="89"/>
      <c r="F45" s="27"/>
      <c r="G45" s="27"/>
    </row>
    <row r="46" ht="15.75" customHeight="1">
      <c r="D46" s="27"/>
      <c r="E46" s="89"/>
      <c r="F46" s="27"/>
      <c r="G46" s="27"/>
    </row>
    <row r="47" ht="15.75" customHeight="1">
      <c r="D47" s="27"/>
      <c r="E47" s="89"/>
      <c r="F47" s="27"/>
      <c r="G47" s="27"/>
    </row>
    <row r="48" ht="15.75" customHeight="1">
      <c r="D48" s="27"/>
      <c r="E48" s="89"/>
      <c r="F48" s="27"/>
      <c r="G48" s="27"/>
    </row>
    <row r="49" ht="15.75" customHeight="1">
      <c r="D49" s="27"/>
      <c r="E49" s="89"/>
      <c r="F49" s="27"/>
      <c r="G49" s="27"/>
    </row>
    <row r="50" ht="15.75" customHeight="1">
      <c r="D50" s="27"/>
      <c r="E50" s="89"/>
      <c r="F50" s="27"/>
      <c r="G50" s="27"/>
    </row>
    <row r="51" ht="15.75" customHeight="1">
      <c r="D51" s="27"/>
      <c r="E51" s="89"/>
      <c r="F51" s="27"/>
      <c r="G51" s="27"/>
    </row>
    <row r="52" ht="15.75" customHeight="1">
      <c r="D52" s="27"/>
      <c r="E52" s="89"/>
      <c r="F52" s="27"/>
      <c r="G52" s="27"/>
    </row>
    <row r="53" ht="15.75" customHeight="1">
      <c r="D53" s="27"/>
      <c r="E53" s="89"/>
      <c r="F53" s="27"/>
      <c r="G53" s="27"/>
    </row>
    <row r="54" ht="15.75" customHeight="1">
      <c r="D54" s="27"/>
      <c r="E54" s="89"/>
      <c r="F54" s="27"/>
      <c r="G54" s="27"/>
    </row>
    <row r="55" ht="15.75" customHeight="1">
      <c r="D55" s="27"/>
      <c r="E55" s="89"/>
      <c r="F55" s="27"/>
      <c r="G55" s="27"/>
    </row>
    <row r="56" ht="15.75" customHeight="1">
      <c r="D56" s="27"/>
      <c r="E56" s="89"/>
      <c r="F56" s="27"/>
      <c r="G56" s="27"/>
    </row>
    <row r="57" ht="15.75" customHeight="1">
      <c r="D57" s="27"/>
      <c r="E57" s="89"/>
      <c r="F57" s="27"/>
      <c r="G57" s="27"/>
    </row>
    <row r="58" ht="15.75" customHeight="1">
      <c r="D58" s="27"/>
      <c r="E58" s="89"/>
      <c r="F58" s="27"/>
      <c r="G58" s="27"/>
    </row>
    <row r="59" ht="15.75" customHeight="1">
      <c r="D59" s="27"/>
      <c r="E59" s="89"/>
      <c r="F59" s="27"/>
      <c r="G59" s="27"/>
    </row>
    <row r="60" ht="15.75" customHeight="1">
      <c r="D60" s="27"/>
      <c r="E60" s="89"/>
      <c r="F60" s="27"/>
      <c r="G60" s="27"/>
    </row>
    <row r="61" ht="15.75" customHeight="1">
      <c r="D61" s="27"/>
      <c r="E61" s="89"/>
      <c r="F61" s="27"/>
      <c r="G61" s="27"/>
    </row>
    <row r="62" ht="15.75" customHeight="1">
      <c r="D62" s="27"/>
      <c r="E62" s="89"/>
      <c r="F62" s="27"/>
      <c r="G62" s="27"/>
    </row>
    <row r="63" ht="15.75" customHeight="1">
      <c r="D63" s="27"/>
      <c r="E63" s="89"/>
      <c r="F63" s="27"/>
      <c r="G63" s="27"/>
    </row>
    <row r="64" ht="15.75" customHeight="1">
      <c r="D64" s="27"/>
      <c r="E64" s="89"/>
      <c r="F64" s="27"/>
      <c r="G64" s="27"/>
    </row>
    <row r="65" ht="15.75" customHeight="1">
      <c r="D65" s="27"/>
      <c r="E65" s="89"/>
      <c r="F65" s="27"/>
      <c r="G65" s="27"/>
    </row>
    <row r="66" ht="15.75" customHeight="1">
      <c r="D66" s="27"/>
      <c r="E66" s="89"/>
      <c r="F66" s="27"/>
      <c r="G66" s="27"/>
    </row>
    <row r="67" ht="15.75" customHeight="1">
      <c r="D67" s="27"/>
      <c r="E67" s="89"/>
      <c r="F67" s="27"/>
      <c r="G67" s="27"/>
    </row>
    <row r="68" ht="15.75" customHeight="1">
      <c r="D68" s="27"/>
      <c r="E68" s="89"/>
      <c r="F68" s="27"/>
      <c r="G68" s="27"/>
    </row>
    <row r="69" ht="15.75" customHeight="1">
      <c r="D69" s="27"/>
      <c r="E69" s="89"/>
      <c r="F69" s="27"/>
      <c r="G69" s="27"/>
    </row>
    <row r="70" ht="15.75" customHeight="1">
      <c r="D70" s="27"/>
      <c r="E70" s="89"/>
      <c r="F70" s="27"/>
      <c r="G70" s="27"/>
    </row>
    <row r="71" ht="15.75" customHeight="1">
      <c r="D71" s="27"/>
      <c r="E71" s="89"/>
      <c r="F71" s="27"/>
      <c r="G71" s="27"/>
    </row>
    <row r="72" ht="15.75" customHeight="1">
      <c r="D72" s="27"/>
      <c r="E72" s="89"/>
      <c r="F72" s="27"/>
      <c r="G72" s="27"/>
    </row>
    <row r="73" ht="15.75" customHeight="1">
      <c r="D73" s="27"/>
      <c r="E73" s="89"/>
      <c r="F73" s="27"/>
      <c r="G73" s="27"/>
    </row>
    <row r="74" ht="15.75" customHeight="1">
      <c r="D74" s="27"/>
      <c r="E74" s="89"/>
      <c r="F74" s="27"/>
      <c r="G74" s="27"/>
    </row>
    <row r="75" ht="15.75" customHeight="1">
      <c r="D75" s="27"/>
      <c r="E75" s="89"/>
      <c r="F75" s="27"/>
      <c r="G75" s="27"/>
    </row>
    <row r="76" ht="15.75" customHeight="1">
      <c r="D76" s="27"/>
      <c r="E76" s="89"/>
      <c r="F76" s="27"/>
      <c r="G76" s="27"/>
    </row>
    <row r="77" ht="15.75" customHeight="1">
      <c r="D77" s="27"/>
      <c r="E77" s="89"/>
      <c r="F77" s="27"/>
      <c r="G77" s="27"/>
    </row>
    <row r="78" ht="15.75" customHeight="1">
      <c r="D78" s="27"/>
      <c r="E78" s="89"/>
      <c r="F78" s="27"/>
      <c r="G78" s="27"/>
    </row>
    <row r="79" ht="15.75" customHeight="1">
      <c r="D79" s="27"/>
      <c r="E79" s="89"/>
      <c r="F79" s="27"/>
      <c r="G79" s="27"/>
    </row>
    <row r="80" ht="15.75" customHeight="1">
      <c r="D80" s="27"/>
      <c r="E80" s="89"/>
      <c r="F80" s="27"/>
      <c r="G80" s="27"/>
    </row>
    <row r="81" ht="15.75" customHeight="1">
      <c r="D81" s="27"/>
      <c r="E81" s="89"/>
      <c r="F81" s="27"/>
      <c r="G81" s="27"/>
    </row>
    <row r="82" ht="15.75" customHeight="1">
      <c r="D82" s="27"/>
      <c r="E82" s="89"/>
      <c r="F82" s="27"/>
      <c r="G82" s="27"/>
    </row>
    <row r="83" ht="15.75" customHeight="1">
      <c r="D83" s="27"/>
      <c r="E83" s="89"/>
      <c r="F83" s="27"/>
      <c r="G83" s="27"/>
    </row>
    <row r="84" ht="15.75" customHeight="1">
      <c r="D84" s="27"/>
      <c r="E84" s="89"/>
      <c r="F84" s="27"/>
      <c r="G84" s="27"/>
    </row>
    <row r="85" ht="15.75" customHeight="1">
      <c r="D85" s="27"/>
      <c r="E85" s="89"/>
      <c r="F85" s="27"/>
      <c r="G85" s="27"/>
    </row>
    <row r="86" ht="15.75" customHeight="1">
      <c r="D86" s="27"/>
      <c r="E86" s="89"/>
      <c r="F86" s="27"/>
      <c r="G86" s="27"/>
    </row>
    <row r="87" ht="15.75" customHeight="1">
      <c r="D87" s="27"/>
      <c r="E87" s="89"/>
      <c r="F87" s="27"/>
      <c r="G87" s="27"/>
    </row>
    <row r="88" ht="15.75" customHeight="1">
      <c r="D88" s="27"/>
      <c r="E88" s="89"/>
      <c r="F88" s="27"/>
      <c r="G88" s="27"/>
    </row>
    <row r="89" ht="15.75" customHeight="1">
      <c r="D89" s="27"/>
      <c r="E89" s="89"/>
      <c r="F89" s="27"/>
      <c r="G89" s="27"/>
    </row>
    <row r="90" ht="15.75" customHeight="1">
      <c r="D90" s="27"/>
      <c r="E90" s="89"/>
      <c r="F90" s="27"/>
      <c r="G90" s="27"/>
    </row>
    <row r="91" ht="15.75" customHeight="1">
      <c r="D91" s="27"/>
      <c r="E91" s="89"/>
      <c r="F91" s="27"/>
      <c r="G91" s="27"/>
    </row>
    <row r="92" ht="15.75" customHeight="1">
      <c r="D92" s="27"/>
      <c r="E92" s="89"/>
      <c r="F92" s="27"/>
      <c r="G92" s="27"/>
    </row>
    <row r="93" ht="15.75" customHeight="1">
      <c r="D93" s="27"/>
      <c r="E93" s="89"/>
      <c r="F93" s="27"/>
      <c r="G93" s="27"/>
    </row>
    <row r="94" ht="15.75" customHeight="1">
      <c r="D94" s="27"/>
      <c r="E94" s="89"/>
      <c r="F94" s="27"/>
      <c r="G94" s="27"/>
    </row>
    <row r="95" ht="15.75" customHeight="1">
      <c r="D95" s="27"/>
      <c r="E95" s="89"/>
      <c r="F95" s="27"/>
      <c r="G95" s="27"/>
    </row>
    <row r="96" ht="15.75" customHeight="1">
      <c r="D96" s="27"/>
      <c r="E96" s="89"/>
      <c r="F96" s="27"/>
      <c r="G96" s="27"/>
    </row>
    <row r="97" ht="15.75" customHeight="1">
      <c r="D97" s="27"/>
      <c r="E97" s="89"/>
      <c r="F97" s="27"/>
      <c r="G97" s="27"/>
    </row>
    <row r="98" ht="15.75" customHeight="1">
      <c r="D98" s="27"/>
      <c r="E98" s="89"/>
      <c r="F98" s="27"/>
      <c r="G98" s="27"/>
    </row>
    <row r="99" ht="15.75" customHeight="1">
      <c r="D99" s="27"/>
      <c r="E99" s="89"/>
      <c r="F99" s="27"/>
      <c r="G99" s="27"/>
    </row>
    <row r="100" ht="15.75" customHeight="1">
      <c r="D100" s="27"/>
      <c r="E100" s="89"/>
      <c r="F100" s="27"/>
      <c r="G100" s="27"/>
    </row>
    <row r="101" ht="15.75" customHeight="1">
      <c r="D101" s="27"/>
      <c r="E101" s="89"/>
      <c r="F101" s="27"/>
      <c r="G101" s="27"/>
    </row>
    <row r="102" ht="15.75" customHeight="1">
      <c r="D102" s="27"/>
      <c r="E102" s="89"/>
      <c r="F102" s="27"/>
      <c r="G102" s="27"/>
    </row>
    <row r="103" ht="15.75" customHeight="1">
      <c r="D103" s="27"/>
      <c r="E103" s="89"/>
      <c r="F103" s="27"/>
      <c r="G103" s="27"/>
    </row>
    <row r="104" ht="15.75" customHeight="1">
      <c r="D104" s="27"/>
      <c r="E104" s="89"/>
      <c r="F104" s="27"/>
      <c r="G104" s="27"/>
    </row>
    <row r="105" ht="15.75" customHeight="1">
      <c r="D105" s="27"/>
      <c r="E105" s="89"/>
      <c r="F105" s="27"/>
      <c r="G105" s="27"/>
    </row>
    <row r="106" ht="15.75" customHeight="1">
      <c r="D106" s="27"/>
      <c r="E106" s="89"/>
      <c r="F106" s="27"/>
      <c r="G106" s="27"/>
    </row>
    <row r="107" ht="15.75" customHeight="1">
      <c r="D107" s="27"/>
      <c r="E107" s="89"/>
      <c r="F107" s="27"/>
      <c r="G107" s="27"/>
    </row>
    <row r="108" ht="15.75" customHeight="1">
      <c r="D108" s="27"/>
      <c r="E108" s="89"/>
      <c r="F108" s="27"/>
      <c r="G108" s="27"/>
    </row>
    <row r="109" ht="15.75" customHeight="1">
      <c r="D109" s="27"/>
      <c r="E109" s="89"/>
      <c r="F109" s="27"/>
      <c r="G109" s="27"/>
    </row>
    <row r="110" ht="15.75" customHeight="1">
      <c r="D110" s="27"/>
      <c r="E110" s="89"/>
      <c r="F110" s="27"/>
      <c r="G110" s="27"/>
    </row>
    <row r="111" ht="15.75" customHeight="1">
      <c r="D111" s="27"/>
      <c r="E111" s="89"/>
      <c r="F111" s="27"/>
      <c r="G111" s="27"/>
    </row>
    <row r="112" ht="15.75" customHeight="1">
      <c r="D112" s="27"/>
      <c r="E112" s="89"/>
      <c r="F112" s="27"/>
      <c r="G112" s="27"/>
    </row>
    <row r="113" ht="15.75" customHeight="1">
      <c r="D113" s="27"/>
      <c r="E113" s="89"/>
      <c r="F113" s="27"/>
      <c r="G113" s="27"/>
    </row>
    <row r="114" ht="15.75" customHeight="1">
      <c r="D114" s="27"/>
      <c r="E114" s="89"/>
      <c r="F114" s="27"/>
      <c r="G114" s="27"/>
    </row>
    <row r="115" ht="15.75" customHeight="1">
      <c r="D115" s="27"/>
      <c r="E115" s="89"/>
      <c r="F115" s="27"/>
      <c r="G115" s="27"/>
    </row>
    <row r="116" ht="15.75" customHeight="1">
      <c r="D116" s="27"/>
      <c r="E116" s="89"/>
      <c r="F116" s="27"/>
      <c r="G116" s="27"/>
    </row>
    <row r="117" ht="15.75" customHeight="1">
      <c r="D117" s="27"/>
      <c r="E117" s="89"/>
      <c r="F117" s="27"/>
      <c r="G117" s="27"/>
    </row>
    <row r="118" ht="15.75" customHeight="1">
      <c r="D118" s="27"/>
      <c r="E118" s="89"/>
      <c r="F118" s="27"/>
      <c r="G118" s="27"/>
    </row>
    <row r="119" ht="15.75" customHeight="1">
      <c r="D119" s="27"/>
      <c r="E119" s="89"/>
      <c r="F119" s="27"/>
      <c r="G119" s="27"/>
    </row>
    <row r="120" ht="15.75" customHeight="1">
      <c r="D120" s="27"/>
      <c r="E120" s="89"/>
      <c r="F120" s="27"/>
      <c r="G120" s="27"/>
    </row>
    <row r="121" ht="15.75" customHeight="1">
      <c r="D121" s="27"/>
      <c r="E121" s="89"/>
      <c r="F121" s="27"/>
      <c r="G121" s="27"/>
    </row>
    <row r="122" ht="15.75" customHeight="1">
      <c r="D122" s="27"/>
      <c r="E122" s="89"/>
      <c r="F122" s="27"/>
      <c r="G122" s="27"/>
    </row>
    <row r="123" ht="15.75" customHeight="1">
      <c r="D123" s="27"/>
      <c r="E123" s="89"/>
      <c r="F123" s="27"/>
      <c r="G123" s="27"/>
    </row>
    <row r="124" ht="15.75" customHeight="1">
      <c r="D124" s="27"/>
      <c r="E124" s="89"/>
      <c r="F124" s="27"/>
      <c r="G124" s="27"/>
    </row>
    <row r="125" ht="15.75" customHeight="1">
      <c r="D125" s="27"/>
      <c r="E125" s="89"/>
      <c r="F125" s="27"/>
      <c r="G125" s="27"/>
    </row>
    <row r="126" ht="15.75" customHeight="1">
      <c r="D126" s="27"/>
      <c r="E126" s="89"/>
      <c r="F126" s="27"/>
      <c r="G126" s="27"/>
    </row>
    <row r="127" ht="15.75" customHeight="1">
      <c r="D127" s="27"/>
      <c r="E127" s="89"/>
      <c r="F127" s="27"/>
      <c r="G127" s="27"/>
    </row>
    <row r="128" ht="15.75" customHeight="1">
      <c r="D128" s="27"/>
      <c r="E128" s="89"/>
      <c r="F128" s="27"/>
      <c r="G128" s="27"/>
    </row>
    <row r="129" ht="15.75" customHeight="1">
      <c r="D129" s="27"/>
      <c r="E129" s="89"/>
      <c r="F129" s="27"/>
      <c r="G129" s="27"/>
    </row>
    <row r="130" ht="15.75" customHeight="1">
      <c r="D130" s="27"/>
      <c r="E130" s="89"/>
      <c r="F130" s="27"/>
      <c r="G130" s="27"/>
    </row>
    <row r="131" ht="15.75" customHeight="1">
      <c r="D131" s="27"/>
      <c r="E131" s="89"/>
      <c r="F131" s="27"/>
      <c r="G131" s="27"/>
    </row>
    <row r="132" ht="15.75" customHeight="1">
      <c r="D132" s="27"/>
      <c r="E132" s="89"/>
      <c r="F132" s="27"/>
      <c r="G132" s="27"/>
    </row>
    <row r="133" ht="15.75" customHeight="1">
      <c r="D133" s="27"/>
      <c r="E133" s="89"/>
      <c r="F133" s="27"/>
      <c r="G133" s="27"/>
    </row>
    <row r="134" ht="15.75" customHeight="1">
      <c r="D134" s="27"/>
      <c r="E134" s="89"/>
      <c r="F134" s="27"/>
      <c r="G134" s="27"/>
    </row>
    <row r="135" ht="15.75" customHeight="1">
      <c r="D135" s="27"/>
      <c r="E135" s="89"/>
      <c r="F135" s="27"/>
      <c r="G135" s="27"/>
    </row>
    <row r="136" ht="15.75" customHeight="1">
      <c r="D136" s="27"/>
      <c r="E136" s="89"/>
      <c r="F136" s="27"/>
      <c r="G136" s="27"/>
    </row>
    <row r="137" ht="15.75" customHeight="1">
      <c r="D137" s="27"/>
      <c r="E137" s="89"/>
      <c r="F137" s="27"/>
      <c r="G137" s="27"/>
    </row>
    <row r="138" ht="15.75" customHeight="1">
      <c r="D138" s="27"/>
      <c r="E138" s="89"/>
      <c r="F138" s="27"/>
      <c r="G138" s="27"/>
    </row>
    <row r="139" ht="15.75" customHeight="1">
      <c r="D139" s="27"/>
      <c r="E139" s="89"/>
      <c r="F139" s="27"/>
      <c r="G139" s="27"/>
    </row>
    <row r="140" ht="15.75" customHeight="1">
      <c r="D140" s="27"/>
      <c r="E140" s="89"/>
      <c r="F140" s="27"/>
      <c r="G140" s="27"/>
    </row>
    <row r="141" ht="15.75" customHeight="1">
      <c r="D141" s="27"/>
      <c r="E141" s="89"/>
      <c r="F141" s="27"/>
      <c r="G141" s="27"/>
    </row>
    <row r="142" ht="15.75" customHeight="1">
      <c r="D142" s="27"/>
      <c r="E142" s="89"/>
      <c r="F142" s="27"/>
      <c r="G142" s="27"/>
    </row>
    <row r="143" ht="15.75" customHeight="1">
      <c r="D143" s="27"/>
      <c r="E143" s="89"/>
      <c r="F143" s="27"/>
      <c r="G143" s="27"/>
    </row>
    <row r="144" ht="15.75" customHeight="1">
      <c r="D144" s="27"/>
      <c r="E144" s="89"/>
      <c r="F144" s="27"/>
      <c r="G144" s="27"/>
    </row>
    <row r="145" ht="15.75" customHeight="1">
      <c r="D145" s="27"/>
      <c r="E145" s="89"/>
      <c r="F145" s="27"/>
      <c r="G145" s="27"/>
    </row>
    <row r="146" ht="15.75" customHeight="1">
      <c r="D146" s="27"/>
      <c r="E146" s="89"/>
      <c r="F146" s="27"/>
      <c r="G146" s="27"/>
    </row>
    <row r="147" ht="15.75" customHeight="1">
      <c r="D147" s="27"/>
      <c r="E147" s="89"/>
      <c r="F147" s="27"/>
      <c r="G147" s="27"/>
    </row>
    <row r="148" ht="15.75" customHeight="1">
      <c r="D148" s="27"/>
      <c r="E148" s="89"/>
      <c r="F148" s="27"/>
      <c r="G148" s="27"/>
    </row>
    <row r="149" ht="15.75" customHeight="1">
      <c r="D149" s="27"/>
      <c r="E149" s="89"/>
      <c r="F149" s="27"/>
      <c r="G149" s="27"/>
    </row>
    <row r="150" ht="15.75" customHeight="1">
      <c r="D150" s="27"/>
      <c r="E150" s="89"/>
      <c r="F150" s="27"/>
      <c r="G150" s="27"/>
    </row>
    <row r="151" ht="15.75" customHeight="1">
      <c r="D151" s="27"/>
      <c r="E151" s="89"/>
      <c r="F151" s="27"/>
      <c r="G151" s="27"/>
    </row>
    <row r="152" ht="15.75" customHeight="1">
      <c r="D152" s="27"/>
      <c r="E152" s="89"/>
      <c r="F152" s="27"/>
      <c r="G152" s="27"/>
    </row>
    <row r="153" ht="15.75" customHeight="1">
      <c r="D153" s="27"/>
      <c r="E153" s="89"/>
      <c r="F153" s="27"/>
      <c r="G153" s="27"/>
    </row>
    <row r="154" ht="15.75" customHeight="1">
      <c r="D154" s="27"/>
      <c r="E154" s="89"/>
      <c r="F154" s="27"/>
      <c r="G154" s="27"/>
    </row>
    <row r="155" ht="15.75" customHeight="1">
      <c r="D155" s="27"/>
      <c r="E155" s="89"/>
      <c r="F155" s="27"/>
      <c r="G155" s="27"/>
    </row>
    <row r="156" ht="15.75" customHeight="1">
      <c r="D156" s="27"/>
      <c r="E156" s="89"/>
      <c r="F156" s="27"/>
      <c r="G156" s="27"/>
    </row>
    <row r="157" ht="15.75" customHeight="1">
      <c r="D157" s="27"/>
      <c r="E157" s="89"/>
      <c r="F157" s="27"/>
      <c r="G157" s="27"/>
    </row>
    <row r="158" ht="15.75" customHeight="1">
      <c r="D158" s="27"/>
      <c r="E158" s="89"/>
      <c r="F158" s="27"/>
      <c r="G158" s="27"/>
    </row>
    <row r="159" ht="15.75" customHeight="1">
      <c r="D159" s="27"/>
      <c r="E159" s="89"/>
      <c r="F159" s="27"/>
      <c r="G159" s="27"/>
    </row>
    <row r="160" ht="15.75" customHeight="1">
      <c r="D160" s="27"/>
      <c r="E160" s="89"/>
      <c r="F160" s="27"/>
      <c r="G160" s="27"/>
    </row>
    <row r="161" ht="15.75" customHeight="1">
      <c r="D161" s="27"/>
      <c r="E161" s="89"/>
      <c r="F161" s="27"/>
      <c r="G161" s="27"/>
    </row>
    <row r="162" ht="15.75" customHeight="1">
      <c r="D162" s="27"/>
      <c r="E162" s="89"/>
      <c r="F162" s="27"/>
      <c r="G162" s="27"/>
    </row>
    <row r="163" ht="15.75" customHeight="1">
      <c r="D163" s="27"/>
      <c r="E163" s="89"/>
      <c r="F163" s="27"/>
      <c r="G163" s="27"/>
    </row>
    <row r="164" ht="15.75" customHeight="1">
      <c r="D164" s="27"/>
      <c r="E164" s="89"/>
      <c r="F164" s="27"/>
      <c r="G164" s="27"/>
    </row>
    <row r="165" ht="15.75" customHeight="1">
      <c r="D165" s="27"/>
      <c r="E165" s="89"/>
      <c r="F165" s="27"/>
      <c r="G165" s="27"/>
    </row>
    <row r="166" ht="15.75" customHeight="1">
      <c r="D166" s="27"/>
      <c r="E166" s="89"/>
      <c r="F166" s="27"/>
      <c r="G166" s="27"/>
    </row>
    <row r="167" ht="15.75" customHeight="1">
      <c r="D167" s="27"/>
      <c r="E167" s="89"/>
      <c r="F167" s="27"/>
      <c r="G167" s="27"/>
    </row>
    <row r="168" ht="15.75" customHeight="1">
      <c r="D168" s="27"/>
      <c r="E168" s="89"/>
      <c r="F168" s="27"/>
      <c r="G168" s="27"/>
    </row>
    <row r="169" ht="15.75" customHeight="1">
      <c r="D169" s="27"/>
      <c r="E169" s="89"/>
      <c r="F169" s="27"/>
      <c r="G169" s="27"/>
    </row>
    <row r="170" ht="15.75" customHeight="1">
      <c r="D170" s="27"/>
      <c r="E170" s="89"/>
      <c r="F170" s="27"/>
      <c r="G170" s="27"/>
    </row>
    <row r="171" ht="15.75" customHeight="1">
      <c r="D171" s="27"/>
      <c r="E171" s="89"/>
      <c r="F171" s="27"/>
      <c r="G171" s="27"/>
    </row>
    <row r="172" ht="15.75" customHeight="1">
      <c r="D172" s="27"/>
      <c r="E172" s="89"/>
      <c r="F172" s="27"/>
      <c r="G172" s="27"/>
    </row>
    <row r="173" ht="15.75" customHeight="1">
      <c r="D173" s="27"/>
      <c r="E173" s="89"/>
      <c r="F173" s="27"/>
      <c r="G173" s="27"/>
    </row>
    <row r="174" ht="15.75" customHeight="1">
      <c r="D174" s="27"/>
      <c r="E174" s="89"/>
      <c r="F174" s="27"/>
      <c r="G174" s="27"/>
    </row>
    <row r="175" ht="15.75" customHeight="1">
      <c r="D175" s="27"/>
      <c r="E175" s="89"/>
      <c r="F175" s="27"/>
      <c r="G175" s="27"/>
    </row>
    <row r="176" ht="15.75" customHeight="1">
      <c r="D176" s="27"/>
      <c r="E176" s="89"/>
      <c r="F176" s="27"/>
      <c r="G176" s="27"/>
    </row>
    <row r="177" ht="15.75" customHeight="1">
      <c r="D177" s="27"/>
      <c r="E177" s="89"/>
      <c r="F177" s="27"/>
      <c r="G177" s="27"/>
    </row>
    <row r="178" ht="15.75" customHeight="1">
      <c r="D178" s="27"/>
      <c r="E178" s="89"/>
      <c r="F178" s="27"/>
      <c r="G178" s="27"/>
    </row>
    <row r="179" ht="15.75" customHeight="1">
      <c r="D179" s="27"/>
      <c r="E179" s="89"/>
      <c r="F179" s="27"/>
      <c r="G179" s="27"/>
    </row>
    <row r="180" ht="15.75" customHeight="1">
      <c r="D180" s="27"/>
      <c r="E180" s="89"/>
      <c r="F180" s="27"/>
      <c r="G180" s="27"/>
    </row>
    <row r="181" ht="15.75" customHeight="1">
      <c r="D181" s="27"/>
      <c r="E181" s="89"/>
      <c r="F181" s="27"/>
      <c r="G181" s="27"/>
    </row>
    <row r="182" ht="15.75" customHeight="1">
      <c r="D182" s="27"/>
      <c r="E182" s="89"/>
      <c r="F182" s="27"/>
      <c r="G182" s="27"/>
    </row>
    <row r="183" ht="15.75" customHeight="1">
      <c r="D183" s="27"/>
      <c r="E183" s="89"/>
      <c r="F183" s="27"/>
      <c r="G183" s="27"/>
    </row>
    <row r="184" ht="15.75" customHeight="1">
      <c r="D184" s="27"/>
      <c r="E184" s="89"/>
      <c r="F184" s="27"/>
      <c r="G184" s="27"/>
    </row>
    <row r="185" ht="15.75" customHeight="1">
      <c r="D185" s="27"/>
      <c r="E185" s="89"/>
      <c r="F185" s="27"/>
      <c r="G185" s="27"/>
    </row>
    <row r="186" ht="15.75" customHeight="1">
      <c r="D186" s="27"/>
      <c r="E186" s="89"/>
      <c r="F186" s="27"/>
      <c r="G186" s="27"/>
    </row>
    <row r="187" ht="15.75" customHeight="1">
      <c r="D187" s="27"/>
      <c r="E187" s="89"/>
      <c r="F187" s="27"/>
      <c r="G187" s="27"/>
    </row>
    <row r="188" ht="15.75" customHeight="1">
      <c r="D188" s="27"/>
      <c r="E188" s="89"/>
      <c r="F188" s="27"/>
      <c r="G188" s="27"/>
    </row>
    <row r="189" ht="15.75" customHeight="1">
      <c r="D189" s="27"/>
      <c r="E189" s="89"/>
      <c r="F189" s="27"/>
      <c r="G189" s="27"/>
    </row>
    <row r="190" ht="15.75" customHeight="1">
      <c r="D190" s="27"/>
      <c r="E190" s="89"/>
      <c r="F190" s="27"/>
      <c r="G190" s="27"/>
    </row>
    <row r="191" ht="15.75" customHeight="1">
      <c r="D191" s="27"/>
      <c r="E191" s="89"/>
      <c r="F191" s="27"/>
      <c r="G191" s="27"/>
    </row>
    <row r="192" ht="15.75" customHeight="1">
      <c r="D192" s="27"/>
      <c r="E192" s="89"/>
      <c r="F192" s="27"/>
      <c r="G192" s="27"/>
    </row>
    <row r="193" ht="15.75" customHeight="1">
      <c r="D193" s="27"/>
      <c r="E193" s="89"/>
      <c r="F193" s="27"/>
      <c r="G193" s="27"/>
    </row>
    <row r="194" ht="15.75" customHeight="1">
      <c r="D194" s="27"/>
      <c r="E194" s="89"/>
      <c r="F194" s="27"/>
      <c r="G194" s="27"/>
    </row>
    <row r="195" ht="15.75" customHeight="1">
      <c r="D195" s="27"/>
      <c r="E195" s="89"/>
      <c r="F195" s="27"/>
      <c r="G195" s="27"/>
    </row>
    <row r="196" ht="15.75" customHeight="1">
      <c r="D196" s="27"/>
      <c r="E196" s="89"/>
      <c r="F196" s="27"/>
      <c r="G196" s="27"/>
    </row>
    <row r="197" ht="15.75" customHeight="1">
      <c r="D197" s="27"/>
      <c r="E197" s="89"/>
      <c r="F197" s="27"/>
      <c r="G197" s="27"/>
    </row>
    <row r="198" ht="15.75" customHeight="1">
      <c r="D198" s="27"/>
      <c r="E198" s="89"/>
      <c r="F198" s="27"/>
      <c r="G198" s="27"/>
    </row>
    <row r="199" ht="15.75" customHeight="1">
      <c r="D199" s="27"/>
      <c r="E199" s="89"/>
      <c r="F199" s="27"/>
      <c r="G199" s="27"/>
    </row>
    <row r="200" ht="15.75" customHeight="1">
      <c r="D200" s="27"/>
      <c r="E200" s="89"/>
      <c r="F200" s="27"/>
      <c r="G200" s="27"/>
    </row>
    <row r="201" ht="15.75" customHeight="1">
      <c r="D201" s="27"/>
      <c r="E201" s="89"/>
      <c r="F201" s="27"/>
      <c r="G201" s="27"/>
    </row>
    <row r="202" ht="15.75" customHeight="1">
      <c r="D202" s="27"/>
      <c r="E202" s="89"/>
      <c r="F202" s="27"/>
      <c r="G202" s="27"/>
    </row>
    <row r="203" ht="15.75" customHeight="1">
      <c r="D203" s="27"/>
      <c r="E203" s="89"/>
      <c r="F203" s="27"/>
      <c r="G203" s="27"/>
    </row>
    <row r="204" ht="15.75" customHeight="1">
      <c r="D204" s="27"/>
      <c r="E204" s="89"/>
      <c r="F204" s="27"/>
      <c r="G204" s="27"/>
    </row>
    <row r="205" ht="15.75" customHeight="1">
      <c r="D205" s="27"/>
      <c r="E205" s="89"/>
      <c r="F205" s="27"/>
      <c r="G205" s="27"/>
    </row>
    <row r="206" ht="15.75" customHeight="1">
      <c r="D206" s="27"/>
      <c r="E206" s="89"/>
      <c r="F206" s="27"/>
      <c r="G206" s="27"/>
    </row>
    <row r="207" ht="15.75" customHeight="1">
      <c r="D207" s="27"/>
      <c r="E207" s="89"/>
      <c r="F207" s="27"/>
      <c r="G207" s="27"/>
    </row>
    <row r="208" ht="15.75" customHeight="1">
      <c r="D208" s="27"/>
      <c r="E208" s="89"/>
      <c r="F208" s="27"/>
      <c r="G208" s="27"/>
    </row>
    <row r="209" ht="15.75" customHeight="1">
      <c r="D209" s="27"/>
      <c r="E209" s="89"/>
      <c r="F209" s="27"/>
      <c r="G209" s="27"/>
    </row>
    <row r="210" ht="15.75" customHeight="1">
      <c r="D210" s="27"/>
      <c r="E210" s="89"/>
      <c r="F210" s="27"/>
      <c r="G210" s="27"/>
    </row>
    <row r="211" ht="15.75" customHeight="1">
      <c r="D211" s="27"/>
      <c r="E211" s="89"/>
      <c r="F211" s="27"/>
      <c r="G211" s="27"/>
    </row>
    <row r="212" ht="15.75" customHeight="1">
      <c r="D212" s="27"/>
      <c r="E212" s="89"/>
      <c r="F212" s="27"/>
      <c r="G212" s="27"/>
    </row>
    <row r="213" ht="15.75" customHeight="1">
      <c r="D213" s="27"/>
      <c r="E213" s="89"/>
      <c r="F213" s="27"/>
      <c r="G213" s="27"/>
    </row>
    <row r="214" ht="15.75" customHeight="1">
      <c r="D214" s="27"/>
      <c r="E214" s="89"/>
      <c r="F214" s="27"/>
      <c r="G214" s="27"/>
    </row>
    <row r="215" ht="15.75" customHeight="1">
      <c r="D215" s="27"/>
      <c r="E215" s="89"/>
      <c r="F215" s="27"/>
      <c r="G215" s="27"/>
    </row>
    <row r="216" ht="15.75" customHeight="1">
      <c r="D216" s="27"/>
      <c r="E216" s="89"/>
      <c r="F216" s="27"/>
      <c r="G216" s="27"/>
    </row>
    <row r="217" ht="15.75" customHeight="1">
      <c r="D217" s="27"/>
      <c r="E217" s="89"/>
      <c r="F217" s="27"/>
      <c r="G217" s="27"/>
    </row>
    <row r="218" ht="15.75" customHeight="1">
      <c r="D218" s="27"/>
      <c r="E218" s="89"/>
      <c r="F218" s="27"/>
      <c r="G218" s="27"/>
    </row>
    <row r="219" ht="15.75" customHeight="1">
      <c r="D219" s="27"/>
      <c r="E219" s="89"/>
      <c r="F219" s="27"/>
      <c r="G219" s="27"/>
    </row>
    <row r="220" ht="15.75" customHeight="1">
      <c r="D220" s="27"/>
      <c r="E220" s="89"/>
      <c r="F220" s="27"/>
      <c r="G220" s="27"/>
    </row>
    <row r="221" ht="15.75" customHeight="1">
      <c r="D221" s="27"/>
      <c r="E221" s="89"/>
      <c r="F221" s="27"/>
      <c r="G221" s="27"/>
    </row>
    <row r="222" ht="15.75" customHeight="1">
      <c r="D222" s="27"/>
      <c r="E222" s="89"/>
      <c r="F222" s="27"/>
      <c r="G222" s="27"/>
    </row>
    <row r="223" ht="15.75" customHeight="1">
      <c r="D223" s="27"/>
      <c r="E223" s="89"/>
      <c r="F223" s="27"/>
      <c r="G223" s="27"/>
    </row>
    <row r="224" ht="15.75" customHeight="1">
      <c r="D224" s="27"/>
      <c r="E224" s="89"/>
      <c r="F224" s="27"/>
      <c r="G224" s="27"/>
    </row>
    <row r="225" ht="15.75" customHeight="1">
      <c r="D225" s="27"/>
      <c r="E225" s="89"/>
      <c r="F225" s="27"/>
      <c r="G225" s="27"/>
    </row>
    <row r="226" ht="15.75" customHeight="1">
      <c r="D226" s="27"/>
      <c r="E226" s="89"/>
      <c r="F226" s="27"/>
      <c r="G226" s="27"/>
    </row>
    <row r="227" ht="15.75" customHeight="1">
      <c r="D227" s="27"/>
      <c r="E227" s="89"/>
      <c r="F227" s="27"/>
      <c r="G227" s="27"/>
    </row>
    <row r="228" ht="15.75" customHeight="1">
      <c r="D228" s="27"/>
      <c r="E228" s="89"/>
      <c r="F228" s="27"/>
      <c r="G228" s="27"/>
    </row>
    <row r="229" ht="15.75" customHeight="1">
      <c r="D229" s="27"/>
      <c r="E229" s="89"/>
      <c r="F229" s="27"/>
      <c r="G229" s="27"/>
    </row>
    <row r="230" ht="15.75" customHeight="1">
      <c r="D230" s="27"/>
      <c r="E230" s="89"/>
      <c r="F230" s="27"/>
      <c r="G230" s="27"/>
    </row>
    <row r="231" ht="15.75" customHeight="1">
      <c r="D231" s="27"/>
      <c r="E231" s="89"/>
      <c r="F231" s="27"/>
      <c r="G231" s="27"/>
    </row>
    <row r="232" ht="15.75" customHeight="1">
      <c r="D232" s="27"/>
      <c r="E232" s="89"/>
      <c r="F232" s="27"/>
      <c r="G232" s="27"/>
    </row>
    <row r="233" ht="15.75" customHeight="1">
      <c r="D233" s="27"/>
      <c r="E233" s="89"/>
      <c r="F233" s="27"/>
      <c r="G233" s="27"/>
    </row>
    <row r="234" ht="15.75" customHeight="1">
      <c r="D234" s="27"/>
      <c r="E234" s="89"/>
      <c r="F234" s="27"/>
      <c r="G234" s="27"/>
    </row>
    <row r="235" ht="15.75" customHeight="1">
      <c r="D235" s="27"/>
      <c r="E235" s="89"/>
      <c r="F235" s="27"/>
      <c r="G235" s="27"/>
    </row>
    <row r="236" ht="15.75" customHeight="1">
      <c r="D236" s="27"/>
      <c r="E236" s="89"/>
      <c r="F236" s="27"/>
      <c r="G236" s="27"/>
    </row>
    <row r="237" ht="15.75" customHeight="1">
      <c r="D237" s="27"/>
      <c r="E237" s="89"/>
      <c r="F237" s="27"/>
      <c r="G237" s="27"/>
    </row>
    <row r="238" ht="15.75" customHeight="1">
      <c r="D238" s="27"/>
      <c r="E238" s="89"/>
      <c r="F238" s="27"/>
      <c r="G238" s="27"/>
    </row>
    <row r="239" ht="15.75" customHeight="1">
      <c r="D239" s="27"/>
      <c r="E239" s="89"/>
      <c r="F239" s="27"/>
      <c r="G239" s="2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