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b458c383117ae3/Desktop/Projects/Excel Project (company)/"/>
    </mc:Choice>
  </mc:AlternateContent>
  <xr:revisionPtr revIDLastSave="341" documentId="8_{614574D5-1416-49CE-844F-ACEE586DE51F}" xr6:coauthVersionLast="47" xr6:coauthVersionMax="47" xr10:uidLastSave="{F831EDB9-FD52-4BD0-AFD4-047D415E6C33}"/>
  <bookViews>
    <workbookView xWindow="-108" yWindow="-108" windowWidth="23256" windowHeight="12456" activeTab="1" xr2:uid="{00000000-000D-0000-FFFF-FFFF00000000}"/>
  </bookViews>
  <sheets>
    <sheet name="Employer_Details" sheetId="1" r:id="rId1"/>
    <sheet name="Week_1" sheetId="2" r:id="rId2"/>
    <sheet name="Week_2" sheetId="3" r:id="rId3"/>
    <sheet name="Week_3" sheetId="4" r:id="rId4"/>
    <sheet name="Week_4" sheetId="5" r:id="rId5"/>
    <sheet name="Period_Report" sheetId="6" r:id="rId6"/>
    <sheet name="Period_Charts" sheetId="7" r:id="rId7"/>
  </sheets>
  <calcPr calcId="191029" iterate="1" iterateCount="2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6" l="1"/>
  <c r="F19" i="6"/>
  <c r="E20" i="6"/>
  <c r="G18" i="6"/>
  <c r="G19" i="6"/>
  <c r="C17" i="6"/>
  <c r="C18" i="6"/>
  <c r="C19" i="6"/>
  <c r="E18" i="6"/>
  <c r="E19" i="6"/>
  <c r="E17" i="6"/>
  <c r="E16" i="6"/>
  <c r="B20" i="6"/>
  <c r="D19" i="6"/>
  <c r="D18" i="6"/>
  <c r="B19" i="6"/>
  <c r="B18" i="6"/>
  <c r="D17" i="6"/>
  <c r="B17" i="6"/>
  <c r="B16" i="6"/>
  <c r="R10" i="6" l="1"/>
  <c r="R18" i="6"/>
  <c r="R16" i="6"/>
  <c r="F43" i="5"/>
  <c r="E43" i="5"/>
  <c r="F42" i="5"/>
  <c r="H42" i="5" s="1"/>
  <c r="E42" i="5"/>
  <c r="F41" i="5"/>
  <c r="E41" i="5"/>
  <c r="F40" i="5"/>
  <c r="H40" i="5" s="1"/>
  <c r="E40" i="5"/>
  <c r="F39" i="5"/>
  <c r="E39" i="5"/>
  <c r="E44" i="5" s="1"/>
  <c r="Q21" i="6" s="1"/>
  <c r="F37" i="5"/>
  <c r="H37" i="5" s="1"/>
  <c r="E37" i="5"/>
  <c r="F36" i="5"/>
  <c r="H36" i="5" s="1"/>
  <c r="E36" i="5"/>
  <c r="F35" i="5"/>
  <c r="H35" i="5" s="1"/>
  <c r="E35" i="5"/>
  <c r="F34" i="5"/>
  <c r="E34" i="5"/>
  <c r="E38" i="5" s="1"/>
  <c r="Q20" i="6" s="1"/>
  <c r="F33" i="5"/>
  <c r="H33" i="5" s="1"/>
  <c r="H38" i="5" s="1"/>
  <c r="S20" i="6" s="1"/>
  <c r="E33" i="5"/>
  <c r="F31" i="5"/>
  <c r="H31" i="5" s="1"/>
  <c r="E31" i="5"/>
  <c r="F30" i="5"/>
  <c r="H30" i="5" s="1"/>
  <c r="E30" i="5"/>
  <c r="F29" i="5"/>
  <c r="E29" i="5"/>
  <c r="F28" i="5"/>
  <c r="H28" i="5" s="1"/>
  <c r="E28" i="5"/>
  <c r="F27" i="5"/>
  <c r="H27" i="5" s="1"/>
  <c r="E27" i="5"/>
  <c r="F25" i="5"/>
  <c r="E25" i="5"/>
  <c r="F24" i="5"/>
  <c r="E24" i="5"/>
  <c r="F23" i="5"/>
  <c r="H23" i="5" s="1"/>
  <c r="E23" i="5"/>
  <c r="F22" i="5"/>
  <c r="H22" i="5" s="1"/>
  <c r="E22" i="5"/>
  <c r="F21" i="5"/>
  <c r="H21" i="5" s="1"/>
  <c r="E21" i="5"/>
  <c r="E26" i="5" s="1"/>
  <c r="Q18" i="6" s="1"/>
  <c r="F19" i="5"/>
  <c r="E19" i="5"/>
  <c r="F18" i="5"/>
  <c r="H18" i="5" s="1"/>
  <c r="E18" i="5"/>
  <c r="F17" i="5"/>
  <c r="E17" i="5"/>
  <c r="F16" i="5"/>
  <c r="E16" i="5"/>
  <c r="F15" i="5"/>
  <c r="E15" i="5"/>
  <c r="E20" i="5" s="1"/>
  <c r="Q17" i="6" s="1"/>
  <c r="F13" i="5"/>
  <c r="H13" i="5" s="1"/>
  <c r="E13" i="5"/>
  <c r="F12" i="5"/>
  <c r="E12" i="5"/>
  <c r="F11" i="5"/>
  <c r="H11" i="5" s="1"/>
  <c r="E11" i="5"/>
  <c r="E14" i="5" s="1"/>
  <c r="Q16" i="6" s="1"/>
  <c r="F10" i="5"/>
  <c r="E10" i="5"/>
  <c r="F9" i="5"/>
  <c r="E9" i="5"/>
  <c r="F7" i="5"/>
  <c r="H7" i="5" s="1"/>
  <c r="E7" i="5"/>
  <c r="F6" i="5"/>
  <c r="E6" i="5"/>
  <c r="F5" i="5"/>
  <c r="E5" i="5"/>
  <c r="E8" i="5" s="1"/>
  <c r="Q15" i="6" s="1"/>
  <c r="F4" i="5"/>
  <c r="E4" i="5"/>
  <c r="F3" i="5"/>
  <c r="E3" i="5"/>
  <c r="F43" i="4"/>
  <c r="E43" i="4"/>
  <c r="F42" i="4"/>
  <c r="E42" i="4"/>
  <c r="F41" i="4"/>
  <c r="E41" i="4"/>
  <c r="F40" i="4"/>
  <c r="H40" i="4" s="1"/>
  <c r="E40" i="4"/>
  <c r="F39" i="4"/>
  <c r="E39" i="4"/>
  <c r="E44" i="4" s="1"/>
  <c r="K21" i="6" s="1"/>
  <c r="F37" i="4"/>
  <c r="E37" i="4"/>
  <c r="F36" i="4"/>
  <c r="E36" i="4"/>
  <c r="F35" i="4"/>
  <c r="H35" i="4" s="1"/>
  <c r="E35" i="4"/>
  <c r="F34" i="4"/>
  <c r="E34" i="4"/>
  <c r="F33" i="4"/>
  <c r="E33" i="4"/>
  <c r="F31" i="4"/>
  <c r="E31" i="4"/>
  <c r="F30" i="4"/>
  <c r="E30" i="4"/>
  <c r="F29" i="4"/>
  <c r="H29" i="4" s="1"/>
  <c r="E29" i="4"/>
  <c r="F28" i="4"/>
  <c r="E28" i="4"/>
  <c r="F27" i="4"/>
  <c r="E27" i="4"/>
  <c r="F25" i="4"/>
  <c r="E25" i="4"/>
  <c r="F24" i="4"/>
  <c r="E24" i="4"/>
  <c r="F23" i="4"/>
  <c r="E23" i="4"/>
  <c r="F22" i="4"/>
  <c r="E22" i="4"/>
  <c r="F21" i="4"/>
  <c r="H21" i="4" s="1"/>
  <c r="E21" i="4"/>
  <c r="F19" i="4"/>
  <c r="E19" i="4"/>
  <c r="F18" i="4"/>
  <c r="E18" i="4"/>
  <c r="F17" i="4"/>
  <c r="E17" i="4"/>
  <c r="F16" i="4"/>
  <c r="H16" i="4" s="1"/>
  <c r="E16" i="4"/>
  <c r="F15" i="4"/>
  <c r="E15" i="4"/>
  <c r="F13" i="4"/>
  <c r="E13" i="4"/>
  <c r="F12" i="4"/>
  <c r="E12" i="4"/>
  <c r="F11" i="4"/>
  <c r="E11" i="4"/>
  <c r="F10" i="4"/>
  <c r="E10" i="4"/>
  <c r="F9" i="4"/>
  <c r="E9" i="4"/>
  <c r="F7" i="4"/>
  <c r="E7" i="4"/>
  <c r="F6" i="4"/>
  <c r="E6" i="4"/>
  <c r="F5" i="4"/>
  <c r="E5" i="4"/>
  <c r="F4" i="4"/>
  <c r="E4" i="4"/>
  <c r="E8" i="4" s="1"/>
  <c r="F3" i="4"/>
  <c r="E3" i="4"/>
  <c r="F43" i="3"/>
  <c r="H43" i="3" s="1"/>
  <c r="E43" i="3"/>
  <c r="F42" i="3"/>
  <c r="E42" i="3"/>
  <c r="F41" i="3"/>
  <c r="E41" i="3"/>
  <c r="F40" i="3"/>
  <c r="H40" i="3" s="1"/>
  <c r="E40" i="3"/>
  <c r="F39" i="3"/>
  <c r="H39" i="3" s="1"/>
  <c r="E39" i="3"/>
  <c r="F37" i="3"/>
  <c r="E37" i="3"/>
  <c r="F36" i="3"/>
  <c r="E36" i="3"/>
  <c r="E38" i="3" s="1"/>
  <c r="Q9" i="6" s="1"/>
  <c r="F35" i="3"/>
  <c r="H35" i="3" s="1"/>
  <c r="E35" i="3"/>
  <c r="F34" i="3"/>
  <c r="H34" i="3" s="1"/>
  <c r="E34" i="3"/>
  <c r="F33" i="3"/>
  <c r="E33" i="3"/>
  <c r="F31" i="3"/>
  <c r="E31" i="3"/>
  <c r="F30" i="3"/>
  <c r="H30" i="3" s="1"/>
  <c r="E30" i="3"/>
  <c r="F29" i="3"/>
  <c r="E29" i="3"/>
  <c r="F28" i="3"/>
  <c r="E28" i="3"/>
  <c r="F27" i="3"/>
  <c r="E27" i="3"/>
  <c r="F25" i="3"/>
  <c r="H25" i="3" s="1"/>
  <c r="E25" i="3"/>
  <c r="F24" i="3"/>
  <c r="H24" i="3" s="1"/>
  <c r="E24" i="3"/>
  <c r="F23" i="3"/>
  <c r="E23" i="3"/>
  <c r="F22" i="3"/>
  <c r="E22" i="3"/>
  <c r="F21" i="3"/>
  <c r="E21" i="3"/>
  <c r="F19" i="3"/>
  <c r="H19" i="3" s="1"/>
  <c r="E19" i="3"/>
  <c r="F18" i="3"/>
  <c r="E18" i="3"/>
  <c r="F17" i="3"/>
  <c r="E17" i="3"/>
  <c r="F16" i="3"/>
  <c r="H16" i="3" s="1"/>
  <c r="H20" i="3" s="1"/>
  <c r="S6" i="6" s="1"/>
  <c r="E16" i="3"/>
  <c r="F15" i="3"/>
  <c r="E15" i="3"/>
  <c r="F13" i="3"/>
  <c r="E13" i="3"/>
  <c r="F12" i="3"/>
  <c r="E12" i="3"/>
  <c r="F11" i="3"/>
  <c r="H11" i="3" s="1"/>
  <c r="E11" i="3"/>
  <c r="F10" i="3"/>
  <c r="H10" i="3" s="1"/>
  <c r="E10" i="3"/>
  <c r="F9" i="3"/>
  <c r="E9" i="3"/>
  <c r="F7" i="3"/>
  <c r="E7" i="3"/>
  <c r="F6" i="3"/>
  <c r="H6" i="3" s="1"/>
  <c r="E6" i="3"/>
  <c r="F5" i="3"/>
  <c r="E5" i="3"/>
  <c r="F4" i="3"/>
  <c r="E4" i="3"/>
  <c r="F3" i="3"/>
  <c r="H3" i="3" s="1"/>
  <c r="E3" i="3"/>
  <c r="F43" i="2"/>
  <c r="E43" i="2"/>
  <c r="F42" i="2"/>
  <c r="E42" i="2"/>
  <c r="F41" i="2"/>
  <c r="H41" i="2" s="1"/>
  <c r="E41" i="2"/>
  <c r="F40" i="2"/>
  <c r="H40" i="2" s="1"/>
  <c r="E40" i="2"/>
  <c r="E44" i="2" s="1"/>
  <c r="K10" i="6" s="1"/>
  <c r="F39" i="2"/>
  <c r="E39" i="2"/>
  <c r="F37" i="2"/>
  <c r="E37" i="2"/>
  <c r="F36" i="2"/>
  <c r="E36" i="2"/>
  <c r="F35" i="2"/>
  <c r="E35" i="2"/>
  <c r="F34" i="2"/>
  <c r="H34" i="2" s="1"/>
  <c r="E34" i="2"/>
  <c r="F33" i="2"/>
  <c r="E33" i="2"/>
  <c r="F31" i="2"/>
  <c r="H31" i="2" s="1"/>
  <c r="E31" i="2"/>
  <c r="F30" i="2"/>
  <c r="E30" i="2"/>
  <c r="F29" i="2"/>
  <c r="H29" i="2" s="1"/>
  <c r="E29" i="2"/>
  <c r="F28" i="2"/>
  <c r="E28" i="2"/>
  <c r="F27" i="2"/>
  <c r="E27" i="2"/>
  <c r="F25" i="2"/>
  <c r="E25" i="2"/>
  <c r="F24" i="2"/>
  <c r="H24" i="2" s="1"/>
  <c r="E24" i="2"/>
  <c r="F23" i="2"/>
  <c r="E23" i="2"/>
  <c r="F22" i="2"/>
  <c r="H22" i="2" s="1"/>
  <c r="E22" i="2"/>
  <c r="F21" i="2"/>
  <c r="H21" i="2" s="1"/>
  <c r="E21" i="2"/>
  <c r="E26" i="2" s="1"/>
  <c r="K7" i="6" s="1"/>
  <c r="F19" i="2"/>
  <c r="E19" i="2"/>
  <c r="F18" i="2"/>
  <c r="E18" i="2"/>
  <c r="F17" i="2"/>
  <c r="H17" i="2" s="1"/>
  <c r="E17" i="2"/>
  <c r="F16" i="2"/>
  <c r="H16" i="2" s="1"/>
  <c r="E16" i="2"/>
  <c r="F15" i="2"/>
  <c r="E15" i="2"/>
  <c r="F13" i="2"/>
  <c r="E13" i="2"/>
  <c r="F12" i="2"/>
  <c r="H12" i="2" s="1"/>
  <c r="E12" i="2"/>
  <c r="F11" i="2"/>
  <c r="E11" i="2"/>
  <c r="F10" i="2"/>
  <c r="H10" i="2" s="1"/>
  <c r="E10" i="2"/>
  <c r="F9" i="2"/>
  <c r="E9" i="2"/>
  <c r="F7" i="2"/>
  <c r="H7" i="2" s="1"/>
  <c r="E7" i="2"/>
  <c r="F6" i="2"/>
  <c r="E6" i="2"/>
  <c r="F5" i="2"/>
  <c r="H5" i="2" s="1"/>
  <c r="E5" i="2"/>
  <c r="F4" i="2"/>
  <c r="H4" i="2" s="1"/>
  <c r="E4" i="2"/>
  <c r="F3" i="2"/>
  <c r="H3" i="2" s="1"/>
  <c r="E3" i="2"/>
  <c r="G46" i="5"/>
  <c r="R22" i="6" s="1"/>
  <c r="D7" i="6" s="1"/>
  <c r="C46" i="5"/>
  <c r="B46" i="5"/>
  <c r="O22" i="6" s="1"/>
  <c r="B7" i="6" s="1"/>
  <c r="C45" i="5"/>
  <c r="B45" i="5"/>
  <c r="G44" i="5"/>
  <c r="R21" i="6" s="1"/>
  <c r="C44" i="5"/>
  <c r="P21" i="6" s="1"/>
  <c r="B44" i="5"/>
  <c r="O21" i="6" s="1"/>
  <c r="H43" i="5"/>
  <c r="C43" i="5"/>
  <c r="B43" i="5"/>
  <c r="C42" i="5"/>
  <c r="B42" i="5"/>
  <c r="H41" i="5"/>
  <c r="C41" i="5"/>
  <c r="B41" i="5"/>
  <c r="C40" i="5"/>
  <c r="B40" i="5"/>
  <c r="H39" i="5"/>
  <c r="C39" i="5"/>
  <c r="B39" i="5"/>
  <c r="G38" i="5"/>
  <c r="R20" i="6" s="1"/>
  <c r="C38" i="5"/>
  <c r="P20" i="6" s="1"/>
  <c r="B38" i="5"/>
  <c r="O20" i="6" s="1"/>
  <c r="C37" i="5"/>
  <c r="B37" i="5"/>
  <c r="C36" i="5"/>
  <c r="B36" i="5"/>
  <c r="C35" i="5"/>
  <c r="B35" i="5"/>
  <c r="H34" i="5"/>
  <c r="C34" i="5"/>
  <c r="B34" i="5"/>
  <c r="C33" i="5"/>
  <c r="B33" i="5"/>
  <c r="G32" i="5"/>
  <c r="R19" i="6" s="1"/>
  <c r="E32" i="5"/>
  <c r="Q19" i="6" s="1"/>
  <c r="C32" i="5"/>
  <c r="P19" i="6" s="1"/>
  <c r="B32" i="5"/>
  <c r="O19" i="6" s="1"/>
  <c r="C31" i="5"/>
  <c r="B31" i="5"/>
  <c r="C30" i="5"/>
  <c r="B30" i="5"/>
  <c r="H29" i="5"/>
  <c r="C29" i="5"/>
  <c r="B29" i="5"/>
  <c r="C28" i="5"/>
  <c r="B28" i="5"/>
  <c r="C27" i="5"/>
  <c r="B27" i="5"/>
  <c r="G26" i="5"/>
  <c r="C26" i="5"/>
  <c r="P18" i="6" s="1"/>
  <c r="B26" i="5"/>
  <c r="O18" i="6" s="1"/>
  <c r="H25" i="5"/>
  <c r="C25" i="5"/>
  <c r="B25" i="5"/>
  <c r="H24" i="5"/>
  <c r="C24" i="5"/>
  <c r="B24" i="5"/>
  <c r="C23" i="5"/>
  <c r="B23" i="5"/>
  <c r="C22" i="5"/>
  <c r="B22" i="5"/>
  <c r="C21" i="5"/>
  <c r="B21" i="5"/>
  <c r="G20" i="5"/>
  <c r="R17" i="6" s="1"/>
  <c r="C20" i="5"/>
  <c r="P17" i="6" s="1"/>
  <c r="B20" i="5"/>
  <c r="O17" i="6" s="1"/>
  <c r="H19" i="5"/>
  <c r="C19" i="5"/>
  <c r="B19" i="5"/>
  <c r="C18" i="5"/>
  <c r="B18" i="5"/>
  <c r="H17" i="5"/>
  <c r="C17" i="5"/>
  <c r="B17" i="5"/>
  <c r="H16" i="5"/>
  <c r="C16" i="5"/>
  <c r="B16" i="5"/>
  <c r="H15" i="5"/>
  <c r="C15" i="5"/>
  <c r="B15" i="5"/>
  <c r="G14" i="5"/>
  <c r="C14" i="5"/>
  <c r="P16" i="6" s="1"/>
  <c r="B14" i="5"/>
  <c r="O16" i="6" s="1"/>
  <c r="C13" i="5"/>
  <c r="B13" i="5"/>
  <c r="H12" i="5"/>
  <c r="C12" i="5"/>
  <c r="B12" i="5"/>
  <c r="C11" i="5"/>
  <c r="B11" i="5"/>
  <c r="H10" i="5"/>
  <c r="C10" i="5"/>
  <c r="B10" i="5"/>
  <c r="H9" i="5"/>
  <c r="C9" i="5"/>
  <c r="B9" i="5"/>
  <c r="G8" i="5"/>
  <c r="R15" i="6" s="1"/>
  <c r="C8" i="5"/>
  <c r="P15" i="6" s="1"/>
  <c r="B8" i="5"/>
  <c r="O15" i="6" s="1"/>
  <c r="C7" i="5"/>
  <c r="B7" i="5"/>
  <c r="H6" i="5"/>
  <c r="C6" i="5"/>
  <c r="B6" i="5"/>
  <c r="H5" i="5"/>
  <c r="C5" i="5"/>
  <c r="B5" i="5"/>
  <c r="H4" i="5"/>
  <c r="C4" i="5"/>
  <c r="B4" i="5"/>
  <c r="L3" i="5"/>
  <c r="H3" i="5"/>
  <c r="C3" i="5"/>
  <c r="B3" i="5"/>
  <c r="C46" i="4"/>
  <c r="B46" i="4"/>
  <c r="I22" i="6" s="1"/>
  <c r="B6" i="6" s="1"/>
  <c r="C45" i="4"/>
  <c r="B45" i="4"/>
  <c r="G44" i="4"/>
  <c r="L21" i="6" s="1"/>
  <c r="C44" i="4"/>
  <c r="J21" i="6" s="1"/>
  <c r="B44" i="4"/>
  <c r="I21" i="6" s="1"/>
  <c r="H43" i="4"/>
  <c r="C43" i="4"/>
  <c r="B43" i="4"/>
  <c r="H42" i="4"/>
  <c r="C42" i="4"/>
  <c r="B42" i="4"/>
  <c r="H41" i="4"/>
  <c r="C41" i="4"/>
  <c r="B41" i="4"/>
  <c r="C40" i="4"/>
  <c r="B40" i="4"/>
  <c r="H39" i="4"/>
  <c r="C39" i="4"/>
  <c r="B39" i="4"/>
  <c r="G38" i="4"/>
  <c r="L20" i="6" s="1"/>
  <c r="C38" i="4"/>
  <c r="J20" i="6" s="1"/>
  <c r="B38" i="4"/>
  <c r="I20" i="6" s="1"/>
  <c r="H37" i="4"/>
  <c r="C37" i="4"/>
  <c r="B37" i="4"/>
  <c r="H36" i="4"/>
  <c r="C36" i="4"/>
  <c r="B36" i="4"/>
  <c r="C35" i="4"/>
  <c r="B35" i="4"/>
  <c r="H34" i="4"/>
  <c r="C34" i="4"/>
  <c r="B34" i="4"/>
  <c r="H33" i="4"/>
  <c r="C33" i="4"/>
  <c r="B33" i="4"/>
  <c r="G32" i="4"/>
  <c r="L19" i="6" s="1"/>
  <c r="C32" i="4"/>
  <c r="J19" i="6" s="1"/>
  <c r="B32" i="4"/>
  <c r="I19" i="6" s="1"/>
  <c r="H31" i="4"/>
  <c r="C31" i="4"/>
  <c r="B31" i="4"/>
  <c r="H30" i="4"/>
  <c r="C30" i="4"/>
  <c r="B30" i="4"/>
  <c r="C29" i="4"/>
  <c r="B29" i="4"/>
  <c r="H28" i="4"/>
  <c r="C28" i="4"/>
  <c r="B28" i="4"/>
  <c r="H27" i="4"/>
  <c r="C27" i="4"/>
  <c r="B27" i="4"/>
  <c r="G26" i="4"/>
  <c r="L18" i="6" s="1"/>
  <c r="C26" i="4"/>
  <c r="J18" i="6" s="1"/>
  <c r="B26" i="4"/>
  <c r="I18" i="6" s="1"/>
  <c r="H25" i="4"/>
  <c r="C25" i="4"/>
  <c r="B25" i="4"/>
  <c r="H24" i="4"/>
  <c r="C24" i="4"/>
  <c r="B24" i="4"/>
  <c r="H23" i="4"/>
  <c r="C23" i="4"/>
  <c r="B23" i="4"/>
  <c r="H22" i="4"/>
  <c r="C22" i="4"/>
  <c r="B22" i="4"/>
  <c r="C21" i="4"/>
  <c r="B21" i="4"/>
  <c r="G20" i="4"/>
  <c r="L17" i="6" s="1"/>
  <c r="C20" i="4"/>
  <c r="J17" i="6" s="1"/>
  <c r="B20" i="4"/>
  <c r="I17" i="6" s="1"/>
  <c r="H19" i="4"/>
  <c r="C19" i="4"/>
  <c r="B19" i="4"/>
  <c r="H18" i="4"/>
  <c r="C18" i="4"/>
  <c r="B18" i="4"/>
  <c r="H17" i="4"/>
  <c r="C17" i="4"/>
  <c r="B17" i="4"/>
  <c r="C16" i="4"/>
  <c r="B16" i="4"/>
  <c r="H15" i="4"/>
  <c r="C15" i="4"/>
  <c r="B15" i="4"/>
  <c r="G14" i="4"/>
  <c r="L16" i="6" s="1"/>
  <c r="C14" i="4"/>
  <c r="J16" i="6" s="1"/>
  <c r="B14" i="4"/>
  <c r="I16" i="6" s="1"/>
  <c r="H13" i="4"/>
  <c r="C13" i="4"/>
  <c r="B13" i="4"/>
  <c r="H12" i="4"/>
  <c r="C12" i="4"/>
  <c r="B12" i="4"/>
  <c r="H11" i="4"/>
  <c r="C11" i="4"/>
  <c r="B11" i="4"/>
  <c r="H10" i="4"/>
  <c r="C10" i="4"/>
  <c r="B10" i="4"/>
  <c r="H9" i="4"/>
  <c r="C9" i="4"/>
  <c r="B9" i="4"/>
  <c r="G8" i="4"/>
  <c r="G46" i="4" s="1"/>
  <c r="C8" i="4"/>
  <c r="J15" i="6" s="1"/>
  <c r="B8" i="4"/>
  <c r="I15" i="6" s="1"/>
  <c r="H7" i="4"/>
  <c r="C7" i="4"/>
  <c r="B7" i="4"/>
  <c r="H6" i="4"/>
  <c r="C6" i="4"/>
  <c r="B6" i="4"/>
  <c r="H5" i="4"/>
  <c r="C5" i="4"/>
  <c r="B5" i="4"/>
  <c r="H4" i="4"/>
  <c r="C4" i="4"/>
  <c r="B4" i="4"/>
  <c r="H3" i="4"/>
  <c r="C3" i="4"/>
  <c r="B3" i="4"/>
  <c r="C46" i="3"/>
  <c r="B46" i="3"/>
  <c r="O11" i="6" s="1"/>
  <c r="B5" i="6" s="1"/>
  <c r="C45" i="3"/>
  <c r="B45" i="3"/>
  <c r="G44" i="3"/>
  <c r="C44" i="3"/>
  <c r="P10" i="6" s="1"/>
  <c r="B44" i="3"/>
  <c r="O10" i="6" s="1"/>
  <c r="C43" i="3"/>
  <c r="B43" i="3"/>
  <c r="H42" i="3"/>
  <c r="C42" i="3"/>
  <c r="B42" i="3"/>
  <c r="H41" i="3"/>
  <c r="C41" i="3"/>
  <c r="B41" i="3"/>
  <c r="C40" i="3"/>
  <c r="B40" i="3"/>
  <c r="C39" i="3"/>
  <c r="B39" i="3"/>
  <c r="G38" i="3"/>
  <c r="R9" i="6" s="1"/>
  <c r="C38" i="3"/>
  <c r="P9" i="6" s="1"/>
  <c r="B38" i="3"/>
  <c r="O9" i="6" s="1"/>
  <c r="H37" i="3"/>
  <c r="C37" i="3"/>
  <c r="B37" i="3"/>
  <c r="H36" i="3"/>
  <c r="C36" i="3"/>
  <c r="B36" i="3"/>
  <c r="C35" i="3"/>
  <c r="B35" i="3"/>
  <c r="C34" i="3"/>
  <c r="B34" i="3"/>
  <c r="H33" i="3"/>
  <c r="C33" i="3"/>
  <c r="B33" i="3"/>
  <c r="G32" i="3"/>
  <c r="R8" i="6" s="1"/>
  <c r="C32" i="3"/>
  <c r="P8" i="6" s="1"/>
  <c r="B32" i="3"/>
  <c r="O8" i="6" s="1"/>
  <c r="H31" i="3"/>
  <c r="C31" i="3"/>
  <c r="B31" i="3"/>
  <c r="C30" i="3"/>
  <c r="B30" i="3"/>
  <c r="H29" i="3"/>
  <c r="C29" i="3"/>
  <c r="B29" i="3"/>
  <c r="H28" i="3"/>
  <c r="C28" i="3"/>
  <c r="B28" i="3"/>
  <c r="H27" i="3"/>
  <c r="C27" i="3"/>
  <c r="B27" i="3"/>
  <c r="G26" i="3"/>
  <c r="R7" i="6" s="1"/>
  <c r="C26" i="3"/>
  <c r="P7" i="6" s="1"/>
  <c r="B26" i="3"/>
  <c r="O7" i="6" s="1"/>
  <c r="C25" i="3"/>
  <c r="B25" i="3"/>
  <c r="C24" i="3"/>
  <c r="B24" i="3"/>
  <c r="H23" i="3"/>
  <c r="C23" i="3"/>
  <c r="B23" i="3"/>
  <c r="H22" i="3"/>
  <c r="C22" i="3"/>
  <c r="B22" i="3"/>
  <c r="H21" i="3"/>
  <c r="C21" i="3"/>
  <c r="B21" i="3"/>
  <c r="G20" i="3"/>
  <c r="R6" i="6" s="1"/>
  <c r="C20" i="3"/>
  <c r="P6" i="6" s="1"/>
  <c r="B20" i="3"/>
  <c r="C19" i="3"/>
  <c r="B19" i="3"/>
  <c r="H18" i="3"/>
  <c r="C18" i="3"/>
  <c r="B18" i="3"/>
  <c r="H17" i="3"/>
  <c r="C17" i="3"/>
  <c r="B17" i="3"/>
  <c r="C16" i="3"/>
  <c r="B16" i="3"/>
  <c r="H15" i="3"/>
  <c r="C15" i="3"/>
  <c r="B15" i="3"/>
  <c r="G14" i="3"/>
  <c r="R5" i="6" s="1"/>
  <c r="C14" i="3"/>
  <c r="P5" i="6" s="1"/>
  <c r="B14" i="3"/>
  <c r="O5" i="6" s="1"/>
  <c r="H13" i="3"/>
  <c r="C13" i="3"/>
  <c r="B13" i="3"/>
  <c r="H12" i="3"/>
  <c r="C12" i="3"/>
  <c r="B12" i="3"/>
  <c r="C11" i="3"/>
  <c r="B11" i="3"/>
  <c r="C10" i="3"/>
  <c r="B10" i="3"/>
  <c r="H9" i="3"/>
  <c r="C9" i="3"/>
  <c r="B9" i="3"/>
  <c r="G8" i="3"/>
  <c r="G46" i="3" s="1"/>
  <c r="C8" i="3"/>
  <c r="P4" i="6" s="1"/>
  <c r="B8" i="3"/>
  <c r="O4" i="6" s="1"/>
  <c r="H7" i="3"/>
  <c r="C7" i="3"/>
  <c r="B7" i="3"/>
  <c r="C6" i="3"/>
  <c r="B6" i="3"/>
  <c r="H5" i="3"/>
  <c r="C5" i="3"/>
  <c r="B5" i="3"/>
  <c r="H4" i="3"/>
  <c r="C4" i="3"/>
  <c r="B4" i="3"/>
  <c r="C46" i="2"/>
  <c r="B46" i="2"/>
  <c r="I11" i="6" s="1"/>
  <c r="B4" i="6" s="1"/>
  <c r="C45" i="2"/>
  <c r="B45" i="2"/>
  <c r="G44" i="2"/>
  <c r="L10" i="6" s="1"/>
  <c r="C44" i="2"/>
  <c r="J10" i="6" s="1"/>
  <c r="B44" i="2"/>
  <c r="I10" i="6" s="1"/>
  <c r="H43" i="2"/>
  <c r="C43" i="2"/>
  <c r="B43" i="2"/>
  <c r="H42" i="2"/>
  <c r="C42" i="2"/>
  <c r="B42" i="2"/>
  <c r="C41" i="2"/>
  <c r="B41" i="2"/>
  <c r="C40" i="2"/>
  <c r="B40" i="2"/>
  <c r="H39" i="2"/>
  <c r="C39" i="2"/>
  <c r="B39" i="2"/>
  <c r="G38" i="2"/>
  <c r="L9" i="6" s="1"/>
  <c r="C38" i="2"/>
  <c r="J9" i="6" s="1"/>
  <c r="B38" i="2"/>
  <c r="I9" i="6" s="1"/>
  <c r="H37" i="2"/>
  <c r="C37" i="2"/>
  <c r="B37" i="2"/>
  <c r="H36" i="2"/>
  <c r="C36" i="2"/>
  <c r="B36" i="2"/>
  <c r="H35" i="2"/>
  <c r="C35" i="2"/>
  <c r="B35" i="2"/>
  <c r="C34" i="2"/>
  <c r="B34" i="2"/>
  <c r="H33" i="2"/>
  <c r="C33" i="2"/>
  <c r="B33" i="2"/>
  <c r="G32" i="2"/>
  <c r="L8" i="6" s="1"/>
  <c r="C32" i="2"/>
  <c r="J8" i="6" s="1"/>
  <c r="B32" i="2"/>
  <c r="I8" i="6" s="1"/>
  <c r="C31" i="2"/>
  <c r="B31" i="2"/>
  <c r="H30" i="2"/>
  <c r="C30" i="2"/>
  <c r="B30" i="2"/>
  <c r="C29" i="2"/>
  <c r="B29" i="2"/>
  <c r="H28" i="2"/>
  <c r="C28" i="2"/>
  <c r="B28" i="2"/>
  <c r="H27" i="2"/>
  <c r="C27" i="2"/>
  <c r="B27" i="2"/>
  <c r="G26" i="2"/>
  <c r="L7" i="6" s="1"/>
  <c r="C26" i="2"/>
  <c r="J7" i="6" s="1"/>
  <c r="B26" i="2"/>
  <c r="I7" i="6" s="1"/>
  <c r="H25" i="2"/>
  <c r="C25" i="2"/>
  <c r="B25" i="2"/>
  <c r="C24" i="2"/>
  <c r="B24" i="2"/>
  <c r="H23" i="2"/>
  <c r="C23" i="2"/>
  <c r="B23" i="2"/>
  <c r="C22" i="2"/>
  <c r="B22" i="2"/>
  <c r="C21" i="2"/>
  <c r="B21" i="2"/>
  <c r="G20" i="2"/>
  <c r="L6" i="6" s="1"/>
  <c r="C20" i="2"/>
  <c r="J6" i="6" s="1"/>
  <c r="B20" i="2"/>
  <c r="I6" i="6" s="1"/>
  <c r="H19" i="2"/>
  <c r="C19" i="2"/>
  <c r="B19" i="2"/>
  <c r="H18" i="2"/>
  <c r="C18" i="2"/>
  <c r="B18" i="2"/>
  <c r="C17" i="2"/>
  <c r="B17" i="2"/>
  <c r="C16" i="2"/>
  <c r="B16" i="2"/>
  <c r="H15" i="2"/>
  <c r="C15" i="2"/>
  <c r="B15" i="2"/>
  <c r="G14" i="2"/>
  <c r="L5" i="6" s="1"/>
  <c r="C14" i="2"/>
  <c r="J5" i="6" s="1"/>
  <c r="B14" i="2"/>
  <c r="I5" i="6" s="1"/>
  <c r="H13" i="2"/>
  <c r="C13" i="2"/>
  <c r="B13" i="2"/>
  <c r="C12" i="2"/>
  <c r="B12" i="2"/>
  <c r="H11" i="2"/>
  <c r="C11" i="2"/>
  <c r="B11" i="2"/>
  <c r="C10" i="2"/>
  <c r="B10" i="2"/>
  <c r="H9" i="2"/>
  <c r="C9" i="2"/>
  <c r="B9" i="2"/>
  <c r="G8" i="2"/>
  <c r="L4" i="6" s="1"/>
  <c r="C7" i="2"/>
  <c r="B7" i="2"/>
  <c r="H6" i="2"/>
  <c r="C6" i="2"/>
  <c r="B6" i="2"/>
  <c r="C8" i="1"/>
  <c r="B8" i="1"/>
  <c r="C7" i="1"/>
  <c r="B7" i="1"/>
  <c r="C6" i="1"/>
  <c r="B6" i="1"/>
  <c r="C5" i="1"/>
  <c r="B5" i="1"/>
  <c r="C4" i="1"/>
  <c r="B4" i="1"/>
  <c r="H14" i="5" l="1"/>
  <c r="S16" i="6" s="1"/>
  <c r="H20" i="4"/>
  <c r="M17" i="6" s="1"/>
  <c r="H14" i="4"/>
  <c r="M16" i="6" s="1"/>
  <c r="E14" i="4"/>
  <c r="K16" i="6" s="1"/>
  <c r="E20" i="4"/>
  <c r="K17" i="6" s="1"/>
  <c r="E26" i="4"/>
  <c r="K18" i="6" s="1"/>
  <c r="E38" i="4"/>
  <c r="K20" i="6" s="1"/>
  <c r="E32" i="4"/>
  <c r="K19" i="6" s="1"/>
  <c r="H38" i="4"/>
  <c r="M20" i="6" s="1"/>
  <c r="H26" i="3"/>
  <c r="S7" i="6" s="1"/>
  <c r="E8" i="3"/>
  <c r="Q4" i="6" s="1"/>
  <c r="E14" i="3"/>
  <c r="Q5" i="6" s="1"/>
  <c r="E26" i="3"/>
  <c r="Q7" i="6" s="1"/>
  <c r="E32" i="3"/>
  <c r="Q8" i="6" s="1"/>
  <c r="E20" i="2"/>
  <c r="K6" i="6" s="1"/>
  <c r="E32" i="2"/>
  <c r="K8" i="6" s="1"/>
  <c r="H38" i="2"/>
  <c r="M9" i="6" s="1"/>
  <c r="H32" i="2"/>
  <c r="M8" i="6" s="1"/>
  <c r="E8" i="2"/>
  <c r="K4" i="6" s="1"/>
  <c r="E14" i="2"/>
  <c r="K5" i="6" s="1"/>
  <c r="E38" i="2"/>
  <c r="K9" i="6" s="1"/>
  <c r="H14" i="3"/>
  <c r="S5" i="6" s="1"/>
  <c r="H8" i="5"/>
  <c r="H32" i="3"/>
  <c r="S8" i="6" s="1"/>
  <c r="H38" i="3"/>
  <c r="S9" i="6" s="1"/>
  <c r="H8" i="4"/>
  <c r="M15" i="6" s="1"/>
  <c r="H20" i="2"/>
  <c r="M6" i="6" s="1"/>
  <c r="E46" i="4"/>
  <c r="K22" i="6" s="1"/>
  <c r="C6" i="6" s="1"/>
  <c r="H8" i="3"/>
  <c r="S4" i="6" s="1"/>
  <c r="H26" i="4"/>
  <c r="M18" i="6" s="1"/>
  <c r="H44" i="4"/>
  <c r="M21" i="6" s="1"/>
  <c r="H26" i="2"/>
  <c r="M7" i="6" s="1"/>
  <c r="H44" i="3"/>
  <c r="S10" i="6" s="1"/>
  <c r="H32" i="5"/>
  <c r="S19" i="6" s="1"/>
  <c r="H8" i="2"/>
  <c r="M4" i="6" s="1"/>
  <c r="H14" i="2"/>
  <c r="M5" i="6" s="1"/>
  <c r="H26" i="5"/>
  <c r="S18" i="6" s="1"/>
  <c r="H44" i="2"/>
  <c r="M10" i="6" s="1"/>
  <c r="H32" i="4"/>
  <c r="M19" i="6" s="1"/>
  <c r="H20" i="5"/>
  <c r="S17" i="6" s="1"/>
  <c r="E20" i="3"/>
  <c r="Q6" i="6" s="1"/>
  <c r="E44" i="3"/>
  <c r="Q10" i="6" s="1"/>
  <c r="H44" i="5"/>
  <c r="S21" i="6" s="1"/>
  <c r="H46" i="4"/>
  <c r="H46" i="5"/>
  <c r="S15" i="6"/>
  <c r="L3" i="4"/>
  <c r="L22" i="6"/>
  <c r="D6" i="6" s="1"/>
  <c r="L3" i="3"/>
  <c r="R11" i="6"/>
  <c r="D5" i="6" s="1"/>
  <c r="E46" i="5"/>
  <c r="Q22" i="6" s="1"/>
  <c r="C7" i="6" s="1"/>
  <c r="R4" i="6"/>
  <c r="O6" i="6"/>
  <c r="G46" i="2"/>
  <c r="K15" i="6"/>
  <c r="L15" i="6"/>
  <c r="E46" i="2" l="1"/>
  <c r="K11" i="6" s="1"/>
  <c r="C4" i="6" s="1"/>
  <c r="H46" i="2"/>
  <c r="L6" i="2" s="1"/>
  <c r="G16" i="6" s="1"/>
  <c r="E46" i="3"/>
  <c r="Q11" i="6" s="1"/>
  <c r="C5" i="6" s="1"/>
  <c r="H46" i="3"/>
  <c r="S11" i="6" s="1"/>
  <c r="E5" i="6" s="1"/>
  <c r="S22" i="6"/>
  <c r="E7" i="6" s="1"/>
  <c r="L6" i="5"/>
  <c r="L3" i="2"/>
  <c r="D16" i="6" s="1"/>
  <c r="L11" i="6"/>
  <c r="D4" i="6" s="1"/>
  <c r="D8" i="6" s="1"/>
  <c r="L6" i="4"/>
  <c r="M22" i="6"/>
  <c r="E6" i="6" s="1"/>
  <c r="C16" i="6" l="1"/>
  <c r="D20" i="6"/>
  <c r="C20" i="6" s="1"/>
  <c r="F16" i="6"/>
  <c r="L6" i="3"/>
  <c r="G17" i="6" s="1"/>
  <c r="F17" i="6" s="1"/>
  <c r="C8" i="6"/>
  <c r="M11" i="6"/>
  <c r="E4" i="6" s="1"/>
  <c r="E8" i="6" s="1"/>
  <c r="B8" i="2"/>
  <c r="I4" i="6" s="1"/>
  <c r="C8" i="2"/>
  <c r="J4" i="6" s="1"/>
  <c r="G20" i="6" l="1"/>
  <c r="F20" i="6" s="1"/>
  <c r="B3" i="2"/>
  <c r="C3" i="2"/>
  <c r="B4" i="2"/>
  <c r="C4" i="2"/>
  <c r="B5" i="2"/>
  <c r="C5" i="2"/>
  <c r="B3" i="3"/>
  <c r="C3" i="3"/>
</calcChain>
</file>

<file path=xl/sharedStrings.xml><?xml version="1.0" encoding="utf-8"?>
<sst xmlns="http://schemas.openxmlformats.org/spreadsheetml/2006/main" count="170" uniqueCount="65">
  <si>
    <t>Emplyer Details</t>
  </si>
  <si>
    <t>Emp_ID</t>
  </si>
  <si>
    <t>Emp_name</t>
  </si>
  <si>
    <t>Emp_Email</t>
  </si>
  <si>
    <t>Job_Role</t>
  </si>
  <si>
    <t xml:space="preserve">Hourly_rate </t>
  </si>
  <si>
    <t>Emp_First_Name</t>
  </si>
  <si>
    <t>Emp_Surname</t>
  </si>
  <si>
    <t>Company_Email</t>
  </si>
  <si>
    <t>Manager</t>
  </si>
  <si>
    <t>John</t>
  </si>
  <si>
    <t>Doe</t>
  </si>
  <si>
    <t>@companyltd.com</t>
  </si>
  <si>
    <t>Supervisor</t>
  </si>
  <si>
    <t>Silvia</t>
  </si>
  <si>
    <t>Rose</t>
  </si>
  <si>
    <t>Head Chef</t>
  </si>
  <si>
    <t xml:space="preserve">Andrea </t>
  </si>
  <si>
    <t>Rocco</t>
  </si>
  <si>
    <t>Assistant chef</t>
  </si>
  <si>
    <t>Laura</t>
  </si>
  <si>
    <t>Blake</t>
  </si>
  <si>
    <t xml:space="preserve">Dish Washer </t>
  </si>
  <si>
    <t xml:space="preserve">Shawn </t>
  </si>
  <si>
    <t>Jassi</t>
  </si>
  <si>
    <t>Null</t>
  </si>
  <si>
    <t>Week 1</t>
  </si>
  <si>
    <t>Date</t>
  </si>
  <si>
    <t>Days</t>
  </si>
  <si>
    <t>Hours_Worked</t>
  </si>
  <si>
    <t>Daily_Salary</t>
  </si>
  <si>
    <t>Available hours</t>
  </si>
  <si>
    <t xml:space="preserve">Extra Hours </t>
  </si>
  <si>
    <t xml:space="preserve">Salary Budget </t>
  </si>
  <si>
    <t>Extra Budget</t>
  </si>
  <si>
    <t>TOTAL</t>
  </si>
  <si>
    <t>Period report</t>
  </si>
  <si>
    <t>Period rivew</t>
  </si>
  <si>
    <t xml:space="preserve">WEEK 1 </t>
  </si>
  <si>
    <t xml:space="preserve">WEEK 2 </t>
  </si>
  <si>
    <t>Week</t>
  </si>
  <si>
    <t>Staffs</t>
  </si>
  <si>
    <t>Hours</t>
  </si>
  <si>
    <t>Salary</t>
  </si>
  <si>
    <t>Day</t>
  </si>
  <si>
    <t>Salay</t>
  </si>
  <si>
    <t>Week 2</t>
  </si>
  <si>
    <t>Week 3</t>
  </si>
  <si>
    <t>Week 4</t>
  </si>
  <si>
    <t>WEEK 3</t>
  </si>
  <si>
    <t>WEEK 4</t>
  </si>
  <si>
    <t>Budgeting</t>
  </si>
  <si>
    <t>Total</t>
  </si>
  <si>
    <t>Column1</t>
  </si>
  <si>
    <t>Hours_Available</t>
  </si>
  <si>
    <t>Hours_Used</t>
  </si>
  <si>
    <t>Hours_Saved</t>
  </si>
  <si>
    <t>Salary_Available</t>
  </si>
  <si>
    <t>Salary_Used</t>
  </si>
  <si>
    <t>Salary_Saved</t>
  </si>
  <si>
    <t>Period Charts</t>
  </si>
  <si>
    <t>Legend</t>
  </si>
  <si>
    <t>Available</t>
  </si>
  <si>
    <t>Used</t>
  </si>
  <si>
    <t>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</si>
</sst>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 &quot;[$£-809]#,##0.00&quot; &quot;;&quot;-&quot;[$£-809]#,##0.00&quot; &quot;;&quot; &quot;[$£-809]&quot;-&quot;#&quot; &quot;;&quot; &quot;@&quot; &quot;"/>
    <numFmt numFmtId="165" formatCode="dddd"/>
    <numFmt numFmtId="166" formatCode="&quot;£&quot;#,##0.00"/>
  </numFmts>
  <fonts count="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20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FFE699"/>
        <bgColor rgb="FFFFE699"/>
      </patternFill>
    </fill>
    <fill>
      <patternFill patternType="solid">
        <fgColor rgb="FFB4C6E7"/>
        <bgColor rgb="FFB4C6E7"/>
      </patternFill>
    </fill>
    <fill>
      <patternFill patternType="solid">
        <fgColor rgb="FFE2EFDA"/>
        <bgColor rgb="FFE2EFDA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C1C1"/>
        <bgColor rgb="FFFFC1C1"/>
      </patternFill>
    </fill>
    <fill>
      <patternFill patternType="solid">
        <fgColor rgb="FFF4B084"/>
        <bgColor rgb="FFF4B084"/>
      </patternFill>
    </fill>
    <fill>
      <patternFill patternType="solid">
        <fgColor rgb="FFF8CBAD"/>
        <bgColor rgb="FFF8CBAD"/>
      </patternFill>
    </fill>
    <fill>
      <patternFill patternType="solid">
        <fgColor rgb="FFFF0000"/>
        <bgColor rgb="FFFF0000"/>
      </patternFill>
    </fill>
    <fill>
      <patternFill patternType="solid">
        <fgColor rgb="FFFE5854"/>
        <bgColor rgb="FFFE5854"/>
      </patternFill>
    </fill>
    <fill>
      <patternFill patternType="solid">
        <fgColor rgb="FFDDEBF7"/>
        <bgColor rgb="FFDDEBF7"/>
      </patternFill>
    </fill>
    <fill>
      <patternFill patternType="solid">
        <fgColor rgb="FFA9D08E"/>
        <bgColor rgb="FFA9D08E"/>
      </patternFill>
    </fill>
    <fill>
      <patternFill patternType="solid">
        <fgColor rgb="FFEB6F6F"/>
        <bgColor rgb="FFEB6F6F"/>
      </patternFill>
    </fill>
    <fill>
      <patternFill patternType="solid">
        <fgColor rgb="FFFB8F8F"/>
        <bgColor rgb="FFFB8F8F"/>
      </patternFill>
    </fill>
    <fill>
      <patternFill patternType="solid">
        <fgColor theme="5" tint="0.59999389629810485"/>
        <bgColor rgb="FFE2EFDA"/>
      </patternFill>
    </fill>
    <fill>
      <patternFill patternType="solid">
        <fgColor theme="7" tint="0.79998168889431442"/>
        <bgColor rgb="FFE2EFDA"/>
      </patternFill>
    </fill>
    <fill>
      <patternFill patternType="solid">
        <fgColor theme="0"/>
        <bgColor rgb="FFE2EFDA"/>
      </patternFill>
    </fill>
    <fill>
      <patternFill patternType="solid">
        <fgColor rgb="FFFF0000"/>
        <bgColor rgb="FFE2EFDA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66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left"/>
    </xf>
    <xf numFmtId="164" fontId="1" fillId="4" borderId="0" xfId="1" applyFill="1" applyAlignment="1">
      <alignment horizontal="left"/>
    </xf>
    <xf numFmtId="49" fontId="0" fillId="0" borderId="0" xfId="0" applyNumberFormat="1"/>
    <xf numFmtId="164" fontId="0" fillId="4" borderId="0" xfId="0" applyNumberFormat="1" applyFill="1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6" borderId="0" xfId="0" applyFill="1"/>
    <xf numFmtId="14" fontId="0" fillId="4" borderId="1" xfId="0" applyNumberFormat="1" applyFill="1" applyBorder="1" applyAlignment="1">
      <alignment horizontal="left"/>
    </xf>
    <xf numFmtId="165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164" fontId="1" fillId="4" borderId="1" xfId="1" applyFill="1" applyBorder="1"/>
    <xf numFmtId="164" fontId="0" fillId="4" borderId="1" xfId="0" applyNumberFormat="1" applyFill="1" applyBorder="1" applyAlignment="1">
      <alignment horizontal="right"/>
    </xf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14" fontId="0" fillId="9" borderId="1" xfId="0" applyNumberFormat="1" applyFill="1" applyBorder="1" applyAlignment="1">
      <alignment horizontal="left"/>
    </xf>
    <xf numFmtId="165" fontId="0" fillId="9" borderId="1" xfId="0" applyNumberFormat="1" applyFill="1" applyBorder="1"/>
    <xf numFmtId="0" fontId="0" fillId="9" borderId="1" xfId="0" applyFill="1" applyBorder="1"/>
    <xf numFmtId="0" fontId="0" fillId="9" borderId="1" xfId="0" applyFill="1" applyBorder="1" applyAlignment="1">
      <alignment horizontal="right"/>
    </xf>
    <xf numFmtId="164" fontId="1" fillId="9" borderId="1" xfId="1" applyFill="1" applyBorder="1"/>
    <xf numFmtId="164" fontId="0" fillId="9" borderId="1" xfId="0" applyNumberFormat="1" applyFill="1" applyBorder="1" applyAlignment="1">
      <alignment horizontal="right"/>
    </xf>
    <xf numFmtId="14" fontId="0" fillId="6" borderId="1" xfId="0" applyNumberFormat="1" applyFill="1" applyBorder="1" applyAlignment="1">
      <alignment horizontal="left"/>
    </xf>
    <xf numFmtId="165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164" fontId="1" fillId="6" borderId="1" xfId="1" applyFill="1" applyBorder="1"/>
    <xf numFmtId="164" fontId="0" fillId="6" borderId="1" xfId="0" applyNumberFormat="1" applyFill="1" applyBorder="1" applyAlignment="1">
      <alignment horizontal="right"/>
    </xf>
    <xf numFmtId="14" fontId="0" fillId="4" borderId="2" xfId="0" applyNumberFormat="1" applyFill="1" applyBorder="1" applyAlignment="1">
      <alignment horizontal="left"/>
    </xf>
    <xf numFmtId="165" fontId="0" fillId="4" borderId="2" xfId="0" applyNumberFormat="1" applyFill="1" applyBorder="1"/>
    <xf numFmtId="0" fontId="0" fillId="4" borderId="2" xfId="0" applyFill="1" applyBorder="1"/>
    <xf numFmtId="164" fontId="0" fillId="4" borderId="2" xfId="0" applyNumberFormat="1" applyFill="1" applyBorder="1" applyAlignment="1">
      <alignment horizontal="right"/>
    </xf>
    <xf numFmtId="14" fontId="0" fillId="0" borderId="0" xfId="0" applyNumberFormat="1" applyFill="1" applyAlignment="1">
      <alignment horizontal="left"/>
    </xf>
    <xf numFmtId="14" fontId="0" fillId="0" borderId="0" xfId="0" applyNumberFormat="1" applyFill="1"/>
    <xf numFmtId="0" fontId="0" fillId="0" borderId="0" xfId="0" applyFill="1"/>
    <xf numFmtId="164" fontId="1" fillId="0" borderId="0" xfId="1" applyFill="1"/>
    <xf numFmtId="164" fontId="0" fillId="0" borderId="0" xfId="0" applyNumberFormat="1" applyFill="1" applyAlignment="1">
      <alignment horizontal="right"/>
    </xf>
    <xf numFmtId="0" fontId="0" fillId="10" borderId="0" xfId="0" applyFill="1"/>
    <xf numFmtId="14" fontId="0" fillId="11" borderId="1" xfId="0" applyNumberFormat="1" applyFill="1" applyBorder="1" applyAlignment="1">
      <alignment horizontal="left"/>
    </xf>
    <xf numFmtId="14" fontId="0" fillId="11" borderId="1" xfId="0" applyNumberFormat="1" applyFill="1" applyBorder="1"/>
    <xf numFmtId="0" fontId="0" fillId="11" borderId="1" xfId="0" applyFill="1" applyBorder="1"/>
    <xf numFmtId="164" fontId="0" fillId="11" borderId="1" xfId="0" applyNumberFormat="1" applyFill="1" applyBorder="1"/>
    <xf numFmtId="0" fontId="0" fillId="11" borderId="1" xfId="0" applyFill="1" applyBorder="1" applyAlignment="1"/>
    <xf numFmtId="164" fontId="0" fillId="11" borderId="1" xfId="0" applyNumberForma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 applyAlignment="1">
      <alignment horizontal="right"/>
    </xf>
    <xf numFmtId="0" fontId="4" fillId="13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5" fillId="0" borderId="0" xfId="0" applyFont="1" applyFill="1" applyAlignment="1"/>
    <xf numFmtId="0" fontId="6" fillId="0" borderId="1" xfId="0" applyFont="1" applyBorder="1"/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/>
    <xf numFmtId="14" fontId="0" fillId="0" borderId="0" xfId="0" applyNumberFormat="1" applyAlignment="1">
      <alignment horizontal="left"/>
    </xf>
    <xf numFmtId="0" fontId="5" fillId="14" borderId="1" xfId="0" applyFont="1" applyFill="1" applyBorder="1"/>
    <xf numFmtId="14" fontId="0" fillId="14" borderId="1" xfId="0" applyNumberFormat="1" applyFill="1" applyBorder="1"/>
    <xf numFmtId="14" fontId="0" fillId="15" borderId="0" xfId="0" applyNumberFormat="1" applyFill="1" applyAlignment="1">
      <alignment horizontal="left"/>
    </xf>
    <xf numFmtId="165" fontId="0" fillId="0" borderId="0" xfId="0" applyNumberFormat="1"/>
    <xf numFmtId="166" fontId="0" fillId="0" borderId="0" xfId="0" applyNumberFormat="1"/>
    <xf numFmtId="166" fontId="0" fillId="15" borderId="0" xfId="0" applyNumberFormat="1" applyFill="1"/>
    <xf numFmtId="1" fontId="0" fillId="15" borderId="0" xfId="0" applyNumberFormat="1" applyFill="1"/>
    <xf numFmtId="1" fontId="0" fillId="14" borderId="1" xfId="0" applyNumberFormat="1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166" fontId="0" fillId="0" borderId="1" xfId="0" applyNumberFormat="1" applyBorder="1"/>
    <xf numFmtId="166" fontId="5" fillId="14" borderId="1" xfId="0" applyNumberFormat="1" applyFont="1" applyFill="1" applyBorder="1" applyAlignment="1"/>
    <xf numFmtId="0" fontId="6" fillId="0" borderId="0" xfId="0" applyFont="1" applyBorder="1"/>
    <xf numFmtId="166" fontId="0" fillId="0" borderId="0" xfId="0" applyNumberFormat="1" applyBorder="1"/>
    <xf numFmtId="166" fontId="5" fillId="0" borderId="0" xfId="0" applyNumberFormat="1" applyFont="1" applyFill="1" applyBorder="1" applyAlignment="1"/>
    <xf numFmtId="0" fontId="0" fillId="21" borderId="0" xfId="0" applyFill="1" applyAlignment="1">
      <alignment horizontal="left"/>
    </xf>
    <xf numFmtId="0" fontId="0" fillId="22" borderId="0" xfId="0" applyFill="1"/>
    <xf numFmtId="166" fontId="0" fillId="23" borderId="0" xfId="0" applyNumberFormat="1" applyFill="1"/>
    <xf numFmtId="0" fontId="0" fillId="24" borderId="0" xfId="0" applyFill="1" applyAlignment="1">
      <alignment horizontal="left"/>
    </xf>
    <xf numFmtId="0" fontId="0" fillId="24" borderId="0" xfId="0" applyFill="1"/>
    <xf numFmtId="166" fontId="0" fillId="24" borderId="0" xfId="0" applyNumberFormat="1" applyFill="1"/>
    <xf numFmtId="0" fontId="0" fillId="25" borderId="0" xfId="0" applyFill="1" applyAlignment="1">
      <alignment horizontal="left"/>
    </xf>
    <xf numFmtId="0" fontId="0" fillId="25" borderId="0" xfId="0" applyFill="1"/>
    <xf numFmtId="1" fontId="0" fillId="0" borderId="1" xfId="0" applyNumberFormat="1" applyBorder="1"/>
    <xf numFmtId="1" fontId="0" fillId="0" borderId="0" xfId="0" applyNumberFormat="1"/>
    <xf numFmtId="1" fontId="5" fillId="14" borderId="1" xfId="0" applyNumberFormat="1" applyFont="1" applyFill="1" applyBorder="1"/>
    <xf numFmtId="0" fontId="0" fillId="28" borderId="0" xfId="0" applyFill="1"/>
    <xf numFmtId="0" fontId="0" fillId="27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7" fillId="26" borderId="0" xfId="0" applyFont="1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3" xfId="0" applyFill="1" applyBorder="1" applyAlignment="1">
      <alignment horizontal="center"/>
    </xf>
  </cellXfs>
  <cellStyles count="2">
    <cellStyle name="Currency" xfId="1" builtinId="4" customBuiltin="1"/>
    <cellStyle name="Normal" xfId="0" builtinId="0" customBuiltin="1"/>
  </cellStyles>
  <dxfs count="23">
    <dxf>
      <numFmt numFmtId="166" formatCode="&quot;£&quot;#,##0.00"/>
      <fill>
        <patternFill patternType="solid">
          <fgColor indexed="64"/>
          <bgColor theme="7" tint="0.79998168889431442"/>
        </patternFill>
      </fill>
    </dxf>
    <dxf>
      <numFmt numFmtId="166" formatCode="&quot;£&quot;#,##0.00"/>
      <fill>
        <patternFill patternType="solid">
          <fgColor indexed="64"/>
          <bgColor theme="7" tint="0.79998168889431442"/>
        </patternFill>
      </fill>
    </dxf>
    <dxf>
      <numFmt numFmtId="166" formatCode="&quot;£&quot;#,##0.00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</dxf>
    <dxf>
      <numFmt numFmtId="166" formatCode="&quot;£&quot;#,##0.00"/>
    </dxf>
    <dxf>
      <numFmt numFmtId="1" formatCode="0"/>
    </dxf>
    <dxf>
      <numFmt numFmtId="1" formatCode="0"/>
    </dxf>
    <dxf>
      <numFmt numFmtId="166" formatCode="&quot;£&quot;#,##0.00"/>
    </dxf>
    <dxf>
      <numFmt numFmtId="1" formatCode="0"/>
    </dxf>
    <dxf>
      <numFmt numFmtId="1" formatCode="0"/>
    </dxf>
    <dxf>
      <numFmt numFmtId="166" formatCode="&quot;£&quot;#,##0.00"/>
    </dxf>
    <dxf>
      <numFmt numFmtId="1" formatCode="0"/>
    </dxf>
    <dxf>
      <numFmt numFmtId="1" formatCode="0"/>
    </dxf>
    <dxf>
      <numFmt numFmtId="166" formatCode="&quot;£&quot;#,##0.00"/>
    </dxf>
    <dxf>
      <numFmt numFmtId="1" formatCode="0"/>
      <border>
        <right style="thin">
          <color rgb="FF000000"/>
        </right>
      </border>
    </dxf>
    <dxf>
      <numFmt numFmtId="1" formatCode="0"/>
    </dxf>
    <dxf>
      <numFmt numFmtId="166" formatCode="&quot;£&quot;#,##0.0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FFB9B9"/>
      <color rgb="FFB9EDFF"/>
      <color rgb="FF007FAC"/>
      <color rgb="FF6666FF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Week1_Staffs_&amp;_Hours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Period_Report!$I$4:$I$10</c:f>
            </c:multiLvlStrRef>
          </c:cat>
          <c:val>
            <c:numRef>
              <c:f>Period_Report!$K$4:$K$10</c:f>
              <c:numCache>
                <c:formatCode>0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7D-4A44-A547-5760BA913678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Period_Report!$I$4:$I$10</c:f>
            </c:multiLvlStrRef>
          </c:cat>
          <c:val>
            <c:numRef>
              <c:f>Period_Report!$L$4:$L$10</c:f>
              <c:numCache>
                <c:formatCode>0</c:formatCode>
                <c:ptCount val="7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7D-4A44-A547-5760BA913678}"/>
            </c:ext>
          </c:extLst>
        </c:ser>
        <c:ser>
          <c:idx val="0"/>
          <c:order val="2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Period_Report!$I$4:$I$10</c:f>
            </c:multiLvlStrRef>
          </c:cat>
          <c:val>
            <c:numRef>
              <c:f>Period_Report!$M$4:$M$10</c:f>
              <c:numCache>
                <c:formatCode>"£"#,##0.00</c:formatCode>
                <c:ptCount val="7"/>
                <c:pt idx="0">
                  <c:v>402.8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7D-4A44-A547-5760BA91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845631"/>
        <c:axId val="25853535"/>
        <c:axId val="0"/>
      </c:bar3DChart>
      <c:catAx>
        <c:axId val="2584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3535"/>
        <c:crosses val="autoZero"/>
        <c:auto val="1"/>
        <c:lblAlgn val="ctr"/>
        <c:lblOffset val="100"/>
        <c:noMultiLvlLbl val="0"/>
      </c:catAx>
      <c:valAx>
        <c:axId val="258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Period_Hours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Period_Report!$A$4:$A$7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Period_Report!$D$4:$D$7</c:f>
              <c:numCache>
                <c:formatCode>0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7-404A-80C9-372E26046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036047"/>
        <c:axId val="795041455"/>
        <c:axId val="0"/>
      </c:bar3DChart>
      <c:catAx>
        <c:axId val="79503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41455"/>
        <c:crosses val="autoZero"/>
        <c:auto val="1"/>
        <c:lblAlgn val="ctr"/>
        <c:lblOffset val="100"/>
        <c:noMultiLvlLbl val="0"/>
      </c:catAx>
      <c:valAx>
        <c:axId val="7950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3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Period_Salary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Period_Report!$A$4:$A$7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Period_Report!$E$4:$E$7</c:f>
              <c:numCache>
                <c:formatCode>"£"#,##0.00</c:formatCode>
                <c:ptCount val="4"/>
                <c:pt idx="0">
                  <c:v>402.8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B-43F3-A6A5-52F98281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096367"/>
        <c:axId val="795139631"/>
        <c:axId val="0"/>
      </c:bar3DChart>
      <c:catAx>
        <c:axId val="79509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39631"/>
        <c:crosses val="autoZero"/>
        <c:auto val="1"/>
        <c:lblAlgn val="ctr"/>
        <c:lblOffset val="100"/>
        <c:noMultiLvlLbl val="0"/>
      </c:catAx>
      <c:valAx>
        <c:axId val="7951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9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Budget_Hours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Period_Report!$A$16:$A$19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Period_Report!$B$16:$B$19</c:f>
              <c:numCache>
                <c:formatCode>General</c:formatCode>
                <c:ptCount val="4"/>
                <c:pt idx="0">
                  <c:v>280</c:v>
                </c:pt>
                <c:pt idx="1">
                  <c:v>280</c:v>
                </c:pt>
                <c:pt idx="2">
                  <c:v>280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6-492F-B46D-36E4CEBD0E7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Period_Report!$A$16:$A$19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Period_Report!$C$16:$C$19</c:f>
              <c:numCache>
                <c:formatCode>General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6-492F-B46D-36E4CEBD0E7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Period_Report!$A$16:$A$19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Period_Report!$D$16:$D$19</c:f>
              <c:numCache>
                <c:formatCode>General</c:formatCode>
                <c:ptCount val="4"/>
                <c:pt idx="0">
                  <c:v>260</c:v>
                </c:pt>
                <c:pt idx="1">
                  <c:v>280</c:v>
                </c:pt>
                <c:pt idx="2">
                  <c:v>280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6-492F-B46D-36E4CEBD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275247"/>
        <c:axId val="795275663"/>
        <c:axId val="0"/>
      </c:bar3DChart>
      <c:catAx>
        <c:axId val="79527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75663"/>
        <c:crosses val="autoZero"/>
        <c:auto val="1"/>
        <c:lblAlgn val="ctr"/>
        <c:lblOffset val="100"/>
        <c:noMultiLvlLbl val="0"/>
      </c:catAx>
      <c:valAx>
        <c:axId val="7952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7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Budget_Salary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Period_Report!$A$16:$A$19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Period_Report!$E$16:$E$19</c:f>
              <c:numCache>
                <c:formatCode>"£"#,##0.00</c:formatCode>
                <c:ptCount val="4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E-42FF-BD6C-A65D51DBF8CA}"/>
            </c:ext>
          </c:extLst>
        </c:ser>
        <c:ser>
          <c:idx val="1"/>
          <c:order val="1"/>
          <c:spPr>
            <a:solidFill>
              <a:srgbClr val="FF4747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Period_Report!$A$16:$A$19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Period_Report!$F$16:$F$19</c:f>
              <c:numCache>
                <c:formatCode>"£"#,##0.00</c:formatCode>
                <c:ptCount val="4"/>
                <c:pt idx="0">
                  <c:v>402.80000000000018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E-42FF-BD6C-A65D51DBF8CA}"/>
            </c:ext>
          </c:extLst>
        </c:ser>
        <c:ser>
          <c:idx val="2"/>
          <c:order val="2"/>
          <c:spPr>
            <a:solidFill>
              <a:srgbClr val="6666FF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Period_Report!$A$16:$A$19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Period_Report!$G$16:$G$19</c:f>
              <c:numCache>
                <c:formatCode>"£"#,##0.00</c:formatCode>
                <c:ptCount val="4"/>
                <c:pt idx="0">
                  <c:v>4097.2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E-42FF-BD6C-A65D51DB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073071"/>
        <c:axId val="795075983"/>
        <c:axId val="0"/>
      </c:bar3DChart>
      <c:catAx>
        <c:axId val="79507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75983"/>
        <c:crosses val="autoZero"/>
        <c:auto val="1"/>
        <c:lblAlgn val="ctr"/>
        <c:lblOffset val="100"/>
        <c:noMultiLvlLbl val="0"/>
      </c:catAx>
      <c:valAx>
        <c:axId val="79507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7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  <a:r>
              <a:rPr lang="en-GB" sz="1800" b="0" i="0" baseline="0">
                <a:effectLst/>
              </a:rPr>
              <a:t>Week1_Salary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Period_Report!$I$4:$I$10</c:f>
            </c:multiLvlStrRef>
          </c:cat>
          <c:val>
            <c:numRef>
              <c:f>Period_Report!$M$4:$M$10</c:f>
              <c:numCache>
                <c:formatCode>"£"#,##0.00</c:formatCode>
                <c:ptCount val="7"/>
                <c:pt idx="0">
                  <c:v>402.8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4-4B55-99A9-A873F0E8F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845631"/>
        <c:axId val="25853535"/>
        <c:axId val="0"/>
      </c:bar3DChart>
      <c:catAx>
        <c:axId val="2584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3535"/>
        <c:crosses val="autoZero"/>
        <c:auto val="1"/>
        <c:lblAlgn val="ctr"/>
        <c:lblOffset val="100"/>
        <c:noMultiLvlLbl val="0"/>
      </c:catAx>
      <c:valAx>
        <c:axId val="258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Week2_Staffs_&amp;_Hours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Period_Report!$O$4:$O$10</c:f>
            </c:multiLvlStrRef>
          </c:cat>
          <c:val>
            <c:numRef>
              <c:f>Period_Report!$Q$4:$Q$10</c:f>
              <c:numCache>
                <c:formatCode>0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9-4130-927E-26634A40102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Period_Report!$O$4:$O$10</c:f>
            </c:multiLvlStrRef>
          </c:cat>
          <c:val>
            <c:numRef>
              <c:f>Period_Report!$R$4:$R$10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9-4130-927E-26634A401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71151"/>
        <c:axId val="17952015"/>
        <c:axId val="0"/>
      </c:bar3DChart>
      <c:catAx>
        <c:axId val="17971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015"/>
        <c:crosses val="autoZero"/>
        <c:auto val="1"/>
        <c:lblAlgn val="ctr"/>
        <c:lblOffset val="100"/>
        <c:noMultiLvlLbl val="0"/>
      </c:catAx>
      <c:valAx>
        <c:axId val="179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Week2_Salary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Period_Report!$O$4:$O$10</c:f>
            </c:multiLvlStrRef>
          </c:cat>
          <c:val>
            <c:numRef>
              <c:f>Period_Report!$S$4:$S$10</c:f>
              <c:numCache>
                <c:formatCode>"£"#,##0.00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B-4580-9234-0B2E6CEC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241967"/>
        <c:axId val="795239471"/>
        <c:axId val="0"/>
      </c:bar3DChart>
      <c:catAx>
        <c:axId val="79524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39471"/>
        <c:crosses val="autoZero"/>
        <c:auto val="1"/>
        <c:lblAlgn val="ctr"/>
        <c:lblOffset val="100"/>
        <c:noMultiLvlLbl val="0"/>
      </c:catAx>
      <c:valAx>
        <c:axId val="7952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4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Week3_Staffs_&amp;_Hours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Period_Report!$I$15:$I$21</c:f>
            </c:multiLvlStrRef>
          </c:cat>
          <c:val>
            <c:numRef>
              <c:f>Period_Report!$K$15:$K$21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B-4063-AB79-555A6CFDB2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Period_Report!$I$15:$I$21</c:f>
            </c:multiLvlStrRef>
          </c:cat>
          <c:val>
            <c:numRef>
              <c:f>Period_Report!$L$15:$L$21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B-4063-AB79-555A6CFDB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194959"/>
        <c:axId val="795246127"/>
        <c:axId val="0"/>
      </c:bar3DChart>
      <c:catAx>
        <c:axId val="79519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46127"/>
        <c:crosses val="autoZero"/>
        <c:auto val="1"/>
        <c:lblAlgn val="ctr"/>
        <c:lblOffset val="100"/>
        <c:noMultiLvlLbl val="0"/>
      </c:catAx>
      <c:valAx>
        <c:axId val="7952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9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Week3_Salary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Period_Report!$I$15:$I$21</c:f>
            </c:multiLvlStrRef>
          </c:cat>
          <c:val>
            <c:numRef>
              <c:f>Period_Report!$M$15:$M$21</c:f>
              <c:numCache>
                <c:formatCode>"£"#,##0.00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C-482D-9419-F89A11DEC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201199"/>
        <c:axId val="795254863"/>
        <c:axId val="0"/>
      </c:bar3DChart>
      <c:catAx>
        <c:axId val="79520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54863"/>
        <c:crosses val="autoZero"/>
        <c:auto val="1"/>
        <c:lblAlgn val="ctr"/>
        <c:lblOffset val="100"/>
        <c:noMultiLvlLbl val="0"/>
      </c:catAx>
      <c:valAx>
        <c:axId val="7952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0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Week4_Staffs_&amp;Salary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Period_Report!$O$15:$O$21</c:f>
            </c:multiLvlStrRef>
          </c:cat>
          <c:val>
            <c:numRef>
              <c:f>Period_Report!$Q$15:$Q$21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5-4F27-912B-F26564267C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Period_Report!$O$15:$O$21</c:f>
            </c:multiLvlStrRef>
          </c:cat>
          <c:val>
            <c:numRef>
              <c:f>Period_Report!$R$15:$R$21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5-4F27-912B-F2656426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272751"/>
        <c:axId val="795283983"/>
        <c:axId val="0"/>
      </c:bar3DChart>
      <c:catAx>
        <c:axId val="795272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83983"/>
        <c:crosses val="autoZero"/>
        <c:auto val="1"/>
        <c:lblAlgn val="ctr"/>
        <c:lblOffset val="100"/>
        <c:noMultiLvlLbl val="0"/>
      </c:catAx>
      <c:valAx>
        <c:axId val="7952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7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Week4_Salary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Period_Report!$O$15:$O$21</c:f>
            </c:multiLvlStrRef>
          </c:cat>
          <c:val>
            <c:numRef>
              <c:f>Period_Report!$S$15:$S$21</c:f>
              <c:numCache>
                <c:formatCode>"£"#,##0.00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5-4A48-97D8-205D9C16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230735"/>
        <c:axId val="795246959"/>
        <c:axId val="0"/>
      </c:bar3DChart>
      <c:catAx>
        <c:axId val="795230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46959"/>
        <c:crosses val="autoZero"/>
        <c:auto val="1"/>
        <c:lblAlgn val="ctr"/>
        <c:lblOffset val="100"/>
        <c:noMultiLvlLbl val="0"/>
      </c:catAx>
      <c:valAx>
        <c:axId val="7952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3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Period_Staffs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Period_Report!$A$4:$A$7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Period_Report!$C$4:$C$7</c:f>
              <c:numCache>
                <c:formatCode>0</c:formatCode>
                <c:ptCount val="4"/>
                <c:pt idx="0">
                  <c:v>0.42857142857142855</c:v>
                </c:pt>
                <c:pt idx="1">
                  <c:v>0.14285714285714285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C-4276-BBF3-F3AF80DA1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048943"/>
        <c:axId val="795043535"/>
        <c:axId val="0"/>
      </c:bar3DChart>
      <c:catAx>
        <c:axId val="79504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43535"/>
        <c:crosses val="autoZero"/>
        <c:auto val="1"/>
        <c:lblAlgn val="ctr"/>
        <c:lblOffset val="100"/>
        <c:noMultiLvlLbl val="0"/>
      </c:catAx>
      <c:valAx>
        <c:axId val="79504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4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</xdr:row>
      <xdr:rowOff>7620</xdr:rowOff>
    </xdr:from>
    <xdr:to>
      <xdr:col>9</xdr:col>
      <xdr:colOff>22860</xdr:colOff>
      <xdr:row>13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DEA17-21DD-4050-954F-4360CB2A0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</xdr:row>
      <xdr:rowOff>175260</xdr:rowOff>
    </xdr:from>
    <xdr:to>
      <xdr:col>15</xdr:col>
      <xdr:colOff>38100</xdr:colOff>
      <xdr:row>13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2F2C4E-9F4E-4514-A56B-F4E8F9611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327660</xdr:colOff>
      <xdr:row>3</xdr:row>
      <xdr:rowOff>7620</xdr:rowOff>
    </xdr:from>
    <xdr:to>
      <xdr:col>21</xdr:col>
      <xdr:colOff>350520</xdr:colOff>
      <xdr:row>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D076BE-0017-47B0-835F-3D249603B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342900</xdr:colOff>
      <xdr:row>3</xdr:row>
      <xdr:rowOff>0</xdr:rowOff>
    </xdr:from>
    <xdr:to>
      <xdr:col>27</xdr:col>
      <xdr:colOff>381000</xdr:colOff>
      <xdr:row>14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A22003-E864-47CA-BAAC-B4B445E66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594360</xdr:colOff>
      <xdr:row>14</xdr:row>
      <xdr:rowOff>167640</xdr:rowOff>
    </xdr:from>
    <xdr:to>
      <xdr:col>8</xdr:col>
      <xdr:colOff>601980</xdr:colOff>
      <xdr:row>25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32E15D-9D71-48C3-92A0-FCBBA3BE3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15</xdr:col>
      <xdr:colOff>53340</xdr:colOff>
      <xdr:row>25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CE4640-3AB4-4E38-B882-9A8D40A9D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320040</xdr:colOff>
      <xdr:row>14</xdr:row>
      <xdr:rowOff>160020</xdr:rowOff>
    </xdr:from>
    <xdr:to>
      <xdr:col>21</xdr:col>
      <xdr:colOff>335280</xdr:colOff>
      <xdr:row>25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D4B708-A4AB-4719-A425-D66B85F54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335280</xdr:colOff>
      <xdr:row>14</xdr:row>
      <xdr:rowOff>160020</xdr:rowOff>
    </xdr:from>
    <xdr:to>
      <xdr:col>27</xdr:col>
      <xdr:colOff>403860</xdr:colOff>
      <xdr:row>25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C0BF8A-B9F9-4518-956D-12C8B8E5B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283028</xdr:colOff>
      <xdr:row>26</xdr:row>
      <xdr:rowOff>141514</xdr:rowOff>
    </xdr:from>
    <xdr:to>
      <xdr:col>11</xdr:col>
      <xdr:colOff>275408</xdr:colOff>
      <xdr:row>37</xdr:row>
      <xdr:rowOff>116477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F3397A-FE74-4A83-BD09-7600B9CDE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151312</xdr:colOff>
      <xdr:row>26</xdr:row>
      <xdr:rowOff>170905</xdr:rowOff>
    </xdr:from>
    <xdr:to>
      <xdr:col>18</xdr:col>
      <xdr:colOff>212272</xdr:colOff>
      <xdr:row>37</xdr:row>
      <xdr:rowOff>148045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B49DDA-5031-4CB6-A986-2E74B6602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22861</xdr:colOff>
      <xdr:row>26</xdr:row>
      <xdr:rowOff>178526</xdr:rowOff>
    </xdr:from>
    <xdr:to>
      <xdr:col>25</xdr:col>
      <xdr:colOff>99061</xdr:colOff>
      <xdr:row>37</xdr:row>
      <xdr:rowOff>148046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CC5F99-8A0B-435E-8F74-A825880EB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34834</xdr:colOff>
      <xdr:row>39</xdr:row>
      <xdr:rowOff>43542</xdr:rowOff>
    </xdr:from>
    <xdr:to>
      <xdr:col>15</xdr:col>
      <xdr:colOff>11974</xdr:colOff>
      <xdr:row>50</xdr:row>
      <xdr:rowOff>43542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2B91573-D98F-4CA0-AF49-02F7D7C90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412569</xdr:colOff>
      <xdr:row>39</xdr:row>
      <xdr:rowOff>40277</xdr:rowOff>
    </xdr:from>
    <xdr:to>
      <xdr:col>21</xdr:col>
      <xdr:colOff>473529</xdr:colOff>
      <xdr:row>50</xdr:row>
      <xdr:rowOff>15240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F792BAB-A451-4CF7-B114-8919C4520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678" displayName="Table1678" ref="B2:H46" totalsRowShown="0">
  <autoFilter ref="B2:H46" xr:uid="{00000000-0009-0000-0100-000001000000}"/>
  <tableColumns count="7">
    <tableColumn id="1" xr3:uid="{00000000-0010-0000-0000-000001000000}" name="Date"/>
    <tableColumn id="2" xr3:uid="{00000000-0010-0000-0000-000002000000}" name="Days"/>
    <tableColumn id="3" xr3:uid="{00000000-0010-0000-0000-000003000000}" name="Emp_ID"/>
    <tableColumn id="4" xr3:uid="{00000000-0010-0000-0000-000004000000}" name="Job_Role"/>
    <tableColumn id="5" xr3:uid="{00000000-0010-0000-0000-000005000000}" name="Hourly_rate "/>
    <tableColumn id="6" xr3:uid="{00000000-0010-0000-0000-000006000000}" name="Hours_Worked"/>
    <tableColumn id="7" xr3:uid="{00000000-0010-0000-0000-000007000000}" name="Daily_Salary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79CF6D5-FE0C-4155-A7EE-20A38761F90A}" name="Table11" displayName="Table11" ref="A15:G20" totalsRowShown="0" headerRowDxfId="7">
  <autoFilter ref="A15:G20" xr:uid="{D79CF6D5-FE0C-4155-A7EE-20A38761F90A}"/>
  <tableColumns count="7">
    <tableColumn id="1" xr3:uid="{116E0A9F-48F9-48ED-ADF9-AEC2312A0F87}" name="Column1" dataDxfId="6"/>
    <tableColumn id="2" xr3:uid="{5FC69516-69A6-4956-B87C-740723553FB9}" name="Hours_Available" dataDxfId="5"/>
    <tableColumn id="3" xr3:uid="{D89E6B64-C847-42D5-A9F8-281850338A1E}" name="Hours_Used" dataDxfId="4">
      <calculatedColumnFormula>B16-D16</calculatedColumnFormula>
    </tableColumn>
    <tableColumn id="4" xr3:uid="{D4B924E8-0020-4483-90C5-F7574747A8B7}" name="Hours_Saved" dataDxfId="3"/>
    <tableColumn id="5" xr3:uid="{BE06D403-4830-4826-9A0A-E7A742C59EB4}" name="Salary_Available" dataDxfId="2"/>
    <tableColumn id="6" xr3:uid="{B81EDC89-AF16-47A0-B13D-E7E6DFBAA21A}" name="Salary_Used" dataDxfId="1">
      <calculatedColumnFormula>E16-G16</calculatedColumnFormula>
    </tableColumn>
    <tableColumn id="7" xr3:uid="{CE5B3FFA-1F6F-4AFD-B9F6-F1F7046956B7}" name="Salary_Saved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67811" displayName="Table167811" ref="B2:H46" totalsRowShown="0">
  <autoFilter ref="B2:H46" xr:uid="{00000000-0009-0000-0100-000002000000}"/>
  <tableColumns count="7">
    <tableColumn id="1" xr3:uid="{00000000-0010-0000-0100-000001000000}" name="Date"/>
    <tableColumn id="2" xr3:uid="{00000000-0010-0000-0100-000002000000}" name="Days"/>
    <tableColumn id="3" xr3:uid="{00000000-0010-0000-0100-000003000000}" name="Emp_ID"/>
    <tableColumn id="4" xr3:uid="{00000000-0010-0000-0100-000004000000}" name="Job_Role"/>
    <tableColumn id="5" xr3:uid="{00000000-0010-0000-0100-000005000000}" name="Hourly_rate "/>
    <tableColumn id="6" xr3:uid="{00000000-0010-0000-0100-000006000000}" name="Hours_Worked"/>
    <tableColumn id="7" xr3:uid="{00000000-0010-0000-0100-000007000000}" name="Daily_Salary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6781112" displayName="Table16781112" ref="B2:H46" totalsRowShown="0">
  <autoFilter ref="B2:H46" xr:uid="{00000000-0009-0000-0100-000003000000}"/>
  <tableColumns count="7">
    <tableColumn id="1" xr3:uid="{00000000-0010-0000-0200-000001000000}" name="Date"/>
    <tableColumn id="2" xr3:uid="{00000000-0010-0000-0200-000002000000}" name="Days"/>
    <tableColumn id="3" xr3:uid="{00000000-0010-0000-0200-000003000000}" name="Emp_ID"/>
    <tableColumn id="4" xr3:uid="{00000000-0010-0000-0200-000004000000}" name="Job_Role"/>
    <tableColumn id="5" xr3:uid="{00000000-0010-0000-0200-000005000000}" name="Hourly_rate "/>
    <tableColumn id="6" xr3:uid="{00000000-0010-0000-0200-000006000000}" name="Hours_Worked"/>
    <tableColumn id="7" xr3:uid="{00000000-0010-0000-0200-000007000000}" name="Daily_Salary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678111213" displayName="Table1678111213" ref="B2:H46" totalsRowShown="0">
  <autoFilter ref="B2:H46" xr:uid="{00000000-0009-0000-0100-000004000000}"/>
  <tableColumns count="7">
    <tableColumn id="1" xr3:uid="{00000000-0010-0000-0300-000001000000}" name="Date"/>
    <tableColumn id="2" xr3:uid="{00000000-0010-0000-0300-000002000000}" name="Days"/>
    <tableColumn id="3" xr3:uid="{00000000-0010-0000-0300-000003000000}" name="Emp_ID"/>
    <tableColumn id="4" xr3:uid="{00000000-0010-0000-0300-000004000000}" name="Job_Role"/>
    <tableColumn id="5" xr3:uid="{00000000-0010-0000-0300-000005000000}" name="Hourly_rate "/>
    <tableColumn id="6" xr3:uid="{00000000-0010-0000-0300-000006000000}" name="Hours_Worked"/>
    <tableColumn id="7" xr3:uid="{00000000-0010-0000-0300-000007000000}" name="Daily_Salary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I3:M11" totalsRowShown="0">
  <autoFilter ref="I3:M11" xr:uid="{00000000-0009-0000-0100-000005000000}"/>
  <tableColumns count="5">
    <tableColumn id="1" xr3:uid="{00000000-0010-0000-0400-000001000000}" name="Date"/>
    <tableColumn id="2" xr3:uid="{00000000-0010-0000-0400-000002000000}" name="Day"/>
    <tableColumn id="3" xr3:uid="{00000000-0010-0000-0400-000003000000}" name="Staffs" dataDxfId="22"/>
    <tableColumn id="4" xr3:uid="{00000000-0010-0000-0400-000004000000}" name="Hours" dataDxfId="21"/>
    <tableColumn id="5" xr3:uid="{00000000-0010-0000-0400-000005000000}" name="Salay" dataDxfId="2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0" displayName="Table10" ref="A3:E8" totalsRowShown="0">
  <autoFilter ref="A3:E8" xr:uid="{00000000-0009-0000-0100-000006000000}"/>
  <tableColumns count="5">
    <tableColumn id="1" xr3:uid="{00000000-0010-0000-0500-000001000000}" name="Week"/>
    <tableColumn id="2" xr3:uid="{00000000-0010-0000-0500-000002000000}" name="Date"/>
    <tableColumn id="3" xr3:uid="{00000000-0010-0000-0500-000003000000}" name="Staffs" dataDxfId="19"/>
    <tableColumn id="4" xr3:uid="{00000000-0010-0000-0500-000004000000}" name="Hours" dataDxfId="18"/>
    <tableColumn id="5" xr3:uid="{00000000-0010-0000-0500-000005000000}" name="Salary" dataDxfId="17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517" displayName="Table517" ref="O3:S11" totalsRowShown="0">
  <autoFilter ref="O3:S11" xr:uid="{00000000-0009-0000-0100-000007000000}"/>
  <tableColumns count="5">
    <tableColumn id="1" xr3:uid="{00000000-0010-0000-0600-000001000000}" name="Date"/>
    <tableColumn id="2" xr3:uid="{00000000-0010-0000-0600-000002000000}" name="Day"/>
    <tableColumn id="3" xr3:uid="{00000000-0010-0000-0600-000003000000}" name="Staffs" dataDxfId="16"/>
    <tableColumn id="4" xr3:uid="{00000000-0010-0000-0600-000004000000}" name="Hours" dataDxfId="15"/>
    <tableColumn id="5" xr3:uid="{00000000-0010-0000-0600-000005000000}" name="Salay" dataDxfId="1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51718" displayName="Table51718" ref="I14:M22" totalsRowShown="0">
  <autoFilter ref="I14:M22" xr:uid="{00000000-0009-0000-0100-000008000000}"/>
  <tableColumns count="5">
    <tableColumn id="1" xr3:uid="{00000000-0010-0000-0700-000001000000}" name="Date"/>
    <tableColumn id="2" xr3:uid="{00000000-0010-0000-0700-000002000000}" name="Day"/>
    <tableColumn id="3" xr3:uid="{00000000-0010-0000-0700-000003000000}" name="Staffs" dataDxfId="13"/>
    <tableColumn id="4" xr3:uid="{00000000-0010-0000-0700-000004000000}" name="Hours" dataDxfId="12"/>
    <tableColumn id="5" xr3:uid="{00000000-0010-0000-0700-000005000000}" name="Salay" dataDxfId="11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51719" displayName="Table51719" ref="O14:S22" totalsRowShown="0">
  <autoFilter ref="O14:S22" xr:uid="{00000000-0009-0000-0100-000009000000}"/>
  <tableColumns count="5">
    <tableColumn id="1" xr3:uid="{00000000-0010-0000-0800-000001000000}" name="Date"/>
    <tableColumn id="2" xr3:uid="{00000000-0010-0000-0800-000002000000}" name="Day"/>
    <tableColumn id="3" xr3:uid="{00000000-0010-0000-0800-000003000000}" name="Staffs" dataDxfId="10"/>
    <tableColumn id="4" xr3:uid="{00000000-0010-0000-0800-000004000000}" name="Hours" dataDxfId="9"/>
    <tableColumn id="5" xr3:uid="{00000000-0010-0000-0800-000005000000}" name="Salay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J9"/>
  <sheetViews>
    <sheetView workbookViewId="0">
      <selection activeCell="E3" sqref="E3"/>
    </sheetView>
  </sheetViews>
  <sheetFormatPr defaultRowHeight="14.4" x14ac:dyDescent="0.3"/>
  <cols>
    <col min="1" max="1" width="7.33203125" bestFit="1" customWidth="1"/>
    <col min="2" max="2" width="12.77734375" bestFit="1" customWidth="1"/>
    <col min="3" max="3" width="28.77734375" bestFit="1" customWidth="1"/>
    <col min="4" max="4" width="12.21875" bestFit="1" customWidth="1"/>
    <col min="5" max="5" width="12" bestFit="1" customWidth="1"/>
    <col min="6" max="6" width="15.33203125" bestFit="1" customWidth="1"/>
    <col min="7" max="7" width="13.21875" bestFit="1" customWidth="1"/>
    <col min="8" max="8" width="15" bestFit="1" customWidth="1"/>
    <col min="9" max="9" width="12.6640625" bestFit="1" customWidth="1"/>
    <col min="10" max="10" width="16.5546875" bestFit="1" customWidth="1"/>
    <col min="11" max="11" width="8.77734375" customWidth="1"/>
  </cols>
  <sheetData>
    <row r="1" spans="1:10" x14ac:dyDescent="0.3">
      <c r="A1" s="95" t="s">
        <v>0</v>
      </c>
      <c r="B1" s="95"/>
      <c r="C1" s="95"/>
    </row>
    <row r="3" spans="1:10" x14ac:dyDescent="0.3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H3" s="3" t="s">
        <v>6</v>
      </c>
      <c r="I3" s="3" t="s">
        <v>7</v>
      </c>
      <c r="J3" s="3" t="s">
        <v>8</v>
      </c>
    </row>
    <row r="4" spans="1:10" x14ac:dyDescent="0.3">
      <c r="A4" s="4">
        <v>100</v>
      </c>
      <c r="B4" s="4" t="str">
        <f>CONCATENATE(H4," ",I4)</f>
        <v>John Doe</v>
      </c>
      <c r="C4" s="4" t="str">
        <f>CONCATENATE(H4,".",I4,$J$4)</f>
        <v>John.Doe@companyltd.com</v>
      </c>
      <c r="D4" s="4" t="s">
        <v>9</v>
      </c>
      <c r="E4" s="5">
        <v>21.5</v>
      </c>
      <c r="H4" t="s">
        <v>10</v>
      </c>
      <c r="I4" t="s">
        <v>11</v>
      </c>
      <c r="J4" s="6" t="s">
        <v>12</v>
      </c>
    </row>
    <row r="5" spans="1:10" x14ac:dyDescent="0.3">
      <c r="A5" s="4">
        <v>101</v>
      </c>
      <c r="B5" s="4" t="str">
        <f>CONCATENATE(H5," ",I5)</f>
        <v>Silvia Rose</v>
      </c>
      <c r="C5" s="4" t="str">
        <f>CONCATENATE(H5,".",I5,$J$4)</f>
        <v>Silvia.Rose@companyltd.com</v>
      </c>
      <c r="D5" s="4" t="s">
        <v>13</v>
      </c>
      <c r="E5" s="7">
        <v>18.3</v>
      </c>
      <c r="H5" t="s">
        <v>14</v>
      </c>
      <c r="I5" t="s">
        <v>15</v>
      </c>
    </row>
    <row r="6" spans="1:10" x14ac:dyDescent="0.3">
      <c r="A6" s="4">
        <v>102</v>
      </c>
      <c r="B6" s="4" t="str">
        <f>CONCATENATE(H6," ",I6)</f>
        <v>Andrea  Rocco</v>
      </c>
      <c r="C6" s="4" t="str">
        <f>CONCATENATE(H6,".",I6,$J$4)</f>
        <v>Andrea .Rocco@companyltd.com</v>
      </c>
      <c r="D6" s="4" t="s">
        <v>16</v>
      </c>
      <c r="E6" s="7">
        <v>20.5</v>
      </c>
      <c r="H6" t="s">
        <v>17</v>
      </c>
      <c r="I6" t="s">
        <v>18</v>
      </c>
    </row>
    <row r="7" spans="1:10" x14ac:dyDescent="0.3">
      <c r="A7" s="4">
        <v>103</v>
      </c>
      <c r="B7" s="4" t="str">
        <f>CONCATENATE(H7," ",I7)</f>
        <v>Laura Blake</v>
      </c>
      <c r="C7" s="4" t="str">
        <f>CONCATENATE(H7,".",I7,$J$4)</f>
        <v>Laura.Blake@companyltd.com</v>
      </c>
      <c r="D7" s="4" t="s">
        <v>19</v>
      </c>
      <c r="E7" s="7">
        <v>16.8</v>
      </c>
      <c r="H7" t="s">
        <v>20</v>
      </c>
      <c r="I7" t="s">
        <v>21</v>
      </c>
    </row>
    <row r="8" spans="1:10" x14ac:dyDescent="0.3">
      <c r="A8" s="4">
        <v>104</v>
      </c>
      <c r="B8" s="4" t="str">
        <f>CONCATENATE(H8," ",I8)</f>
        <v>Shawn  Jassi</v>
      </c>
      <c r="C8" s="4" t="str">
        <f>CONCATENATE(H8,".",I8,$J$4)</f>
        <v>Shawn .Jassi@companyltd.com</v>
      </c>
      <c r="D8" s="4" t="s">
        <v>22</v>
      </c>
      <c r="E8" s="7">
        <v>15.4</v>
      </c>
      <c r="H8" t="s">
        <v>23</v>
      </c>
      <c r="I8" t="s">
        <v>24</v>
      </c>
    </row>
    <row r="9" spans="1:10" x14ac:dyDescent="0.3">
      <c r="A9" s="4">
        <v>0</v>
      </c>
      <c r="B9" s="4" t="s">
        <v>25</v>
      </c>
      <c r="C9" s="4"/>
      <c r="D9" s="4"/>
      <c r="E9" s="7">
        <v>0</v>
      </c>
    </row>
  </sheetData>
  <mergeCells count="1">
    <mergeCell ref="A1:C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L49"/>
  <sheetViews>
    <sheetView tabSelected="1" workbookViewId="0">
      <selection activeCell="E8" sqref="E8"/>
    </sheetView>
  </sheetViews>
  <sheetFormatPr defaultRowHeight="14.4" x14ac:dyDescent="0.3"/>
  <cols>
    <col min="1" max="1" width="8.77734375" customWidth="1"/>
    <col min="2" max="2" width="12.44140625" customWidth="1"/>
    <col min="3" max="3" width="16.88671875" bestFit="1" customWidth="1"/>
    <col min="4" max="4" width="20.77734375" customWidth="1"/>
    <col min="5" max="5" width="22.33203125" customWidth="1"/>
    <col min="6" max="6" width="19.21875" style="8" customWidth="1"/>
    <col min="7" max="7" width="19.6640625" customWidth="1"/>
    <col min="8" max="8" width="16" style="9" customWidth="1"/>
    <col min="9" max="10" width="8.77734375" customWidth="1"/>
    <col min="11" max="11" width="13.77734375" bestFit="1" customWidth="1"/>
    <col min="12" max="12" width="9.77734375" bestFit="1" customWidth="1"/>
    <col min="13" max="13" width="10.77734375" customWidth="1"/>
    <col min="14" max="14" width="9.44140625" bestFit="1" customWidth="1"/>
    <col min="15" max="15" width="13" bestFit="1" customWidth="1"/>
    <col min="16" max="16" width="7.21875" bestFit="1" customWidth="1"/>
    <col min="17" max="17" width="12.77734375" bestFit="1" customWidth="1"/>
    <col min="18" max="18" width="12.109375" bestFit="1" customWidth="1"/>
    <col min="19" max="19" width="15.21875" bestFit="1" customWidth="1"/>
    <col min="20" max="20" width="15.33203125" bestFit="1" customWidth="1"/>
    <col min="21" max="21" width="13.21875" bestFit="1" customWidth="1"/>
    <col min="22" max="22" width="8.77734375" customWidth="1"/>
  </cols>
  <sheetData>
    <row r="1" spans="1:12" x14ac:dyDescent="0.3">
      <c r="B1" s="96" t="s">
        <v>26</v>
      </c>
      <c r="C1" s="96"/>
      <c r="D1" s="96"/>
    </row>
    <row r="2" spans="1:12" x14ac:dyDescent="0.3">
      <c r="B2" s="10" t="s">
        <v>27</v>
      </c>
      <c r="C2" s="10" t="s">
        <v>28</v>
      </c>
      <c r="D2" s="10" t="s">
        <v>1</v>
      </c>
      <c r="E2" s="10" t="s">
        <v>4</v>
      </c>
      <c r="F2" s="11" t="s">
        <v>5</v>
      </c>
      <c r="G2" s="10" t="s">
        <v>29</v>
      </c>
      <c r="H2" s="10" t="s">
        <v>30</v>
      </c>
      <c r="K2" s="12" t="s">
        <v>31</v>
      </c>
      <c r="L2" s="12">
        <v>280</v>
      </c>
    </row>
    <row r="3" spans="1:12" x14ac:dyDescent="0.3">
      <c r="B3" s="13">
        <f t="shared" ref="B3:B46" ca="1" si="0">IF(D3&lt;&gt;"",IF(B3&lt;&gt;"",B3,NOW()),"")</f>
        <v>44984.954648263891</v>
      </c>
      <c r="C3" s="14">
        <f t="shared" ref="C3:C46" ca="1" si="1">IF(D3&lt;&gt;"",IF(C3&lt;&gt;"",C3,NOW()),"")</f>
        <v>44984.954648263891</v>
      </c>
      <c r="D3" s="15">
        <v>100</v>
      </c>
      <c r="E3" s="16" t="str">
        <f>VLOOKUP(D3,Employer_Details!$A$4:$E$9,4,FALSE)</f>
        <v>Manager</v>
      </c>
      <c r="F3" s="17">
        <f>VLOOKUP(D3,Employer_Details!$A$4:$E$9,5,FALSE)</f>
        <v>21.5</v>
      </c>
      <c r="G3" s="15">
        <v>6</v>
      </c>
      <c r="H3" s="18">
        <f>F3*G3</f>
        <v>129</v>
      </c>
      <c r="K3" s="12" t="s">
        <v>32</v>
      </c>
      <c r="L3" s="12">
        <f>(L2-G46)</f>
        <v>260</v>
      </c>
    </row>
    <row r="4" spans="1:12" x14ac:dyDescent="0.3">
      <c r="B4" s="13">
        <f t="shared" ca="1" si="0"/>
        <v>44984.998859722225</v>
      </c>
      <c r="C4" s="14">
        <f t="shared" ca="1" si="1"/>
        <v>44984.998859722225</v>
      </c>
      <c r="D4" s="15">
        <v>102</v>
      </c>
      <c r="E4" s="16" t="str">
        <f>VLOOKUP(D4,Employer_Details!$A$4:$E$9,4,FALSE)</f>
        <v>Head Chef</v>
      </c>
      <c r="F4" s="17">
        <f>VLOOKUP(D4,Employer_Details!$A$4:$E$9,5,FALSE)</f>
        <v>20.5</v>
      </c>
      <c r="G4" s="15">
        <v>8</v>
      </c>
      <c r="H4" s="18">
        <f>F4*G4</f>
        <v>164</v>
      </c>
    </row>
    <row r="5" spans="1:12" x14ac:dyDescent="0.3">
      <c r="B5" s="13">
        <f t="shared" ca="1" si="0"/>
        <v>44984.998908912035</v>
      </c>
      <c r="C5" s="14">
        <f t="shared" ca="1" si="1"/>
        <v>44984.998908912035</v>
      </c>
      <c r="D5" s="15">
        <v>101</v>
      </c>
      <c r="E5" s="16" t="str">
        <f>VLOOKUP(D5,Employer_Details!$A$4:$E$9,4,FALSE)</f>
        <v>Supervisor</v>
      </c>
      <c r="F5" s="17">
        <f>VLOOKUP(D5,Employer_Details!$A$4:$E$9,5,FALSE)</f>
        <v>18.3</v>
      </c>
      <c r="G5" s="15">
        <v>6</v>
      </c>
      <c r="H5" s="18">
        <f>F5*G5</f>
        <v>109.80000000000001</v>
      </c>
      <c r="K5" s="19" t="s">
        <v>33</v>
      </c>
      <c r="L5" s="20">
        <v>4500</v>
      </c>
    </row>
    <row r="6" spans="1:12" x14ac:dyDescent="0.3">
      <c r="B6" s="13" t="str">
        <f t="shared" ca="1" si="0"/>
        <v/>
      </c>
      <c r="C6" s="14" t="str">
        <f t="shared" ca="1" si="1"/>
        <v/>
      </c>
      <c r="D6" s="15"/>
      <c r="E6" s="16">
        <f>VLOOKUP(D6,Employer_Details!$A$4:$E$9,4,FALSE)</f>
        <v>0</v>
      </c>
      <c r="F6" s="17">
        <f>VLOOKUP(D6,Employer_Details!$A$4:$E$9,5,FALSE)</f>
        <v>0</v>
      </c>
      <c r="G6" s="15"/>
      <c r="H6" s="18">
        <f>F6*G6</f>
        <v>0</v>
      </c>
      <c r="K6" s="19" t="s">
        <v>34</v>
      </c>
      <c r="L6" s="20">
        <f>(L5-H46)</f>
        <v>4097.2</v>
      </c>
    </row>
    <row r="7" spans="1:12" x14ac:dyDescent="0.3">
      <c r="B7" s="13" t="str">
        <f t="shared" ca="1" si="0"/>
        <v/>
      </c>
      <c r="C7" s="14" t="str">
        <f t="shared" ca="1" si="1"/>
        <v/>
      </c>
      <c r="D7" s="15"/>
      <c r="E7" s="16">
        <f>VLOOKUP(D7,Employer_Details!$A$4:$E$9,4,FALSE)</f>
        <v>0</v>
      </c>
      <c r="F7" s="17">
        <f>VLOOKUP(D7,Employer_Details!$A$4:$E$9,5,FALSE)</f>
        <v>0</v>
      </c>
      <c r="G7" s="15"/>
      <c r="H7" s="18">
        <f>F7*G7</f>
        <v>0</v>
      </c>
    </row>
    <row r="8" spans="1:12" x14ac:dyDescent="0.3">
      <c r="A8" s="21" t="s">
        <v>35</v>
      </c>
      <c r="B8" s="22" t="str">
        <f t="shared" ca="1" si="0"/>
        <v/>
      </c>
      <c r="C8" s="23" t="str">
        <f t="shared" ca="1" si="1"/>
        <v/>
      </c>
      <c r="D8" s="68"/>
      <c r="E8" s="25">
        <f>COUNTIF(E3:E7,"*")</f>
        <v>3</v>
      </c>
      <c r="F8" s="26"/>
      <c r="G8" s="24">
        <f>SUM(G3:G7)</f>
        <v>20</v>
      </c>
      <c r="H8" s="27">
        <f>SUM(H3:H7)</f>
        <v>402.8</v>
      </c>
    </row>
    <row r="9" spans="1:12" x14ac:dyDescent="0.3">
      <c r="B9" s="28" t="str">
        <f t="shared" ca="1" si="0"/>
        <v/>
      </c>
      <c r="C9" s="29" t="str">
        <f t="shared" ca="1" si="1"/>
        <v/>
      </c>
      <c r="D9" s="69"/>
      <c r="E9" s="31">
        <f>VLOOKUP(D9,Employer_Details!$A$4:$E$9,4,FALSE)</f>
        <v>0</v>
      </c>
      <c r="F9" s="32">
        <f>VLOOKUP(D9,Employer_Details!$A$4:$E$9,5,FALSE)</f>
        <v>0</v>
      </c>
      <c r="G9" s="30"/>
      <c r="H9" s="33">
        <f>F9*G9</f>
        <v>0</v>
      </c>
    </row>
    <row r="10" spans="1:12" x14ac:dyDescent="0.3">
      <c r="B10" s="28" t="str">
        <f t="shared" ca="1" si="0"/>
        <v/>
      </c>
      <c r="C10" s="29" t="str">
        <f t="shared" ca="1" si="1"/>
        <v/>
      </c>
      <c r="D10" s="69"/>
      <c r="E10" s="31">
        <f>VLOOKUP(D10,Employer_Details!$A$4:$E$9,4,FALSE)</f>
        <v>0</v>
      </c>
      <c r="F10" s="32">
        <f>VLOOKUP(D10,Employer_Details!$A$4:$E$9,5,FALSE)</f>
        <v>0</v>
      </c>
      <c r="G10" s="30"/>
      <c r="H10" s="33">
        <f>F10*G10</f>
        <v>0</v>
      </c>
    </row>
    <row r="11" spans="1:12" x14ac:dyDescent="0.3">
      <c r="B11" s="28" t="str">
        <f t="shared" ca="1" si="0"/>
        <v/>
      </c>
      <c r="C11" s="29" t="str">
        <f t="shared" ca="1" si="1"/>
        <v/>
      </c>
      <c r="D11" s="69"/>
      <c r="E11" s="31">
        <f>VLOOKUP(D11,Employer_Details!$A$4:$E$9,4,FALSE)</f>
        <v>0</v>
      </c>
      <c r="F11" s="32">
        <f>VLOOKUP(D11,Employer_Details!$A$4:$E$9,5,FALSE)</f>
        <v>0</v>
      </c>
      <c r="G11" s="30"/>
      <c r="H11" s="33">
        <f>F11*G11</f>
        <v>0</v>
      </c>
    </row>
    <row r="12" spans="1:12" x14ac:dyDescent="0.3">
      <c r="B12" s="28" t="str">
        <f t="shared" ca="1" si="0"/>
        <v/>
      </c>
      <c r="C12" s="29" t="str">
        <f t="shared" ca="1" si="1"/>
        <v/>
      </c>
      <c r="D12" s="69"/>
      <c r="E12" s="31">
        <f>VLOOKUP(D12,Employer_Details!$A$4:$E$9,4,FALSE)</f>
        <v>0</v>
      </c>
      <c r="F12" s="32">
        <f>VLOOKUP(D12,Employer_Details!$A$4:$E$9,5,FALSE)</f>
        <v>0</v>
      </c>
      <c r="G12" s="30"/>
      <c r="H12" s="33">
        <f>F12*G12</f>
        <v>0</v>
      </c>
    </row>
    <row r="13" spans="1:12" x14ac:dyDescent="0.3">
      <c r="B13" s="28" t="str">
        <f t="shared" ca="1" si="0"/>
        <v/>
      </c>
      <c r="C13" s="29" t="str">
        <f t="shared" ca="1" si="1"/>
        <v/>
      </c>
      <c r="D13" s="69"/>
      <c r="E13" s="31">
        <f>VLOOKUP(D13,Employer_Details!$A$4:$E$9,4,FALSE)</f>
        <v>0</v>
      </c>
      <c r="F13" s="32">
        <f>VLOOKUP(D13,Employer_Details!$A$4:$E$9,5,FALSE)</f>
        <v>0</v>
      </c>
      <c r="G13" s="30"/>
      <c r="H13" s="33">
        <f>F13*G13</f>
        <v>0</v>
      </c>
    </row>
    <row r="14" spans="1:12" x14ac:dyDescent="0.3">
      <c r="A14" s="21" t="s">
        <v>35</v>
      </c>
      <c r="B14" s="22" t="str">
        <f t="shared" ca="1" si="0"/>
        <v/>
      </c>
      <c r="C14" s="23" t="str">
        <f t="shared" ca="1" si="1"/>
        <v/>
      </c>
      <c r="D14" s="68"/>
      <c r="E14" s="25">
        <f>COUNTIF(E9:E13,"*")</f>
        <v>0</v>
      </c>
      <c r="F14" s="26"/>
      <c r="G14" s="24">
        <f>SUM(G9:G13)</f>
        <v>0</v>
      </c>
      <c r="H14" s="27">
        <f>SUM(H9:H13)</f>
        <v>0</v>
      </c>
    </row>
    <row r="15" spans="1:12" x14ac:dyDescent="0.3">
      <c r="B15" s="13" t="str">
        <f t="shared" ca="1" si="0"/>
        <v/>
      </c>
      <c r="C15" s="14" t="str">
        <f t="shared" ca="1" si="1"/>
        <v/>
      </c>
      <c r="D15" s="15"/>
      <c r="E15" s="16">
        <f>VLOOKUP(D15,Employer_Details!$A$4:$E$9,4,FALSE)</f>
        <v>0</v>
      </c>
      <c r="F15" s="17">
        <f>VLOOKUP(D15,Employer_Details!$A$4:$E$9,5,FALSE)</f>
        <v>0</v>
      </c>
      <c r="G15" s="15"/>
      <c r="H15" s="18">
        <f>F15*G15</f>
        <v>0</v>
      </c>
    </row>
    <row r="16" spans="1:12" x14ac:dyDescent="0.3">
      <c r="B16" s="13" t="str">
        <f t="shared" ca="1" si="0"/>
        <v/>
      </c>
      <c r="C16" s="14" t="str">
        <f t="shared" ca="1" si="1"/>
        <v/>
      </c>
      <c r="D16" s="15"/>
      <c r="E16" s="16">
        <f>VLOOKUP(D16,Employer_Details!$A$4:$E$9,4,FALSE)</f>
        <v>0</v>
      </c>
      <c r="F16" s="17">
        <f>VLOOKUP(D16,Employer_Details!$A$4:$E$9,5,FALSE)</f>
        <v>0</v>
      </c>
      <c r="G16" s="15"/>
      <c r="H16" s="18">
        <f>F16*G16</f>
        <v>0</v>
      </c>
    </row>
    <row r="17" spans="1:8" x14ac:dyDescent="0.3">
      <c r="B17" s="13" t="str">
        <f t="shared" ca="1" si="0"/>
        <v/>
      </c>
      <c r="C17" s="14" t="str">
        <f t="shared" ca="1" si="1"/>
        <v/>
      </c>
      <c r="D17" s="15"/>
      <c r="E17" s="16">
        <f>VLOOKUP(D17,Employer_Details!$A$4:$E$9,4,FALSE)</f>
        <v>0</v>
      </c>
      <c r="F17" s="17">
        <f>VLOOKUP(D17,Employer_Details!$A$4:$E$9,5,FALSE)</f>
        <v>0</v>
      </c>
      <c r="G17" s="15"/>
      <c r="H17" s="18">
        <f>F17*G17</f>
        <v>0</v>
      </c>
    </row>
    <row r="18" spans="1:8" x14ac:dyDescent="0.3">
      <c r="B18" s="13" t="str">
        <f t="shared" ca="1" si="0"/>
        <v/>
      </c>
      <c r="C18" s="14" t="str">
        <f t="shared" ca="1" si="1"/>
        <v/>
      </c>
      <c r="D18" s="15"/>
      <c r="E18" s="16">
        <f>VLOOKUP(D18,Employer_Details!$A$4:$E$9,4,FALSE)</f>
        <v>0</v>
      </c>
      <c r="F18" s="17">
        <f>VLOOKUP(D18,Employer_Details!$A$4:$E$9,5,FALSE)</f>
        <v>0</v>
      </c>
      <c r="G18" s="15"/>
      <c r="H18" s="18">
        <f>F18*G18</f>
        <v>0</v>
      </c>
    </row>
    <row r="19" spans="1:8" x14ac:dyDescent="0.3">
      <c r="B19" s="13" t="str">
        <f t="shared" ca="1" si="0"/>
        <v/>
      </c>
      <c r="C19" s="14" t="str">
        <f t="shared" ca="1" si="1"/>
        <v/>
      </c>
      <c r="D19" s="15"/>
      <c r="E19" s="16">
        <f>VLOOKUP(D19,Employer_Details!$A$4:$E$9,4,FALSE)</f>
        <v>0</v>
      </c>
      <c r="F19" s="17">
        <f>VLOOKUP(D19,Employer_Details!$A$4:$E$9,5,FALSE)</f>
        <v>0</v>
      </c>
      <c r="G19" s="15"/>
      <c r="H19" s="18">
        <f>F19*G19</f>
        <v>0</v>
      </c>
    </row>
    <row r="20" spans="1:8" x14ac:dyDescent="0.3">
      <c r="A20" s="21" t="s">
        <v>35</v>
      </c>
      <c r="B20" s="22" t="str">
        <f t="shared" ca="1" si="0"/>
        <v/>
      </c>
      <c r="C20" s="23" t="str">
        <f t="shared" ca="1" si="1"/>
        <v/>
      </c>
      <c r="D20" s="68"/>
      <c r="E20" s="25">
        <f>COUNTIF(E15:E19,"*")</f>
        <v>0</v>
      </c>
      <c r="F20" s="26"/>
      <c r="G20" s="24">
        <f>SUM(G15:G19)</f>
        <v>0</v>
      </c>
      <c r="H20" s="27">
        <f>SUM(H15:H19)</f>
        <v>0</v>
      </c>
    </row>
    <row r="21" spans="1:8" x14ac:dyDescent="0.3">
      <c r="B21" s="28" t="str">
        <f t="shared" ca="1" si="0"/>
        <v/>
      </c>
      <c r="C21" s="29" t="str">
        <f t="shared" ca="1" si="1"/>
        <v/>
      </c>
      <c r="D21" s="69"/>
      <c r="E21" s="31">
        <f>VLOOKUP(D21,Employer_Details!$A$4:$E$9,4,FALSE)</f>
        <v>0</v>
      </c>
      <c r="F21" s="32">
        <f>VLOOKUP(D21,Employer_Details!$A$4:$E$9,5,FALSE)</f>
        <v>0</v>
      </c>
      <c r="G21" s="30"/>
      <c r="H21" s="33">
        <f>F21*G21</f>
        <v>0</v>
      </c>
    </row>
    <row r="22" spans="1:8" x14ac:dyDescent="0.3">
      <c r="B22" s="28" t="str">
        <f t="shared" ca="1" si="0"/>
        <v/>
      </c>
      <c r="C22" s="29" t="str">
        <f t="shared" ca="1" si="1"/>
        <v/>
      </c>
      <c r="D22" s="69"/>
      <c r="E22" s="31">
        <f>VLOOKUP(D22,Employer_Details!$A$4:$E$9,4,FALSE)</f>
        <v>0</v>
      </c>
      <c r="F22" s="32">
        <f>VLOOKUP(D22,Employer_Details!$A$4:$E$9,5,FALSE)</f>
        <v>0</v>
      </c>
      <c r="G22" s="30"/>
      <c r="H22" s="33">
        <f>F22*G22</f>
        <v>0</v>
      </c>
    </row>
    <row r="23" spans="1:8" x14ac:dyDescent="0.3">
      <c r="B23" s="28" t="str">
        <f t="shared" ca="1" si="0"/>
        <v/>
      </c>
      <c r="C23" s="29" t="str">
        <f t="shared" ca="1" si="1"/>
        <v/>
      </c>
      <c r="D23" s="69"/>
      <c r="E23" s="31">
        <f>VLOOKUP(D23,Employer_Details!$A$4:$E$9,4,FALSE)</f>
        <v>0</v>
      </c>
      <c r="F23" s="32">
        <f>VLOOKUP(D23,Employer_Details!$A$4:$E$9,5,FALSE)</f>
        <v>0</v>
      </c>
      <c r="G23" s="30"/>
      <c r="H23" s="33">
        <f>F23*G23</f>
        <v>0</v>
      </c>
    </row>
    <row r="24" spans="1:8" x14ac:dyDescent="0.3">
      <c r="B24" s="28" t="str">
        <f t="shared" ca="1" si="0"/>
        <v/>
      </c>
      <c r="C24" s="29" t="str">
        <f t="shared" ca="1" si="1"/>
        <v/>
      </c>
      <c r="D24" s="69"/>
      <c r="E24" s="31">
        <f>VLOOKUP(D24,Employer_Details!$A$4:$E$9,4,FALSE)</f>
        <v>0</v>
      </c>
      <c r="F24" s="32">
        <f>VLOOKUP(D24,Employer_Details!$A$4:$E$9,5,FALSE)</f>
        <v>0</v>
      </c>
      <c r="G24" s="30"/>
      <c r="H24" s="33">
        <f>F24*G24</f>
        <v>0</v>
      </c>
    </row>
    <row r="25" spans="1:8" x14ac:dyDescent="0.3">
      <c r="B25" s="28" t="str">
        <f t="shared" ca="1" si="0"/>
        <v/>
      </c>
      <c r="C25" s="29" t="str">
        <f t="shared" ca="1" si="1"/>
        <v/>
      </c>
      <c r="D25" s="69"/>
      <c r="E25" s="31">
        <f>VLOOKUP(D25,Employer_Details!$A$4:$E$9,4,FALSE)</f>
        <v>0</v>
      </c>
      <c r="F25" s="32">
        <f>VLOOKUP(D25,Employer_Details!$A$4:$E$9,5,FALSE)</f>
        <v>0</v>
      </c>
      <c r="G25" s="30"/>
      <c r="H25" s="33">
        <f>F25*G25</f>
        <v>0</v>
      </c>
    </row>
    <row r="26" spans="1:8" x14ac:dyDescent="0.3">
      <c r="A26" s="21" t="s">
        <v>35</v>
      </c>
      <c r="B26" s="22" t="str">
        <f t="shared" ca="1" si="0"/>
        <v/>
      </c>
      <c r="C26" s="23" t="str">
        <f t="shared" ca="1" si="1"/>
        <v/>
      </c>
      <c r="D26" s="68"/>
      <c r="E26" s="25">
        <f>COUNTIF(E21:E25,"*")</f>
        <v>0</v>
      </c>
      <c r="F26" s="26"/>
      <c r="G26" s="24">
        <f>SUM(G21:G25)</f>
        <v>0</v>
      </c>
      <c r="H26" s="27">
        <f>SUM(H21:H25)</f>
        <v>0</v>
      </c>
    </row>
    <row r="27" spans="1:8" x14ac:dyDescent="0.3">
      <c r="B27" s="13" t="str">
        <f t="shared" ca="1" si="0"/>
        <v/>
      </c>
      <c r="C27" s="14" t="str">
        <f t="shared" ca="1" si="1"/>
        <v/>
      </c>
      <c r="D27" s="15"/>
      <c r="E27" s="16">
        <f>VLOOKUP(D27,Employer_Details!$A$4:$E$9,4,FALSE)</f>
        <v>0</v>
      </c>
      <c r="F27" s="17">
        <f>VLOOKUP(D27,Employer_Details!$A$4:$E$9,5,FALSE)</f>
        <v>0</v>
      </c>
      <c r="G27" s="15"/>
      <c r="H27" s="18">
        <f>F27*G27</f>
        <v>0</v>
      </c>
    </row>
    <row r="28" spans="1:8" x14ac:dyDescent="0.3">
      <c r="B28" s="13" t="str">
        <f t="shared" ca="1" si="0"/>
        <v/>
      </c>
      <c r="C28" s="14" t="str">
        <f t="shared" ca="1" si="1"/>
        <v/>
      </c>
      <c r="D28" s="15"/>
      <c r="E28" s="16">
        <f>VLOOKUP(D28,Employer_Details!$A$4:$E$9,4,FALSE)</f>
        <v>0</v>
      </c>
      <c r="F28" s="17">
        <f>VLOOKUP(D28,Employer_Details!$A$4:$E$9,5,FALSE)</f>
        <v>0</v>
      </c>
      <c r="G28" s="15"/>
      <c r="H28" s="18">
        <f>F28*G28</f>
        <v>0</v>
      </c>
    </row>
    <row r="29" spans="1:8" x14ac:dyDescent="0.3">
      <c r="B29" s="13" t="str">
        <f t="shared" ca="1" si="0"/>
        <v/>
      </c>
      <c r="C29" s="14" t="str">
        <f t="shared" ca="1" si="1"/>
        <v/>
      </c>
      <c r="D29" s="15"/>
      <c r="E29" s="16">
        <f>VLOOKUP(D29,Employer_Details!$A$4:$E$9,4,FALSE)</f>
        <v>0</v>
      </c>
      <c r="F29" s="17">
        <f>VLOOKUP(D29,Employer_Details!$A$4:$E$9,5,FALSE)</f>
        <v>0</v>
      </c>
      <c r="G29" s="15"/>
      <c r="H29" s="18">
        <f>F29*G29</f>
        <v>0</v>
      </c>
    </row>
    <row r="30" spans="1:8" x14ac:dyDescent="0.3">
      <c r="B30" s="13" t="str">
        <f t="shared" ca="1" si="0"/>
        <v/>
      </c>
      <c r="C30" s="14" t="str">
        <f t="shared" ca="1" si="1"/>
        <v/>
      </c>
      <c r="D30" s="15"/>
      <c r="E30" s="16">
        <f>VLOOKUP(D30,Employer_Details!$A$4:$E$9,4,FALSE)</f>
        <v>0</v>
      </c>
      <c r="F30" s="17">
        <f>VLOOKUP(D30,Employer_Details!$A$4:$E$9,5,FALSE)</f>
        <v>0</v>
      </c>
      <c r="G30" s="15"/>
      <c r="H30" s="18">
        <f>F30*G30</f>
        <v>0</v>
      </c>
    </row>
    <row r="31" spans="1:8" x14ac:dyDescent="0.3">
      <c r="B31" s="13" t="str">
        <f t="shared" ca="1" si="0"/>
        <v/>
      </c>
      <c r="C31" s="14" t="str">
        <f t="shared" ca="1" si="1"/>
        <v/>
      </c>
      <c r="D31" s="15"/>
      <c r="E31" s="16">
        <f>VLOOKUP(D31,Employer_Details!$A$4:$E$9,4,FALSE)</f>
        <v>0</v>
      </c>
      <c r="F31" s="17">
        <f>VLOOKUP(D31,Employer_Details!$A$4:$E$9,5,FALSE)</f>
        <v>0</v>
      </c>
      <c r="G31" s="15"/>
      <c r="H31" s="18">
        <f>F31*G31</f>
        <v>0</v>
      </c>
    </row>
    <row r="32" spans="1:8" x14ac:dyDescent="0.3">
      <c r="A32" s="21" t="s">
        <v>35</v>
      </c>
      <c r="B32" s="22" t="str">
        <f t="shared" ca="1" si="0"/>
        <v/>
      </c>
      <c r="C32" s="23" t="str">
        <f t="shared" ca="1" si="1"/>
        <v/>
      </c>
      <c r="D32" s="68"/>
      <c r="E32" s="25">
        <f>COUNTIF(E27:E31,"*")</f>
        <v>0</v>
      </c>
      <c r="F32" s="26"/>
      <c r="G32" s="24">
        <f>SUM(G27:G31)</f>
        <v>0</v>
      </c>
      <c r="H32" s="27">
        <f>SUM(H27:H31)</f>
        <v>0</v>
      </c>
    </row>
    <row r="33" spans="1:9" x14ac:dyDescent="0.3">
      <c r="B33" s="28" t="str">
        <f t="shared" ca="1" si="0"/>
        <v/>
      </c>
      <c r="C33" s="29" t="str">
        <f t="shared" ca="1" si="1"/>
        <v/>
      </c>
      <c r="D33" s="69"/>
      <c r="E33" s="31">
        <f>VLOOKUP(D33,Employer_Details!$A$4:$E$9,4,FALSE)</f>
        <v>0</v>
      </c>
      <c r="F33" s="32">
        <f>VLOOKUP(D33,Employer_Details!$A$4:$E$9,5,FALSE)</f>
        <v>0</v>
      </c>
      <c r="G33" s="30"/>
      <c r="H33" s="33">
        <f>F33*G33</f>
        <v>0</v>
      </c>
    </row>
    <row r="34" spans="1:9" x14ac:dyDescent="0.3">
      <c r="B34" s="28" t="str">
        <f t="shared" ca="1" si="0"/>
        <v/>
      </c>
      <c r="C34" s="29" t="str">
        <f t="shared" ca="1" si="1"/>
        <v/>
      </c>
      <c r="D34" s="69"/>
      <c r="E34" s="31">
        <f>VLOOKUP(D34,Employer_Details!$A$4:$E$9,4,FALSE)</f>
        <v>0</v>
      </c>
      <c r="F34" s="32">
        <f>VLOOKUP(D34,Employer_Details!$A$4:$E$9,5,FALSE)</f>
        <v>0</v>
      </c>
      <c r="G34" s="30"/>
      <c r="H34" s="33">
        <f>F34*G34</f>
        <v>0</v>
      </c>
    </row>
    <row r="35" spans="1:9" x14ac:dyDescent="0.3">
      <c r="B35" s="28" t="str">
        <f t="shared" ca="1" si="0"/>
        <v/>
      </c>
      <c r="C35" s="29" t="str">
        <f t="shared" ca="1" si="1"/>
        <v/>
      </c>
      <c r="D35" s="69"/>
      <c r="E35" s="31">
        <f>VLOOKUP(D35,Employer_Details!$A$4:$E$9,4,FALSE)</f>
        <v>0</v>
      </c>
      <c r="F35" s="32">
        <f>VLOOKUP(D35,Employer_Details!$A$4:$E$9,5,FALSE)</f>
        <v>0</v>
      </c>
      <c r="G35" s="30"/>
      <c r="H35" s="33">
        <f>F35*G35</f>
        <v>0</v>
      </c>
    </row>
    <row r="36" spans="1:9" x14ac:dyDescent="0.3">
      <c r="B36" s="28" t="str">
        <f t="shared" ca="1" si="0"/>
        <v/>
      </c>
      <c r="C36" s="29" t="str">
        <f t="shared" ca="1" si="1"/>
        <v/>
      </c>
      <c r="D36" s="69"/>
      <c r="E36" s="31">
        <f>VLOOKUP(D36,Employer_Details!$A$4:$E$9,4,FALSE)</f>
        <v>0</v>
      </c>
      <c r="F36" s="32">
        <f>VLOOKUP(D36,Employer_Details!$A$4:$E$9,5,FALSE)</f>
        <v>0</v>
      </c>
      <c r="G36" s="30"/>
      <c r="H36" s="33">
        <f>F36*G36</f>
        <v>0</v>
      </c>
    </row>
    <row r="37" spans="1:9" x14ac:dyDescent="0.3">
      <c r="B37" s="28" t="str">
        <f t="shared" ca="1" si="0"/>
        <v/>
      </c>
      <c r="C37" s="29" t="str">
        <f t="shared" ca="1" si="1"/>
        <v/>
      </c>
      <c r="D37" s="69"/>
      <c r="E37" s="31">
        <f>VLOOKUP(D37,Employer_Details!$A$4:$E$9,4,FALSE)</f>
        <v>0</v>
      </c>
      <c r="F37" s="32">
        <f>VLOOKUP(D37,Employer_Details!$A$4:$E$9,5,FALSE)</f>
        <v>0</v>
      </c>
      <c r="G37" s="30"/>
      <c r="H37" s="33">
        <f>F37*G37</f>
        <v>0</v>
      </c>
    </row>
    <row r="38" spans="1:9" x14ac:dyDescent="0.3">
      <c r="A38" s="21" t="s">
        <v>35</v>
      </c>
      <c r="B38" s="22" t="str">
        <f t="shared" ca="1" si="0"/>
        <v/>
      </c>
      <c r="C38" s="23" t="str">
        <f t="shared" ca="1" si="1"/>
        <v/>
      </c>
      <c r="D38" s="68"/>
      <c r="E38" s="25">
        <f>COUNTIF(E33:E37,"*")</f>
        <v>0</v>
      </c>
      <c r="F38" s="26"/>
      <c r="G38" s="24">
        <f>SUM(G33:G37)</f>
        <v>0</v>
      </c>
      <c r="H38" s="27">
        <f>SUM(H33:H37)</f>
        <v>0</v>
      </c>
    </row>
    <row r="39" spans="1:9" x14ac:dyDescent="0.3">
      <c r="B39" s="13" t="str">
        <f t="shared" ca="1" si="0"/>
        <v/>
      </c>
      <c r="C39" s="14" t="str">
        <f t="shared" ca="1" si="1"/>
        <v/>
      </c>
      <c r="D39" s="15"/>
      <c r="E39" s="16">
        <f>VLOOKUP(D39,Employer_Details!$A$4:$E$9,4,FALSE)</f>
        <v>0</v>
      </c>
      <c r="F39" s="17">
        <f>VLOOKUP(D39,Employer_Details!$A$4:$E$9,5,FALSE)</f>
        <v>0</v>
      </c>
      <c r="G39" s="15"/>
      <c r="H39" s="18">
        <f>F39*G39</f>
        <v>0</v>
      </c>
    </row>
    <row r="40" spans="1:9" x14ac:dyDescent="0.3">
      <c r="B40" s="13" t="str">
        <f t="shared" ca="1" si="0"/>
        <v/>
      </c>
      <c r="C40" s="14" t="str">
        <f t="shared" ca="1" si="1"/>
        <v/>
      </c>
      <c r="D40" s="15"/>
      <c r="E40" s="16">
        <f>VLOOKUP(D40,Employer_Details!$A$4:$E$9,4,FALSE)</f>
        <v>0</v>
      </c>
      <c r="F40" s="17">
        <f>VLOOKUP(D40,Employer_Details!$A$4:$E$9,5,FALSE)</f>
        <v>0</v>
      </c>
      <c r="G40" s="15"/>
      <c r="H40" s="18">
        <f>F40*G40</f>
        <v>0</v>
      </c>
    </row>
    <row r="41" spans="1:9" x14ac:dyDescent="0.3">
      <c r="B41" s="13" t="str">
        <f t="shared" ca="1" si="0"/>
        <v/>
      </c>
      <c r="C41" s="14" t="str">
        <f t="shared" ca="1" si="1"/>
        <v/>
      </c>
      <c r="D41" s="15"/>
      <c r="E41" s="16">
        <f>VLOOKUP(D41,Employer_Details!$A$4:$E$9,4,FALSE)</f>
        <v>0</v>
      </c>
      <c r="F41" s="17">
        <f>VLOOKUP(D41,Employer_Details!$A$4:$E$9,5,FALSE)</f>
        <v>0</v>
      </c>
      <c r="G41" s="15"/>
      <c r="H41" s="18">
        <f>F41*G41</f>
        <v>0</v>
      </c>
    </row>
    <row r="42" spans="1:9" x14ac:dyDescent="0.3">
      <c r="B42" s="13" t="str">
        <f t="shared" ca="1" si="0"/>
        <v/>
      </c>
      <c r="C42" s="14" t="str">
        <f t="shared" ca="1" si="1"/>
        <v/>
      </c>
      <c r="D42" s="15"/>
      <c r="E42" s="16">
        <f>VLOOKUP(D42,Employer_Details!$A$4:$E$9,4,FALSE)</f>
        <v>0</v>
      </c>
      <c r="F42" s="17">
        <f>VLOOKUP(D42,Employer_Details!$A$4:$E$9,5,FALSE)</f>
        <v>0</v>
      </c>
      <c r="G42" s="15"/>
      <c r="H42" s="18">
        <f>F42*G42</f>
        <v>0</v>
      </c>
    </row>
    <row r="43" spans="1:9" x14ac:dyDescent="0.3">
      <c r="B43" s="34" t="str">
        <f t="shared" ca="1" si="0"/>
        <v/>
      </c>
      <c r="C43" s="35" t="str">
        <f t="shared" ca="1" si="1"/>
        <v/>
      </c>
      <c r="D43" s="15"/>
      <c r="E43" s="16">
        <f>VLOOKUP(D43,Employer_Details!$A$4:$E$9,4,FALSE)</f>
        <v>0</v>
      </c>
      <c r="F43" s="17">
        <f>VLOOKUP(D43,Employer_Details!$A$4:$E$9,5,FALSE)</f>
        <v>0</v>
      </c>
      <c r="G43" s="36"/>
      <c r="H43" s="37">
        <f>F43*G43</f>
        <v>0</v>
      </c>
    </row>
    <row r="44" spans="1:9" x14ac:dyDescent="0.3">
      <c r="A44" s="21" t="s">
        <v>35</v>
      </c>
      <c r="B44" s="22" t="str">
        <f t="shared" ca="1" si="0"/>
        <v/>
      </c>
      <c r="C44" s="23" t="str">
        <f t="shared" ca="1" si="1"/>
        <v/>
      </c>
      <c r="D44" s="68"/>
      <c r="E44" s="25">
        <f>COUNTIF(E39:E43,"*")</f>
        <v>0</v>
      </c>
      <c r="F44" s="26"/>
      <c r="G44" s="24">
        <f>SUM(G39:G43)</f>
        <v>0</v>
      </c>
      <c r="H44" s="27">
        <f>SUM(H39:H43)</f>
        <v>0</v>
      </c>
    </row>
    <row r="45" spans="1:9" x14ac:dyDescent="0.3">
      <c r="B45" s="38" t="str">
        <f t="shared" ca="1" si="0"/>
        <v/>
      </c>
      <c r="C45" s="39" t="str">
        <f t="shared" ca="1" si="1"/>
        <v/>
      </c>
      <c r="D45" s="70"/>
      <c r="E45" s="40"/>
      <c r="F45" s="41"/>
      <c r="G45" s="40"/>
      <c r="H45" s="42"/>
      <c r="I45" s="40"/>
    </row>
    <row r="46" spans="1:9" x14ac:dyDescent="0.3">
      <c r="A46" s="43" t="s">
        <v>35</v>
      </c>
      <c r="B46" s="44" t="str">
        <f t="shared" ca="1" si="0"/>
        <v/>
      </c>
      <c r="C46" s="45" t="str">
        <f t="shared" ca="1" si="1"/>
        <v/>
      </c>
      <c r="D46" s="71"/>
      <c r="E46" s="46">
        <f>AVERAGE(E8,E14,E20,E26,E32,E38,E44)</f>
        <v>0.42857142857142855</v>
      </c>
      <c r="F46" s="47"/>
      <c r="G46" s="48">
        <f>SUM(G8,G14,G20,G26,G32,G32,G38,G44)</f>
        <v>20</v>
      </c>
      <c r="H46" s="49">
        <f>SUM(H8,H14,H20,H26,H32,H39,H44)</f>
        <v>402.8</v>
      </c>
    </row>
    <row r="47" spans="1:9" x14ac:dyDescent="0.3">
      <c r="B47" s="38"/>
      <c r="C47" s="39"/>
      <c r="D47" s="40"/>
      <c r="E47" s="40"/>
      <c r="F47" s="50"/>
      <c r="G47" s="40"/>
      <c r="H47" s="40"/>
    </row>
    <row r="48" spans="1:9" x14ac:dyDescent="0.3">
      <c r="B48" s="40"/>
      <c r="C48" s="40"/>
      <c r="D48" s="40"/>
      <c r="E48" s="40"/>
      <c r="F48" s="50"/>
      <c r="G48" s="40"/>
      <c r="H48" s="51"/>
    </row>
    <row r="49" spans="2:8" x14ac:dyDescent="0.3">
      <c r="B49" s="40"/>
      <c r="C49" s="40"/>
      <c r="D49" s="40"/>
      <c r="E49" s="40"/>
      <c r="F49" s="50"/>
      <c r="G49" s="40"/>
      <c r="H49" s="51"/>
    </row>
  </sheetData>
  <mergeCells count="1">
    <mergeCell ref="B1:D1"/>
  </mergeCells>
  <pageMargins left="0.70000000000000007" right="0.70000000000000007" top="0.75" bottom="0.75" header="0.30000000000000004" footer="0.30000000000000004"/>
  <pageSetup paperSize="9" fitToWidth="0" fitToHeight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Employer_Details!$A$4:$A$8</xm:f>
          </x14:formula1>
          <xm:sqref>D49</xm:sqref>
        </x14:dataValidation>
        <x14:dataValidation type="list" allowBlank="1" showInputMessage="1" showErrorMessage="1" xr:uid="{00000000-0002-0000-0100-000001000000}">
          <x14:formula1>
            <xm:f>Employer_Details!$A$4:$A$9</xm:f>
          </x14:formula1>
          <xm:sqref>D3:D46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L49"/>
  <sheetViews>
    <sheetView workbookViewId="0">
      <selection activeCell="D3" sqref="D3"/>
    </sheetView>
  </sheetViews>
  <sheetFormatPr defaultRowHeight="14.4" x14ac:dyDescent="0.3"/>
  <cols>
    <col min="1" max="1" width="8.77734375" customWidth="1"/>
    <col min="2" max="2" width="12.44140625" customWidth="1"/>
    <col min="3" max="3" width="16.88671875" bestFit="1" customWidth="1"/>
    <col min="4" max="4" width="20.77734375" customWidth="1"/>
    <col min="5" max="5" width="22.33203125" customWidth="1"/>
    <col min="6" max="6" width="19.21875" style="8" customWidth="1"/>
    <col min="7" max="7" width="19.6640625" customWidth="1"/>
    <col min="8" max="8" width="16" style="9" customWidth="1"/>
    <col min="9" max="10" width="8.77734375" customWidth="1"/>
    <col min="11" max="11" width="13.77734375" bestFit="1" customWidth="1"/>
    <col min="12" max="12" width="9.77734375" bestFit="1" customWidth="1"/>
    <col min="13" max="13" width="10.77734375" customWidth="1"/>
    <col min="14" max="14" width="9.44140625" bestFit="1" customWidth="1"/>
    <col min="15" max="15" width="13" bestFit="1" customWidth="1"/>
    <col min="16" max="16" width="7.21875" bestFit="1" customWidth="1"/>
    <col min="17" max="17" width="12.77734375" bestFit="1" customWidth="1"/>
    <col min="18" max="18" width="12.109375" bestFit="1" customWidth="1"/>
    <col min="19" max="19" width="15.21875" bestFit="1" customWidth="1"/>
    <col min="20" max="20" width="15.33203125" bestFit="1" customWidth="1"/>
    <col min="21" max="21" width="13.21875" bestFit="1" customWidth="1"/>
    <col min="22" max="22" width="8.77734375" customWidth="1"/>
  </cols>
  <sheetData>
    <row r="1" spans="1:12" x14ac:dyDescent="0.3">
      <c r="B1" s="96" t="s">
        <v>26</v>
      </c>
      <c r="C1" s="96"/>
      <c r="D1" s="96"/>
    </row>
    <row r="2" spans="1:12" x14ac:dyDescent="0.3">
      <c r="B2" s="10" t="s">
        <v>27</v>
      </c>
      <c r="C2" s="10" t="s">
        <v>28</v>
      </c>
      <c r="D2" s="10" t="s">
        <v>1</v>
      </c>
      <c r="E2" s="10" t="s">
        <v>4</v>
      </c>
      <c r="F2" s="11" t="s">
        <v>5</v>
      </c>
      <c r="G2" s="10" t="s">
        <v>29</v>
      </c>
      <c r="H2" s="10" t="s">
        <v>30</v>
      </c>
      <c r="K2" s="12" t="s">
        <v>31</v>
      </c>
      <c r="L2" s="12">
        <v>280</v>
      </c>
    </row>
    <row r="3" spans="1:12" x14ac:dyDescent="0.3">
      <c r="B3" s="13">
        <f t="shared" ref="B3:B46" ca="1" si="0">IF(D3&lt;&gt;"",IF(B3&lt;&gt;"",B3,NOW()),"")</f>
        <v>44984.953889467593</v>
      </c>
      <c r="C3" s="14">
        <f t="shared" ref="C3:C46" ca="1" si="1">IF(D3&lt;&gt;"",IF(C3&lt;&gt;"",C3,NOW()),"")</f>
        <v>44984.953889467593</v>
      </c>
      <c r="D3" s="15">
        <v>100</v>
      </c>
      <c r="E3" s="16" t="str">
        <f>VLOOKUP(D3,Employer_Details!$A$4:$E$9,4,FALSE)</f>
        <v>Manager</v>
      </c>
      <c r="F3" s="17">
        <f>VLOOKUP(D3,Employer_Details!$A$4:$E$9,5,FALSE)</f>
        <v>21.5</v>
      </c>
      <c r="G3" s="15"/>
      <c r="H3" s="18">
        <f>F3*G3</f>
        <v>0</v>
      </c>
      <c r="K3" s="12" t="s">
        <v>32</v>
      </c>
      <c r="L3" s="12">
        <f>(L2-G46)</f>
        <v>280</v>
      </c>
    </row>
    <row r="4" spans="1:12" x14ac:dyDescent="0.3">
      <c r="B4" s="13" t="str">
        <f t="shared" ca="1" si="0"/>
        <v/>
      </c>
      <c r="C4" s="14" t="str">
        <f t="shared" ca="1" si="1"/>
        <v/>
      </c>
      <c r="D4" s="15"/>
      <c r="E4" s="16">
        <f>VLOOKUP(D4,Employer_Details!$A$4:$E$9,4,FALSE)</f>
        <v>0</v>
      </c>
      <c r="F4" s="17">
        <f>VLOOKUP(D4,Employer_Details!$A$4:$E$9,5,FALSE)</f>
        <v>0</v>
      </c>
      <c r="G4" s="15"/>
      <c r="H4" s="18">
        <f>F4*G4</f>
        <v>0</v>
      </c>
    </row>
    <row r="5" spans="1:12" x14ac:dyDescent="0.3">
      <c r="B5" s="13" t="str">
        <f t="shared" ca="1" si="0"/>
        <v/>
      </c>
      <c r="C5" s="14" t="str">
        <f t="shared" ca="1" si="1"/>
        <v/>
      </c>
      <c r="D5" s="15"/>
      <c r="E5" s="16">
        <f>VLOOKUP(D5,Employer_Details!$A$4:$E$9,4,FALSE)</f>
        <v>0</v>
      </c>
      <c r="F5" s="17">
        <f>VLOOKUP(D5,Employer_Details!$A$4:$E$9,5,FALSE)</f>
        <v>0</v>
      </c>
      <c r="G5" s="15"/>
      <c r="H5" s="18">
        <f>F5*G5</f>
        <v>0</v>
      </c>
      <c r="K5" s="19" t="s">
        <v>33</v>
      </c>
      <c r="L5" s="20">
        <v>4500</v>
      </c>
    </row>
    <row r="6" spans="1:12" x14ac:dyDescent="0.3">
      <c r="B6" s="13" t="str">
        <f t="shared" ca="1" si="0"/>
        <v/>
      </c>
      <c r="C6" s="14" t="str">
        <f t="shared" ca="1" si="1"/>
        <v/>
      </c>
      <c r="D6" s="15"/>
      <c r="E6" s="16">
        <f>VLOOKUP(D6,Employer_Details!$A$4:$E$9,4,FALSE)</f>
        <v>0</v>
      </c>
      <c r="F6" s="17">
        <f>VLOOKUP(D6,Employer_Details!$A$4:$E$9,5,FALSE)</f>
        <v>0</v>
      </c>
      <c r="G6" s="15"/>
      <c r="H6" s="18">
        <f>F6*G6</f>
        <v>0</v>
      </c>
      <c r="K6" s="19" t="s">
        <v>34</v>
      </c>
      <c r="L6" s="20">
        <f>(L5-H46)</f>
        <v>4500</v>
      </c>
    </row>
    <row r="7" spans="1:12" x14ac:dyDescent="0.3">
      <c r="B7" s="13" t="str">
        <f t="shared" ca="1" si="0"/>
        <v/>
      </c>
      <c r="C7" s="14" t="str">
        <f t="shared" ca="1" si="1"/>
        <v/>
      </c>
      <c r="D7" s="15"/>
      <c r="E7" s="16">
        <f>VLOOKUP(D7,Employer_Details!$A$4:$E$9,4,FALSE)</f>
        <v>0</v>
      </c>
      <c r="F7" s="17">
        <f>VLOOKUP(D7,Employer_Details!$A$4:$E$9,5,FALSE)</f>
        <v>0</v>
      </c>
      <c r="G7" s="15"/>
      <c r="H7" s="18">
        <f>F7*G7</f>
        <v>0</v>
      </c>
    </row>
    <row r="8" spans="1:12" x14ac:dyDescent="0.3">
      <c r="A8" s="21" t="s">
        <v>35</v>
      </c>
      <c r="B8" s="22" t="str">
        <f t="shared" ca="1" si="0"/>
        <v/>
      </c>
      <c r="C8" s="23" t="str">
        <f t="shared" ca="1" si="1"/>
        <v/>
      </c>
      <c r="D8" s="68"/>
      <c r="E8" s="25">
        <f>COUNTIF(E3:E7,"*")</f>
        <v>1</v>
      </c>
      <c r="F8" s="26"/>
      <c r="G8" s="24">
        <f>SUM(G3:G7)</f>
        <v>0</v>
      </c>
      <c r="H8" s="27">
        <f>SUM(H3:H7)</f>
        <v>0</v>
      </c>
    </row>
    <row r="9" spans="1:12" x14ac:dyDescent="0.3">
      <c r="B9" s="28" t="str">
        <f t="shared" ca="1" si="0"/>
        <v/>
      </c>
      <c r="C9" s="29" t="str">
        <f t="shared" ca="1" si="1"/>
        <v/>
      </c>
      <c r="D9" s="69"/>
      <c r="E9" s="31">
        <f>VLOOKUP(D9,Employer_Details!$A$4:$E$9,4,FALSE)</f>
        <v>0</v>
      </c>
      <c r="F9" s="32">
        <f>VLOOKUP(D9,Employer_Details!$A$4:$E$9,5,FALSE)</f>
        <v>0</v>
      </c>
      <c r="G9" s="30"/>
      <c r="H9" s="33">
        <f>F9*G9</f>
        <v>0</v>
      </c>
    </row>
    <row r="10" spans="1:12" x14ac:dyDescent="0.3">
      <c r="B10" s="28" t="str">
        <f t="shared" ca="1" si="0"/>
        <v/>
      </c>
      <c r="C10" s="29" t="str">
        <f t="shared" ca="1" si="1"/>
        <v/>
      </c>
      <c r="D10" s="69"/>
      <c r="E10" s="31">
        <f>VLOOKUP(D10,Employer_Details!$A$4:$E$9,4,FALSE)</f>
        <v>0</v>
      </c>
      <c r="F10" s="32">
        <f>VLOOKUP(D10,Employer_Details!$A$4:$E$9,5,FALSE)</f>
        <v>0</v>
      </c>
      <c r="G10" s="30"/>
      <c r="H10" s="33">
        <f>F10*G10</f>
        <v>0</v>
      </c>
    </row>
    <row r="11" spans="1:12" x14ac:dyDescent="0.3">
      <c r="B11" s="28" t="str">
        <f t="shared" ca="1" si="0"/>
        <v/>
      </c>
      <c r="C11" s="29" t="str">
        <f t="shared" ca="1" si="1"/>
        <v/>
      </c>
      <c r="D11" s="69"/>
      <c r="E11" s="31">
        <f>VLOOKUP(D11,Employer_Details!$A$4:$E$9,4,FALSE)</f>
        <v>0</v>
      </c>
      <c r="F11" s="32">
        <f>VLOOKUP(D11,Employer_Details!$A$4:$E$9,5,FALSE)</f>
        <v>0</v>
      </c>
      <c r="G11" s="30"/>
      <c r="H11" s="33">
        <f>F11*G11</f>
        <v>0</v>
      </c>
    </row>
    <row r="12" spans="1:12" x14ac:dyDescent="0.3">
      <c r="B12" s="28" t="str">
        <f t="shared" ca="1" si="0"/>
        <v/>
      </c>
      <c r="C12" s="29" t="str">
        <f t="shared" ca="1" si="1"/>
        <v/>
      </c>
      <c r="D12" s="69"/>
      <c r="E12" s="31">
        <f>VLOOKUP(D12,Employer_Details!$A$4:$E$9,4,FALSE)</f>
        <v>0</v>
      </c>
      <c r="F12" s="32">
        <f>VLOOKUP(D12,Employer_Details!$A$4:$E$9,5,FALSE)</f>
        <v>0</v>
      </c>
      <c r="G12" s="30"/>
      <c r="H12" s="33">
        <f>F12*G12</f>
        <v>0</v>
      </c>
    </row>
    <row r="13" spans="1:12" x14ac:dyDescent="0.3">
      <c r="B13" s="28" t="str">
        <f t="shared" ca="1" si="0"/>
        <v/>
      </c>
      <c r="C13" s="29" t="str">
        <f t="shared" ca="1" si="1"/>
        <v/>
      </c>
      <c r="D13" s="69"/>
      <c r="E13" s="31">
        <f>VLOOKUP(D13,Employer_Details!$A$4:$E$9,4,FALSE)</f>
        <v>0</v>
      </c>
      <c r="F13" s="32">
        <f>VLOOKUP(D13,Employer_Details!$A$4:$E$9,5,FALSE)</f>
        <v>0</v>
      </c>
      <c r="G13" s="30"/>
      <c r="H13" s="33">
        <f>F13*G13</f>
        <v>0</v>
      </c>
    </row>
    <row r="14" spans="1:12" x14ac:dyDescent="0.3">
      <c r="A14" s="21" t="s">
        <v>35</v>
      </c>
      <c r="B14" s="22" t="str">
        <f t="shared" ca="1" si="0"/>
        <v/>
      </c>
      <c r="C14" s="23" t="str">
        <f t="shared" ca="1" si="1"/>
        <v/>
      </c>
      <c r="D14" s="68"/>
      <c r="E14" s="25">
        <f>COUNTIF(E9:E13,"*")</f>
        <v>0</v>
      </c>
      <c r="F14" s="26"/>
      <c r="G14" s="24">
        <f>SUM(G9:G13)</f>
        <v>0</v>
      </c>
      <c r="H14" s="27">
        <f>SUM(H9:H13)</f>
        <v>0</v>
      </c>
    </row>
    <row r="15" spans="1:12" x14ac:dyDescent="0.3">
      <c r="B15" s="13" t="str">
        <f t="shared" ca="1" si="0"/>
        <v/>
      </c>
      <c r="C15" s="14" t="str">
        <f t="shared" ca="1" si="1"/>
        <v/>
      </c>
      <c r="D15" s="15"/>
      <c r="E15" s="16">
        <f>VLOOKUP(D15,Employer_Details!$A$4:$E$9,4,FALSE)</f>
        <v>0</v>
      </c>
      <c r="F15" s="17">
        <f>VLOOKUP(D15,Employer_Details!$A$4:$E$9,5,FALSE)</f>
        <v>0</v>
      </c>
      <c r="G15" s="15"/>
      <c r="H15" s="18">
        <f>F15*G15</f>
        <v>0</v>
      </c>
    </row>
    <row r="16" spans="1:12" x14ac:dyDescent="0.3">
      <c r="B16" s="13" t="str">
        <f t="shared" ca="1" si="0"/>
        <v/>
      </c>
      <c r="C16" s="14" t="str">
        <f t="shared" ca="1" si="1"/>
        <v/>
      </c>
      <c r="D16" s="15"/>
      <c r="E16" s="16">
        <f>VLOOKUP(D16,Employer_Details!$A$4:$E$9,4,FALSE)</f>
        <v>0</v>
      </c>
      <c r="F16" s="17">
        <f>VLOOKUP(D16,Employer_Details!$A$4:$E$9,5,FALSE)</f>
        <v>0</v>
      </c>
      <c r="G16" s="15"/>
      <c r="H16" s="18">
        <f>F16*G16</f>
        <v>0</v>
      </c>
    </row>
    <row r="17" spans="1:8" x14ac:dyDescent="0.3">
      <c r="B17" s="13" t="str">
        <f t="shared" ca="1" si="0"/>
        <v/>
      </c>
      <c r="C17" s="14" t="str">
        <f t="shared" ca="1" si="1"/>
        <v/>
      </c>
      <c r="D17" s="15"/>
      <c r="E17" s="16">
        <f>VLOOKUP(D17,Employer_Details!$A$4:$E$9,4,FALSE)</f>
        <v>0</v>
      </c>
      <c r="F17" s="17">
        <f>VLOOKUP(D17,Employer_Details!$A$4:$E$9,5,FALSE)</f>
        <v>0</v>
      </c>
      <c r="G17" s="15"/>
      <c r="H17" s="18">
        <f>F17*G17</f>
        <v>0</v>
      </c>
    </row>
    <row r="18" spans="1:8" x14ac:dyDescent="0.3">
      <c r="B18" s="13" t="str">
        <f t="shared" ca="1" si="0"/>
        <v/>
      </c>
      <c r="C18" s="14" t="str">
        <f t="shared" ca="1" si="1"/>
        <v/>
      </c>
      <c r="D18" s="15"/>
      <c r="E18" s="16">
        <f>VLOOKUP(D18,Employer_Details!$A$4:$E$9,4,FALSE)</f>
        <v>0</v>
      </c>
      <c r="F18" s="17">
        <f>VLOOKUP(D18,Employer_Details!$A$4:$E$9,5,FALSE)</f>
        <v>0</v>
      </c>
      <c r="G18" s="15"/>
      <c r="H18" s="18">
        <f>F18*G18</f>
        <v>0</v>
      </c>
    </row>
    <row r="19" spans="1:8" x14ac:dyDescent="0.3">
      <c r="B19" s="13" t="str">
        <f t="shared" ca="1" si="0"/>
        <v/>
      </c>
      <c r="C19" s="14" t="str">
        <f t="shared" ca="1" si="1"/>
        <v/>
      </c>
      <c r="D19" s="15"/>
      <c r="E19" s="16">
        <f>VLOOKUP(D19,Employer_Details!$A$4:$E$9,4,FALSE)</f>
        <v>0</v>
      </c>
      <c r="F19" s="17">
        <f>VLOOKUP(D19,Employer_Details!$A$4:$E$9,5,FALSE)</f>
        <v>0</v>
      </c>
      <c r="G19" s="15"/>
      <c r="H19" s="18">
        <f>F19*G19</f>
        <v>0</v>
      </c>
    </row>
    <row r="20" spans="1:8" x14ac:dyDescent="0.3">
      <c r="A20" s="21" t="s">
        <v>35</v>
      </c>
      <c r="B20" s="22" t="str">
        <f t="shared" ca="1" si="0"/>
        <v/>
      </c>
      <c r="C20" s="23" t="str">
        <f t="shared" ca="1" si="1"/>
        <v/>
      </c>
      <c r="D20" s="68"/>
      <c r="E20" s="25">
        <f>COUNTIF(E15:E19,"*")</f>
        <v>0</v>
      </c>
      <c r="F20" s="26"/>
      <c r="G20" s="24">
        <f>SUM(G15:G19)</f>
        <v>0</v>
      </c>
      <c r="H20" s="27">
        <f>SUM(H15:H19)</f>
        <v>0</v>
      </c>
    </row>
    <row r="21" spans="1:8" x14ac:dyDescent="0.3">
      <c r="B21" s="28" t="str">
        <f t="shared" ca="1" si="0"/>
        <v/>
      </c>
      <c r="C21" s="29" t="str">
        <f t="shared" ca="1" si="1"/>
        <v/>
      </c>
      <c r="D21" s="69"/>
      <c r="E21" s="31">
        <f>VLOOKUP(D21,Employer_Details!$A$4:$E$9,4,FALSE)</f>
        <v>0</v>
      </c>
      <c r="F21" s="32">
        <f>VLOOKUP(D21,Employer_Details!$A$4:$E$9,5,FALSE)</f>
        <v>0</v>
      </c>
      <c r="G21" s="30"/>
      <c r="H21" s="33">
        <f>F21*G21</f>
        <v>0</v>
      </c>
    </row>
    <row r="22" spans="1:8" x14ac:dyDescent="0.3">
      <c r="B22" s="28" t="str">
        <f t="shared" ca="1" si="0"/>
        <v/>
      </c>
      <c r="C22" s="29" t="str">
        <f t="shared" ca="1" si="1"/>
        <v/>
      </c>
      <c r="D22" s="69"/>
      <c r="E22" s="31">
        <f>VLOOKUP(D22,Employer_Details!$A$4:$E$9,4,FALSE)</f>
        <v>0</v>
      </c>
      <c r="F22" s="32">
        <f>VLOOKUP(D22,Employer_Details!$A$4:$E$9,5,FALSE)</f>
        <v>0</v>
      </c>
      <c r="G22" s="30"/>
      <c r="H22" s="33">
        <f>F22*G22</f>
        <v>0</v>
      </c>
    </row>
    <row r="23" spans="1:8" x14ac:dyDescent="0.3">
      <c r="B23" s="28" t="str">
        <f t="shared" ca="1" si="0"/>
        <v/>
      </c>
      <c r="C23" s="29" t="str">
        <f t="shared" ca="1" si="1"/>
        <v/>
      </c>
      <c r="D23" s="69"/>
      <c r="E23" s="31">
        <f>VLOOKUP(D23,Employer_Details!$A$4:$E$9,4,FALSE)</f>
        <v>0</v>
      </c>
      <c r="F23" s="32">
        <f>VLOOKUP(D23,Employer_Details!$A$4:$E$9,5,FALSE)</f>
        <v>0</v>
      </c>
      <c r="G23" s="30"/>
      <c r="H23" s="33">
        <f>F23*G23</f>
        <v>0</v>
      </c>
    </row>
    <row r="24" spans="1:8" x14ac:dyDescent="0.3">
      <c r="B24" s="28" t="str">
        <f t="shared" ca="1" si="0"/>
        <v/>
      </c>
      <c r="C24" s="29" t="str">
        <f t="shared" ca="1" si="1"/>
        <v/>
      </c>
      <c r="D24" s="69"/>
      <c r="E24" s="31">
        <f>VLOOKUP(D24,Employer_Details!$A$4:$E$9,4,FALSE)</f>
        <v>0</v>
      </c>
      <c r="F24" s="32">
        <f>VLOOKUP(D24,Employer_Details!$A$4:$E$9,5,FALSE)</f>
        <v>0</v>
      </c>
      <c r="G24" s="30"/>
      <c r="H24" s="33">
        <f>F24*G24</f>
        <v>0</v>
      </c>
    </row>
    <row r="25" spans="1:8" x14ac:dyDescent="0.3">
      <c r="B25" s="28" t="str">
        <f t="shared" ca="1" si="0"/>
        <v/>
      </c>
      <c r="C25" s="29" t="str">
        <f t="shared" ca="1" si="1"/>
        <v/>
      </c>
      <c r="D25" s="69"/>
      <c r="E25" s="31">
        <f>VLOOKUP(D25,Employer_Details!$A$4:$E$9,4,FALSE)</f>
        <v>0</v>
      </c>
      <c r="F25" s="32">
        <f>VLOOKUP(D25,Employer_Details!$A$4:$E$9,5,FALSE)</f>
        <v>0</v>
      </c>
      <c r="G25" s="30"/>
      <c r="H25" s="33">
        <f>F25*G25</f>
        <v>0</v>
      </c>
    </row>
    <row r="26" spans="1:8" x14ac:dyDescent="0.3">
      <c r="A26" s="21" t="s">
        <v>35</v>
      </c>
      <c r="B26" s="22" t="str">
        <f t="shared" ca="1" si="0"/>
        <v/>
      </c>
      <c r="C26" s="23" t="str">
        <f t="shared" ca="1" si="1"/>
        <v/>
      </c>
      <c r="D26" s="68"/>
      <c r="E26" s="25">
        <f>COUNTIF(E21:E25,"*")</f>
        <v>0</v>
      </c>
      <c r="F26" s="26"/>
      <c r="G26" s="24">
        <f>SUM(G21:G25)</f>
        <v>0</v>
      </c>
      <c r="H26" s="27">
        <f>SUM(H21:H25)</f>
        <v>0</v>
      </c>
    </row>
    <row r="27" spans="1:8" x14ac:dyDescent="0.3">
      <c r="B27" s="13" t="str">
        <f t="shared" ca="1" si="0"/>
        <v/>
      </c>
      <c r="C27" s="14" t="str">
        <f t="shared" ca="1" si="1"/>
        <v/>
      </c>
      <c r="D27" s="15"/>
      <c r="E27" s="16">
        <f>VLOOKUP(D27,Employer_Details!$A$4:$E$9,4,FALSE)</f>
        <v>0</v>
      </c>
      <c r="F27" s="17">
        <f>VLOOKUP(D27,Employer_Details!$A$4:$E$9,5,FALSE)</f>
        <v>0</v>
      </c>
      <c r="G27" s="15"/>
      <c r="H27" s="18">
        <f>F27*G27</f>
        <v>0</v>
      </c>
    </row>
    <row r="28" spans="1:8" x14ac:dyDescent="0.3">
      <c r="B28" s="13" t="str">
        <f t="shared" ca="1" si="0"/>
        <v/>
      </c>
      <c r="C28" s="14" t="str">
        <f t="shared" ca="1" si="1"/>
        <v/>
      </c>
      <c r="D28" s="15"/>
      <c r="E28" s="16">
        <f>VLOOKUP(D28,Employer_Details!$A$4:$E$9,4,FALSE)</f>
        <v>0</v>
      </c>
      <c r="F28" s="17">
        <f>VLOOKUP(D28,Employer_Details!$A$4:$E$9,5,FALSE)</f>
        <v>0</v>
      </c>
      <c r="G28" s="15"/>
      <c r="H28" s="18">
        <f>F28*G28</f>
        <v>0</v>
      </c>
    </row>
    <row r="29" spans="1:8" x14ac:dyDescent="0.3">
      <c r="B29" s="13" t="str">
        <f t="shared" ca="1" si="0"/>
        <v/>
      </c>
      <c r="C29" s="14" t="str">
        <f t="shared" ca="1" si="1"/>
        <v/>
      </c>
      <c r="D29" s="15"/>
      <c r="E29" s="16">
        <f>VLOOKUP(D29,Employer_Details!$A$4:$E$9,4,FALSE)</f>
        <v>0</v>
      </c>
      <c r="F29" s="17">
        <f>VLOOKUP(D29,Employer_Details!$A$4:$E$9,5,FALSE)</f>
        <v>0</v>
      </c>
      <c r="G29" s="15"/>
      <c r="H29" s="18">
        <f>F29*G29</f>
        <v>0</v>
      </c>
    </row>
    <row r="30" spans="1:8" x14ac:dyDescent="0.3">
      <c r="B30" s="13" t="str">
        <f t="shared" ca="1" si="0"/>
        <v/>
      </c>
      <c r="C30" s="14" t="str">
        <f t="shared" ca="1" si="1"/>
        <v/>
      </c>
      <c r="D30" s="15"/>
      <c r="E30" s="16">
        <f>VLOOKUP(D30,Employer_Details!$A$4:$E$9,4,FALSE)</f>
        <v>0</v>
      </c>
      <c r="F30" s="17">
        <f>VLOOKUP(D30,Employer_Details!$A$4:$E$9,5,FALSE)</f>
        <v>0</v>
      </c>
      <c r="G30" s="15"/>
      <c r="H30" s="18">
        <f>F30*G30</f>
        <v>0</v>
      </c>
    </row>
    <row r="31" spans="1:8" x14ac:dyDescent="0.3">
      <c r="B31" s="13" t="str">
        <f t="shared" ca="1" si="0"/>
        <v/>
      </c>
      <c r="C31" s="14" t="str">
        <f t="shared" ca="1" si="1"/>
        <v/>
      </c>
      <c r="D31" s="15"/>
      <c r="E31" s="16">
        <f>VLOOKUP(D31,Employer_Details!$A$4:$E$9,4,FALSE)</f>
        <v>0</v>
      </c>
      <c r="F31" s="17">
        <f>VLOOKUP(D31,Employer_Details!$A$4:$E$9,5,FALSE)</f>
        <v>0</v>
      </c>
      <c r="G31" s="15"/>
      <c r="H31" s="18">
        <f>F31*G31</f>
        <v>0</v>
      </c>
    </row>
    <row r="32" spans="1:8" x14ac:dyDescent="0.3">
      <c r="A32" s="21" t="s">
        <v>35</v>
      </c>
      <c r="B32" s="22" t="str">
        <f t="shared" ca="1" si="0"/>
        <v/>
      </c>
      <c r="C32" s="23" t="str">
        <f t="shared" ca="1" si="1"/>
        <v/>
      </c>
      <c r="D32" s="68"/>
      <c r="E32" s="25">
        <f>COUNTIF(E27:E31,"*")</f>
        <v>0</v>
      </c>
      <c r="F32" s="26"/>
      <c r="G32" s="24">
        <f>SUM(G27:G31)</f>
        <v>0</v>
      </c>
      <c r="H32" s="27">
        <f>SUM(H27:H31)</f>
        <v>0</v>
      </c>
    </row>
    <row r="33" spans="1:9" x14ac:dyDescent="0.3">
      <c r="B33" s="28" t="str">
        <f t="shared" ca="1" si="0"/>
        <v/>
      </c>
      <c r="C33" s="29" t="str">
        <f t="shared" ca="1" si="1"/>
        <v/>
      </c>
      <c r="D33" s="69"/>
      <c r="E33" s="31">
        <f>VLOOKUP(D33,Employer_Details!$A$4:$E$9,4,FALSE)</f>
        <v>0</v>
      </c>
      <c r="F33" s="32">
        <f>VLOOKUP(D33,Employer_Details!$A$4:$E$9,5,FALSE)</f>
        <v>0</v>
      </c>
      <c r="G33" s="30"/>
      <c r="H33" s="33">
        <f>F33*G33</f>
        <v>0</v>
      </c>
    </row>
    <row r="34" spans="1:9" x14ac:dyDescent="0.3">
      <c r="B34" s="28" t="str">
        <f t="shared" ca="1" si="0"/>
        <v/>
      </c>
      <c r="C34" s="29" t="str">
        <f t="shared" ca="1" si="1"/>
        <v/>
      </c>
      <c r="D34" s="69"/>
      <c r="E34" s="31">
        <f>VLOOKUP(D34,Employer_Details!$A$4:$E$9,4,FALSE)</f>
        <v>0</v>
      </c>
      <c r="F34" s="32">
        <f>VLOOKUP(D34,Employer_Details!$A$4:$E$9,5,FALSE)</f>
        <v>0</v>
      </c>
      <c r="G34" s="30"/>
      <c r="H34" s="33">
        <f>F34*G34</f>
        <v>0</v>
      </c>
    </row>
    <row r="35" spans="1:9" x14ac:dyDescent="0.3">
      <c r="B35" s="28" t="str">
        <f t="shared" ca="1" si="0"/>
        <v/>
      </c>
      <c r="C35" s="29" t="str">
        <f t="shared" ca="1" si="1"/>
        <v/>
      </c>
      <c r="D35" s="69"/>
      <c r="E35" s="31">
        <f>VLOOKUP(D35,Employer_Details!$A$4:$E$9,4,FALSE)</f>
        <v>0</v>
      </c>
      <c r="F35" s="32">
        <f>VLOOKUP(D35,Employer_Details!$A$4:$E$9,5,FALSE)</f>
        <v>0</v>
      </c>
      <c r="G35" s="30"/>
      <c r="H35" s="33">
        <f>F35*G35</f>
        <v>0</v>
      </c>
    </row>
    <row r="36" spans="1:9" x14ac:dyDescent="0.3">
      <c r="B36" s="28" t="str">
        <f t="shared" ca="1" si="0"/>
        <v/>
      </c>
      <c r="C36" s="29" t="str">
        <f t="shared" ca="1" si="1"/>
        <v/>
      </c>
      <c r="D36" s="69"/>
      <c r="E36" s="31">
        <f>VLOOKUP(D36,Employer_Details!$A$4:$E$9,4,FALSE)</f>
        <v>0</v>
      </c>
      <c r="F36" s="32">
        <f>VLOOKUP(D36,Employer_Details!$A$4:$E$9,5,FALSE)</f>
        <v>0</v>
      </c>
      <c r="G36" s="30"/>
      <c r="H36" s="33">
        <f>F36*G36</f>
        <v>0</v>
      </c>
    </row>
    <row r="37" spans="1:9" x14ac:dyDescent="0.3">
      <c r="B37" s="28" t="str">
        <f t="shared" ca="1" si="0"/>
        <v/>
      </c>
      <c r="C37" s="29" t="str">
        <f t="shared" ca="1" si="1"/>
        <v/>
      </c>
      <c r="D37" s="69"/>
      <c r="E37" s="31">
        <f>VLOOKUP(D37,Employer_Details!$A$4:$E$9,4,FALSE)</f>
        <v>0</v>
      </c>
      <c r="F37" s="32">
        <f>VLOOKUP(D37,Employer_Details!$A$4:$E$9,5,FALSE)</f>
        <v>0</v>
      </c>
      <c r="G37" s="30"/>
      <c r="H37" s="33">
        <f>F37*G37</f>
        <v>0</v>
      </c>
    </row>
    <row r="38" spans="1:9" x14ac:dyDescent="0.3">
      <c r="A38" s="21" t="s">
        <v>35</v>
      </c>
      <c r="B38" s="22" t="str">
        <f t="shared" ca="1" si="0"/>
        <v/>
      </c>
      <c r="C38" s="23" t="str">
        <f t="shared" ca="1" si="1"/>
        <v/>
      </c>
      <c r="D38" s="68"/>
      <c r="E38" s="25">
        <f>COUNTIF(E33:E37,"*")</f>
        <v>0</v>
      </c>
      <c r="F38" s="26"/>
      <c r="G38" s="24">
        <f>SUM(G33:G37)</f>
        <v>0</v>
      </c>
      <c r="H38" s="27">
        <f>SUM(H33:H37)</f>
        <v>0</v>
      </c>
    </row>
    <row r="39" spans="1:9" x14ac:dyDescent="0.3">
      <c r="B39" s="13" t="str">
        <f t="shared" ca="1" si="0"/>
        <v/>
      </c>
      <c r="C39" s="14" t="str">
        <f t="shared" ca="1" si="1"/>
        <v/>
      </c>
      <c r="D39" s="15"/>
      <c r="E39" s="16">
        <f>VLOOKUP(D39,Employer_Details!$A$4:$E$9,4,FALSE)</f>
        <v>0</v>
      </c>
      <c r="F39" s="17">
        <f>VLOOKUP(D39,Employer_Details!$A$4:$E$9,5,FALSE)</f>
        <v>0</v>
      </c>
      <c r="G39" s="15"/>
      <c r="H39" s="18">
        <f>F39*G39</f>
        <v>0</v>
      </c>
    </row>
    <row r="40" spans="1:9" x14ac:dyDescent="0.3">
      <c r="B40" s="13" t="str">
        <f t="shared" ca="1" si="0"/>
        <v/>
      </c>
      <c r="C40" s="14" t="str">
        <f t="shared" ca="1" si="1"/>
        <v/>
      </c>
      <c r="D40" s="15"/>
      <c r="E40" s="16">
        <f>VLOOKUP(D40,Employer_Details!$A$4:$E$9,4,FALSE)</f>
        <v>0</v>
      </c>
      <c r="F40" s="17">
        <f>VLOOKUP(D40,Employer_Details!$A$4:$E$9,5,FALSE)</f>
        <v>0</v>
      </c>
      <c r="G40" s="15"/>
      <c r="H40" s="18">
        <f>F40*G40</f>
        <v>0</v>
      </c>
    </row>
    <row r="41" spans="1:9" x14ac:dyDescent="0.3">
      <c r="B41" s="13" t="str">
        <f t="shared" ca="1" si="0"/>
        <v/>
      </c>
      <c r="C41" s="14" t="str">
        <f t="shared" ca="1" si="1"/>
        <v/>
      </c>
      <c r="D41" s="15"/>
      <c r="E41" s="16">
        <f>VLOOKUP(D41,Employer_Details!$A$4:$E$9,4,FALSE)</f>
        <v>0</v>
      </c>
      <c r="F41" s="17">
        <f>VLOOKUP(D41,Employer_Details!$A$4:$E$9,5,FALSE)</f>
        <v>0</v>
      </c>
      <c r="G41" s="15"/>
      <c r="H41" s="18">
        <f>F41*G41</f>
        <v>0</v>
      </c>
    </row>
    <row r="42" spans="1:9" x14ac:dyDescent="0.3">
      <c r="B42" s="13" t="str">
        <f t="shared" ca="1" si="0"/>
        <v/>
      </c>
      <c r="C42" s="14" t="str">
        <f t="shared" ca="1" si="1"/>
        <v/>
      </c>
      <c r="D42" s="15"/>
      <c r="E42" s="16">
        <f>VLOOKUP(D42,Employer_Details!$A$4:$E$9,4,FALSE)</f>
        <v>0</v>
      </c>
      <c r="F42" s="17">
        <f>VLOOKUP(D42,Employer_Details!$A$4:$E$9,5,FALSE)</f>
        <v>0</v>
      </c>
      <c r="G42" s="15"/>
      <c r="H42" s="18">
        <f>F42*G42</f>
        <v>0</v>
      </c>
    </row>
    <row r="43" spans="1:9" x14ac:dyDescent="0.3">
      <c r="B43" s="34" t="str">
        <f t="shared" ca="1" si="0"/>
        <v/>
      </c>
      <c r="C43" s="35" t="str">
        <f t="shared" ca="1" si="1"/>
        <v/>
      </c>
      <c r="D43" s="15"/>
      <c r="E43" s="16">
        <f>VLOOKUP(D43,Employer_Details!$A$4:$E$9,4,FALSE)</f>
        <v>0</v>
      </c>
      <c r="F43" s="17">
        <f>VLOOKUP(D43,Employer_Details!$A$4:$E$9,5,FALSE)</f>
        <v>0</v>
      </c>
      <c r="G43" s="36"/>
      <c r="H43" s="37">
        <f>F43*G43</f>
        <v>0</v>
      </c>
    </row>
    <row r="44" spans="1:9" x14ac:dyDescent="0.3">
      <c r="A44" s="21" t="s">
        <v>35</v>
      </c>
      <c r="B44" s="22" t="str">
        <f t="shared" ca="1" si="0"/>
        <v/>
      </c>
      <c r="C44" s="23" t="str">
        <f t="shared" ca="1" si="1"/>
        <v/>
      </c>
      <c r="D44" s="68"/>
      <c r="E44" s="25">
        <f>COUNTIF(E39:E43,"*")</f>
        <v>0</v>
      </c>
      <c r="F44" s="26"/>
      <c r="G44" s="24">
        <f>SUM(G39:G43)</f>
        <v>0</v>
      </c>
      <c r="H44" s="27">
        <f>SUM(H39:H43)</f>
        <v>0</v>
      </c>
    </row>
    <row r="45" spans="1:9" x14ac:dyDescent="0.3">
      <c r="B45" s="38" t="str">
        <f t="shared" ca="1" si="0"/>
        <v/>
      </c>
      <c r="C45" s="39" t="str">
        <f t="shared" ca="1" si="1"/>
        <v/>
      </c>
      <c r="D45" s="70"/>
      <c r="E45" s="40"/>
      <c r="F45" s="41"/>
      <c r="G45" s="40"/>
      <c r="H45" s="42"/>
      <c r="I45" s="40"/>
    </row>
    <row r="46" spans="1:9" x14ac:dyDescent="0.3">
      <c r="A46" s="43" t="s">
        <v>35</v>
      </c>
      <c r="B46" s="44" t="str">
        <f t="shared" ca="1" si="0"/>
        <v/>
      </c>
      <c r="C46" s="45" t="str">
        <f t="shared" ca="1" si="1"/>
        <v/>
      </c>
      <c r="D46" s="71"/>
      <c r="E46" s="46">
        <f>AVERAGE(E8,E14,E20,E26,E32,E38,E44)</f>
        <v>0.14285714285714285</v>
      </c>
      <c r="F46" s="47"/>
      <c r="G46" s="48">
        <f>SUM(G8,G14,G20,G26,G32,G32,G38,G44)</f>
        <v>0</v>
      </c>
      <c r="H46" s="49">
        <f>SUM(H8,H14,H20,H26,H32,H39,H44)</f>
        <v>0</v>
      </c>
    </row>
    <row r="47" spans="1:9" x14ac:dyDescent="0.3">
      <c r="B47" s="38"/>
      <c r="C47" s="39"/>
      <c r="D47" s="40"/>
      <c r="E47" s="40"/>
      <c r="F47" s="50"/>
      <c r="G47" s="40"/>
      <c r="H47" s="40"/>
    </row>
    <row r="48" spans="1:9" x14ac:dyDescent="0.3">
      <c r="B48" s="40"/>
      <c r="C48" s="40"/>
      <c r="D48" s="40"/>
      <c r="E48" s="40"/>
      <c r="F48" s="50"/>
      <c r="G48" s="40"/>
      <c r="H48" s="51"/>
    </row>
    <row r="49" spans="2:8" x14ac:dyDescent="0.3">
      <c r="B49" s="40"/>
      <c r="C49" s="40"/>
      <c r="D49" s="40"/>
      <c r="E49" s="40"/>
      <c r="F49" s="50"/>
      <c r="G49" s="40"/>
      <c r="H49" s="51"/>
    </row>
  </sheetData>
  <mergeCells count="1">
    <mergeCell ref="B1:D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Employer_Details!$A$4:$A$9</xm:f>
          </x14:formula1>
          <xm:sqref>D3:D46</xm:sqref>
        </x14:dataValidation>
        <x14:dataValidation type="list" allowBlank="1" showInputMessage="1" showErrorMessage="1" xr:uid="{00000000-0002-0000-0200-000001000000}">
          <x14:formula1>
            <xm:f>Employer_Details!$A$4:$A$8</xm:f>
          </x14:formula1>
          <xm:sqref>D49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:L49"/>
  <sheetViews>
    <sheetView zoomScaleNormal="100" workbookViewId="0"/>
  </sheetViews>
  <sheetFormatPr defaultRowHeight="14.4" x14ac:dyDescent="0.3"/>
  <cols>
    <col min="1" max="1" width="8.77734375" customWidth="1"/>
    <col min="2" max="2" width="12.44140625" customWidth="1"/>
    <col min="3" max="3" width="16.88671875" bestFit="1" customWidth="1"/>
    <col min="4" max="4" width="20.77734375" customWidth="1"/>
    <col min="5" max="5" width="22.33203125" customWidth="1"/>
    <col min="6" max="6" width="19.21875" style="8" customWidth="1"/>
    <col min="7" max="7" width="19.6640625" customWidth="1"/>
    <col min="8" max="8" width="16" style="9" customWidth="1"/>
    <col min="9" max="10" width="8.77734375" customWidth="1"/>
    <col min="11" max="11" width="13.77734375" bestFit="1" customWidth="1"/>
    <col min="12" max="12" width="9.77734375" bestFit="1" customWidth="1"/>
    <col min="13" max="13" width="10.77734375" customWidth="1"/>
    <col min="14" max="14" width="9.44140625" bestFit="1" customWidth="1"/>
    <col min="15" max="15" width="13" bestFit="1" customWidth="1"/>
    <col min="16" max="16" width="7.21875" bestFit="1" customWidth="1"/>
    <col min="17" max="17" width="12.77734375" bestFit="1" customWidth="1"/>
    <col min="18" max="18" width="12.109375" bestFit="1" customWidth="1"/>
    <col min="19" max="19" width="15.21875" bestFit="1" customWidth="1"/>
    <col min="20" max="20" width="15.33203125" bestFit="1" customWidth="1"/>
    <col min="21" max="21" width="13.21875" bestFit="1" customWidth="1"/>
    <col min="22" max="22" width="8.77734375" customWidth="1"/>
  </cols>
  <sheetData>
    <row r="1" spans="1:12" x14ac:dyDescent="0.3">
      <c r="B1" s="96" t="s">
        <v>26</v>
      </c>
      <c r="C1" s="96"/>
      <c r="D1" s="96"/>
    </row>
    <row r="2" spans="1:12" x14ac:dyDescent="0.3">
      <c r="B2" s="10" t="s">
        <v>27</v>
      </c>
      <c r="C2" s="10" t="s">
        <v>28</v>
      </c>
      <c r="D2" s="10" t="s">
        <v>1</v>
      </c>
      <c r="E2" s="10" t="s">
        <v>4</v>
      </c>
      <c r="F2" s="11" t="s">
        <v>5</v>
      </c>
      <c r="G2" s="10" t="s">
        <v>29</v>
      </c>
      <c r="H2" s="10" t="s">
        <v>30</v>
      </c>
      <c r="K2" s="12" t="s">
        <v>31</v>
      </c>
      <c r="L2" s="12">
        <v>280</v>
      </c>
    </row>
    <row r="3" spans="1:12" x14ac:dyDescent="0.3">
      <c r="B3" s="13" t="str">
        <f t="shared" ref="B3:B46" ca="1" si="0">IF(D3&lt;&gt;"",IF(B3&lt;&gt;"",B3,NOW()),"")</f>
        <v/>
      </c>
      <c r="C3" s="14" t="str">
        <f t="shared" ref="C3:C46" ca="1" si="1">IF(D3&lt;&gt;"",IF(C3&lt;&gt;"",C3,NOW()),"")</f>
        <v/>
      </c>
      <c r="D3" s="15"/>
      <c r="E3" s="16">
        <f>VLOOKUP(D3,Employer_Details!$A$4:$E$9,4,FALSE)</f>
        <v>0</v>
      </c>
      <c r="F3" s="17">
        <f>VLOOKUP(D3,Employer_Details!$A$4:$E$9,5,FALSE)</f>
        <v>0</v>
      </c>
      <c r="G3" s="15"/>
      <c r="H3" s="18">
        <f>F3*G3</f>
        <v>0</v>
      </c>
      <c r="K3" s="12" t="s">
        <v>32</v>
      </c>
      <c r="L3" s="12">
        <f>(L2-G46)</f>
        <v>280</v>
      </c>
    </row>
    <row r="4" spans="1:12" x14ac:dyDescent="0.3">
      <c r="B4" s="13" t="str">
        <f t="shared" ca="1" si="0"/>
        <v/>
      </c>
      <c r="C4" s="14" t="str">
        <f t="shared" ca="1" si="1"/>
        <v/>
      </c>
      <c r="D4" s="15"/>
      <c r="E4" s="16">
        <f>VLOOKUP(D4,Employer_Details!$A$4:$E$9,4,FALSE)</f>
        <v>0</v>
      </c>
      <c r="F4" s="17">
        <f>VLOOKUP(D4,Employer_Details!$A$4:$E$9,5,FALSE)</f>
        <v>0</v>
      </c>
      <c r="G4" s="15"/>
      <c r="H4" s="18">
        <f>F4*G4</f>
        <v>0</v>
      </c>
    </row>
    <row r="5" spans="1:12" x14ac:dyDescent="0.3">
      <c r="B5" s="13" t="str">
        <f t="shared" ca="1" si="0"/>
        <v/>
      </c>
      <c r="C5" s="14" t="str">
        <f t="shared" ca="1" si="1"/>
        <v/>
      </c>
      <c r="D5" s="15"/>
      <c r="E5" s="16">
        <f>VLOOKUP(D5,Employer_Details!$A$4:$E$9,4,FALSE)</f>
        <v>0</v>
      </c>
      <c r="F5" s="17">
        <f>VLOOKUP(D5,Employer_Details!$A$4:$E$9,5,FALSE)</f>
        <v>0</v>
      </c>
      <c r="G5" s="15"/>
      <c r="H5" s="18">
        <f>F5*G5</f>
        <v>0</v>
      </c>
      <c r="K5" s="19" t="s">
        <v>33</v>
      </c>
      <c r="L5" s="20">
        <v>4500</v>
      </c>
    </row>
    <row r="6" spans="1:12" x14ac:dyDescent="0.3">
      <c r="B6" s="13" t="str">
        <f t="shared" ca="1" si="0"/>
        <v/>
      </c>
      <c r="C6" s="14" t="str">
        <f t="shared" ca="1" si="1"/>
        <v/>
      </c>
      <c r="D6" s="15"/>
      <c r="E6" s="16">
        <f>VLOOKUP(D6,Employer_Details!$A$4:$E$9,4,FALSE)</f>
        <v>0</v>
      </c>
      <c r="F6" s="17">
        <f>VLOOKUP(D6,Employer_Details!$A$4:$E$9,5,FALSE)</f>
        <v>0</v>
      </c>
      <c r="G6" s="15"/>
      <c r="H6" s="18">
        <f>F6*G6</f>
        <v>0</v>
      </c>
      <c r="K6" s="19" t="s">
        <v>34</v>
      </c>
      <c r="L6" s="20">
        <f>(L5-H46)</f>
        <v>4500</v>
      </c>
    </row>
    <row r="7" spans="1:12" x14ac:dyDescent="0.3">
      <c r="B7" s="13" t="str">
        <f t="shared" ca="1" si="0"/>
        <v/>
      </c>
      <c r="C7" s="14" t="str">
        <f t="shared" ca="1" si="1"/>
        <v/>
      </c>
      <c r="D7" s="15"/>
      <c r="E7" s="16">
        <f>VLOOKUP(D7,Employer_Details!$A$4:$E$9,4,FALSE)</f>
        <v>0</v>
      </c>
      <c r="F7" s="17">
        <f>VLOOKUP(D7,Employer_Details!$A$4:$E$9,5,FALSE)</f>
        <v>0</v>
      </c>
      <c r="G7" s="15"/>
      <c r="H7" s="18">
        <f>F7*G7</f>
        <v>0</v>
      </c>
    </row>
    <row r="8" spans="1:12" x14ac:dyDescent="0.3">
      <c r="A8" s="21" t="s">
        <v>35</v>
      </c>
      <c r="B8" s="22" t="str">
        <f t="shared" ca="1" si="0"/>
        <v/>
      </c>
      <c r="C8" s="23" t="str">
        <f t="shared" ca="1" si="1"/>
        <v/>
      </c>
      <c r="D8" s="68"/>
      <c r="E8" s="25">
        <f>COUNTIF(E3:E7,"*")</f>
        <v>0</v>
      </c>
      <c r="F8" s="26"/>
      <c r="G8" s="24">
        <f>SUM(G3:G7)</f>
        <v>0</v>
      </c>
      <c r="H8" s="27">
        <f>SUM(H3:H7)</f>
        <v>0</v>
      </c>
    </row>
    <row r="9" spans="1:12" x14ac:dyDescent="0.3">
      <c r="B9" s="28" t="str">
        <f t="shared" ca="1" si="0"/>
        <v/>
      </c>
      <c r="C9" s="29" t="str">
        <f t="shared" ca="1" si="1"/>
        <v/>
      </c>
      <c r="D9" s="69"/>
      <c r="E9" s="31">
        <f>VLOOKUP(D9,Employer_Details!$A$4:$E$9,4,FALSE)</f>
        <v>0</v>
      </c>
      <c r="F9" s="32">
        <f>VLOOKUP(D9,Employer_Details!$A$4:$E$9,5,FALSE)</f>
        <v>0</v>
      </c>
      <c r="G9" s="30"/>
      <c r="H9" s="33">
        <f>F9*G9</f>
        <v>0</v>
      </c>
    </row>
    <row r="10" spans="1:12" x14ac:dyDescent="0.3">
      <c r="B10" s="28" t="str">
        <f t="shared" ca="1" si="0"/>
        <v/>
      </c>
      <c r="C10" s="29" t="str">
        <f t="shared" ca="1" si="1"/>
        <v/>
      </c>
      <c r="D10" s="69"/>
      <c r="E10" s="31">
        <f>VLOOKUP(D10,Employer_Details!$A$4:$E$9,4,FALSE)</f>
        <v>0</v>
      </c>
      <c r="F10" s="32">
        <f>VLOOKUP(D10,Employer_Details!$A$4:$E$9,5,FALSE)</f>
        <v>0</v>
      </c>
      <c r="G10" s="30"/>
      <c r="H10" s="33">
        <f>F10*G10</f>
        <v>0</v>
      </c>
    </row>
    <row r="11" spans="1:12" x14ac:dyDescent="0.3">
      <c r="B11" s="28" t="str">
        <f t="shared" ca="1" si="0"/>
        <v/>
      </c>
      <c r="C11" s="29" t="str">
        <f t="shared" ca="1" si="1"/>
        <v/>
      </c>
      <c r="D11" s="69"/>
      <c r="E11" s="31">
        <f>VLOOKUP(D11,Employer_Details!$A$4:$E$9,4,FALSE)</f>
        <v>0</v>
      </c>
      <c r="F11" s="32">
        <f>VLOOKUP(D11,Employer_Details!$A$4:$E$9,5,FALSE)</f>
        <v>0</v>
      </c>
      <c r="G11" s="30"/>
      <c r="H11" s="33">
        <f>F11*G11</f>
        <v>0</v>
      </c>
    </row>
    <row r="12" spans="1:12" x14ac:dyDescent="0.3">
      <c r="B12" s="28" t="str">
        <f t="shared" ca="1" si="0"/>
        <v/>
      </c>
      <c r="C12" s="29" t="str">
        <f t="shared" ca="1" si="1"/>
        <v/>
      </c>
      <c r="D12" s="69"/>
      <c r="E12" s="31">
        <f>VLOOKUP(D12,Employer_Details!$A$4:$E$9,4,FALSE)</f>
        <v>0</v>
      </c>
      <c r="F12" s="32">
        <f>VLOOKUP(D12,Employer_Details!$A$4:$E$9,5,FALSE)</f>
        <v>0</v>
      </c>
      <c r="G12" s="30"/>
      <c r="H12" s="33">
        <f>F12*G12</f>
        <v>0</v>
      </c>
    </row>
    <row r="13" spans="1:12" x14ac:dyDescent="0.3">
      <c r="B13" s="28" t="str">
        <f t="shared" ca="1" si="0"/>
        <v/>
      </c>
      <c r="C13" s="29" t="str">
        <f t="shared" ca="1" si="1"/>
        <v/>
      </c>
      <c r="D13" s="69"/>
      <c r="E13" s="31">
        <f>VLOOKUP(D13,Employer_Details!$A$4:$E$9,4,FALSE)</f>
        <v>0</v>
      </c>
      <c r="F13" s="32">
        <f>VLOOKUP(D13,Employer_Details!$A$4:$E$9,5,FALSE)</f>
        <v>0</v>
      </c>
      <c r="G13" s="30"/>
      <c r="H13" s="33">
        <f>F13*G13</f>
        <v>0</v>
      </c>
    </row>
    <row r="14" spans="1:12" x14ac:dyDescent="0.3">
      <c r="A14" s="21" t="s">
        <v>35</v>
      </c>
      <c r="B14" s="22" t="str">
        <f t="shared" ca="1" si="0"/>
        <v/>
      </c>
      <c r="C14" s="23" t="str">
        <f t="shared" ca="1" si="1"/>
        <v/>
      </c>
      <c r="D14" s="68"/>
      <c r="E14" s="25">
        <f>COUNTIF(E9:E13,"*")</f>
        <v>0</v>
      </c>
      <c r="F14" s="26"/>
      <c r="G14" s="24">
        <f>SUM(G9:G13)</f>
        <v>0</v>
      </c>
      <c r="H14" s="27">
        <f>SUM(H9:H13)</f>
        <v>0</v>
      </c>
    </row>
    <row r="15" spans="1:12" x14ac:dyDescent="0.3">
      <c r="B15" s="13" t="str">
        <f t="shared" ca="1" si="0"/>
        <v/>
      </c>
      <c r="C15" s="14" t="str">
        <f t="shared" ca="1" si="1"/>
        <v/>
      </c>
      <c r="D15" s="15"/>
      <c r="E15" s="16">
        <f>VLOOKUP(D15,Employer_Details!$A$4:$E$9,4,FALSE)</f>
        <v>0</v>
      </c>
      <c r="F15" s="17">
        <f>VLOOKUP(D15,Employer_Details!$A$4:$E$9,5,FALSE)</f>
        <v>0</v>
      </c>
      <c r="G15" s="15"/>
      <c r="H15" s="18">
        <f>F15*G15</f>
        <v>0</v>
      </c>
    </row>
    <row r="16" spans="1:12" x14ac:dyDescent="0.3">
      <c r="B16" s="13" t="str">
        <f t="shared" ca="1" si="0"/>
        <v/>
      </c>
      <c r="C16" s="14" t="str">
        <f t="shared" ca="1" si="1"/>
        <v/>
      </c>
      <c r="D16" s="15"/>
      <c r="E16" s="16">
        <f>VLOOKUP(D16,Employer_Details!$A$4:$E$9,4,FALSE)</f>
        <v>0</v>
      </c>
      <c r="F16" s="17">
        <f>VLOOKUP(D16,Employer_Details!$A$4:$E$9,5,FALSE)</f>
        <v>0</v>
      </c>
      <c r="G16" s="15"/>
      <c r="H16" s="18">
        <f>F16*G16</f>
        <v>0</v>
      </c>
    </row>
    <row r="17" spans="1:8" x14ac:dyDescent="0.3">
      <c r="B17" s="13" t="str">
        <f t="shared" ca="1" si="0"/>
        <v/>
      </c>
      <c r="C17" s="14" t="str">
        <f t="shared" ca="1" si="1"/>
        <v/>
      </c>
      <c r="D17" s="15"/>
      <c r="E17" s="16">
        <f>VLOOKUP(D17,Employer_Details!$A$4:$E$9,4,FALSE)</f>
        <v>0</v>
      </c>
      <c r="F17" s="17">
        <f>VLOOKUP(D17,Employer_Details!$A$4:$E$9,5,FALSE)</f>
        <v>0</v>
      </c>
      <c r="G17" s="15"/>
      <c r="H17" s="18">
        <f>F17*G17</f>
        <v>0</v>
      </c>
    </row>
    <row r="18" spans="1:8" x14ac:dyDescent="0.3">
      <c r="B18" s="13" t="str">
        <f t="shared" ca="1" si="0"/>
        <v/>
      </c>
      <c r="C18" s="14" t="str">
        <f t="shared" ca="1" si="1"/>
        <v/>
      </c>
      <c r="D18" s="15"/>
      <c r="E18" s="16">
        <f>VLOOKUP(D18,Employer_Details!$A$4:$E$9,4,FALSE)</f>
        <v>0</v>
      </c>
      <c r="F18" s="17">
        <f>VLOOKUP(D18,Employer_Details!$A$4:$E$9,5,FALSE)</f>
        <v>0</v>
      </c>
      <c r="G18" s="15"/>
      <c r="H18" s="18">
        <f>F18*G18</f>
        <v>0</v>
      </c>
    </row>
    <row r="19" spans="1:8" x14ac:dyDescent="0.3">
      <c r="B19" s="13" t="str">
        <f t="shared" ca="1" si="0"/>
        <v/>
      </c>
      <c r="C19" s="14" t="str">
        <f t="shared" ca="1" si="1"/>
        <v/>
      </c>
      <c r="D19" s="15"/>
      <c r="E19" s="16">
        <f>VLOOKUP(D19,Employer_Details!$A$4:$E$9,4,FALSE)</f>
        <v>0</v>
      </c>
      <c r="F19" s="17">
        <f>VLOOKUP(D19,Employer_Details!$A$4:$E$9,5,FALSE)</f>
        <v>0</v>
      </c>
      <c r="G19" s="15"/>
      <c r="H19" s="18">
        <f>F19*G19</f>
        <v>0</v>
      </c>
    </row>
    <row r="20" spans="1:8" x14ac:dyDescent="0.3">
      <c r="A20" s="21" t="s">
        <v>35</v>
      </c>
      <c r="B20" s="22" t="str">
        <f t="shared" ca="1" si="0"/>
        <v/>
      </c>
      <c r="C20" s="23" t="str">
        <f t="shared" ca="1" si="1"/>
        <v/>
      </c>
      <c r="D20" s="68"/>
      <c r="E20" s="25">
        <f>COUNTIF(E15:E19,"*")</f>
        <v>0</v>
      </c>
      <c r="F20" s="26"/>
      <c r="G20" s="24">
        <f>SUM(G15:G19)</f>
        <v>0</v>
      </c>
      <c r="H20" s="27">
        <f>SUM(H15:H19)</f>
        <v>0</v>
      </c>
    </row>
    <row r="21" spans="1:8" x14ac:dyDescent="0.3">
      <c r="B21" s="28" t="str">
        <f t="shared" ca="1" si="0"/>
        <v/>
      </c>
      <c r="C21" s="29" t="str">
        <f t="shared" ca="1" si="1"/>
        <v/>
      </c>
      <c r="D21" s="69"/>
      <c r="E21" s="31">
        <f>VLOOKUP(D21,Employer_Details!$A$4:$E$9,4,FALSE)</f>
        <v>0</v>
      </c>
      <c r="F21" s="32">
        <f>VLOOKUP(D21,Employer_Details!$A$4:$E$9,5,FALSE)</f>
        <v>0</v>
      </c>
      <c r="G21" s="30"/>
      <c r="H21" s="33">
        <f>F21*G21</f>
        <v>0</v>
      </c>
    </row>
    <row r="22" spans="1:8" x14ac:dyDescent="0.3">
      <c r="B22" s="28" t="str">
        <f t="shared" ca="1" si="0"/>
        <v/>
      </c>
      <c r="C22" s="29" t="str">
        <f t="shared" ca="1" si="1"/>
        <v/>
      </c>
      <c r="D22" s="69"/>
      <c r="E22" s="31">
        <f>VLOOKUP(D22,Employer_Details!$A$4:$E$9,4,FALSE)</f>
        <v>0</v>
      </c>
      <c r="F22" s="32">
        <f>VLOOKUP(D22,Employer_Details!$A$4:$E$9,5,FALSE)</f>
        <v>0</v>
      </c>
      <c r="G22" s="30"/>
      <c r="H22" s="33">
        <f>F22*G22</f>
        <v>0</v>
      </c>
    </row>
    <row r="23" spans="1:8" x14ac:dyDescent="0.3">
      <c r="B23" s="28" t="str">
        <f t="shared" ca="1" si="0"/>
        <v/>
      </c>
      <c r="C23" s="29" t="str">
        <f t="shared" ca="1" si="1"/>
        <v/>
      </c>
      <c r="D23" s="69"/>
      <c r="E23" s="31">
        <f>VLOOKUP(D23,Employer_Details!$A$4:$E$9,4,FALSE)</f>
        <v>0</v>
      </c>
      <c r="F23" s="32">
        <f>VLOOKUP(D23,Employer_Details!$A$4:$E$9,5,FALSE)</f>
        <v>0</v>
      </c>
      <c r="G23" s="30"/>
      <c r="H23" s="33">
        <f>F23*G23</f>
        <v>0</v>
      </c>
    </row>
    <row r="24" spans="1:8" x14ac:dyDescent="0.3">
      <c r="B24" s="28" t="str">
        <f t="shared" ca="1" si="0"/>
        <v/>
      </c>
      <c r="C24" s="29" t="str">
        <f t="shared" ca="1" si="1"/>
        <v/>
      </c>
      <c r="D24" s="69"/>
      <c r="E24" s="31">
        <f>VLOOKUP(D24,Employer_Details!$A$4:$E$9,4,FALSE)</f>
        <v>0</v>
      </c>
      <c r="F24" s="32">
        <f>VLOOKUP(D24,Employer_Details!$A$4:$E$9,5,FALSE)</f>
        <v>0</v>
      </c>
      <c r="G24" s="30"/>
      <c r="H24" s="33">
        <f>F24*G24</f>
        <v>0</v>
      </c>
    </row>
    <row r="25" spans="1:8" x14ac:dyDescent="0.3">
      <c r="B25" s="28" t="str">
        <f t="shared" ca="1" si="0"/>
        <v/>
      </c>
      <c r="C25" s="29" t="str">
        <f t="shared" ca="1" si="1"/>
        <v/>
      </c>
      <c r="D25" s="69"/>
      <c r="E25" s="31">
        <f>VLOOKUP(D25,Employer_Details!$A$4:$E$9,4,FALSE)</f>
        <v>0</v>
      </c>
      <c r="F25" s="32">
        <f>VLOOKUP(D25,Employer_Details!$A$4:$E$9,5,FALSE)</f>
        <v>0</v>
      </c>
      <c r="G25" s="30"/>
      <c r="H25" s="33">
        <f>F25*G25</f>
        <v>0</v>
      </c>
    </row>
    <row r="26" spans="1:8" x14ac:dyDescent="0.3">
      <c r="A26" s="21" t="s">
        <v>35</v>
      </c>
      <c r="B26" s="22" t="str">
        <f t="shared" ca="1" si="0"/>
        <v/>
      </c>
      <c r="C26" s="23" t="str">
        <f t="shared" ca="1" si="1"/>
        <v/>
      </c>
      <c r="D26" s="68"/>
      <c r="E26" s="25">
        <f>COUNTIF(E21:E25,"*")</f>
        <v>0</v>
      </c>
      <c r="F26" s="26"/>
      <c r="G26" s="24">
        <f>SUM(G21:G25)</f>
        <v>0</v>
      </c>
      <c r="H26" s="27">
        <f>SUM(H21:H25)</f>
        <v>0</v>
      </c>
    </row>
    <row r="27" spans="1:8" x14ac:dyDescent="0.3">
      <c r="B27" s="13" t="str">
        <f t="shared" ca="1" si="0"/>
        <v/>
      </c>
      <c r="C27" s="14" t="str">
        <f t="shared" ca="1" si="1"/>
        <v/>
      </c>
      <c r="D27" s="15"/>
      <c r="E27" s="16">
        <f>VLOOKUP(D27,Employer_Details!$A$4:$E$9,4,FALSE)</f>
        <v>0</v>
      </c>
      <c r="F27" s="17">
        <f>VLOOKUP(D27,Employer_Details!$A$4:$E$9,5,FALSE)</f>
        <v>0</v>
      </c>
      <c r="G27" s="15"/>
      <c r="H27" s="18">
        <f>F27*G27</f>
        <v>0</v>
      </c>
    </row>
    <row r="28" spans="1:8" x14ac:dyDescent="0.3">
      <c r="B28" s="13" t="str">
        <f t="shared" ca="1" si="0"/>
        <v/>
      </c>
      <c r="C28" s="14" t="str">
        <f t="shared" ca="1" si="1"/>
        <v/>
      </c>
      <c r="D28" s="15"/>
      <c r="E28" s="16">
        <f>VLOOKUP(D28,Employer_Details!$A$4:$E$9,4,FALSE)</f>
        <v>0</v>
      </c>
      <c r="F28" s="17">
        <f>VLOOKUP(D28,Employer_Details!$A$4:$E$9,5,FALSE)</f>
        <v>0</v>
      </c>
      <c r="G28" s="15"/>
      <c r="H28" s="18">
        <f>F28*G28</f>
        <v>0</v>
      </c>
    </row>
    <row r="29" spans="1:8" x14ac:dyDescent="0.3">
      <c r="B29" s="13" t="str">
        <f t="shared" ca="1" si="0"/>
        <v/>
      </c>
      <c r="C29" s="14" t="str">
        <f t="shared" ca="1" si="1"/>
        <v/>
      </c>
      <c r="D29" s="15"/>
      <c r="E29" s="16">
        <f>VLOOKUP(D29,Employer_Details!$A$4:$E$9,4,FALSE)</f>
        <v>0</v>
      </c>
      <c r="F29" s="17">
        <f>VLOOKUP(D29,Employer_Details!$A$4:$E$9,5,FALSE)</f>
        <v>0</v>
      </c>
      <c r="G29" s="15"/>
      <c r="H29" s="18">
        <f>F29*G29</f>
        <v>0</v>
      </c>
    </row>
    <row r="30" spans="1:8" x14ac:dyDescent="0.3">
      <c r="B30" s="13" t="str">
        <f t="shared" ca="1" si="0"/>
        <v/>
      </c>
      <c r="C30" s="14" t="str">
        <f t="shared" ca="1" si="1"/>
        <v/>
      </c>
      <c r="D30" s="15"/>
      <c r="E30" s="16">
        <f>VLOOKUP(D30,Employer_Details!$A$4:$E$9,4,FALSE)</f>
        <v>0</v>
      </c>
      <c r="F30" s="17">
        <f>VLOOKUP(D30,Employer_Details!$A$4:$E$9,5,FALSE)</f>
        <v>0</v>
      </c>
      <c r="G30" s="15"/>
      <c r="H30" s="18">
        <f>F30*G30</f>
        <v>0</v>
      </c>
    </row>
    <row r="31" spans="1:8" x14ac:dyDescent="0.3">
      <c r="B31" s="13" t="str">
        <f t="shared" ca="1" si="0"/>
        <v/>
      </c>
      <c r="C31" s="14" t="str">
        <f t="shared" ca="1" si="1"/>
        <v/>
      </c>
      <c r="D31" s="15"/>
      <c r="E31" s="16">
        <f>VLOOKUP(D31,Employer_Details!$A$4:$E$9,4,FALSE)</f>
        <v>0</v>
      </c>
      <c r="F31" s="17">
        <f>VLOOKUP(D31,Employer_Details!$A$4:$E$9,5,FALSE)</f>
        <v>0</v>
      </c>
      <c r="G31" s="15"/>
      <c r="H31" s="18">
        <f>F31*G31</f>
        <v>0</v>
      </c>
    </row>
    <row r="32" spans="1:8" x14ac:dyDescent="0.3">
      <c r="A32" s="21" t="s">
        <v>35</v>
      </c>
      <c r="B32" s="22" t="str">
        <f t="shared" ca="1" si="0"/>
        <v/>
      </c>
      <c r="C32" s="23" t="str">
        <f t="shared" ca="1" si="1"/>
        <v/>
      </c>
      <c r="D32" s="68"/>
      <c r="E32" s="25">
        <f>COUNTIF(E27:E31,"*")</f>
        <v>0</v>
      </c>
      <c r="F32" s="26"/>
      <c r="G32" s="24">
        <f>SUM(G27:G31)</f>
        <v>0</v>
      </c>
      <c r="H32" s="27">
        <f>SUM(H27:H31)</f>
        <v>0</v>
      </c>
    </row>
    <row r="33" spans="1:9" x14ac:dyDescent="0.3">
      <c r="B33" s="28" t="str">
        <f t="shared" ca="1" si="0"/>
        <v/>
      </c>
      <c r="C33" s="29" t="str">
        <f t="shared" ca="1" si="1"/>
        <v/>
      </c>
      <c r="D33" s="69"/>
      <c r="E33" s="31">
        <f>VLOOKUP(D33,Employer_Details!$A$4:$E$9,4,FALSE)</f>
        <v>0</v>
      </c>
      <c r="F33" s="32">
        <f>VLOOKUP(D33,Employer_Details!$A$4:$E$9,5,FALSE)</f>
        <v>0</v>
      </c>
      <c r="G33" s="30"/>
      <c r="H33" s="33">
        <f>F33*G33</f>
        <v>0</v>
      </c>
    </row>
    <row r="34" spans="1:9" x14ac:dyDescent="0.3">
      <c r="B34" s="28" t="str">
        <f t="shared" ca="1" si="0"/>
        <v/>
      </c>
      <c r="C34" s="29" t="str">
        <f t="shared" ca="1" si="1"/>
        <v/>
      </c>
      <c r="D34" s="69"/>
      <c r="E34" s="31">
        <f>VLOOKUP(D34,Employer_Details!$A$4:$E$9,4,FALSE)</f>
        <v>0</v>
      </c>
      <c r="F34" s="32">
        <f>VLOOKUP(D34,Employer_Details!$A$4:$E$9,5,FALSE)</f>
        <v>0</v>
      </c>
      <c r="G34" s="30"/>
      <c r="H34" s="33">
        <f>F34*G34</f>
        <v>0</v>
      </c>
    </row>
    <row r="35" spans="1:9" x14ac:dyDescent="0.3">
      <c r="B35" s="28" t="str">
        <f t="shared" ca="1" si="0"/>
        <v/>
      </c>
      <c r="C35" s="29" t="str">
        <f t="shared" ca="1" si="1"/>
        <v/>
      </c>
      <c r="D35" s="69"/>
      <c r="E35" s="31">
        <f>VLOOKUP(D35,Employer_Details!$A$4:$E$9,4,FALSE)</f>
        <v>0</v>
      </c>
      <c r="F35" s="32">
        <f>VLOOKUP(D35,Employer_Details!$A$4:$E$9,5,FALSE)</f>
        <v>0</v>
      </c>
      <c r="G35" s="30"/>
      <c r="H35" s="33">
        <f>F35*G35</f>
        <v>0</v>
      </c>
    </row>
    <row r="36" spans="1:9" x14ac:dyDescent="0.3">
      <c r="B36" s="28" t="str">
        <f t="shared" ca="1" si="0"/>
        <v/>
      </c>
      <c r="C36" s="29" t="str">
        <f t="shared" ca="1" si="1"/>
        <v/>
      </c>
      <c r="D36" s="69"/>
      <c r="E36" s="31">
        <f>VLOOKUP(D36,Employer_Details!$A$4:$E$9,4,FALSE)</f>
        <v>0</v>
      </c>
      <c r="F36" s="32">
        <f>VLOOKUP(D36,Employer_Details!$A$4:$E$9,5,FALSE)</f>
        <v>0</v>
      </c>
      <c r="G36" s="30"/>
      <c r="H36" s="33">
        <f>F36*G36</f>
        <v>0</v>
      </c>
    </row>
    <row r="37" spans="1:9" x14ac:dyDescent="0.3">
      <c r="B37" s="28" t="str">
        <f t="shared" ca="1" si="0"/>
        <v/>
      </c>
      <c r="C37" s="29" t="str">
        <f t="shared" ca="1" si="1"/>
        <v/>
      </c>
      <c r="D37" s="69"/>
      <c r="E37" s="31">
        <f>VLOOKUP(D37,Employer_Details!$A$4:$E$9,4,FALSE)</f>
        <v>0</v>
      </c>
      <c r="F37" s="32">
        <f>VLOOKUP(D37,Employer_Details!$A$4:$E$9,5,FALSE)</f>
        <v>0</v>
      </c>
      <c r="G37" s="30"/>
      <c r="H37" s="33">
        <f>F37*G37</f>
        <v>0</v>
      </c>
    </row>
    <row r="38" spans="1:9" x14ac:dyDescent="0.3">
      <c r="A38" s="21" t="s">
        <v>35</v>
      </c>
      <c r="B38" s="22" t="str">
        <f t="shared" ca="1" si="0"/>
        <v/>
      </c>
      <c r="C38" s="23" t="str">
        <f t="shared" ca="1" si="1"/>
        <v/>
      </c>
      <c r="D38" s="68"/>
      <c r="E38" s="25">
        <f>COUNTIF(E33:E37,"*")</f>
        <v>0</v>
      </c>
      <c r="F38" s="26"/>
      <c r="G38" s="24">
        <f>SUM(G33:G37)</f>
        <v>0</v>
      </c>
      <c r="H38" s="27">
        <f>SUM(H33:H37)</f>
        <v>0</v>
      </c>
    </row>
    <row r="39" spans="1:9" x14ac:dyDescent="0.3">
      <c r="B39" s="13" t="str">
        <f t="shared" ca="1" si="0"/>
        <v/>
      </c>
      <c r="C39" s="14" t="str">
        <f t="shared" ca="1" si="1"/>
        <v/>
      </c>
      <c r="D39" s="15"/>
      <c r="E39" s="16">
        <f>VLOOKUP(D39,Employer_Details!$A$4:$E$9,4,FALSE)</f>
        <v>0</v>
      </c>
      <c r="F39" s="17">
        <f>VLOOKUP(D39,Employer_Details!$A$4:$E$9,5,FALSE)</f>
        <v>0</v>
      </c>
      <c r="G39" s="15"/>
      <c r="H39" s="18">
        <f>F39*G39</f>
        <v>0</v>
      </c>
    </row>
    <row r="40" spans="1:9" x14ac:dyDescent="0.3">
      <c r="B40" s="13" t="str">
        <f t="shared" ca="1" si="0"/>
        <v/>
      </c>
      <c r="C40" s="14" t="str">
        <f t="shared" ca="1" si="1"/>
        <v/>
      </c>
      <c r="D40" s="15"/>
      <c r="E40" s="16">
        <f>VLOOKUP(D40,Employer_Details!$A$4:$E$9,4,FALSE)</f>
        <v>0</v>
      </c>
      <c r="F40" s="17">
        <f>VLOOKUP(D40,Employer_Details!$A$4:$E$9,5,FALSE)</f>
        <v>0</v>
      </c>
      <c r="G40" s="15"/>
      <c r="H40" s="18">
        <f>F40*G40</f>
        <v>0</v>
      </c>
    </row>
    <row r="41" spans="1:9" x14ac:dyDescent="0.3">
      <c r="B41" s="13" t="str">
        <f t="shared" ca="1" si="0"/>
        <v/>
      </c>
      <c r="C41" s="14" t="str">
        <f t="shared" ca="1" si="1"/>
        <v/>
      </c>
      <c r="D41" s="15"/>
      <c r="E41" s="16">
        <f>VLOOKUP(D41,Employer_Details!$A$4:$E$9,4,FALSE)</f>
        <v>0</v>
      </c>
      <c r="F41" s="17">
        <f>VLOOKUP(D41,Employer_Details!$A$4:$E$9,5,FALSE)</f>
        <v>0</v>
      </c>
      <c r="G41" s="15"/>
      <c r="H41" s="18">
        <f>F41*G41</f>
        <v>0</v>
      </c>
    </row>
    <row r="42" spans="1:9" x14ac:dyDescent="0.3">
      <c r="B42" s="13" t="str">
        <f t="shared" ca="1" si="0"/>
        <v/>
      </c>
      <c r="C42" s="14" t="str">
        <f t="shared" ca="1" si="1"/>
        <v/>
      </c>
      <c r="D42" s="15"/>
      <c r="E42" s="16">
        <f>VLOOKUP(D42,Employer_Details!$A$4:$E$9,4,FALSE)</f>
        <v>0</v>
      </c>
      <c r="F42" s="17">
        <f>VLOOKUP(D42,Employer_Details!$A$4:$E$9,5,FALSE)</f>
        <v>0</v>
      </c>
      <c r="G42" s="15"/>
      <c r="H42" s="18">
        <f>F42*G42</f>
        <v>0</v>
      </c>
    </row>
    <row r="43" spans="1:9" x14ac:dyDescent="0.3">
      <c r="B43" s="34" t="str">
        <f t="shared" ca="1" si="0"/>
        <v/>
      </c>
      <c r="C43" s="35" t="str">
        <f t="shared" ca="1" si="1"/>
        <v/>
      </c>
      <c r="D43" s="15"/>
      <c r="E43" s="16">
        <f>VLOOKUP(D43,Employer_Details!$A$4:$E$9,4,FALSE)</f>
        <v>0</v>
      </c>
      <c r="F43" s="17">
        <f>VLOOKUP(D43,Employer_Details!$A$4:$E$9,5,FALSE)</f>
        <v>0</v>
      </c>
      <c r="G43" s="36"/>
      <c r="H43" s="37">
        <f>F43*G43</f>
        <v>0</v>
      </c>
    </row>
    <row r="44" spans="1:9" x14ac:dyDescent="0.3">
      <c r="A44" s="21" t="s">
        <v>35</v>
      </c>
      <c r="B44" s="22" t="str">
        <f t="shared" ca="1" si="0"/>
        <v/>
      </c>
      <c r="C44" s="23" t="str">
        <f t="shared" ca="1" si="1"/>
        <v/>
      </c>
      <c r="D44" s="68"/>
      <c r="E44" s="25">
        <f>COUNTIF(E39:E43,"*")</f>
        <v>0</v>
      </c>
      <c r="F44" s="26"/>
      <c r="G44" s="24">
        <f>SUM(G39:G43)</f>
        <v>0</v>
      </c>
      <c r="H44" s="27">
        <f>SUM(H39:H43)</f>
        <v>0</v>
      </c>
    </row>
    <row r="45" spans="1:9" x14ac:dyDescent="0.3">
      <c r="B45" s="38" t="str">
        <f t="shared" ca="1" si="0"/>
        <v/>
      </c>
      <c r="C45" s="39" t="str">
        <f t="shared" ca="1" si="1"/>
        <v/>
      </c>
      <c r="D45" s="70"/>
      <c r="E45" s="40"/>
      <c r="F45" s="41"/>
      <c r="G45" s="40"/>
      <c r="H45" s="42"/>
      <c r="I45" s="40"/>
    </row>
    <row r="46" spans="1:9" x14ac:dyDescent="0.3">
      <c r="A46" s="43" t="s">
        <v>35</v>
      </c>
      <c r="B46" s="44" t="str">
        <f t="shared" ca="1" si="0"/>
        <v/>
      </c>
      <c r="C46" s="45" t="str">
        <f t="shared" ca="1" si="1"/>
        <v/>
      </c>
      <c r="D46" s="71"/>
      <c r="E46" s="46">
        <f>AVERAGE(E8,E14,E20,E26,E32,E38,E44)</f>
        <v>0</v>
      </c>
      <c r="F46" s="47"/>
      <c r="G46" s="48">
        <f>SUM(G8,G14,G20,G26,G32,G32,G38,G44)</f>
        <v>0</v>
      </c>
      <c r="H46" s="49">
        <f>SUM(H8,H14,H20,H26,H32,H39,H44)</f>
        <v>0</v>
      </c>
    </row>
    <row r="47" spans="1:9" x14ac:dyDescent="0.3">
      <c r="B47" s="38"/>
      <c r="C47" s="39"/>
      <c r="D47" s="40"/>
      <c r="E47" s="40"/>
      <c r="F47" s="50"/>
      <c r="G47" s="40"/>
      <c r="H47" s="40"/>
    </row>
    <row r="48" spans="1:9" x14ac:dyDescent="0.3">
      <c r="B48" s="40"/>
      <c r="C48" s="40"/>
      <c r="D48" s="40"/>
      <c r="E48" s="40"/>
      <c r="F48" s="50"/>
      <c r="G48" s="40"/>
      <c r="H48" s="51"/>
    </row>
    <row r="49" spans="2:8" x14ac:dyDescent="0.3">
      <c r="B49" s="40"/>
      <c r="C49" s="40"/>
      <c r="D49" s="40"/>
      <c r="E49" s="40"/>
      <c r="F49" s="50"/>
      <c r="G49" s="40"/>
      <c r="H49" s="51"/>
    </row>
  </sheetData>
  <mergeCells count="1">
    <mergeCell ref="B1:D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Employer_Details!$A$4:$A$8</xm:f>
          </x14:formula1>
          <xm:sqref>D49</xm:sqref>
        </x14:dataValidation>
        <x14:dataValidation type="list" allowBlank="1" showInputMessage="1" showErrorMessage="1" xr:uid="{00000000-0002-0000-0300-000001000000}">
          <x14:formula1>
            <xm:f>Employer_Details!$A$4:$A$9</xm:f>
          </x14:formula1>
          <xm:sqref>D3:D46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L49"/>
  <sheetViews>
    <sheetView workbookViewId="0"/>
  </sheetViews>
  <sheetFormatPr defaultRowHeight="14.4" x14ac:dyDescent="0.3"/>
  <cols>
    <col min="1" max="1" width="8.77734375" customWidth="1"/>
    <col min="2" max="2" width="12.44140625" customWidth="1"/>
    <col min="3" max="3" width="16.88671875" bestFit="1" customWidth="1"/>
    <col min="4" max="4" width="20.77734375" customWidth="1"/>
    <col min="5" max="5" width="22.33203125" customWidth="1"/>
    <col min="6" max="6" width="19.21875" style="8" customWidth="1"/>
    <col min="7" max="7" width="19.6640625" customWidth="1"/>
    <col min="8" max="8" width="16" style="9" customWidth="1"/>
    <col min="9" max="10" width="8.77734375" customWidth="1"/>
    <col min="11" max="11" width="13.77734375" bestFit="1" customWidth="1"/>
    <col min="12" max="12" width="9.77734375" bestFit="1" customWidth="1"/>
    <col min="13" max="13" width="10.77734375" customWidth="1"/>
    <col min="14" max="14" width="9.44140625" bestFit="1" customWidth="1"/>
    <col min="15" max="15" width="13" bestFit="1" customWidth="1"/>
    <col min="16" max="16" width="7.21875" bestFit="1" customWidth="1"/>
    <col min="17" max="17" width="12.77734375" bestFit="1" customWidth="1"/>
    <col min="18" max="18" width="12.109375" bestFit="1" customWidth="1"/>
    <col min="19" max="19" width="15.21875" bestFit="1" customWidth="1"/>
    <col min="20" max="20" width="15.33203125" bestFit="1" customWidth="1"/>
    <col min="21" max="21" width="13.21875" bestFit="1" customWidth="1"/>
    <col min="22" max="22" width="8.77734375" customWidth="1"/>
  </cols>
  <sheetData>
    <row r="1" spans="1:12" x14ac:dyDescent="0.3">
      <c r="B1" s="96" t="s">
        <v>26</v>
      </c>
      <c r="C1" s="96"/>
      <c r="D1" s="96"/>
    </row>
    <row r="2" spans="1:12" x14ac:dyDescent="0.3">
      <c r="B2" s="10" t="s">
        <v>27</v>
      </c>
      <c r="C2" s="10" t="s">
        <v>28</v>
      </c>
      <c r="D2" s="10" t="s">
        <v>1</v>
      </c>
      <c r="E2" s="10" t="s">
        <v>4</v>
      </c>
      <c r="F2" s="11" t="s">
        <v>5</v>
      </c>
      <c r="G2" s="10" t="s">
        <v>29</v>
      </c>
      <c r="H2" s="10" t="s">
        <v>30</v>
      </c>
      <c r="K2" s="12" t="s">
        <v>31</v>
      </c>
      <c r="L2" s="12">
        <v>280</v>
      </c>
    </row>
    <row r="3" spans="1:12" x14ac:dyDescent="0.3">
      <c r="B3" s="13" t="str">
        <f t="shared" ref="B3:B46" ca="1" si="0">IF(D3&lt;&gt;"",IF(B3&lt;&gt;"",B3,NOW()),"")</f>
        <v/>
      </c>
      <c r="C3" s="14" t="str">
        <f t="shared" ref="C3:C46" ca="1" si="1">IF(D3&lt;&gt;"",IF(C3&lt;&gt;"",C3,NOW()),"")</f>
        <v/>
      </c>
      <c r="D3" s="15"/>
      <c r="E3" s="16">
        <f>VLOOKUP(D3,Employer_Details!$A$4:$E$9,4,FALSE)</f>
        <v>0</v>
      </c>
      <c r="F3" s="17">
        <f>VLOOKUP(D3,Employer_Details!$A$4:$E$9,5,FALSE)</f>
        <v>0</v>
      </c>
      <c r="G3" s="15"/>
      <c r="H3" s="18">
        <f>F3*G3</f>
        <v>0</v>
      </c>
      <c r="K3" s="12" t="s">
        <v>32</v>
      </c>
      <c r="L3" s="12">
        <f>(L2-G46)</f>
        <v>280</v>
      </c>
    </row>
    <row r="4" spans="1:12" x14ac:dyDescent="0.3">
      <c r="B4" s="13" t="str">
        <f t="shared" ca="1" si="0"/>
        <v/>
      </c>
      <c r="C4" s="14" t="str">
        <f t="shared" ca="1" si="1"/>
        <v/>
      </c>
      <c r="D4" s="15"/>
      <c r="E4" s="16">
        <f>VLOOKUP(D4,Employer_Details!$A$4:$E$9,4,FALSE)</f>
        <v>0</v>
      </c>
      <c r="F4" s="17">
        <f>VLOOKUP(D4,Employer_Details!$A$4:$E$9,5,FALSE)</f>
        <v>0</v>
      </c>
      <c r="G4" s="15"/>
      <c r="H4" s="18">
        <f>F4*G4</f>
        <v>0</v>
      </c>
    </row>
    <row r="5" spans="1:12" x14ac:dyDescent="0.3">
      <c r="B5" s="13" t="str">
        <f t="shared" ca="1" si="0"/>
        <v/>
      </c>
      <c r="C5" s="14" t="str">
        <f t="shared" ca="1" si="1"/>
        <v/>
      </c>
      <c r="D5" s="15"/>
      <c r="E5" s="16">
        <f>VLOOKUP(D5,Employer_Details!$A$4:$E$9,4,FALSE)</f>
        <v>0</v>
      </c>
      <c r="F5" s="17">
        <f>VLOOKUP(D5,Employer_Details!$A$4:$E$9,5,FALSE)</f>
        <v>0</v>
      </c>
      <c r="G5" s="15"/>
      <c r="H5" s="18">
        <f>F5*G5</f>
        <v>0</v>
      </c>
      <c r="K5" s="19" t="s">
        <v>33</v>
      </c>
      <c r="L5" s="20">
        <v>4500</v>
      </c>
    </row>
    <row r="6" spans="1:12" x14ac:dyDescent="0.3">
      <c r="B6" s="13" t="str">
        <f t="shared" ca="1" si="0"/>
        <v/>
      </c>
      <c r="C6" s="14" t="str">
        <f t="shared" ca="1" si="1"/>
        <v/>
      </c>
      <c r="D6" s="15"/>
      <c r="E6" s="16">
        <f>VLOOKUP(D6,Employer_Details!$A$4:$E$9,4,FALSE)</f>
        <v>0</v>
      </c>
      <c r="F6" s="17">
        <f>VLOOKUP(D6,Employer_Details!$A$4:$E$9,5,FALSE)</f>
        <v>0</v>
      </c>
      <c r="G6" s="15"/>
      <c r="H6" s="18">
        <f>F6*G6</f>
        <v>0</v>
      </c>
      <c r="K6" s="19" t="s">
        <v>34</v>
      </c>
      <c r="L6" s="20">
        <f>(L5-H46)</f>
        <v>4500</v>
      </c>
    </row>
    <row r="7" spans="1:12" x14ac:dyDescent="0.3">
      <c r="B7" s="13" t="str">
        <f t="shared" ca="1" si="0"/>
        <v/>
      </c>
      <c r="C7" s="14" t="str">
        <f t="shared" ca="1" si="1"/>
        <v/>
      </c>
      <c r="D7" s="15"/>
      <c r="E7" s="16">
        <f>VLOOKUP(D7,Employer_Details!$A$4:$E$9,4,FALSE)</f>
        <v>0</v>
      </c>
      <c r="F7" s="17">
        <f>VLOOKUP(D7,Employer_Details!$A$4:$E$9,5,FALSE)</f>
        <v>0</v>
      </c>
      <c r="G7" s="15"/>
      <c r="H7" s="18">
        <f>F7*G7</f>
        <v>0</v>
      </c>
    </row>
    <row r="8" spans="1:12" x14ac:dyDescent="0.3">
      <c r="A8" s="21" t="s">
        <v>35</v>
      </c>
      <c r="B8" s="22" t="str">
        <f t="shared" ca="1" si="0"/>
        <v/>
      </c>
      <c r="C8" s="23" t="str">
        <f t="shared" ca="1" si="1"/>
        <v/>
      </c>
      <c r="D8" s="68"/>
      <c r="E8" s="25">
        <f>COUNTIF(E3:E7,"*")</f>
        <v>0</v>
      </c>
      <c r="F8" s="26"/>
      <c r="G8" s="24">
        <f>SUM(G3:G7)</f>
        <v>0</v>
      </c>
      <c r="H8" s="27">
        <f>SUM(H3:H7)</f>
        <v>0</v>
      </c>
    </row>
    <row r="9" spans="1:12" x14ac:dyDescent="0.3">
      <c r="B9" s="28" t="str">
        <f t="shared" ca="1" si="0"/>
        <v/>
      </c>
      <c r="C9" s="29" t="str">
        <f t="shared" ca="1" si="1"/>
        <v/>
      </c>
      <c r="D9" s="69"/>
      <c r="E9" s="31">
        <f>VLOOKUP(D9,Employer_Details!$A$4:$E$9,4,FALSE)</f>
        <v>0</v>
      </c>
      <c r="F9" s="32">
        <f>VLOOKUP(D9,Employer_Details!$A$4:$E$9,5,FALSE)</f>
        <v>0</v>
      </c>
      <c r="G9" s="30"/>
      <c r="H9" s="33">
        <f>F9*G9</f>
        <v>0</v>
      </c>
    </row>
    <row r="10" spans="1:12" x14ac:dyDescent="0.3">
      <c r="B10" s="28" t="str">
        <f t="shared" ca="1" si="0"/>
        <v/>
      </c>
      <c r="C10" s="29" t="str">
        <f t="shared" ca="1" si="1"/>
        <v/>
      </c>
      <c r="D10" s="69"/>
      <c r="E10" s="31">
        <f>VLOOKUP(D10,Employer_Details!$A$4:$E$9,4,FALSE)</f>
        <v>0</v>
      </c>
      <c r="F10" s="32">
        <f>VLOOKUP(D10,Employer_Details!$A$4:$E$9,5,FALSE)</f>
        <v>0</v>
      </c>
      <c r="G10" s="30"/>
      <c r="H10" s="33">
        <f>F10*G10</f>
        <v>0</v>
      </c>
    </row>
    <row r="11" spans="1:12" x14ac:dyDescent="0.3">
      <c r="B11" s="28" t="str">
        <f t="shared" ca="1" si="0"/>
        <v/>
      </c>
      <c r="C11" s="29" t="str">
        <f t="shared" ca="1" si="1"/>
        <v/>
      </c>
      <c r="D11" s="69"/>
      <c r="E11" s="31">
        <f>VLOOKUP(D11,Employer_Details!$A$4:$E$9,4,FALSE)</f>
        <v>0</v>
      </c>
      <c r="F11" s="32">
        <f>VLOOKUP(D11,Employer_Details!$A$4:$E$9,5,FALSE)</f>
        <v>0</v>
      </c>
      <c r="G11" s="30"/>
      <c r="H11" s="33">
        <f>F11*G11</f>
        <v>0</v>
      </c>
    </row>
    <row r="12" spans="1:12" x14ac:dyDescent="0.3">
      <c r="B12" s="28" t="str">
        <f t="shared" ca="1" si="0"/>
        <v/>
      </c>
      <c r="C12" s="29" t="str">
        <f t="shared" ca="1" si="1"/>
        <v/>
      </c>
      <c r="D12" s="69"/>
      <c r="E12" s="31">
        <f>VLOOKUP(D12,Employer_Details!$A$4:$E$9,4,FALSE)</f>
        <v>0</v>
      </c>
      <c r="F12" s="32">
        <f>VLOOKUP(D12,Employer_Details!$A$4:$E$9,5,FALSE)</f>
        <v>0</v>
      </c>
      <c r="G12" s="30"/>
      <c r="H12" s="33">
        <f>F12*G12</f>
        <v>0</v>
      </c>
    </row>
    <row r="13" spans="1:12" x14ac:dyDescent="0.3">
      <c r="B13" s="28" t="str">
        <f t="shared" ca="1" si="0"/>
        <v/>
      </c>
      <c r="C13" s="29" t="str">
        <f t="shared" ca="1" si="1"/>
        <v/>
      </c>
      <c r="D13" s="69"/>
      <c r="E13" s="31">
        <f>VLOOKUP(D13,Employer_Details!$A$4:$E$9,4,FALSE)</f>
        <v>0</v>
      </c>
      <c r="F13" s="32">
        <f>VLOOKUP(D13,Employer_Details!$A$4:$E$9,5,FALSE)</f>
        <v>0</v>
      </c>
      <c r="G13" s="30"/>
      <c r="H13" s="33">
        <f>F13*G13</f>
        <v>0</v>
      </c>
    </row>
    <row r="14" spans="1:12" x14ac:dyDescent="0.3">
      <c r="A14" s="21" t="s">
        <v>35</v>
      </c>
      <c r="B14" s="22" t="str">
        <f t="shared" ca="1" si="0"/>
        <v/>
      </c>
      <c r="C14" s="23" t="str">
        <f t="shared" ca="1" si="1"/>
        <v/>
      </c>
      <c r="D14" s="68"/>
      <c r="E14" s="25">
        <f>COUNTIF(E9:E13,"*")</f>
        <v>0</v>
      </c>
      <c r="F14" s="26"/>
      <c r="G14" s="24">
        <f>SUM(G9:G13)</f>
        <v>0</v>
      </c>
      <c r="H14" s="27">
        <f>SUM(H9:H13)</f>
        <v>0</v>
      </c>
    </row>
    <row r="15" spans="1:12" x14ac:dyDescent="0.3">
      <c r="B15" s="13" t="str">
        <f t="shared" ca="1" si="0"/>
        <v/>
      </c>
      <c r="C15" s="14" t="str">
        <f t="shared" ca="1" si="1"/>
        <v/>
      </c>
      <c r="D15" s="15"/>
      <c r="E15" s="16">
        <f>VLOOKUP(D15,Employer_Details!$A$4:$E$9,4,FALSE)</f>
        <v>0</v>
      </c>
      <c r="F15" s="17">
        <f>VLOOKUP(D15,Employer_Details!$A$4:$E$9,5,FALSE)</f>
        <v>0</v>
      </c>
      <c r="G15" s="15"/>
      <c r="H15" s="18">
        <f>F15*G15</f>
        <v>0</v>
      </c>
    </row>
    <row r="16" spans="1:12" x14ac:dyDescent="0.3">
      <c r="B16" s="13" t="str">
        <f t="shared" ca="1" si="0"/>
        <v/>
      </c>
      <c r="C16" s="14" t="str">
        <f t="shared" ca="1" si="1"/>
        <v/>
      </c>
      <c r="D16" s="15"/>
      <c r="E16" s="16">
        <f>VLOOKUP(D16,Employer_Details!$A$4:$E$9,4,FALSE)</f>
        <v>0</v>
      </c>
      <c r="F16" s="17">
        <f>VLOOKUP(D16,Employer_Details!$A$4:$E$9,5,FALSE)</f>
        <v>0</v>
      </c>
      <c r="G16" s="15"/>
      <c r="H16" s="18">
        <f>F16*G16</f>
        <v>0</v>
      </c>
    </row>
    <row r="17" spans="1:8" x14ac:dyDescent="0.3">
      <c r="B17" s="13" t="str">
        <f t="shared" ca="1" si="0"/>
        <v/>
      </c>
      <c r="C17" s="14" t="str">
        <f t="shared" ca="1" si="1"/>
        <v/>
      </c>
      <c r="D17" s="15"/>
      <c r="E17" s="16">
        <f>VLOOKUP(D17,Employer_Details!$A$4:$E$9,4,FALSE)</f>
        <v>0</v>
      </c>
      <c r="F17" s="17">
        <f>VLOOKUP(D17,Employer_Details!$A$4:$E$9,5,FALSE)</f>
        <v>0</v>
      </c>
      <c r="G17" s="15"/>
      <c r="H17" s="18">
        <f>F17*G17</f>
        <v>0</v>
      </c>
    </row>
    <row r="18" spans="1:8" x14ac:dyDescent="0.3">
      <c r="B18" s="13" t="str">
        <f t="shared" ca="1" si="0"/>
        <v/>
      </c>
      <c r="C18" s="14" t="str">
        <f t="shared" ca="1" si="1"/>
        <v/>
      </c>
      <c r="D18" s="15"/>
      <c r="E18" s="16">
        <f>VLOOKUP(D18,Employer_Details!$A$4:$E$9,4,FALSE)</f>
        <v>0</v>
      </c>
      <c r="F18" s="17">
        <f>VLOOKUP(D18,Employer_Details!$A$4:$E$9,5,FALSE)</f>
        <v>0</v>
      </c>
      <c r="G18" s="15"/>
      <c r="H18" s="18">
        <f>F18*G18</f>
        <v>0</v>
      </c>
    </row>
    <row r="19" spans="1:8" x14ac:dyDescent="0.3">
      <c r="B19" s="13" t="str">
        <f t="shared" ca="1" si="0"/>
        <v/>
      </c>
      <c r="C19" s="14" t="str">
        <f t="shared" ca="1" si="1"/>
        <v/>
      </c>
      <c r="D19" s="15"/>
      <c r="E19" s="16">
        <f>VLOOKUP(D19,Employer_Details!$A$4:$E$9,4,FALSE)</f>
        <v>0</v>
      </c>
      <c r="F19" s="17">
        <f>VLOOKUP(D19,Employer_Details!$A$4:$E$9,5,FALSE)</f>
        <v>0</v>
      </c>
      <c r="G19" s="15"/>
      <c r="H19" s="18">
        <f>F19*G19</f>
        <v>0</v>
      </c>
    </row>
    <row r="20" spans="1:8" x14ac:dyDescent="0.3">
      <c r="A20" s="21" t="s">
        <v>35</v>
      </c>
      <c r="B20" s="22" t="str">
        <f t="shared" ca="1" si="0"/>
        <v/>
      </c>
      <c r="C20" s="23" t="str">
        <f t="shared" ca="1" si="1"/>
        <v/>
      </c>
      <c r="D20" s="68"/>
      <c r="E20" s="25">
        <f>COUNTIF(E15:E19,"*")</f>
        <v>0</v>
      </c>
      <c r="F20" s="26"/>
      <c r="G20" s="24">
        <f>SUM(G15:G19)</f>
        <v>0</v>
      </c>
      <c r="H20" s="27">
        <f>SUM(H15:H19)</f>
        <v>0</v>
      </c>
    </row>
    <row r="21" spans="1:8" x14ac:dyDescent="0.3">
      <c r="B21" s="28" t="str">
        <f t="shared" ca="1" si="0"/>
        <v/>
      </c>
      <c r="C21" s="29" t="str">
        <f t="shared" ca="1" si="1"/>
        <v/>
      </c>
      <c r="D21" s="69"/>
      <c r="E21" s="31">
        <f>VLOOKUP(D21,Employer_Details!$A$4:$E$9,4,FALSE)</f>
        <v>0</v>
      </c>
      <c r="F21" s="32">
        <f>VLOOKUP(D21,Employer_Details!$A$4:$E$9,5,FALSE)</f>
        <v>0</v>
      </c>
      <c r="G21" s="30"/>
      <c r="H21" s="33">
        <f>F21*G21</f>
        <v>0</v>
      </c>
    </row>
    <row r="22" spans="1:8" x14ac:dyDescent="0.3">
      <c r="B22" s="28" t="str">
        <f t="shared" ca="1" si="0"/>
        <v/>
      </c>
      <c r="C22" s="29" t="str">
        <f t="shared" ca="1" si="1"/>
        <v/>
      </c>
      <c r="D22" s="69"/>
      <c r="E22" s="31">
        <f>VLOOKUP(D22,Employer_Details!$A$4:$E$9,4,FALSE)</f>
        <v>0</v>
      </c>
      <c r="F22" s="32">
        <f>VLOOKUP(D22,Employer_Details!$A$4:$E$9,5,FALSE)</f>
        <v>0</v>
      </c>
      <c r="G22" s="30"/>
      <c r="H22" s="33">
        <f>F22*G22</f>
        <v>0</v>
      </c>
    </row>
    <row r="23" spans="1:8" x14ac:dyDescent="0.3">
      <c r="B23" s="28" t="str">
        <f t="shared" ca="1" si="0"/>
        <v/>
      </c>
      <c r="C23" s="29" t="str">
        <f t="shared" ca="1" si="1"/>
        <v/>
      </c>
      <c r="D23" s="69"/>
      <c r="E23" s="31">
        <f>VLOOKUP(D23,Employer_Details!$A$4:$E$9,4,FALSE)</f>
        <v>0</v>
      </c>
      <c r="F23" s="32">
        <f>VLOOKUP(D23,Employer_Details!$A$4:$E$9,5,FALSE)</f>
        <v>0</v>
      </c>
      <c r="G23" s="30"/>
      <c r="H23" s="33">
        <f>F23*G23</f>
        <v>0</v>
      </c>
    </row>
    <row r="24" spans="1:8" x14ac:dyDescent="0.3">
      <c r="B24" s="28" t="str">
        <f t="shared" ca="1" si="0"/>
        <v/>
      </c>
      <c r="C24" s="29" t="str">
        <f t="shared" ca="1" si="1"/>
        <v/>
      </c>
      <c r="D24" s="69"/>
      <c r="E24" s="31">
        <f>VLOOKUP(D24,Employer_Details!$A$4:$E$9,4,FALSE)</f>
        <v>0</v>
      </c>
      <c r="F24" s="32">
        <f>VLOOKUP(D24,Employer_Details!$A$4:$E$9,5,FALSE)</f>
        <v>0</v>
      </c>
      <c r="G24" s="30"/>
      <c r="H24" s="33">
        <f>F24*G24</f>
        <v>0</v>
      </c>
    </row>
    <row r="25" spans="1:8" x14ac:dyDescent="0.3">
      <c r="B25" s="28" t="str">
        <f t="shared" ca="1" si="0"/>
        <v/>
      </c>
      <c r="C25" s="29" t="str">
        <f t="shared" ca="1" si="1"/>
        <v/>
      </c>
      <c r="D25" s="69"/>
      <c r="E25" s="31">
        <f>VLOOKUP(D25,Employer_Details!$A$4:$E$9,4,FALSE)</f>
        <v>0</v>
      </c>
      <c r="F25" s="32">
        <f>VLOOKUP(D25,Employer_Details!$A$4:$E$9,5,FALSE)</f>
        <v>0</v>
      </c>
      <c r="G25" s="30"/>
      <c r="H25" s="33">
        <f>F25*G25</f>
        <v>0</v>
      </c>
    </row>
    <row r="26" spans="1:8" x14ac:dyDescent="0.3">
      <c r="A26" s="21" t="s">
        <v>35</v>
      </c>
      <c r="B26" s="22" t="str">
        <f t="shared" ca="1" si="0"/>
        <v/>
      </c>
      <c r="C26" s="23" t="str">
        <f t="shared" ca="1" si="1"/>
        <v/>
      </c>
      <c r="D26" s="68"/>
      <c r="E26" s="25">
        <f>COUNTIF(E21:E25,"*")</f>
        <v>0</v>
      </c>
      <c r="F26" s="26"/>
      <c r="G26" s="24">
        <f>SUM(G21:G25)</f>
        <v>0</v>
      </c>
      <c r="H26" s="27">
        <f>SUM(H21:H25)</f>
        <v>0</v>
      </c>
    </row>
    <row r="27" spans="1:8" x14ac:dyDescent="0.3">
      <c r="B27" s="13" t="str">
        <f t="shared" ca="1" si="0"/>
        <v/>
      </c>
      <c r="C27" s="14" t="str">
        <f t="shared" ca="1" si="1"/>
        <v/>
      </c>
      <c r="D27" s="15"/>
      <c r="E27" s="16">
        <f>VLOOKUP(D27,Employer_Details!$A$4:$E$9,4,FALSE)</f>
        <v>0</v>
      </c>
      <c r="F27" s="17">
        <f>VLOOKUP(D27,Employer_Details!$A$4:$E$9,5,FALSE)</f>
        <v>0</v>
      </c>
      <c r="G27" s="15"/>
      <c r="H27" s="18">
        <f>F27*G27</f>
        <v>0</v>
      </c>
    </row>
    <row r="28" spans="1:8" x14ac:dyDescent="0.3">
      <c r="B28" s="13" t="str">
        <f t="shared" ca="1" si="0"/>
        <v/>
      </c>
      <c r="C28" s="14" t="str">
        <f t="shared" ca="1" si="1"/>
        <v/>
      </c>
      <c r="D28" s="15"/>
      <c r="E28" s="16">
        <f>VLOOKUP(D28,Employer_Details!$A$4:$E$9,4,FALSE)</f>
        <v>0</v>
      </c>
      <c r="F28" s="17">
        <f>VLOOKUP(D28,Employer_Details!$A$4:$E$9,5,FALSE)</f>
        <v>0</v>
      </c>
      <c r="G28" s="15"/>
      <c r="H28" s="18">
        <f>F28*G28</f>
        <v>0</v>
      </c>
    </row>
    <row r="29" spans="1:8" x14ac:dyDescent="0.3">
      <c r="B29" s="13" t="str">
        <f t="shared" ca="1" si="0"/>
        <v/>
      </c>
      <c r="C29" s="14" t="str">
        <f t="shared" ca="1" si="1"/>
        <v/>
      </c>
      <c r="D29" s="15"/>
      <c r="E29" s="16">
        <f>VLOOKUP(D29,Employer_Details!$A$4:$E$9,4,FALSE)</f>
        <v>0</v>
      </c>
      <c r="F29" s="17">
        <f>VLOOKUP(D29,Employer_Details!$A$4:$E$9,5,FALSE)</f>
        <v>0</v>
      </c>
      <c r="G29" s="15"/>
      <c r="H29" s="18">
        <f>F29*G29</f>
        <v>0</v>
      </c>
    </row>
    <row r="30" spans="1:8" x14ac:dyDescent="0.3">
      <c r="B30" s="13" t="str">
        <f t="shared" ca="1" si="0"/>
        <v/>
      </c>
      <c r="C30" s="14" t="str">
        <f t="shared" ca="1" si="1"/>
        <v/>
      </c>
      <c r="D30" s="15"/>
      <c r="E30" s="16">
        <f>VLOOKUP(D30,Employer_Details!$A$4:$E$9,4,FALSE)</f>
        <v>0</v>
      </c>
      <c r="F30" s="17">
        <f>VLOOKUP(D30,Employer_Details!$A$4:$E$9,5,FALSE)</f>
        <v>0</v>
      </c>
      <c r="G30" s="15"/>
      <c r="H30" s="18">
        <f>F30*G30</f>
        <v>0</v>
      </c>
    </row>
    <row r="31" spans="1:8" x14ac:dyDescent="0.3">
      <c r="B31" s="13" t="str">
        <f t="shared" ca="1" si="0"/>
        <v/>
      </c>
      <c r="C31" s="14" t="str">
        <f t="shared" ca="1" si="1"/>
        <v/>
      </c>
      <c r="D31" s="15"/>
      <c r="E31" s="16">
        <f>VLOOKUP(D31,Employer_Details!$A$4:$E$9,4,FALSE)</f>
        <v>0</v>
      </c>
      <c r="F31" s="17">
        <f>VLOOKUP(D31,Employer_Details!$A$4:$E$9,5,FALSE)</f>
        <v>0</v>
      </c>
      <c r="G31" s="15"/>
      <c r="H31" s="18">
        <f>F31*G31</f>
        <v>0</v>
      </c>
    </row>
    <row r="32" spans="1:8" x14ac:dyDescent="0.3">
      <c r="A32" s="21" t="s">
        <v>35</v>
      </c>
      <c r="B32" s="22" t="str">
        <f t="shared" ca="1" si="0"/>
        <v/>
      </c>
      <c r="C32" s="23" t="str">
        <f t="shared" ca="1" si="1"/>
        <v/>
      </c>
      <c r="D32" s="68"/>
      <c r="E32" s="25">
        <f>COUNTIF(E27:E31,"*")</f>
        <v>0</v>
      </c>
      <c r="F32" s="26"/>
      <c r="G32" s="24">
        <f>SUM(G27:G31)</f>
        <v>0</v>
      </c>
      <c r="H32" s="27">
        <f>SUM(H27:H31)</f>
        <v>0</v>
      </c>
    </row>
    <row r="33" spans="1:9" x14ac:dyDescent="0.3">
      <c r="B33" s="28" t="str">
        <f t="shared" ca="1" si="0"/>
        <v/>
      </c>
      <c r="C33" s="29" t="str">
        <f t="shared" ca="1" si="1"/>
        <v/>
      </c>
      <c r="D33" s="69"/>
      <c r="E33" s="31">
        <f>VLOOKUP(D33,Employer_Details!$A$4:$E$9,4,FALSE)</f>
        <v>0</v>
      </c>
      <c r="F33" s="32">
        <f>VLOOKUP(D33,Employer_Details!$A$4:$E$9,5,FALSE)</f>
        <v>0</v>
      </c>
      <c r="G33" s="30"/>
      <c r="H33" s="33">
        <f>F33*G33</f>
        <v>0</v>
      </c>
    </row>
    <row r="34" spans="1:9" x14ac:dyDescent="0.3">
      <c r="B34" s="28" t="str">
        <f t="shared" ca="1" si="0"/>
        <v/>
      </c>
      <c r="C34" s="29" t="str">
        <f t="shared" ca="1" si="1"/>
        <v/>
      </c>
      <c r="D34" s="69"/>
      <c r="E34" s="31">
        <f>VLOOKUP(D34,Employer_Details!$A$4:$E$9,4,FALSE)</f>
        <v>0</v>
      </c>
      <c r="F34" s="32">
        <f>VLOOKUP(D34,Employer_Details!$A$4:$E$9,5,FALSE)</f>
        <v>0</v>
      </c>
      <c r="G34" s="30"/>
      <c r="H34" s="33">
        <f>F34*G34</f>
        <v>0</v>
      </c>
    </row>
    <row r="35" spans="1:9" x14ac:dyDescent="0.3">
      <c r="B35" s="28" t="str">
        <f t="shared" ca="1" si="0"/>
        <v/>
      </c>
      <c r="C35" s="29" t="str">
        <f t="shared" ca="1" si="1"/>
        <v/>
      </c>
      <c r="D35" s="69"/>
      <c r="E35" s="31">
        <f>VLOOKUP(D35,Employer_Details!$A$4:$E$9,4,FALSE)</f>
        <v>0</v>
      </c>
      <c r="F35" s="32">
        <f>VLOOKUP(D35,Employer_Details!$A$4:$E$9,5,FALSE)</f>
        <v>0</v>
      </c>
      <c r="G35" s="30"/>
      <c r="H35" s="33">
        <f>F35*G35</f>
        <v>0</v>
      </c>
    </row>
    <row r="36" spans="1:9" x14ac:dyDescent="0.3">
      <c r="B36" s="28" t="str">
        <f t="shared" ca="1" si="0"/>
        <v/>
      </c>
      <c r="C36" s="29" t="str">
        <f t="shared" ca="1" si="1"/>
        <v/>
      </c>
      <c r="D36" s="69"/>
      <c r="E36" s="31">
        <f>VLOOKUP(D36,Employer_Details!$A$4:$E$9,4,FALSE)</f>
        <v>0</v>
      </c>
      <c r="F36" s="32">
        <f>VLOOKUP(D36,Employer_Details!$A$4:$E$9,5,FALSE)</f>
        <v>0</v>
      </c>
      <c r="G36" s="30"/>
      <c r="H36" s="33">
        <f>F36*G36</f>
        <v>0</v>
      </c>
    </row>
    <row r="37" spans="1:9" x14ac:dyDescent="0.3">
      <c r="B37" s="28" t="str">
        <f t="shared" ca="1" si="0"/>
        <v/>
      </c>
      <c r="C37" s="29" t="str">
        <f t="shared" ca="1" si="1"/>
        <v/>
      </c>
      <c r="D37" s="69"/>
      <c r="E37" s="31">
        <f>VLOOKUP(D37,Employer_Details!$A$4:$E$9,4,FALSE)</f>
        <v>0</v>
      </c>
      <c r="F37" s="32">
        <f>VLOOKUP(D37,Employer_Details!$A$4:$E$9,5,FALSE)</f>
        <v>0</v>
      </c>
      <c r="G37" s="30"/>
      <c r="H37" s="33">
        <f>F37*G37</f>
        <v>0</v>
      </c>
    </row>
    <row r="38" spans="1:9" x14ac:dyDescent="0.3">
      <c r="A38" s="21" t="s">
        <v>35</v>
      </c>
      <c r="B38" s="22" t="str">
        <f t="shared" ca="1" si="0"/>
        <v/>
      </c>
      <c r="C38" s="23" t="str">
        <f t="shared" ca="1" si="1"/>
        <v/>
      </c>
      <c r="D38" s="68"/>
      <c r="E38" s="25">
        <f>COUNTIF(E33:E37,"*")</f>
        <v>0</v>
      </c>
      <c r="F38" s="26"/>
      <c r="G38" s="24">
        <f>SUM(G33:G37)</f>
        <v>0</v>
      </c>
      <c r="H38" s="27">
        <f>SUM(H33:H37)</f>
        <v>0</v>
      </c>
    </row>
    <row r="39" spans="1:9" x14ac:dyDescent="0.3">
      <c r="B39" s="13" t="str">
        <f t="shared" ca="1" si="0"/>
        <v/>
      </c>
      <c r="C39" s="14" t="str">
        <f t="shared" ca="1" si="1"/>
        <v/>
      </c>
      <c r="D39" s="15"/>
      <c r="E39" s="16">
        <f>VLOOKUP(D39,Employer_Details!$A$4:$E$9,4,FALSE)</f>
        <v>0</v>
      </c>
      <c r="F39" s="17">
        <f>VLOOKUP(D39,Employer_Details!$A$4:$E$9,5,FALSE)</f>
        <v>0</v>
      </c>
      <c r="G39" s="15"/>
      <c r="H39" s="18">
        <f>F39*G39</f>
        <v>0</v>
      </c>
    </row>
    <row r="40" spans="1:9" x14ac:dyDescent="0.3">
      <c r="B40" s="13" t="str">
        <f t="shared" ca="1" si="0"/>
        <v/>
      </c>
      <c r="C40" s="14" t="str">
        <f t="shared" ca="1" si="1"/>
        <v/>
      </c>
      <c r="D40" s="15"/>
      <c r="E40" s="16">
        <f>VLOOKUP(D40,Employer_Details!$A$4:$E$9,4,FALSE)</f>
        <v>0</v>
      </c>
      <c r="F40" s="17">
        <f>VLOOKUP(D40,Employer_Details!$A$4:$E$9,5,FALSE)</f>
        <v>0</v>
      </c>
      <c r="G40" s="15"/>
      <c r="H40" s="18">
        <f>F40*G40</f>
        <v>0</v>
      </c>
    </row>
    <row r="41" spans="1:9" x14ac:dyDescent="0.3">
      <c r="B41" s="13" t="str">
        <f t="shared" ca="1" si="0"/>
        <v/>
      </c>
      <c r="C41" s="14" t="str">
        <f t="shared" ca="1" si="1"/>
        <v/>
      </c>
      <c r="D41" s="15"/>
      <c r="E41" s="16">
        <f>VLOOKUP(D41,Employer_Details!$A$4:$E$9,4,FALSE)</f>
        <v>0</v>
      </c>
      <c r="F41" s="17">
        <f>VLOOKUP(D41,Employer_Details!$A$4:$E$9,5,FALSE)</f>
        <v>0</v>
      </c>
      <c r="G41" s="15"/>
      <c r="H41" s="18">
        <f>F41*G41</f>
        <v>0</v>
      </c>
    </row>
    <row r="42" spans="1:9" x14ac:dyDescent="0.3">
      <c r="B42" s="13" t="str">
        <f t="shared" ca="1" si="0"/>
        <v/>
      </c>
      <c r="C42" s="14" t="str">
        <f t="shared" ca="1" si="1"/>
        <v/>
      </c>
      <c r="D42" s="15"/>
      <c r="E42" s="16">
        <f>VLOOKUP(D42,Employer_Details!$A$4:$E$9,4,FALSE)</f>
        <v>0</v>
      </c>
      <c r="F42" s="17">
        <f>VLOOKUP(D42,Employer_Details!$A$4:$E$9,5,FALSE)</f>
        <v>0</v>
      </c>
      <c r="G42" s="15"/>
      <c r="H42" s="18">
        <f>F42*G42</f>
        <v>0</v>
      </c>
    </row>
    <row r="43" spans="1:9" x14ac:dyDescent="0.3">
      <c r="B43" s="34" t="str">
        <f t="shared" ca="1" si="0"/>
        <v/>
      </c>
      <c r="C43" s="35" t="str">
        <f t="shared" ca="1" si="1"/>
        <v/>
      </c>
      <c r="D43" s="15"/>
      <c r="E43" s="16">
        <f>VLOOKUP(D43,Employer_Details!$A$4:$E$9,4,FALSE)</f>
        <v>0</v>
      </c>
      <c r="F43" s="17">
        <f>VLOOKUP(D43,Employer_Details!$A$4:$E$9,5,FALSE)</f>
        <v>0</v>
      </c>
      <c r="G43" s="36"/>
      <c r="H43" s="37">
        <f>F43*G43</f>
        <v>0</v>
      </c>
    </row>
    <row r="44" spans="1:9" x14ac:dyDescent="0.3">
      <c r="A44" s="21" t="s">
        <v>35</v>
      </c>
      <c r="B44" s="22" t="str">
        <f t="shared" ca="1" si="0"/>
        <v/>
      </c>
      <c r="C44" s="23" t="str">
        <f t="shared" ca="1" si="1"/>
        <v/>
      </c>
      <c r="D44" s="68"/>
      <c r="E44" s="25">
        <f>COUNTIF(E39:E43,"*")</f>
        <v>0</v>
      </c>
      <c r="F44" s="26"/>
      <c r="G44" s="24">
        <f>SUM(G39:G43)</f>
        <v>0</v>
      </c>
      <c r="H44" s="27">
        <f>SUM(H39:H43)</f>
        <v>0</v>
      </c>
    </row>
    <row r="45" spans="1:9" x14ac:dyDescent="0.3">
      <c r="B45" s="38" t="str">
        <f t="shared" ca="1" si="0"/>
        <v/>
      </c>
      <c r="C45" s="39" t="str">
        <f t="shared" ca="1" si="1"/>
        <v/>
      </c>
      <c r="D45" s="70"/>
      <c r="E45" s="40"/>
      <c r="F45" s="41"/>
      <c r="G45" s="40"/>
      <c r="H45" s="42"/>
      <c r="I45" s="40"/>
    </row>
    <row r="46" spans="1:9" x14ac:dyDescent="0.3">
      <c r="A46" s="43" t="s">
        <v>35</v>
      </c>
      <c r="B46" s="44" t="str">
        <f t="shared" ca="1" si="0"/>
        <v/>
      </c>
      <c r="C46" s="45" t="str">
        <f t="shared" ca="1" si="1"/>
        <v/>
      </c>
      <c r="D46" s="71"/>
      <c r="E46" s="46">
        <f>AVERAGE(E8,E14,E20,E26,E32,E38,E44)</f>
        <v>0</v>
      </c>
      <c r="F46" s="47"/>
      <c r="G46" s="48">
        <f>SUM(G8,G14,G20,G26,G32,G32,G38,G44)</f>
        <v>0</v>
      </c>
      <c r="H46" s="49">
        <f>SUM(H8,H14,H20,H26,H32,H39,H44)</f>
        <v>0</v>
      </c>
    </row>
    <row r="47" spans="1:9" x14ac:dyDescent="0.3">
      <c r="B47" s="38"/>
      <c r="C47" s="39"/>
      <c r="D47" s="40"/>
      <c r="E47" s="40"/>
      <c r="F47" s="50"/>
      <c r="G47" s="40"/>
      <c r="H47" s="40"/>
    </row>
    <row r="48" spans="1:9" x14ac:dyDescent="0.3">
      <c r="B48" s="40"/>
      <c r="C48" s="40"/>
      <c r="D48" s="40"/>
      <c r="E48" s="40"/>
      <c r="F48" s="50"/>
      <c r="G48" s="40"/>
      <c r="H48" s="51"/>
    </row>
    <row r="49" spans="2:8" x14ac:dyDescent="0.3">
      <c r="B49" s="40"/>
      <c r="C49" s="40"/>
      <c r="D49" s="40"/>
      <c r="E49" s="40"/>
      <c r="F49" s="50"/>
      <c r="G49" s="40"/>
      <c r="H49" s="51"/>
    </row>
  </sheetData>
  <mergeCells count="1">
    <mergeCell ref="B1:D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Employer_Details!$A$4:$A$9</xm:f>
          </x14:formula1>
          <xm:sqref>D3:D46</xm:sqref>
        </x14:dataValidation>
        <x14:dataValidation type="list" allowBlank="1" showInputMessage="1" showErrorMessage="1" xr:uid="{00000000-0002-0000-0400-000001000000}">
          <x14:formula1>
            <xm:f>Employer_Details!$A$4:$A$8</xm:f>
          </x14:formula1>
          <xm:sqref>D49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B9B9"/>
  </sheetPr>
  <dimension ref="A1:W30"/>
  <sheetViews>
    <sheetView zoomScaleNormal="100" workbookViewId="0">
      <selection sqref="A1:W1"/>
    </sheetView>
  </sheetViews>
  <sheetFormatPr defaultRowHeight="14.4" x14ac:dyDescent="0.3"/>
  <cols>
    <col min="1" max="1" width="12" style="56" bestFit="1" customWidth="1"/>
    <col min="2" max="2" width="16.88671875" bestFit="1" customWidth="1"/>
    <col min="3" max="3" width="16.88671875" customWidth="1"/>
    <col min="4" max="4" width="14" bestFit="1" customWidth="1"/>
    <col min="5" max="5" width="16.77734375" bestFit="1" customWidth="1"/>
    <col min="6" max="6" width="13.21875" bestFit="1" customWidth="1"/>
    <col min="7" max="7" width="14" bestFit="1" customWidth="1"/>
    <col min="8" max="8" width="10.5546875" bestFit="1" customWidth="1"/>
    <col min="9" max="9" width="11" bestFit="1" customWidth="1"/>
    <col min="10" max="10" width="15.88671875" bestFit="1" customWidth="1"/>
    <col min="11" max="11" width="10.33203125" bestFit="1" customWidth="1"/>
    <col min="12" max="12" width="16.88671875" bestFit="1" customWidth="1"/>
    <col min="13" max="13" width="8.109375" bestFit="1" customWidth="1"/>
    <col min="14" max="14" width="8.21875" customWidth="1"/>
    <col min="15" max="15" width="10.5546875" bestFit="1" customWidth="1"/>
    <col min="16" max="16" width="15.88671875" bestFit="1" customWidth="1"/>
    <col min="17" max="17" width="10.33203125" bestFit="1" customWidth="1"/>
    <col min="18" max="18" width="8.77734375" customWidth="1"/>
    <col min="19" max="21" width="10.5546875" bestFit="1" customWidth="1"/>
    <col min="22" max="22" width="8.77734375" customWidth="1"/>
  </cols>
  <sheetData>
    <row r="1" spans="1:23" ht="31.5" customHeight="1" x14ac:dyDescent="0.5">
      <c r="A1" s="97" t="s">
        <v>36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23" ht="18" customHeight="1" x14ac:dyDescent="0.4">
      <c r="A2" s="98" t="s">
        <v>37</v>
      </c>
      <c r="B2" s="98"/>
      <c r="C2" s="98"/>
      <c r="D2" s="98"/>
      <c r="I2" s="52" t="s">
        <v>38</v>
      </c>
      <c r="J2" s="53"/>
      <c r="K2" s="54"/>
      <c r="L2" s="54"/>
      <c r="M2" s="54"/>
      <c r="O2" s="52" t="s">
        <v>39</v>
      </c>
      <c r="P2" s="53"/>
      <c r="Q2" s="54"/>
      <c r="R2" s="54"/>
      <c r="S2" s="54"/>
    </row>
    <row r="3" spans="1:23" ht="15.6" x14ac:dyDescent="0.3">
      <c r="A3" s="55" t="s">
        <v>40</v>
      </c>
      <c r="B3" s="55" t="s">
        <v>27</v>
      </c>
      <c r="C3" s="55" t="s">
        <v>41</v>
      </c>
      <c r="D3" s="55" t="s">
        <v>42</v>
      </c>
      <c r="E3" s="55" t="s">
        <v>43</v>
      </c>
      <c r="F3" s="74"/>
      <c r="G3" s="74"/>
      <c r="I3" s="56" t="s">
        <v>27</v>
      </c>
      <c r="J3" t="s">
        <v>44</v>
      </c>
      <c r="K3" t="s">
        <v>41</v>
      </c>
      <c r="L3" t="s">
        <v>42</v>
      </c>
      <c r="M3" t="s">
        <v>45</v>
      </c>
      <c r="O3" s="56" t="s">
        <v>27</v>
      </c>
      <c r="P3" t="s">
        <v>44</v>
      </c>
      <c r="Q3" t="s">
        <v>41</v>
      </c>
      <c r="R3" t="s">
        <v>42</v>
      </c>
      <c r="S3" t="s">
        <v>45</v>
      </c>
    </row>
    <row r="4" spans="1:23" x14ac:dyDescent="0.3">
      <c r="A4" s="57" t="s">
        <v>26</v>
      </c>
      <c r="B4" s="58" t="str">
        <f ca="1">VLOOKUP(I11,I11,1,FALSE)</f>
        <v/>
      </c>
      <c r="C4" s="85">
        <f>VLOOKUP(K11,K11:L11,1,FALSE)</f>
        <v>0.42857142857142855</v>
      </c>
      <c r="D4" s="85">
        <f>VLOOKUP(L11,L11,1,FALSE)</f>
        <v>20</v>
      </c>
      <c r="E4" s="72">
        <f>VLOOKUP(M11,M11,1,FALSE)</f>
        <v>402.8</v>
      </c>
      <c r="F4" s="75"/>
      <c r="G4" s="75"/>
      <c r="I4" s="59" t="str">
        <f ca="1">VLOOKUP(Week_1!$B$8,Week_1!$B$8,1,FALSE)</f>
        <v/>
      </c>
      <c r="J4" s="63" t="str">
        <f ca="1">VLOOKUP(Week_1!$C$8,Week_1!$C$8:$C$8,1,FALSE)</f>
        <v/>
      </c>
      <c r="K4" s="86">
        <f>VLOOKUP(Week_1!E8,Week_1!E8:F8,1,FALSE)</f>
        <v>3</v>
      </c>
      <c r="L4" s="86">
        <f>VLOOKUP(Week_1!$G$8,Week_1!$G$8:$H$8,1,FALSE)</f>
        <v>20</v>
      </c>
      <c r="M4" s="64">
        <f>VLOOKUP(Week_1!$H$8,Week_1!$H$8,1,FALSE)</f>
        <v>402.8</v>
      </c>
      <c r="O4" s="59" t="str">
        <f ca="1">VLOOKUP(Week_2!$B$8,Week_2!$B$8,1,FALSE)</f>
        <v/>
      </c>
      <c r="P4" s="63" t="str">
        <f ca="1">VLOOKUP(Week_2!$C$8,Week_2!$C$8:$C$8,1,FALSE)</f>
        <v/>
      </c>
      <c r="Q4" s="86">
        <f>VLOOKUP(Week_2!$E$8,Week_2!$E$8:$E$8,1,FALSE)</f>
        <v>1</v>
      </c>
      <c r="R4" s="86">
        <f>VLOOKUP(Week_2!$G$8,Week_2!$G$8:$H$8,1,FALSE)</f>
        <v>0</v>
      </c>
      <c r="S4" s="64">
        <f>VLOOKUP(Week_2!$H$8,Week_2!$H$8,1,FALSE)</f>
        <v>0</v>
      </c>
    </row>
    <row r="5" spans="1:23" x14ac:dyDescent="0.3">
      <c r="A5" s="58" t="s">
        <v>46</v>
      </c>
      <c r="B5" s="58" t="str">
        <f ca="1">VLOOKUP(O11,O11,1,FALSE)</f>
        <v/>
      </c>
      <c r="C5" s="85">
        <f>VLOOKUP(Q11,Q11,1,FALSE)</f>
        <v>0.14285714285714285</v>
      </c>
      <c r="D5" s="85">
        <f>VLOOKUP(R11,R11,1,FALSE)</f>
        <v>0</v>
      </c>
      <c r="E5" s="72">
        <f>VLOOKUP(S11,S11,1,FALSE)</f>
        <v>0</v>
      </c>
      <c r="F5" s="75"/>
      <c r="G5" s="75"/>
      <c r="I5" s="59" t="str">
        <f ca="1">VLOOKUP(Week_1!$B$14,Week_1!$B$14,1,FALSE)</f>
        <v/>
      </c>
      <c r="J5" s="63" t="str">
        <f ca="1">VLOOKUP(Week_1!$C$14,Week_1!$C$14:$C$14,1,FALSE)</f>
        <v/>
      </c>
      <c r="K5" s="86">
        <f>VLOOKUP(Week_1!$E$14,Week_1!$E$14:$F$14,1,FALSE)</f>
        <v>0</v>
      </c>
      <c r="L5" s="86">
        <f>VLOOKUP(Week_1!$G$14,Week_1!$G$14:$H$14,1,FALSE)</f>
        <v>0</v>
      </c>
      <c r="M5" s="64">
        <f>VLOOKUP(Week_1!$H$14,Week_1!$H$14,1,FALSE)</f>
        <v>0</v>
      </c>
      <c r="O5" s="59" t="str">
        <f ca="1">VLOOKUP(Week_2!$B$14,Week_2!$B$14,1,FALSE)</f>
        <v/>
      </c>
      <c r="P5" s="63" t="str">
        <f ca="1">VLOOKUP(Week_2!$C$14,Week_2!$C$14:$C$14,1,FALSE)</f>
        <v/>
      </c>
      <c r="Q5" s="86">
        <f>VLOOKUP(Week_2!$E$14,Week_2!$E$14:$F$14,1,FALSE)</f>
        <v>0</v>
      </c>
      <c r="R5" s="86">
        <f>VLOOKUP(Week_2!$G$14,Week_2!$G$14:$H$14,1,FALSE)</f>
        <v>0</v>
      </c>
      <c r="S5" s="64">
        <f>VLOOKUP(Week_2!$H$14,Week_2!$H$14,1,FALSE)</f>
        <v>0</v>
      </c>
    </row>
    <row r="6" spans="1:23" x14ac:dyDescent="0.3">
      <c r="A6" s="57" t="s">
        <v>47</v>
      </c>
      <c r="B6" s="58" t="str">
        <f ca="1">VLOOKUP(I22,I22,1,FALSE)</f>
        <v/>
      </c>
      <c r="C6" s="85">
        <f>VLOOKUP(K22,K22,1,FALSE)</f>
        <v>0</v>
      </c>
      <c r="D6" s="85">
        <f>VLOOKUP(L22,L22,1,FALSE)</f>
        <v>0</v>
      </c>
      <c r="E6" s="72">
        <f>VLOOKUP(M22,M22,1,FALSE)</f>
        <v>0</v>
      </c>
      <c r="F6" s="75"/>
      <c r="G6" s="75"/>
      <c r="I6" s="59" t="str">
        <f ca="1">VLOOKUP(Week_1!$B$20,Week_1!$B$20,1,FALSE)</f>
        <v/>
      </c>
      <c r="J6" s="63" t="str">
        <f ca="1">VLOOKUP(Week_1!$C$20,Week_1!$C$20:$C$20,1,FALSE)</f>
        <v/>
      </c>
      <c r="K6" s="86">
        <f>VLOOKUP(Week_1!$E$20,Week_1!$E$20:$F$20,1,FALSE)</f>
        <v>0</v>
      </c>
      <c r="L6" s="86">
        <f>VLOOKUP(Week_1!$G$20,Week_1!$G$20:$H$20,1,FALSE)</f>
        <v>0</v>
      </c>
      <c r="M6" s="64">
        <f>VLOOKUP(Week_1!$H$20,Week_1!$H$20,1,FALSE)</f>
        <v>0</v>
      </c>
      <c r="O6" s="59" t="str">
        <f ca="1">VLOOKUP(Week_2!$B$20,Week_2!$B$20,1,FALSE)</f>
        <v/>
      </c>
      <c r="P6" s="63" t="str">
        <f ca="1">VLOOKUP(Week_2!$C$20,Week_2!$C$20:$C$20,1,FALSE)</f>
        <v/>
      </c>
      <c r="Q6" s="86">
        <f>VLOOKUP(Week_2!$E$20,Week_2!$E$20:$F$20,1,FALSE)</f>
        <v>0</v>
      </c>
      <c r="R6" s="86">
        <f>VLOOKUP(Week_2!$G$20,Week_2!$G$20:$H$20,1,FALSE)</f>
        <v>0</v>
      </c>
      <c r="S6" s="64">
        <f>VLOOKUP(Week_2!$H$20,Week_2!$H$20,1,FALSE)</f>
        <v>0</v>
      </c>
    </row>
    <row r="7" spans="1:23" x14ac:dyDescent="0.3">
      <c r="A7" s="57" t="s">
        <v>48</v>
      </c>
      <c r="B7" s="58" t="str">
        <f ca="1">VLOOKUP(O22,O22,1,FALSE)</f>
        <v/>
      </c>
      <c r="C7" s="85">
        <f>VLOOKUP(Q22,Q22,1,FALSE)</f>
        <v>0</v>
      </c>
      <c r="D7" s="85">
        <f>VLOOKUP(R22,R22,1,FALSE)</f>
        <v>0</v>
      </c>
      <c r="E7" s="72">
        <f>VLOOKUP(S22,S22,1,FALSE)</f>
        <v>0</v>
      </c>
      <c r="F7" s="75"/>
      <c r="G7" s="75"/>
      <c r="I7" s="59" t="str">
        <f ca="1">VLOOKUP(Week_1!$B$26,Week_1!$B$26,1,FALSE)</f>
        <v/>
      </c>
      <c r="J7" s="63" t="str">
        <f ca="1">VLOOKUP(Week_1!$C$26,Week_1!$C$26:$C$26,1,FALSE)</f>
        <v/>
      </c>
      <c r="K7" s="86">
        <f>VLOOKUP(Week_1!$E$26,Week_1!$E$26:$F$26,1,FALSE)</f>
        <v>0</v>
      </c>
      <c r="L7" s="86">
        <f>VLOOKUP(Week_1!$G$26,Week_1!$G$26:$H$26,1,FALSE)</f>
        <v>0</v>
      </c>
      <c r="M7" s="64">
        <f>VLOOKUP(Week_1!$H$26,Week_1!$H$26,1,FALSE)</f>
        <v>0</v>
      </c>
      <c r="O7" s="59" t="str">
        <f ca="1">VLOOKUP(Week_2!$B$26,Week_2!$B$26,1,FALSE)</f>
        <v/>
      </c>
      <c r="P7" s="63" t="str">
        <f ca="1">VLOOKUP(Week_2!$C$26,Week_2!$C$26:$C$26,1,FALSE)</f>
        <v/>
      </c>
      <c r="Q7" s="86">
        <f>VLOOKUP(Week_2!$E$26,Week_2!$E$26:$F$26,1,FALSE)</f>
        <v>0</v>
      </c>
      <c r="R7" s="86">
        <f>VLOOKUP(Week_2!$G$26,Week_2!$G$26:$H$26,1,FALSE)</f>
        <v>0</v>
      </c>
      <c r="S7" s="64">
        <f>VLOOKUP(Week_2!$H$26,Week_2!$H$26,1,FALSE)</f>
        <v>0</v>
      </c>
    </row>
    <row r="8" spans="1:23" x14ac:dyDescent="0.3">
      <c r="A8" s="60" t="s">
        <v>35</v>
      </c>
      <c r="B8" s="61"/>
      <c r="C8" s="67">
        <f>AVERAGE(C4:C7)</f>
        <v>0.14285714285714285</v>
      </c>
      <c r="D8" s="87">
        <f>SUM(D4:D7)</f>
        <v>20</v>
      </c>
      <c r="E8" s="73">
        <f>SUM(E4:E7)</f>
        <v>402.8</v>
      </c>
      <c r="F8" s="76"/>
      <c r="G8" s="76"/>
      <c r="I8" s="59" t="str">
        <f ca="1">VLOOKUP(Week_1!$B$32,Week_1!$B$32,1,FALSE)</f>
        <v/>
      </c>
      <c r="J8" s="63" t="str">
        <f ca="1">VLOOKUP(Week_1!$C$32,Week_1!$C$32:$C$32,1,FALSE)</f>
        <v/>
      </c>
      <c r="K8" s="86">
        <f>VLOOKUP(Week_1!$E$32,Week_1!$E$32:$F$32,1,FALSE)</f>
        <v>0</v>
      </c>
      <c r="L8" s="86">
        <f>VLOOKUP(Week_1!$G$32,Week_1!$G$32:$H$32,1,FALSE)</f>
        <v>0</v>
      </c>
      <c r="M8" s="64">
        <f>VLOOKUP(Week_1!$H$32,Week_1!$H$32,1,FALSE)</f>
        <v>0</v>
      </c>
      <c r="O8" s="59" t="str">
        <f ca="1">VLOOKUP(Week_2!$B$32,Week_2!$B$32,1,FALSE)</f>
        <v/>
      </c>
      <c r="P8" s="63" t="str">
        <f ca="1">VLOOKUP(Week_2!$C$32,Week_2!$C$32:$C$32,1,FALSE)</f>
        <v/>
      </c>
      <c r="Q8" s="86">
        <f>VLOOKUP(Week_2!$E$32,Week_2!$E$32:$F$32,1,FALSE)</f>
        <v>0</v>
      </c>
      <c r="R8" s="86">
        <f>VLOOKUP(Week_2!$G$32,Week_2!$G$32:$H$32,1,FALSE)</f>
        <v>0</v>
      </c>
      <c r="S8" s="64">
        <f>VLOOKUP(Week_2!$H$32,Week_2!$H$32,1,FALSE)</f>
        <v>0</v>
      </c>
    </row>
    <row r="9" spans="1:23" x14ac:dyDescent="0.3">
      <c r="I9" s="59" t="str">
        <f ca="1">VLOOKUP(Week_1!$B$38,Week_1!$B$38,1,FALSE)</f>
        <v/>
      </c>
      <c r="J9" s="63" t="str">
        <f ca="1">VLOOKUP(Week_1!$C$38,Week_1!$C$38:$C$38,1,FALSE)</f>
        <v/>
      </c>
      <c r="K9" s="86">
        <f>VLOOKUP(Week_1!$E$38,Week_1!$E$38:$F$38,1,FALSE)</f>
        <v>0</v>
      </c>
      <c r="L9" s="86">
        <f>VLOOKUP(Week_1!$G$38,Week_1!$G$38:$H$38,1,FALSE)</f>
        <v>0</v>
      </c>
      <c r="M9" s="64">
        <f>VLOOKUP(Week_1!$H$38,Week_1!$H$38,1,FALSE)</f>
        <v>0</v>
      </c>
      <c r="O9" s="59" t="str">
        <f ca="1">VLOOKUP(Week_2!$B$38,Week_2!$B$38,1,FALSE)</f>
        <v/>
      </c>
      <c r="P9" s="63" t="str">
        <f ca="1">VLOOKUP(Week_2!$C$38,Week_2!$C$38:$C$38,1,FALSE)</f>
        <v/>
      </c>
      <c r="Q9" s="86">
        <f>VLOOKUP(Week_2!$E$38,Week_2!$E$38:$F$38,1,FALSE)</f>
        <v>0</v>
      </c>
      <c r="R9" s="86">
        <f>VLOOKUP(Week_2!$G$38,Week_2!$G$38:$H$38,1,FALSE)</f>
        <v>0</v>
      </c>
      <c r="S9" s="64">
        <f>VLOOKUP(Week_2!$H$38,Week_2!$H$38,1,FALSE)</f>
        <v>0</v>
      </c>
    </row>
    <row r="10" spans="1:23" x14ac:dyDescent="0.3">
      <c r="I10" s="59" t="str">
        <f ca="1">VLOOKUP(Week_1!$B$44,Week_1!$B$44,1,FALSE)</f>
        <v/>
      </c>
      <c r="J10" s="63" t="str">
        <f ca="1">VLOOKUP(Week_1!$C$44,Week_1!$C$44:$C$44,1,FALSE)</f>
        <v/>
      </c>
      <c r="K10" s="86">
        <f>VLOOKUP(Week_1!$E$44,Week_1!$E$44:$F$44,1,FALSE)</f>
        <v>0</v>
      </c>
      <c r="L10" s="86">
        <f>VLOOKUP(Week_1!$G$44,Week_1!$G$44:$H$44,1,FALSE)</f>
        <v>0</v>
      </c>
      <c r="M10" s="64">
        <f>VLOOKUP(Week_1!$H$44,Week_1!$H$44,1,FALSE)</f>
        <v>0</v>
      </c>
      <c r="O10" s="59" t="str">
        <f ca="1">VLOOKUP(Week_2!$B$44,Week_2!$B$44,1,FALSE)</f>
        <v/>
      </c>
      <c r="P10" s="63" t="str">
        <f ca="1">VLOOKUP(Week_2!$C$44,Week_2!$C$44:$C$44,1,FALSE)</f>
        <v/>
      </c>
      <c r="Q10" s="86">
        <f>VLOOKUP(Week_2!$E$44,Week_2!$E$44:$F$44,1,FALSE)</f>
        <v>0</v>
      </c>
      <c r="R10" s="86">
        <f>VLOOKUP(Week_2!$G$44,Week_2!$G$44:$H$44,1,FALSE)</f>
        <v>0</v>
      </c>
      <c r="S10" s="64">
        <f>VLOOKUP(Week_2!$H$44,Week_2!$H$44,1,FALSE)</f>
        <v>0</v>
      </c>
    </row>
    <row r="11" spans="1:23" x14ac:dyDescent="0.3">
      <c r="I11" s="62" t="str">
        <f ca="1">VLOOKUP(Week_1!$B$46,Week_1!$B$46,1,FALSE)</f>
        <v/>
      </c>
      <c r="J11" s="62" t="s">
        <v>26</v>
      </c>
      <c r="K11" s="66">
        <f>VLOOKUP(Week_1!$E$46,Week_1!$E$46:$F$46,1,FALSE)</f>
        <v>0.42857142857142855</v>
      </c>
      <c r="L11" s="66">
        <f>VLOOKUP(Week_1!$G$46,Week_1!$G$46:$H$46,1,FALSE)</f>
        <v>20</v>
      </c>
      <c r="M11" s="65">
        <f>VLOOKUP(Week_1!$H$46,Week_1!$H$46,1,FALSE)</f>
        <v>402.8</v>
      </c>
      <c r="O11" s="62" t="str">
        <f ca="1">VLOOKUP(Week_2!$B$46,Week_2!$B$46,1,FALSE)</f>
        <v/>
      </c>
      <c r="P11" s="62" t="s">
        <v>26</v>
      </c>
      <c r="Q11" s="66">
        <f>VLOOKUP(Week_2!$E$46,Week_2!$E$46:$F$46,1,FALSE)</f>
        <v>0.14285714285714285</v>
      </c>
      <c r="R11" s="66">
        <f>VLOOKUP(Week_2!$G$46,Week_2!$G$46:$H$46,1,FALSE)</f>
        <v>0</v>
      </c>
      <c r="S11" s="65">
        <f>VLOOKUP(Week_2!$H$46,Week_2!$H$46,1,FALSE)</f>
        <v>0</v>
      </c>
    </row>
    <row r="13" spans="1:23" ht="21" x14ac:dyDescent="0.4">
      <c r="A13" s="101" t="s">
        <v>51</v>
      </c>
      <c r="B13" s="101"/>
      <c r="C13" s="101"/>
      <c r="D13" s="101"/>
      <c r="E13" s="101"/>
      <c r="F13" s="101"/>
      <c r="G13" s="101"/>
      <c r="I13" s="52" t="s">
        <v>49</v>
      </c>
      <c r="J13" s="53"/>
      <c r="K13" s="54"/>
      <c r="L13" s="54"/>
      <c r="M13" s="54"/>
      <c r="O13" s="52" t="s">
        <v>50</v>
      </c>
      <c r="P13" s="53"/>
      <c r="Q13" s="54"/>
      <c r="R13" s="54"/>
      <c r="S13" s="54"/>
    </row>
    <row r="14" spans="1:23" x14ac:dyDescent="0.3">
      <c r="A14" s="77"/>
      <c r="B14" s="99" t="s">
        <v>42</v>
      </c>
      <c r="C14" s="99"/>
      <c r="D14" s="99"/>
      <c r="E14" s="100" t="s">
        <v>43</v>
      </c>
      <c r="F14" s="100"/>
      <c r="G14" s="100"/>
      <c r="I14" s="56" t="s">
        <v>27</v>
      </c>
      <c r="J14" t="s">
        <v>44</v>
      </c>
      <c r="K14" t="s">
        <v>41</v>
      </c>
      <c r="L14" t="s">
        <v>42</v>
      </c>
      <c r="M14" t="s">
        <v>45</v>
      </c>
      <c r="O14" s="56" t="s">
        <v>27</v>
      </c>
      <c r="P14" t="s">
        <v>44</v>
      </c>
      <c r="Q14" t="s">
        <v>41</v>
      </c>
      <c r="R14" t="s">
        <v>42</v>
      </c>
      <c r="S14" t="s">
        <v>45</v>
      </c>
    </row>
    <row r="15" spans="1:23" x14ac:dyDescent="0.3">
      <c r="A15" s="83" t="s">
        <v>53</v>
      </c>
      <c r="B15" s="84" t="s">
        <v>54</v>
      </c>
      <c r="C15" s="84" t="s">
        <v>55</v>
      </c>
      <c r="D15" s="84" t="s">
        <v>56</v>
      </c>
      <c r="E15" s="84" t="s">
        <v>57</v>
      </c>
      <c r="F15" s="84" t="s">
        <v>58</v>
      </c>
      <c r="G15" s="84" t="s">
        <v>59</v>
      </c>
      <c r="I15" s="59" t="str">
        <f ca="1">VLOOKUP(Week_3!$B$8,Week_3!$B$8,1,FALSE)</f>
        <v/>
      </c>
      <c r="J15" s="63" t="str">
        <f ca="1">VLOOKUP(Week_3!$C$8,Week_3!$C$8:$C$8,1,FALSE)</f>
        <v/>
      </c>
      <c r="K15" s="86">
        <f>VLOOKUP(Week_3!$E$8,Week_3!$E$8:$E$8,1,FALSE)</f>
        <v>0</v>
      </c>
      <c r="L15" s="86">
        <f>VLOOKUP(Week_3!$G$8,Week_3!$G$8:$H$8,1,FALSE)</f>
        <v>0</v>
      </c>
      <c r="M15" s="64">
        <f>VLOOKUP(Week_3!$H$8,Week_3!$H$8,1,FALSE)</f>
        <v>0</v>
      </c>
      <c r="O15" s="59" t="str">
        <f ca="1">VLOOKUP(Week_4!$B$8,Week_4!$B$8,1,FALSE)</f>
        <v/>
      </c>
      <c r="P15" s="63" t="str">
        <f ca="1">VLOOKUP(Week_4!$C$8,Week_4!$C$8:$C$8,1,FALSE)</f>
        <v/>
      </c>
      <c r="Q15" s="86">
        <f>VLOOKUP(Week_4!$E$8,Week_4!$E$8:$E$8,1,FALSE)</f>
        <v>0</v>
      </c>
      <c r="R15" s="86">
        <f>VLOOKUP(Week_4!$G$8,Week_4!$G$8:$H$8,1,FALSE)</f>
        <v>0</v>
      </c>
      <c r="S15" s="64">
        <f>VLOOKUP(Week_4!$H$8,Week_4!$H$8,1,FALSE)</f>
        <v>0</v>
      </c>
    </row>
    <row r="16" spans="1:23" x14ac:dyDescent="0.3">
      <c r="A16" s="77" t="s">
        <v>26</v>
      </c>
      <c r="B16" s="78">
        <f>VLOOKUP(Week_1!$L$2,Week_1!$L$2,1,FALSE)</f>
        <v>280</v>
      </c>
      <c r="C16" s="78">
        <f>B16-D16</f>
        <v>20</v>
      </c>
      <c r="D16" s="78">
        <f>VLOOKUP(Week_1!$L$3,Week_1!$L$3,1,FALSE)</f>
        <v>260</v>
      </c>
      <c r="E16" s="79">
        <f>VLOOKUP(Week_1!$L$5,Week_1!$L$5,1,FALSE)</f>
        <v>4500</v>
      </c>
      <c r="F16" s="79">
        <f>E16-G16</f>
        <v>402.80000000000018</v>
      </c>
      <c r="G16" s="79">
        <f>VLOOKUP(Week_1!$L$6,Week_1!$L$6,1,FALSE)</f>
        <v>4097.2</v>
      </c>
      <c r="I16" s="59" t="str">
        <f ca="1">VLOOKUP(Week_3!$B$14,Week_3!$B$14,1,FALSE)</f>
        <v/>
      </c>
      <c r="J16" s="63" t="str">
        <f ca="1">VLOOKUP(Week_3!$C$14,Week_3!$C$14:$C$14,1,FALSE)</f>
        <v/>
      </c>
      <c r="K16" s="86">
        <f>VLOOKUP(Week_3!$E$14,Week_3!$E$14:$F$14,1,FALSE)</f>
        <v>0</v>
      </c>
      <c r="L16" s="86">
        <f>VLOOKUP(Week_3!$G$14,Week_3!$G$14:$H$14,1,FALSE)</f>
        <v>0</v>
      </c>
      <c r="M16" s="64">
        <f>VLOOKUP(Week_3!$H$14,Week_3!$H$14,1,FALSE)</f>
        <v>0</v>
      </c>
      <c r="O16" s="59" t="str">
        <f ca="1">VLOOKUP(Week_4!$B$14,Week_4!$B$14,1,FALSE)</f>
        <v/>
      </c>
      <c r="P16" s="63" t="str">
        <f ca="1">VLOOKUP(Week_4!$C$14,Week_4!$C$14:$C$14,1,FALSE)</f>
        <v/>
      </c>
      <c r="Q16" s="86">
        <f>VLOOKUP(Week_4!$E$14,Week_4!$E$14:$F$14,1,FALSE)</f>
        <v>0</v>
      </c>
      <c r="R16" s="86">
        <f>VLOOKUP(Week_4!$G$14,Week_4!$G$14:$H$14,1,FALSE)</f>
        <v>0</v>
      </c>
      <c r="S16" s="64">
        <f>VLOOKUP(Week_4!$H$14,Week_4!$H$14,1,FALSE)</f>
        <v>0</v>
      </c>
    </row>
    <row r="17" spans="1:19" x14ac:dyDescent="0.3">
      <c r="A17" s="77" t="s">
        <v>46</v>
      </c>
      <c r="B17" s="78">
        <f>VLOOKUP(Week_1!$L$2,Week_1!$L$2,1,FALSE)</f>
        <v>280</v>
      </c>
      <c r="C17" s="78">
        <f t="shared" ref="C17:C20" si="0">B17-D17</f>
        <v>0</v>
      </c>
      <c r="D17" s="78">
        <f>VLOOKUP(Week_2!$L$3,Week_2!$L$3,1,FALSE)</f>
        <v>280</v>
      </c>
      <c r="E17" s="79">
        <f>VLOOKUP(Week_2!$L$5,Week_2!$L$5,1,FALSE)</f>
        <v>4500</v>
      </c>
      <c r="F17" s="79">
        <f t="shared" ref="F17:F20" si="1">E17-G17</f>
        <v>0</v>
      </c>
      <c r="G17" s="79">
        <f>VLOOKUP(Week_2!$L$6,Week_2!$L$6,1,FALSE)</f>
        <v>4500</v>
      </c>
      <c r="I17" s="59" t="str">
        <f ca="1">VLOOKUP(Week_3!$B$20,Week_3!$B$20,1,FALSE)</f>
        <v/>
      </c>
      <c r="J17" s="63" t="str">
        <f ca="1">VLOOKUP(Week_3!$C$20,Week_3!$C$20:$C$20,1,FALSE)</f>
        <v/>
      </c>
      <c r="K17" s="86">
        <f>VLOOKUP(Week_3!$E$20,Week_3!$E$20:$F$20,1,FALSE)</f>
        <v>0</v>
      </c>
      <c r="L17" s="86">
        <f>VLOOKUP(Week_3!$G$20,Week_3!$G$20:$H$20,1,FALSE)</f>
        <v>0</v>
      </c>
      <c r="M17" s="64">
        <f>VLOOKUP(Week_3!$H$20,Week_3!$H$20,1,FALSE)</f>
        <v>0</v>
      </c>
      <c r="O17" s="59" t="str">
        <f ca="1">VLOOKUP(Week_4!$B$20,Week_4!$B$20,1,FALSE)</f>
        <v/>
      </c>
      <c r="P17" s="63" t="str">
        <f ca="1">VLOOKUP(Week_4!$C$20,Week_4!$C$20:$C$20,1,FALSE)</f>
        <v/>
      </c>
      <c r="Q17" s="86">
        <f>VLOOKUP(Week_4!$E$20,Week_4!$E$20:$F$20,1,FALSE)</f>
        <v>0</v>
      </c>
      <c r="R17" s="86">
        <f>VLOOKUP(Week_4!$G$20,Week_4!$G$20:$H$20,1,FALSE)</f>
        <v>0</v>
      </c>
      <c r="S17" s="64">
        <f>VLOOKUP(Week_4!$H$20,Week_4!$H$20,1,FALSE)</f>
        <v>0</v>
      </c>
    </row>
    <row r="18" spans="1:19" x14ac:dyDescent="0.3">
      <c r="A18" s="77" t="s">
        <v>47</v>
      </c>
      <c r="B18" s="78">
        <f>VLOOKUP(Week_3!$L$2,Week_3!$L$2,1,FALSE)</f>
        <v>280</v>
      </c>
      <c r="C18" s="78">
        <f t="shared" si="0"/>
        <v>0</v>
      </c>
      <c r="D18" s="78">
        <f>VLOOKUP(Week_3!$L$3,Week_3!$L$3,1,FALSE)</f>
        <v>280</v>
      </c>
      <c r="E18" s="79">
        <f>VLOOKUP(Week_3!$L$5,Week_3!$L$5,1,FALSE)</f>
        <v>4500</v>
      </c>
      <c r="F18" s="79">
        <f t="shared" si="1"/>
        <v>0</v>
      </c>
      <c r="G18" s="79">
        <f>VLOOKUP(Week_3!$L$6,Week_3!$L$6,1,FALSE)</f>
        <v>4500</v>
      </c>
      <c r="I18" s="59" t="str">
        <f ca="1">VLOOKUP(Week_3!$B$26,Week_3!$B$26,1,FALSE)</f>
        <v/>
      </c>
      <c r="J18" s="63" t="str">
        <f ca="1">VLOOKUP(Week_3!$C$26,Week_3!$C$26:$C$26,1,FALSE)</f>
        <v/>
      </c>
      <c r="K18" s="86">
        <f>VLOOKUP(Week_3!$E$26,Week_3!$E$26:$F$26,1,FALSE)</f>
        <v>0</v>
      </c>
      <c r="L18" s="86">
        <f>VLOOKUP(Week_3!$G$26,Week_3!$G$26:$H$26,1,FALSE)</f>
        <v>0</v>
      </c>
      <c r="M18" s="64">
        <f>VLOOKUP(Week_3!$H$26,Week_3!$H$26,1,FALSE)</f>
        <v>0</v>
      </c>
      <c r="O18" s="59" t="str">
        <f ca="1">VLOOKUP(Week_4!$B$26,Week_4!$B$26,1,FALSE)</f>
        <v/>
      </c>
      <c r="P18" s="63" t="str">
        <f ca="1">VLOOKUP(Week_4!$C$26,Week_4!$C$26:$C$26,1,FALSE)</f>
        <v/>
      </c>
      <c r="Q18" s="86">
        <f>VLOOKUP(Week_4!$E$26,Week_4!$E$26:$F$26,1,FALSE)</f>
        <v>0</v>
      </c>
      <c r="R18" s="86">
        <f>VLOOKUP(Week_4!$G$26,Week_4!$G$26:$H$26,1,FALSE)</f>
        <v>0</v>
      </c>
      <c r="S18" s="64">
        <f>VLOOKUP(Week_4!$H$26,Week_4!$H$26,1,FALSE)</f>
        <v>0</v>
      </c>
    </row>
    <row r="19" spans="1:19" x14ac:dyDescent="0.3">
      <c r="A19" s="77" t="s">
        <v>48</v>
      </c>
      <c r="B19" s="78">
        <f>VLOOKUP(Week_4!$L$2,Week_4!$L$2,1,FALSE)</f>
        <v>280</v>
      </c>
      <c r="C19" s="78">
        <f t="shared" si="0"/>
        <v>0</v>
      </c>
      <c r="D19" s="78">
        <f>VLOOKUP(Week_4!$L$3,Week_4!$L$3,1,FALSE)</f>
        <v>280</v>
      </c>
      <c r="E19" s="79">
        <f>VLOOKUP(Week_4!$L$5,Week_4!$L$5,1,FALSE)</f>
        <v>4500</v>
      </c>
      <c r="F19" s="79">
        <f t="shared" si="1"/>
        <v>0</v>
      </c>
      <c r="G19" s="79">
        <f>VLOOKUP(Week_4!$L$6,Week_4!$L$6,1,FALSE)</f>
        <v>4500</v>
      </c>
      <c r="I19" s="59" t="str">
        <f ca="1">VLOOKUP(Week_3!$B$32,Week_3!$B$32,1,FALSE)</f>
        <v/>
      </c>
      <c r="J19" s="63" t="str">
        <f ca="1">VLOOKUP(Week_3!$C$32,Week_3!$C$32:$C$32,1,FALSE)</f>
        <v/>
      </c>
      <c r="K19" s="86">
        <f>VLOOKUP(Week_3!$E$32,Week_3!$E$32:$F$32,1,FALSE)</f>
        <v>0</v>
      </c>
      <c r="L19" s="86">
        <f>VLOOKUP(Week_3!$G$32,Week_3!$G$32:$H$32,1,FALSE)</f>
        <v>0</v>
      </c>
      <c r="M19" s="64">
        <f>VLOOKUP(Week_3!$H$32,Week_3!$H$32,1,FALSE)</f>
        <v>0</v>
      </c>
      <c r="O19" s="59" t="str">
        <f ca="1">VLOOKUP(Week_4!$B$32,Week_4!$B$32,1,FALSE)</f>
        <v/>
      </c>
      <c r="P19" s="63" t="str">
        <f ca="1">VLOOKUP(Week_4!$C$32,Week_4!$C$32:$C$32,1,FALSE)</f>
        <v/>
      </c>
      <c r="Q19" s="86">
        <f>VLOOKUP(Week_4!$E$32,Week_4!$E$32:$F$32,1,FALSE)</f>
        <v>0</v>
      </c>
      <c r="R19" s="86">
        <f>VLOOKUP(Week_4!$G$32,Week_4!$G$32:$H$32,1,FALSE)</f>
        <v>0</v>
      </c>
      <c r="S19" s="64">
        <f>VLOOKUP(Week_4!$H$32,Week_4!$H$32,1,FALSE)</f>
        <v>0</v>
      </c>
    </row>
    <row r="20" spans="1:19" x14ac:dyDescent="0.3">
      <c r="A20" s="80" t="s">
        <v>52</v>
      </c>
      <c r="B20" s="81">
        <f>SUM(B16:B19)</f>
        <v>1120</v>
      </c>
      <c r="C20" s="81">
        <f t="shared" si="0"/>
        <v>20</v>
      </c>
      <c r="D20" s="81">
        <f>SUM(D16:D19)</f>
        <v>1100</v>
      </c>
      <c r="E20" s="82">
        <f>SUM(E16:E19)</f>
        <v>18000</v>
      </c>
      <c r="F20" s="82">
        <f t="shared" si="1"/>
        <v>402.79999999999927</v>
      </c>
      <c r="G20" s="82">
        <f>SUM(G16:G19)</f>
        <v>17597.2</v>
      </c>
      <c r="I20" s="59" t="str">
        <f ca="1">VLOOKUP(Week_3!$B$38,Week_3!$B$38,1,FALSE)</f>
        <v/>
      </c>
      <c r="J20" s="63" t="str">
        <f ca="1">VLOOKUP(Week_3!$C$38,Week_3!$C$38:$C$38,1,FALSE)</f>
        <v/>
      </c>
      <c r="K20" s="86">
        <f>VLOOKUP(Week_3!$E$38,Week_3!$E$38:$F$38,1,FALSE)</f>
        <v>0</v>
      </c>
      <c r="L20" s="86">
        <f>VLOOKUP(Week_3!$G$38,Week_3!$G$38:$H$38,1,FALSE)</f>
        <v>0</v>
      </c>
      <c r="M20" s="64">
        <f>VLOOKUP(Week_3!$H$38,Week_3!$H$38,1,FALSE)</f>
        <v>0</v>
      </c>
      <c r="O20" s="59" t="str">
        <f ca="1">VLOOKUP(Week_4!$B$38,Week_4!$B$38,1,FALSE)</f>
        <v/>
      </c>
      <c r="P20" s="63" t="str">
        <f ca="1">VLOOKUP(Week_4!$C$38,Week_4!$C$38:$C$38,1,FALSE)</f>
        <v/>
      </c>
      <c r="Q20" s="86">
        <f>VLOOKUP(Week_4!$E$38,Week_4!$E$38:$F$38,1,FALSE)</f>
        <v>0</v>
      </c>
      <c r="R20" s="86">
        <f>VLOOKUP(Week_4!$G$38,Week_4!$G$38:$H$38,1,FALSE)</f>
        <v>0</v>
      </c>
      <c r="S20" s="64">
        <f>VLOOKUP(Week_4!$H$38,Week_4!$H$38,1,FALSE)</f>
        <v>0</v>
      </c>
    </row>
    <row r="21" spans="1:19" x14ac:dyDescent="0.3">
      <c r="I21" s="59" t="str">
        <f ca="1">VLOOKUP(Week_3!$B$44,Week_3!$B$44,1,FALSE)</f>
        <v/>
      </c>
      <c r="J21" s="63" t="str">
        <f ca="1">VLOOKUP(Week_3!$C$44,Week_3!$C$44:$C$44,1,FALSE)</f>
        <v/>
      </c>
      <c r="K21" s="86">
        <f>VLOOKUP(Week_3!$E$44,Week_3!$E$44:$F$44,1,FALSE)</f>
        <v>0</v>
      </c>
      <c r="L21" s="86">
        <f>VLOOKUP(Week_3!$G$44,Week_3!$G$44:$H$44,1,FALSE)</f>
        <v>0</v>
      </c>
      <c r="M21" s="64">
        <f>VLOOKUP(Week_3!$H$44,Week_3!$H$44,1,FALSE)</f>
        <v>0</v>
      </c>
      <c r="O21" s="59" t="str">
        <f ca="1">VLOOKUP(Week_4!$B$44,Week_4!$B$44,1,FALSE)</f>
        <v/>
      </c>
      <c r="P21" s="63" t="str">
        <f ca="1">VLOOKUP(Week_4!$C$44,Week_4!$C$44:$C$44,1,FALSE)</f>
        <v/>
      </c>
      <c r="Q21" s="86">
        <f>VLOOKUP(Week_4!$E$44,Week_4!$E$44:$F$44,1,FALSE)</f>
        <v>0</v>
      </c>
      <c r="R21" s="86">
        <f>VLOOKUP(Week_4!$G$44,Week_4!$G$44:$H$44,1,FALSE)</f>
        <v>0</v>
      </c>
      <c r="S21" s="64">
        <f>VLOOKUP(Week_4!$H$44,Week_4!$H$44,1,FALSE)</f>
        <v>0</v>
      </c>
    </row>
    <row r="22" spans="1:19" x14ac:dyDescent="0.3">
      <c r="I22" s="62" t="str">
        <f ca="1">VLOOKUP(Week_3!$B$46,Week_3!$B$46,1,FALSE)</f>
        <v/>
      </c>
      <c r="J22" s="62" t="s">
        <v>26</v>
      </c>
      <c r="K22" s="66">
        <f>VLOOKUP(Week_3!$E$46,Week_3!$E$46:$F$46,1,FALSE)</f>
        <v>0</v>
      </c>
      <c r="L22" s="66">
        <f>VLOOKUP(Week_3!$G$46,Week_3!$G$46:$H$46,1,FALSE)</f>
        <v>0</v>
      </c>
      <c r="M22" s="65">
        <f>VLOOKUP(Week_3!$H$46,Week_3!$H$46,1,FALSE)</f>
        <v>0</v>
      </c>
      <c r="O22" s="62" t="str">
        <f ca="1">VLOOKUP(Week_4!$B$46,Week_4!$B$46,1,FALSE)</f>
        <v/>
      </c>
      <c r="P22" s="62" t="s">
        <v>26</v>
      </c>
      <c r="Q22" s="66">
        <f>VLOOKUP(Week_4!$E$46,Week_4!$E$46:$F$46,1,FALSE)</f>
        <v>0</v>
      </c>
      <c r="R22" s="66">
        <f>VLOOKUP(Week_4!$G$46,Week_4!$G$46:$H$46,1,FALSE)</f>
        <v>0</v>
      </c>
      <c r="S22" s="65">
        <f>VLOOKUP(Week_4!$H$46,Week_4!$H$46,1,FALSE)</f>
        <v>0</v>
      </c>
    </row>
    <row r="30" spans="1:19" x14ac:dyDescent="0.3">
      <c r="J30" s="56"/>
    </row>
  </sheetData>
  <mergeCells count="5">
    <mergeCell ref="A1:W1"/>
    <mergeCell ref="A2:D2"/>
    <mergeCell ref="B14:D14"/>
    <mergeCell ref="E14:G14"/>
    <mergeCell ref="A13:G13"/>
  </mergeCells>
  <dataValidations count="4">
    <dataValidation type="list" allowBlank="1" showInputMessage="1" showErrorMessage="1" sqref="A7" xr:uid="{00000000-0002-0000-0500-000000000000}">
      <formula1>$P$22</formula1>
    </dataValidation>
    <dataValidation type="list" allowBlank="1" showInputMessage="1" showErrorMessage="1" sqref="A4" xr:uid="{00000000-0002-0000-0500-000001000000}">
      <formula1>$J$11</formula1>
    </dataValidation>
    <dataValidation type="list" allowBlank="1" showInputMessage="1" showErrorMessage="1" sqref="A5" xr:uid="{00000000-0002-0000-0500-000002000000}">
      <formula1>$P$11</formula1>
    </dataValidation>
    <dataValidation type="list" allowBlank="1" showInputMessage="1" showErrorMessage="1" sqref="A6" xr:uid="{00000000-0002-0000-0500-000003000000}">
      <formula1>$J$22</formula1>
    </dataValidation>
  </dataValidations>
  <pageMargins left="0.70000000000000007" right="0.70000000000000007" top="0.75" bottom="0.75" header="0.30000000000000004" footer="0.30000000000000004"/>
  <pageSetup paperSize="9" fitToWidth="0" fitToHeight="0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DCE5-E131-4D2F-930F-96EA55A01170}">
  <sheetPr>
    <tabColor theme="8" tint="0.79998168889431442"/>
  </sheetPr>
  <dimension ref="A1:U44"/>
  <sheetViews>
    <sheetView zoomScaleNormal="100" workbookViewId="0">
      <selection activeCell="D43" sqref="D43"/>
    </sheetView>
  </sheetViews>
  <sheetFormatPr defaultRowHeight="14.4" x14ac:dyDescent="0.3"/>
  <cols>
    <col min="1" max="1" width="4.6640625" customWidth="1"/>
  </cols>
  <sheetData>
    <row r="1" spans="1:21" x14ac:dyDescent="0.3">
      <c r="J1" s="102" t="s">
        <v>60</v>
      </c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</row>
    <row r="2" spans="1:21" x14ac:dyDescent="0.3"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</row>
    <row r="4" spans="1:21" x14ac:dyDescent="0.3">
      <c r="A4" s="104" t="s">
        <v>61</v>
      </c>
      <c r="B4" s="104"/>
    </row>
    <row r="5" spans="1:21" x14ac:dyDescent="0.3">
      <c r="A5" s="88"/>
      <c r="B5" s="89" t="s">
        <v>42</v>
      </c>
    </row>
    <row r="6" spans="1:21" x14ac:dyDescent="0.3">
      <c r="A6" s="90"/>
      <c r="B6" s="89" t="s">
        <v>41</v>
      </c>
    </row>
    <row r="7" spans="1:21" x14ac:dyDescent="0.3">
      <c r="A7" s="91"/>
      <c r="B7" s="89" t="s">
        <v>43</v>
      </c>
    </row>
    <row r="41" spans="1:2" x14ac:dyDescent="0.3">
      <c r="A41" s="104" t="s">
        <v>61</v>
      </c>
      <c r="B41" s="104"/>
    </row>
    <row r="42" spans="1:2" x14ac:dyDescent="0.3">
      <c r="A42" s="92"/>
      <c r="B42" s="89" t="s">
        <v>62</v>
      </c>
    </row>
    <row r="43" spans="1:2" x14ac:dyDescent="0.3">
      <c r="A43" s="93"/>
      <c r="B43" s="89" t="s">
        <v>63</v>
      </c>
    </row>
    <row r="44" spans="1:2" x14ac:dyDescent="0.3">
      <c r="A44" s="94"/>
      <c r="B44" s="89" t="s">
        <v>64</v>
      </c>
    </row>
  </sheetData>
  <mergeCells count="3">
    <mergeCell ref="J1:U2"/>
    <mergeCell ref="A4:B4"/>
    <mergeCell ref="A41:B41"/>
  </mergeCells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Employer_Details</vt:lpstr>
      <vt:lpstr>Week_1</vt:lpstr>
      <vt:lpstr>Week_2</vt:lpstr>
      <vt:lpstr>Week_3</vt:lpstr>
      <vt:lpstr>Week_4</vt:lpstr>
      <vt:lpstr>Period_Report</vt:lpstr>
      <vt:lpstr>Period_Charts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sabbir rahman</dc:creator>
  <cp:lastModifiedBy>sabbir rahman</cp:lastModifiedBy>
  <dcterms:created xsi:type="dcterms:W3CDTF">2022-12-05T09:48:45Z</dcterms:created>
  <dcterms:modified xsi:type="dcterms:W3CDTF">2023-02-27T23:58:53Z</dcterms:modified>
</cp:coreProperties>
</file>