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3 Tyt Grabada\"/>
    </mc:Choice>
  </mc:AlternateContent>
  <xr:revisionPtr revIDLastSave="0" documentId="13_ncr:1_{2AE03484-6844-4B39-BE92-B802B33E9B8A}" xr6:coauthVersionLast="43" xr6:coauthVersionMax="43" xr10:uidLastSave="{00000000-0000-0000-0000-000000000000}"/>
  <bookViews>
    <workbookView xWindow="-120" yWindow="-120" windowWidth="20730" windowHeight="11160" tabRatio="778" xr2:uid="{7312F111-8E13-418F-B281-B5AB4D2AD11E}"/>
  </bookViews>
  <sheets>
    <sheet name="Quitar cuadricula" sheetId="1" r:id="rId1"/>
    <sheet name="Agrega una pestaña" sheetId="3" r:id="rId2"/>
    <sheet name="Ajusta la columna y comenta" sheetId="4" r:id="rId3"/>
    <sheet name="Auto relleno y quita decimales" sheetId="5" r:id="rId4"/>
    <sheet name="Sumar" sheetId="6" r:id="rId5"/>
    <sheet name="Inmoviliza paneles" sheetId="7" r:id="rId6"/>
    <sheet name="Oculta celdas" sheetId="9" r:id="rId7"/>
    <sheet name="Copia y transpone" sheetId="10" r:id="rId8"/>
    <sheet name="Da nombre a rangos" sheetId="11" r:id="rId9"/>
    <sheet name="Listas validadas" sheetId="13" r:id="rId10"/>
    <sheet name="Formato condicional" sheetId="15" r:id="rId11"/>
    <sheet name="Elimina duplicados" sheetId="17" r:id="rId12"/>
    <sheet name="Concatenar" sheetId="19" r:id="rId13"/>
  </sheets>
  <externalReferences>
    <externalReference r:id="rId14"/>
  </externalReferences>
  <definedNames>
    <definedName name="CodComp_Ok">[1]Tablas!$I$3:$I$74</definedName>
    <definedName name="Docum_Ok">[1]Tablas!$AG$3:$AG$38</definedName>
    <definedName name="Moneda_Ok">[1]Tablas!$AJ$3:$AJ$53</definedName>
    <definedName name="Operacion_Ok">[1]Tablas!$X$3:$X$9</definedName>
    <definedName name="T_CodOperCompras">[1]Tablas!$X$2:$Y$14</definedName>
    <definedName name="T_CompCompras">[1]Tablas!$I$2:$J$79</definedName>
    <definedName name="T_Documentos">[1]Tablas!$AG$2:$AH$43</definedName>
    <definedName name="T_Monedas">[1]Tablas!$AJ$2:$AK$58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5" l="1"/>
  <c r="E13" i="15"/>
  <c r="B14" i="15"/>
  <c r="E14" i="15"/>
  <c r="E11" i="15" l="1"/>
  <c r="B11" i="15"/>
  <c r="E12" i="15"/>
  <c r="B12" i="15"/>
  <c r="E12" i="10" l="1"/>
  <c r="F12" i="10"/>
  <c r="G12" i="10"/>
  <c r="H12" i="10"/>
  <c r="I12" i="10"/>
  <c r="J12" i="10"/>
  <c r="K12" i="10"/>
  <c r="L12" i="10"/>
  <c r="M12" i="10"/>
  <c r="N12" i="10"/>
  <c r="D12" i="10"/>
  <c r="D11" i="6" l="1"/>
  <c r="D12" i="6"/>
  <c r="D13" i="6"/>
  <c r="D14" i="6"/>
  <c r="D15" i="6"/>
  <c r="D16" i="6"/>
  <c r="D17" i="6"/>
  <c r="D18" i="6"/>
  <c r="D19" i="6"/>
  <c r="D10" i="6"/>
  <c r="W20" i="4" l="1"/>
  <c r="S20" i="4"/>
  <c r="X20" i="4" s="1"/>
  <c r="W19" i="4"/>
  <c r="S19" i="4"/>
  <c r="X19" i="4" s="1"/>
  <c r="W18" i="4"/>
  <c r="S18" i="4"/>
  <c r="X18" i="4" s="1"/>
  <c r="S14" i="4"/>
  <c r="S13" i="4"/>
  <c r="S12" i="4"/>
  <c r="AA31" i="3"/>
  <c r="A31" i="3"/>
  <c r="AA30" i="3"/>
  <c r="A30" i="3"/>
  <c r="AA29" i="3"/>
  <c r="A29" i="3"/>
  <c r="A26" i="3"/>
  <c r="AG23" i="3"/>
  <c r="AF23" i="3"/>
  <c r="AH20" i="3"/>
  <c r="Y20" i="3"/>
  <c r="V20" i="3"/>
  <c r="Z20" i="3" s="1"/>
  <c r="R20" i="3"/>
  <c r="W20" i="3" s="1"/>
  <c r="AL19" i="3"/>
  <c r="AJ30" i="3" s="1"/>
  <c r="AJ34" i="3" s="1"/>
  <c r="AH19" i="3"/>
  <c r="Y19" i="3"/>
  <c r="V19" i="3"/>
  <c r="Z19" i="3" s="1"/>
  <c r="R19" i="3"/>
  <c r="W19" i="3" s="1"/>
  <c r="AH18" i="3"/>
  <c r="AH23" i="3" s="1"/>
  <c r="Y18" i="3"/>
  <c r="V18" i="3"/>
  <c r="R18" i="3"/>
  <c r="W18" i="3" s="1"/>
  <c r="R14" i="3"/>
  <c r="M14" i="3"/>
  <c r="R13" i="3"/>
  <c r="M13" i="3"/>
  <c r="R12" i="3"/>
  <c r="M12" i="3"/>
  <c r="G24" i="1"/>
  <c r="G23" i="1"/>
  <c r="G22" i="1"/>
  <c r="G17" i="1"/>
  <c r="G18" i="1" s="1"/>
  <c r="G19" i="1" s="1"/>
  <c r="G20" i="1" s="1"/>
  <c r="G21" i="1" s="1"/>
  <c r="F14" i="1"/>
  <c r="AA34" i="3" l="1"/>
  <c r="Y19" i="4"/>
  <c r="Y20" i="4"/>
  <c r="Y18" i="4"/>
  <c r="X19" i="3"/>
  <c r="AA19" i="3" s="1"/>
  <c r="AE19" i="3" s="1"/>
  <c r="V23" i="3"/>
  <c r="AB18" i="3"/>
  <c r="X20" i="3"/>
  <c r="AA20" i="3" s="1"/>
  <c r="AE20" i="3" s="1"/>
  <c r="W23" i="3"/>
  <c r="X18" i="3"/>
  <c r="Z18" i="3"/>
  <c r="AA18" i="3" l="1"/>
  <c r="AA23" i="3"/>
  <c r="AD18" i="3"/>
  <c r="AE35" i="3"/>
  <c r="AE18" i="3"/>
  <c r="V30" i="3"/>
  <c r="AI19" i="3"/>
  <c r="AE30" i="3"/>
  <c r="AJ19" i="3"/>
  <c r="V31" i="3"/>
  <c r="AI20" i="3"/>
  <c r="AE31" i="3"/>
  <c r="AJ20" i="3"/>
  <c r="AB23" i="3"/>
  <c r="AB14" i="3"/>
  <c r="AH31" i="3" l="1"/>
  <c r="AF31" i="3"/>
  <c r="AG31" i="3"/>
  <c r="Z31" i="3"/>
  <c r="W31" i="3"/>
  <c r="AH30" i="3"/>
  <c r="AF30" i="3"/>
  <c r="AG30" i="3"/>
  <c r="Z30" i="3"/>
  <c r="W30" i="3"/>
  <c r="AH35" i="3"/>
  <c r="AF35" i="3"/>
  <c r="AI35" i="3"/>
  <c r="AG35" i="3"/>
  <c r="AE29" i="3"/>
  <c r="AJ18" i="3"/>
  <c r="AJ23" i="3" s="1"/>
  <c r="V29" i="3"/>
  <c r="AE23" i="3"/>
  <c r="AI18" i="3"/>
  <c r="AE36" i="3"/>
  <c r="AD23" i="3"/>
  <c r="AI23" i="3" l="1"/>
  <c r="V34" i="3"/>
  <c r="W29" i="3"/>
  <c r="Z29" i="3"/>
  <c r="Z34" i="3" s="1"/>
  <c r="AG29" i="3"/>
  <c r="AG34" i="3" s="1"/>
  <c r="AE34" i="3"/>
  <c r="AH29" i="3"/>
  <c r="AH34" i="3" s="1"/>
  <c r="AF29" i="3"/>
  <c r="AK35" i="3"/>
  <c r="AL35" i="3" s="1"/>
  <c r="AB30" i="3"/>
  <c r="AI30" i="3"/>
  <c r="AK30" i="3" s="1"/>
  <c r="AL30" i="3" s="1"/>
  <c r="AI36" i="3"/>
  <c r="AG36" i="3"/>
  <c r="AH36" i="3"/>
  <c r="AF36" i="3"/>
  <c r="AB31" i="3"/>
  <c r="AI31" i="3"/>
  <c r="AK31" i="3" s="1"/>
  <c r="AL31" i="3" s="1"/>
  <c r="AI29" i="3" l="1"/>
  <c r="AI34" i="3" s="1"/>
  <c r="W34" i="3"/>
  <c r="AB29" i="3"/>
  <c r="AB34" i="3" s="1"/>
  <c r="AK36" i="3"/>
  <c r="AL36" i="3" s="1"/>
  <c r="AF34" i="3"/>
  <c r="AK29" i="3"/>
  <c r="AK34" i="3" l="1"/>
  <c r="AL29" i="3"/>
  <c r="AL3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R14" authorId="0" shapeId="0" xr:uid="{CE3628D8-F02D-4FF0-8A92-707F71CF4A25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usufructuar en 2013</t>
        </r>
      </text>
    </comment>
    <comment ref="N16" authorId="0" shapeId="0" xr:uid="{D8E35ED6-4676-404C-9EBF-E185B8F06FB6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Basico Junio 2012 según pactado</t>
        </r>
      </text>
    </comment>
    <comment ref="Z16" authorId="0" shapeId="0" xr:uid="{BEC0E9B7-C56A-475D-A4A9-AA6823B143FF}">
      <text>
        <r>
          <rPr>
            <b/>
            <sz val="8"/>
            <color indexed="81"/>
            <rFont val="Tahoma"/>
            <family val="2"/>
          </rPr>
          <t>24 DE FEBRERO
DIA DEL EMPLEADO DEL AUTOMOTOR</t>
        </r>
      </text>
    </comment>
    <comment ref="AC18" authorId="0" shapeId="0" xr:uid="{C1801B58-9AE1-4DF1-9752-37959F1FF14A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21 de vacaciones + 7 dias por asuidad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S14" authorId="0" shapeId="0" xr:uid="{E8EF6D1E-49D0-4B39-9015-ED19A77C20D8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A usufructuar en 2013</t>
        </r>
      </text>
    </comment>
    <comment ref="O16" authorId="0" shapeId="0" xr:uid="{3DAC71A7-92A5-4F43-9A7F-5C7819A972AB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Basico Junio 2012 según pactado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taller</author>
  </authors>
  <commentList>
    <comment ref="A11" authorId="0" shapeId="0" xr:uid="{C568E4BD-F93D-44F9-9F79-CB6710E8DD2D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PARAGOLPE TRA Y OPTICA TRA DERECHA.
PTRS POR QBE</t>
        </r>
      </text>
    </comment>
    <comment ref="A12" authorId="0" shapeId="0" xr:uid="{512C5247-73F2-429B-8131-A703CDA89111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RTOS PARRA </t>
        </r>
      </text>
    </comment>
    <comment ref="A13" authorId="0" shapeId="0" xr:uid="{3A6CE643-C830-456D-96C7-D025FC4E706C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ROS MAIPU
</t>
        </r>
      </text>
    </comment>
    <comment ref="A14" authorId="0" shapeId="0" xr:uid="{EF6737CF-B30C-40F6-8060-FF2A2A528C47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NO SE CONSIGUEN REPUESTOS</t>
        </r>
      </text>
    </comment>
    <comment ref="A17" authorId="0" shapeId="0" xr:uid="{2CC66F8E-82C6-4FBB-AE78-F089678B7153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PARA LA CAJA</t>
        </r>
      </text>
    </comment>
    <comment ref="A20" authorId="0" shapeId="0" xr:uid="{1358F310-9750-4B61-85FF-58D3A595795A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falta de llegar los fender del guardabarro tras izq que llegan la semana que viene
dos fcia de 3050</t>
        </r>
      </text>
    </comment>
    <comment ref="A21" authorId="0" shapeId="0" xr:uid="{09A37D5D-886D-45EC-B696-EDD4DDF5759C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PARAGOL DEL
SOPRT PAARGOLPE
PORTIN TRAS
PARAG TRES
PISADERAS
CALCO DARK LABEL PUERTA DEL IZQ Y TRAS IZQ</t>
        </r>
      </text>
    </comment>
    <comment ref="A30" authorId="0" shapeId="0" xr:uid="{9517DEDA-A0DF-42BD-980D-4F9916B7CE32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SOLO PINTAR PARAGOLPE  TRASERO S/FCIA ORDEN NUESTRA</t>
        </r>
      </text>
    </comment>
    <comment ref="A31" authorId="0" shapeId="0" xr:uid="{D18ED89C-E013-4594-B842-85B62778E05D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LLAMAR A JG CUANDO ENTRA PARA QUE PASE</t>
        </r>
      </text>
    </comment>
    <comment ref="A32" authorId="0" shapeId="0" xr:uid="{840022F8-34F4-4992-8D32-553B042846B1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solo paga 800 del guardaplasr</t>
        </r>
      </text>
    </comment>
    <comment ref="A35" authorId="0" shapeId="0" xr:uid="{BC1C7CB4-D36B-4DF7-A3B5-357BB3877DCE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LSTRADO
GTD
CHOQUE DELANTERO IZQ Y PARAGOLPE</t>
        </r>
      </text>
    </comment>
    <comment ref="A50" authorId="0" shapeId="0" xr:uid="{5DEF7CDA-4C3D-42FE-ABAE-0AB0BA95AE34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PARAGOLPE TRASERO Y GUARDABARRO IZQ. REP Y PINTAR
</t>
        </r>
      </text>
    </comment>
    <comment ref="A53" authorId="0" shapeId="0" xr:uid="{AA1EDE29-20A6-4F02-BB07-55BF126127DE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ENTREGO 6000
</t>
        </r>
      </text>
    </comment>
    <comment ref="A68" authorId="0" shapeId="0" xr:uid="{6AA07206-A5EA-4C0B-B635-F304D76912D1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PARAGOLPE TRASERO Y GUARDABARRO IZQ. REP Y PINTAR
</t>
        </r>
      </text>
    </comment>
    <comment ref="A71" authorId="0" shapeId="0" xr:uid="{BC0B71AB-E2F4-4668-9B41-A0142586FEAE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ENTREGO 6000
</t>
        </r>
      </text>
    </comment>
    <comment ref="A73" authorId="0" shapeId="0" xr:uid="{A8B3F80A-B386-4E8A-B77B-61978A016D00}">
      <text>
        <r>
          <rPr>
            <b/>
            <sz val="9"/>
            <color indexed="81"/>
            <rFont val="Tahoma"/>
            <family val="2"/>
          </rPr>
          <t>taller:</t>
        </r>
        <r>
          <rPr>
            <sz val="9"/>
            <color indexed="81"/>
            <rFont val="Tahoma"/>
            <family val="2"/>
          </rPr>
          <t xml:space="preserve">
PARAGOLPE TRASERO Y GUARDABARRO IZQ. REP Y PINTAR
</t>
        </r>
      </text>
    </comment>
  </commentList>
</comments>
</file>

<file path=xl/sharedStrings.xml><?xml version="1.0" encoding="utf-8"?>
<sst xmlns="http://schemas.openxmlformats.org/spreadsheetml/2006/main" count="7888" uniqueCount="552">
  <si>
    <t>CONTROL CAJA DIARIA</t>
  </si>
  <si>
    <t>MES:</t>
  </si>
  <si>
    <t>OCTUBRE</t>
  </si>
  <si>
    <t>SALDO TOTAL CAJA</t>
  </si>
  <si>
    <t>FECHA</t>
  </si>
  <si>
    <t>CONCEPTO</t>
  </si>
  <si>
    <t>Cod.
Valor</t>
  </si>
  <si>
    <t>ENTRADAS</t>
  </si>
  <si>
    <t>SALIDAS</t>
  </si>
  <si>
    <t>SALDO</t>
  </si>
  <si>
    <t>Nro.</t>
  </si>
  <si>
    <t>Forma de pago</t>
  </si>
  <si>
    <t>Saldo Inicial</t>
  </si>
  <si>
    <t>Efectivo</t>
  </si>
  <si>
    <t>Cobro a Fabiana Consulta</t>
  </si>
  <si>
    <t xml:space="preserve">Cheque </t>
  </si>
  <si>
    <t>pago alquiler</t>
  </si>
  <si>
    <t>Venta Productos enaniet</t>
  </si>
  <si>
    <t>Retiro a Caja Mayor</t>
  </si>
  <si>
    <t>Saldo por cuenta</t>
  </si>
  <si>
    <t>1# Quita la cuadricula</t>
  </si>
  <si>
    <t xml:space="preserve">2# Agrega una pestaña </t>
  </si>
  <si>
    <t>3# Píntala de color amarillo</t>
  </si>
  <si>
    <t>4# Nombrala como te guste</t>
  </si>
  <si>
    <t>BORRADOR PARA LIQUIDACION DE CARGAS SOCIALES Y SINDICALES</t>
  </si>
  <si>
    <t>Vacaciones</t>
  </si>
  <si>
    <t>AMADOR JOSE ANTONIO CUIT: 11-1111111-111</t>
  </si>
  <si>
    <t>Mis Simplificación  - Empleadores</t>
  </si>
  <si>
    <t>Remunerativos</t>
  </si>
  <si>
    <t>No Remunerativos</t>
  </si>
  <si>
    <t>TOTAL</t>
  </si>
  <si>
    <t>CUIL</t>
  </si>
  <si>
    <t>Fecha Ingreso</t>
  </si>
  <si>
    <t>Fecha Egreso</t>
  </si>
  <si>
    <t>Obra Social</t>
  </si>
  <si>
    <t>Modalidad de Contrato</t>
  </si>
  <si>
    <t>Sucursal</t>
  </si>
  <si>
    <t>Actividad económica</t>
  </si>
  <si>
    <t>Convenio Colectivo</t>
  </si>
  <si>
    <t>Categoría</t>
  </si>
  <si>
    <t>Puesto desemp</t>
  </si>
  <si>
    <t>Tipo de Servicio</t>
  </si>
  <si>
    <t>Retribucion Pactada</t>
  </si>
  <si>
    <t>Modalidad Liquidación</t>
  </si>
  <si>
    <t>Antigüedad</t>
  </si>
  <si>
    <t>Días Trab</t>
  </si>
  <si>
    <t>Basico Jun 2011</t>
  </si>
  <si>
    <t>Basico</t>
  </si>
  <si>
    <t>Antig</t>
  </si>
  <si>
    <t>Asign Vacac</t>
  </si>
  <si>
    <t>Transp</t>
  </si>
  <si>
    <t>Dia del Gremio</t>
  </si>
  <si>
    <t>Sueldo</t>
  </si>
  <si>
    <t>Aus x vacaciones</t>
  </si>
  <si>
    <t>Total Rem</t>
  </si>
  <si>
    <t>Acuerdo Jul 2011</t>
  </si>
  <si>
    <t>Total No Remun</t>
  </si>
  <si>
    <t>Rem 4 y 8</t>
  </si>
  <si>
    <t>Ap Ad OS 1/2 jorn</t>
  </si>
  <si>
    <t>Con Ad OS 1/2 jorn</t>
  </si>
  <si>
    <t>Años</t>
  </si>
  <si>
    <t>%</t>
  </si>
  <si>
    <t>$</t>
  </si>
  <si>
    <t>Dias</t>
  </si>
  <si>
    <t>Rem</t>
  </si>
  <si>
    <t>CAMPANA DIEGO MARCELO</t>
  </si>
  <si>
    <t>11902 - O.S.DEL SINDICATO DE MECANICOS Y AFINES DEL TRANSPORTE AUTOMOTOR</t>
  </si>
  <si>
    <t>008 - A TIEMPO COMPLETO INDETERMINADO/TRABAJO PERMANENTE</t>
  </si>
  <si>
    <t>00001 - AV FUERZA AEREA 4454  COD. POSTAL 5010 , CORDOBA, BARRIO RESIDENCIAL SAN ROQUE  *</t>
  </si>
  <si>
    <t xml:space="preserve">502990 - MANTENIMIENTO Y REPARACION DEL MOTOR N.C.P.,MECANICA INTEGRAL </t>
  </si>
  <si>
    <t>0027/88 - MECÂNICOS - SINDICATO DE MECANICOS Y AFINES DEL TRANSPORTE AUTOMOTOR C/ FEDERACION ARGENTINA DE ASOCIACIONES DE TALLERES DE REPARACION DE AUTOMOTORES Y AFINES.</t>
  </si>
  <si>
    <t>003774 - AUXILIAR DE TERCERA - PERSONAL ADMINISTRATIVO</t>
  </si>
  <si>
    <t>5220 - Vendedores y demostradores de tiendas y almacenes</t>
  </si>
  <si>
    <t>1 - CONTINUOS</t>
  </si>
  <si>
    <t>000 - SERVICIOS COMUNES CONTINUOS</t>
  </si>
  <si>
    <t>1 - MES</t>
  </si>
  <si>
    <t>IBAÑEZ MARTIN MIGUEL</t>
  </si>
  <si>
    <t>NOGAL SERGIO DANIEL</t>
  </si>
  <si>
    <t>014 - Nuevo período de prueba</t>
  </si>
  <si>
    <t>Totales</t>
  </si>
  <si>
    <t>SMATA amador 8845</t>
  </si>
  <si>
    <t>LIBRO DE SUELDOS</t>
  </si>
  <si>
    <t>Base Imponible</t>
  </si>
  <si>
    <t>Cuota Sindical</t>
  </si>
  <si>
    <t>Actual e Interes</t>
  </si>
  <si>
    <t>Contrib Empresa</t>
  </si>
  <si>
    <t>Total</t>
  </si>
  <si>
    <t>Sujeto a Deduc</t>
  </si>
  <si>
    <t>Jubilac</t>
  </si>
  <si>
    <t>INSSJP</t>
  </si>
  <si>
    <t>OS</t>
  </si>
  <si>
    <t>SMATA</t>
  </si>
  <si>
    <t>Embargo</t>
  </si>
  <si>
    <t>Total Retenido</t>
  </si>
  <si>
    <t>Importe Percibido</t>
  </si>
  <si>
    <t>Cba</t>
  </si>
  <si>
    <t>Bs As</t>
  </si>
  <si>
    <t>Campana</t>
  </si>
  <si>
    <t>Vac</t>
  </si>
  <si>
    <t>5# Ajusta el ancho de la columna</t>
  </si>
  <si>
    <t>6# Inserta un comentario</t>
  </si>
  <si>
    <t xml:space="preserve">7# Autorrellena la columna </t>
  </si>
  <si>
    <t>8# Quita los decimales</t>
  </si>
  <si>
    <t>Nombre</t>
  </si>
  <si>
    <t>Monto Total</t>
  </si>
  <si>
    <t>Neto</t>
  </si>
  <si>
    <t>Iva</t>
  </si>
  <si>
    <t>MAPFRE ARGENTINA SEGUROS SOCIE</t>
  </si>
  <si>
    <t xml:space="preserve">SEGUROS SURA S.A              </t>
  </si>
  <si>
    <t xml:space="preserve">CAJA DE SEGUROS SA            </t>
  </si>
  <si>
    <t>ORBIS COMPAÑIA ARGENTINA DE SE</t>
  </si>
  <si>
    <t>BOSTON COMPAÑIA ARGENTINA DE S</t>
  </si>
  <si>
    <t>SEGUROS BERNARDINO RIVADAVIA C</t>
  </si>
  <si>
    <t>COMPAÑIA DE SEGUROS LA MERCANT</t>
  </si>
  <si>
    <t xml:space="preserve">SAN CRISTOBAL SOCIEDAD MUTUAL </t>
  </si>
  <si>
    <t xml:space="preserve">SANCOR COOPERATIVA DE SEGUROS </t>
  </si>
  <si>
    <t xml:space="preserve">AVANT S A                     </t>
  </si>
  <si>
    <t xml:space="preserve">CASTILLO MARTA JULIA          </t>
  </si>
  <si>
    <t xml:space="preserve">KEEGAN ALFREDO PABLO          </t>
  </si>
  <si>
    <t>QBE SEGUROS LA BUENOS AIRES SO</t>
  </si>
  <si>
    <t xml:space="preserve">ACCIETTO ALEJANDRO EMILIO     </t>
  </si>
  <si>
    <t>RIO URUGUAY COOPERATIVA DE SEG</t>
  </si>
  <si>
    <t xml:space="preserve">JOSE HUESPE E HIJOS SAIC      </t>
  </si>
  <si>
    <t xml:space="preserve">LA PERSEVERANCIA SEGUROS S A  </t>
  </si>
  <si>
    <t xml:space="preserve">LUDUEÑA OSCAR DAVID           </t>
  </si>
  <si>
    <t xml:space="preserve">COMPAÑIA  DE SEGUROS EL NORTE </t>
  </si>
  <si>
    <t xml:space="preserve">ALLIANZ ARGENTINA COMPA#IA DE </t>
  </si>
  <si>
    <t xml:space="preserve">CARUSO CIA ARG DE SEGUROS SA  </t>
  </si>
  <si>
    <t xml:space="preserve">ROMERO JAIR DANIEL SIMON      </t>
  </si>
  <si>
    <t>NACION SEGUROS SOCIEDAD ANONIM</t>
  </si>
  <si>
    <t xml:space="preserve">CAPILLITAS S.A.               </t>
  </si>
  <si>
    <t>SINDICATO UNICO DE TRABAJADORE</t>
  </si>
  <si>
    <t xml:space="preserve">OSSES HECTOR VICTOR           </t>
  </si>
  <si>
    <t>SINDICATO DE MECANICOS Y AFINE</t>
  </si>
  <si>
    <t xml:space="preserve">COMUNICACION MULTIMEDIA S A   </t>
  </si>
  <si>
    <t>PARANA SOCIEDAD ANONIMA DE SEG</t>
  </si>
  <si>
    <t xml:space="preserve">BERKLEY INTERNATIONAL SEGUROS </t>
  </si>
  <si>
    <t>INTÉGRITY SEGUROS ARGENTINA S.</t>
  </si>
  <si>
    <t>LA SEGUNDA COOPERATIVA LTDA DE</t>
  </si>
  <si>
    <t xml:space="preserve">PIBOULEAU ANA MARIA           </t>
  </si>
  <si>
    <t xml:space="preserve">OBERTO ALFREDO OSCAR          </t>
  </si>
  <si>
    <t xml:space="preserve">FRAGA OSCAR                   </t>
  </si>
  <si>
    <t>LA HOLANDO SUDAMERICANA COMPAÑ</t>
  </si>
  <si>
    <t xml:space="preserve">LOZA JESICA MARIEL            </t>
  </si>
  <si>
    <t xml:space="preserve">VARELA FERNANDO MANU EL       </t>
  </si>
  <si>
    <t>ZURICH ARGENTINA COMPAÑIA DE S</t>
  </si>
  <si>
    <t xml:space="preserve">FIGUEROA CLAUDIO LUIS         </t>
  </si>
  <si>
    <t xml:space="preserve">FABINCAL CORDOBA S A          </t>
  </si>
  <si>
    <t xml:space="preserve">GOMEZ RUBEN DARIO             </t>
  </si>
  <si>
    <t xml:space="preserve">HORTEN DIEGO ADRIAN           </t>
  </si>
  <si>
    <t xml:space="preserve">OLIVA LUCAS MATIAS            </t>
  </si>
  <si>
    <t xml:space="preserve">DE LA ORDEN JUAN JOSE         </t>
  </si>
  <si>
    <t xml:space="preserve">INVESTI FARMA S A             </t>
  </si>
  <si>
    <t xml:space="preserve">PACE SERGIO DANIEL            </t>
  </si>
  <si>
    <t>SANOFI-AVENTIS ARGENTINA SOCIE</t>
  </si>
  <si>
    <t>PEREYRA ESQUIVEL JORGE ALBERTO</t>
  </si>
  <si>
    <t>SMG COMPA#IA ARGENTINA DE SEGU</t>
  </si>
  <si>
    <t>VEHICULO</t>
  </si>
  <si>
    <t>CLIENTE</t>
  </si>
  <si>
    <t>SEGURO</t>
  </si>
  <si>
    <t>PARTIC</t>
  </si>
  <si>
    <t>DOMINIO</t>
  </si>
  <si>
    <t>TELEFONO</t>
  </si>
  <si>
    <t>STRO</t>
  </si>
  <si>
    <t>ESTADO</t>
  </si>
  <si>
    <t>MONTO</t>
  </si>
  <si>
    <t>INSPECTOR</t>
  </si>
  <si>
    <t>CLIO</t>
  </si>
  <si>
    <t>MONICA RUTH MARITNEZ</t>
  </si>
  <si>
    <t>QBE</t>
  </si>
  <si>
    <t xml:space="preserve">ORDEN TALLER </t>
  </si>
  <si>
    <t>MCS 236</t>
  </si>
  <si>
    <t>3515467455/156898586 EMANUEL</t>
  </si>
  <si>
    <t>ENTREGADO</t>
  </si>
  <si>
    <t>CITROEN C3</t>
  </si>
  <si>
    <t>LILIANA COSEANI</t>
  </si>
  <si>
    <t>ORDEN TALLER</t>
  </si>
  <si>
    <t xml:space="preserve"> MOK 386</t>
  </si>
  <si>
    <t>155-586567/156374186</t>
  </si>
  <si>
    <t>qbe70663330 FCIA 7000/NO SE FACTURA</t>
  </si>
  <si>
    <t>SAVEIRO TREND</t>
  </si>
  <si>
    <t>CARLOS PADILLA</t>
  </si>
  <si>
    <t>RUS</t>
  </si>
  <si>
    <t>MXN579</t>
  </si>
  <si>
    <t>0351-156880292</t>
  </si>
  <si>
    <t xml:space="preserve">4-714734 </t>
  </si>
  <si>
    <t>capogrossi(franco)</t>
  </si>
  <si>
    <t>STILO</t>
  </si>
  <si>
    <t>CAROLINA SABUQUILLO</t>
  </si>
  <si>
    <t>PEDIR ORDEN</t>
  </si>
  <si>
    <t>EYI 268</t>
  </si>
  <si>
    <t>153470220 FERANCO</t>
  </si>
  <si>
    <t>GONZALO PERALTA</t>
  </si>
  <si>
    <t>VOYAGE</t>
  </si>
  <si>
    <t>BRAVO ALEJANDRO</t>
  </si>
  <si>
    <t>IKA 890</t>
  </si>
  <si>
    <t>4865729/153049244</t>
  </si>
  <si>
    <t>SURAN</t>
  </si>
  <si>
    <t>ARAOS HECTOR LUIS</t>
  </si>
  <si>
    <t>OQZ 628</t>
  </si>
  <si>
    <t>BERLINGO</t>
  </si>
  <si>
    <t>PIZZA 4</t>
  </si>
  <si>
    <t xml:space="preserve">LA CAJA </t>
  </si>
  <si>
    <t>AA 308 RD</t>
  </si>
  <si>
    <t>152326502 CARLOS</t>
  </si>
  <si>
    <t>ECOSPORT</t>
  </si>
  <si>
    <t>ROSA ALIBAR</t>
  </si>
  <si>
    <t>LA CAJA</t>
  </si>
  <si>
    <t>NYB 332</t>
  </si>
  <si>
    <t>4870636/155293154</t>
  </si>
  <si>
    <t>FCIA 9140</t>
  </si>
  <si>
    <t>PEUGEOT 408</t>
  </si>
  <si>
    <t>CARLOS FARRAGOS</t>
  </si>
  <si>
    <t>LA CAJA / PARTICULAR</t>
  </si>
  <si>
    <t>AB 088 TU</t>
  </si>
  <si>
    <t>RODRIGUEZ MATIAS</t>
  </si>
  <si>
    <t>MWB 609</t>
  </si>
  <si>
    <t>50101397303/50101397299</t>
  </si>
  <si>
    <t>AMAROK</t>
  </si>
  <si>
    <t>CASERES INES</t>
  </si>
  <si>
    <t>FACTURADA/ORDEN TALLER</t>
  </si>
  <si>
    <t>OXY 857</t>
  </si>
  <si>
    <t>50101394772/50101397261</t>
  </si>
  <si>
    <t>FIORINO</t>
  </si>
  <si>
    <t>EXPEND MATIC</t>
  </si>
  <si>
    <t>SURA</t>
  </si>
  <si>
    <t>PGH 865</t>
  </si>
  <si>
    <t>FOX</t>
  </si>
  <si>
    <t>HEREDIA CARMEN</t>
  </si>
  <si>
    <t>JTN 083</t>
  </si>
  <si>
    <t>ONIX</t>
  </si>
  <si>
    <t>FIGUEROA NESTOR</t>
  </si>
  <si>
    <t>AA 824 VK</t>
  </si>
  <si>
    <t>156206123/4787153</t>
  </si>
  <si>
    <t>MIRTA CRISTOFANO</t>
  </si>
  <si>
    <t>PFM</t>
  </si>
  <si>
    <t>152279503 ANGEL</t>
  </si>
  <si>
    <t>C3</t>
  </si>
  <si>
    <t>FRIAS PABLO</t>
  </si>
  <si>
    <t>NACION</t>
  </si>
  <si>
    <t>PKO 284</t>
  </si>
  <si>
    <t>156201467/ ANDREA</t>
  </si>
  <si>
    <t>ETIOS</t>
  </si>
  <si>
    <t>VERONICA HAAS Y MARCOS A GAMBARTE</t>
  </si>
  <si>
    <t>SAN CBAL REMOTA</t>
  </si>
  <si>
    <t>AA 428 MU</t>
  </si>
  <si>
    <t>03-01-02169222</t>
  </si>
  <si>
    <t>peritacion enviada el 27/12</t>
  </si>
  <si>
    <t>STEPWAY</t>
  </si>
  <si>
    <t>FERNANDA BOSSI</t>
  </si>
  <si>
    <t>KMW 735</t>
  </si>
  <si>
    <t>VW POLO</t>
  </si>
  <si>
    <t>FLORES JUAN ALBERTO</t>
  </si>
  <si>
    <t>SAN CBAL</t>
  </si>
  <si>
    <t>GMP 554</t>
  </si>
  <si>
    <t>152358855/4961362</t>
  </si>
  <si>
    <t>peritacion enviada 10/01</t>
  </si>
  <si>
    <t>FIAT ARGO</t>
  </si>
  <si>
    <t>LARRAYA MONICA</t>
  </si>
  <si>
    <t>AB 929 NY</t>
  </si>
  <si>
    <t>03-01-02169207 </t>
  </si>
  <si>
    <t>VW GOLF</t>
  </si>
  <si>
    <t>GONZALO PEDRASA</t>
  </si>
  <si>
    <t>ALLIANZ</t>
  </si>
  <si>
    <t>PIL 199</t>
  </si>
  <si>
    <t>JULIO GARCIA</t>
  </si>
  <si>
    <t>C4</t>
  </si>
  <si>
    <t>YANINA GARCIA OLIVA</t>
  </si>
  <si>
    <t>IRU 370</t>
  </si>
  <si>
    <t>ARAYA VERONICA</t>
  </si>
  <si>
    <t>ALLIANZ TR</t>
  </si>
  <si>
    <t>IFP 653</t>
  </si>
  <si>
    <t>JULIO GARCIA INSPECCION</t>
  </si>
  <si>
    <t xml:space="preserve">TIIDA </t>
  </si>
  <si>
    <t>MANZANO BRUNO</t>
  </si>
  <si>
    <t>LA SEGUNDAC/FCIA</t>
  </si>
  <si>
    <t>PEDIDA</t>
  </si>
  <si>
    <t>JJV 561</t>
  </si>
  <si>
    <t>SONIX</t>
  </si>
  <si>
    <t>MANUELA R CAMINOS</t>
  </si>
  <si>
    <t>PARTICULAR</t>
  </si>
  <si>
    <t>LWI 635</t>
  </si>
  <si>
    <t>4781220 / 157162397</t>
  </si>
  <si>
    <t>FIAT SIENA</t>
  </si>
  <si>
    <t>DIEGO PONS</t>
  </si>
  <si>
    <t>HUC 349</t>
  </si>
  <si>
    <t>$11000</t>
  </si>
  <si>
    <t>CRV</t>
  </si>
  <si>
    <t>ALTAMIRANO ALEJANDRO</t>
  </si>
  <si>
    <t>IOM 934</t>
  </si>
  <si>
    <t>155501424 / 3515146023</t>
  </si>
  <si>
    <t>TR 759669 / GR 759677</t>
  </si>
  <si>
    <t>CECILIA GOMEZ</t>
  </si>
  <si>
    <t>IZA 934</t>
  </si>
  <si>
    <t>3515078211 OSCAR</t>
  </si>
  <si>
    <t>ROBERTO CAPOGROSSI</t>
  </si>
  <si>
    <t>PEDROSA GONZALO</t>
  </si>
  <si>
    <t>DIVERTI CRISTIAN</t>
  </si>
  <si>
    <t>FACTURADO</t>
  </si>
  <si>
    <t>AA 178 FT</t>
  </si>
  <si>
    <t>5000019887 C FCIA 4120</t>
  </si>
  <si>
    <t>P 208</t>
  </si>
  <si>
    <t>CARLOS PERALTA</t>
  </si>
  <si>
    <t>OPS 407</t>
  </si>
  <si>
    <t>50101399600 FCIA  7436</t>
  </si>
  <si>
    <t>SUTIAGA</t>
  </si>
  <si>
    <t>NAC 299</t>
  </si>
  <si>
    <t>153127680/155521919 EDUARDO CEQUEIRA</t>
  </si>
  <si>
    <t>50101065574 GRANIZO / 50101065573 FCIA 3000</t>
  </si>
  <si>
    <t>RAM</t>
  </si>
  <si>
    <t>JORGE BURTO</t>
  </si>
  <si>
    <t>NWT 018</t>
  </si>
  <si>
    <t>2STRO: 67051-PTE</t>
  </si>
  <si>
    <t>H FIT</t>
  </si>
  <si>
    <t>GUSTAVO SEGURA</t>
  </si>
  <si>
    <t>CORSA</t>
  </si>
  <si>
    <t>TORRES ZANDRO</t>
  </si>
  <si>
    <t>FWN 057</t>
  </si>
  <si>
    <t>COROLLA</t>
  </si>
  <si>
    <t>SOFIA ANAHI FERREYRA</t>
  </si>
  <si>
    <t>SAN C REMOTA</t>
  </si>
  <si>
    <t>3513506346 LUCAS</t>
  </si>
  <si>
    <t>03-01-02168322</t>
  </si>
  <si>
    <t>peritacion enviada</t>
  </si>
  <si>
    <t>FIORINO NOVO</t>
  </si>
  <si>
    <t>SEVERINO NICOLETTI</t>
  </si>
  <si>
    <t>AB 940 JC</t>
  </si>
  <si>
    <t>CHARCAS 1375</t>
  </si>
  <si>
    <t>P.208</t>
  </si>
  <si>
    <t>PEREZ MA GEORGINA</t>
  </si>
  <si>
    <t>BERKLEY</t>
  </si>
  <si>
    <t>OIM 000</t>
  </si>
  <si>
    <t>$5000FCIA// 3794560 LUCCINELLI</t>
  </si>
  <si>
    <t>FIAT PUNTO</t>
  </si>
  <si>
    <t>ANALIA RINALDINI</t>
  </si>
  <si>
    <t>ORBIS</t>
  </si>
  <si>
    <t>JHD 085</t>
  </si>
  <si>
    <t>3513547709 CRISTIAN</t>
  </si>
  <si>
    <t>C3 PICASSO</t>
  </si>
  <si>
    <t>RAMON ORO</t>
  </si>
  <si>
    <t>KXS 864</t>
  </si>
  <si>
    <t>$8750</t>
  </si>
  <si>
    <t>P.2008</t>
  </si>
  <si>
    <t>ESPERA RTO PARA INGRESAR</t>
  </si>
  <si>
    <t>JULIO</t>
  </si>
  <si>
    <t>TOTAL DE RTOS 30.099 MAS MO 18,000-SEÑA 1500</t>
  </si>
  <si>
    <t>SANDERO</t>
  </si>
  <si>
    <t>ANDREA SLANC</t>
  </si>
  <si>
    <t>IZX 386</t>
  </si>
  <si>
    <t>mo 17000+ PTA</t>
  </si>
  <si>
    <t>DANIEL SANCHEZ</t>
  </si>
  <si>
    <t>PFH 333</t>
  </si>
  <si>
    <t>0351-157403294</t>
  </si>
  <si>
    <t>PARAG TRAS + PTA DEL DER + BOLLITO CAPOT + LUSTRADO</t>
  </si>
  <si>
    <t>FORD KA</t>
  </si>
  <si>
    <t>MONICA</t>
  </si>
  <si>
    <t>IHS 237</t>
  </si>
  <si>
    <t>11# Oculta celdas que ya no te interesan</t>
  </si>
  <si>
    <t>12# Muestra las celdas que quieres volver a ver</t>
  </si>
  <si>
    <t>FEHCA</t>
  </si>
  <si>
    <t xml:space="preserve">N° CHEQUE </t>
  </si>
  <si>
    <t>VTO</t>
  </si>
  <si>
    <t>DESCRIPCION</t>
  </si>
  <si>
    <t>IMPORTE</t>
  </si>
  <si>
    <t>AUTOREP</t>
  </si>
  <si>
    <t>LCDG</t>
  </si>
  <si>
    <t>SCARAFIA</t>
  </si>
  <si>
    <t>CRUCECOR</t>
  </si>
  <si>
    <t>PRESTA</t>
  </si>
  <si>
    <t>CESAR</t>
  </si>
  <si>
    <t>FORCOR</t>
  </si>
  <si>
    <t>WHURT</t>
  </si>
  <si>
    <t>BULONERIA</t>
  </si>
  <si>
    <t>GARIN</t>
  </si>
  <si>
    <t>MONTIRONI</t>
  </si>
  <si>
    <t>DANI PINTURERIA</t>
  </si>
  <si>
    <t>FLG</t>
  </si>
  <si>
    <t>ALQ.ROMA</t>
  </si>
  <si>
    <t>FENIX</t>
  </si>
  <si>
    <t>ALQ. ROMA</t>
  </si>
  <si>
    <t>T.L.H</t>
  </si>
  <si>
    <t>ALQ ROMA</t>
  </si>
  <si>
    <t>NELSON</t>
  </si>
  <si>
    <t>MORRISON</t>
  </si>
  <si>
    <t>VAER CLUIP</t>
  </si>
  <si>
    <t>TLH</t>
  </si>
  <si>
    <t>BICI</t>
  </si>
  <si>
    <t>TOYOTA LS HERAS</t>
  </si>
  <si>
    <t>PRODUCTIA</t>
  </si>
  <si>
    <t>CAPILLITA</t>
  </si>
  <si>
    <t>PUBLICIDAD CANAL</t>
  </si>
  <si>
    <t>JULITO</t>
  </si>
  <si>
    <t>PINTURERIA</t>
  </si>
  <si>
    <t>CAJAS NAVIDEÑAS</t>
  </si>
  <si>
    <t>MAXI BULEVAR</t>
  </si>
  <si>
    <t>GRINGO TV</t>
  </si>
  <si>
    <t>PARABRISAS MERCEDEZ</t>
  </si>
  <si>
    <t>ROMA ALQUILER</t>
  </si>
  <si>
    <t>30/02/2017</t>
  </si>
  <si>
    <t>REPUESTO CLIENTE</t>
  </si>
  <si>
    <t>GRINGO VENTILADORES</t>
  </si>
  <si>
    <t>?</t>
  </si>
  <si>
    <t>AJR REPUESTOS</t>
  </si>
  <si>
    <t>PBJ</t>
  </si>
  <si>
    <t>JULITO GARCIA</t>
  </si>
  <si>
    <t>MUTUAL TONGA</t>
  </si>
  <si>
    <t>PUBLI TELE</t>
  </si>
  <si>
    <t>MAXI TINCHO</t>
  </si>
  <si>
    <t>PIOJO</t>
  </si>
  <si>
    <t>VCA</t>
  </si>
  <si>
    <t>PJBJ</t>
  </si>
  <si>
    <t>JULIO G.</t>
  </si>
  <si>
    <t>JN DISTRIBUIDORA</t>
  </si>
  <si>
    <t>OSCAR FORCOR FIAT</t>
  </si>
  <si>
    <t>PARABRISAS</t>
  </si>
  <si>
    <t>PUBLICIDAD TV</t>
  </si>
  <si>
    <t>TORITO</t>
  </si>
  <si>
    <t>PUBLICIDAD</t>
  </si>
  <si>
    <t>VAER</t>
  </si>
  <si>
    <t>VIDRIOS DARIO</t>
  </si>
  <si>
    <t>RTOS LUIS USADOS</t>
  </si>
  <si>
    <t>DARIO PARABRISAS</t>
  </si>
  <si>
    <t>VIDRIERIA</t>
  </si>
  <si>
    <t>JULIO G</t>
  </si>
  <si>
    <t>PYPERALTA</t>
  </si>
  <si>
    <t>NAUM</t>
  </si>
  <si>
    <t>TERRENO</t>
  </si>
  <si>
    <t>PARABRISA DARIO</t>
  </si>
  <si>
    <t>LUIS RTOS</t>
  </si>
  <si>
    <t>LCDLG</t>
  </si>
  <si>
    <t>ONCAR</t>
  </si>
  <si>
    <t>BAUCHER PATIO DE LA CAÑADA</t>
  </si>
  <si>
    <t>ZURDO</t>
  </si>
  <si>
    <t>PARABRISA</t>
  </si>
  <si>
    <t>CAPELLO</t>
  </si>
  <si>
    <t>Ingresos por</t>
  </si>
  <si>
    <t>Menor Que</t>
  </si>
  <si>
    <t>Impuesto</t>
  </si>
  <si>
    <t>14# Transponer tabla</t>
  </si>
  <si>
    <t>15# Copiar y pegar solo valores</t>
  </si>
  <si>
    <t>17# Da un nombre a la tabla1</t>
  </si>
  <si>
    <t xml:space="preserve">18# Bonus! Quita formato de tabla </t>
  </si>
  <si>
    <t>Vendedor</t>
  </si>
  <si>
    <t xml:space="preserve">Joaquin </t>
  </si>
  <si>
    <t>Julieta</t>
  </si>
  <si>
    <t>Victoria</t>
  </si>
  <si>
    <t>Gerardo</t>
  </si>
  <si>
    <t>Nicolas</t>
  </si>
  <si>
    <t>Sebastian</t>
  </si>
  <si>
    <t>Iñaki</t>
  </si>
  <si>
    <t>Adolfo</t>
  </si>
  <si>
    <t>Zona Norte</t>
  </si>
  <si>
    <t>Zona Sur</t>
  </si>
  <si>
    <t>Fuera de Cba</t>
  </si>
  <si>
    <t>Fecha</t>
  </si>
  <si>
    <t>Mes</t>
  </si>
  <si>
    <t>Concepto</t>
  </si>
  <si>
    <t>Proveedor</t>
  </si>
  <si>
    <t>Nro de Factura</t>
  </si>
  <si>
    <t>Total Gasto</t>
  </si>
  <si>
    <t>Medio de pago</t>
  </si>
  <si>
    <t>22# Limita la entrada en la columna CONCEPTO</t>
  </si>
  <si>
    <t>Fecha de Ingreso</t>
  </si>
  <si>
    <t>Cliente</t>
  </si>
  <si>
    <t>Fecha de Deposito</t>
  </si>
  <si>
    <t>Banco de Emisión</t>
  </si>
  <si>
    <t>Número de Cheque</t>
  </si>
  <si>
    <t>Titular del Cheque</t>
  </si>
  <si>
    <t>Monto</t>
  </si>
  <si>
    <t>Estado</t>
  </si>
  <si>
    <t>A DEPOSITAR</t>
  </si>
  <si>
    <t>Perez</t>
  </si>
  <si>
    <t>0001-00222258</t>
  </si>
  <si>
    <t>Gonzalez</t>
  </si>
  <si>
    <t>0001-00222259</t>
  </si>
  <si>
    <t>DEPOSITADO</t>
  </si>
  <si>
    <t>Empezando con condicional…</t>
  </si>
  <si>
    <t>Empezando con validación de datos…</t>
  </si>
  <si>
    <t>Abril</t>
  </si>
  <si>
    <t>Ciudad</t>
  </si>
  <si>
    <t>Dueño</t>
  </si>
  <si>
    <t>Torre</t>
  </si>
  <si>
    <t>Valor Neto</t>
  </si>
  <si>
    <t>Valor Bruto</t>
  </si>
  <si>
    <t>Jose</t>
  </si>
  <si>
    <t>Medio</t>
  </si>
  <si>
    <t>Jaime</t>
  </si>
  <si>
    <t>Servicios de Usuario</t>
  </si>
  <si>
    <t>Carlos</t>
  </si>
  <si>
    <t>Redes</t>
  </si>
  <si>
    <t>Hugo</t>
  </si>
  <si>
    <t>Mariana</t>
  </si>
  <si>
    <t>Seguridad</t>
  </si>
  <si>
    <t>Eduardo</t>
  </si>
  <si>
    <t>Mainframe</t>
  </si>
  <si>
    <t>Cross</t>
  </si>
  <si>
    <t>Practica con averiguando quienes son los dueños que hay</t>
  </si>
  <si>
    <t>Apellido</t>
  </si>
  <si>
    <t>Aukha</t>
  </si>
  <si>
    <t>Tomas</t>
  </si>
  <si>
    <t xml:space="preserve">Ignacio </t>
  </si>
  <si>
    <t>Rodriguez</t>
  </si>
  <si>
    <t xml:space="preserve">Esteban </t>
  </si>
  <si>
    <t>Milanesio</t>
  </si>
  <si>
    <t>Sabrina</t>
  </si>
  <si>
    <t xml:space="preserve">Martin </t>
  </si>
  <si>
    <t>Martinez</t>
  </si>
  <si>
    <t xml:space="preserve"> Rojas</t>
  </si>
  <si>
    <t>apellido mat</t>
  </si>
  <si>
    <t>Solo apellido</t>
  </si>
  <si>
    <t>Cordoba</t>
  </si>
  <si>
    <t>Buenos Aires</t>
  </si>
  <si>
    <t>Mendoza</t>
  </si>
  <si>
    <t>Santiago</t>
  </si>
  <si>
    <t>Corrientes</t>
  </si>
  <si>
    <t>Salta</t>
  </si>
  <si>
    <t>Torres</t>
  </si>
  <si>
    <t>Joaquin</t>
  </si>
  <si>
    <t>Autorrelleno para Excel 2016</t>
  </si>
  <si>
    <t>28# Une o separa nombres y apellidos</t>
  </si>
  <si>
    <t>SARACH SA</t>
  </si>
  <si>
    <t>TMAS ASOC</t>
  </si>
  <si>
    <t>13# Bonus! Copia sólo filas visibles !</t>
  </si>
  <si>
    <t>0001-00222260</t>
  </si>
  <si>
    <t>0001-00222261</t>
  </si>
  <si>
    <t>111-01202154</t>
  </si>
  <si>
    <t>111-01202155</t>
  </si>
  <si>
    <t>111-01202156</t>
  </si>
  <si>
    <t>111-01202157</t>
  </si>
  <si>
    <t>111-01202158</t>
  </si>
  <si>
    <t>111-01202159</t>
  </si>
  <si>
    <t>111-01202160</t>
  </si>
  <si>
    <t>111-01202161</t>
  </si>
  <si>
    <t>111-01202162</t>
  </si>
  <si>
    <t>111-01202163</t>
  </si>
  <si>
    <t>Cheque</t>
  </si>
  <si>
    <t>Otro</t>
  </si>
  <si>
    <t>Tipo de gasto</t>
  </si>
  <si>
    <t>Administrativo</t>
  </si>
  <si>
    <t>Comercial</t>
  </si>
  <si>
    <t>24# Si está para depostiar, que sea verde!</t>
  </si>
  <si>
    <t>25# Elimina los duplicados de la columna CIUDAD, para ver cuales son las que hay</t>
  </si>
  <si>
    <t>Tarjeta Credito</t>
  </si>
  <si>
    <t>Sanchez</t>
  </si>
  <si>
    <t>Nombre y Apellido</t>
  </si>
  <si>
    <t>9# Inserta un titutlo combinando las celdas h6 a k7, y cambiale el formato</t>
  </si>
  <si>
    <t>10# Suma automaticamente</t>
  </si>
  <si>
    <t>11# Congela filas o columnas para no perder de vista los titulos</t>
  </si>
  <si>
    <t>16# Da nombre al rango de la columna de vendedor</t>
  </si>
  <si>
    <t>PAGADO</t>
  </si>
  <si>
    <t>A PAGAR</t>
  </si>
  <si>
    <t>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</si>
</sst>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\ #,##0.00;[Red]&quot;$&quot;\ \-#,##0.00"/>
    <numFmt numFmtId="44" formatCode="_ &quot;$&quot;\ * #,##0.00_ ;_ &quot;$&quot;\ * \-#,##0.00_ ;_ &quot;$&quot;\ * &quot;-&quot;??_ ;_ @_ "/>
    <numFmt numFmtId="164" formatCode="&quot;$&quot;#,##0"/>
    <numFmt numFmtId="165" formatCode="&quot;$&quot;#,##0.00"/>
    <numFmt numFmtId="166" formatCode="_(&quot;$&quot;* #,##0.00_);_(&quot;$&quot;* \(#,##0.00\);_(&quot;$&quot;* &quot;-&quot;??_);_(@_)"/>
    <numFmt numFmtId="167" formatCode="000"/>
    <numFmt numFmtId="168" formatCode="00000"/>
    <numFmt numFmtId="169" formatCode="&quot;$&quot;#,##0.0"/>
    <numFmt numFmtId="170" formatCode="00\-00000000\-0"/>
    <numFmt numFmtId="171" formatCode="[$$-2C0A]\ #,##0.00"/>
    <numFmt numFmtId="172" formatCode="dd/mm/yyyy;@"/>
    <numFmt numFmtId="173" formatCode="_-&quot;$&quot;* #,##0.00_-;\-&quot;$&quot;* #,##0.00_-;_-&quot;$&quot;* &quot;-&quot;??_-;_-@_-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entury Gothic"/>
      <family val="2"/>
    </font>
    <font>
      <b/>
      <sz val="20"/>
      <color theme="4" tint="-0.499984740745262"/>
      <name val="Century Gothic"/>
      <family val="2"/>
    </font>
    <font>
      <sz val="13"/>
      <color theme="1"/>
      <name val="Century"/>
      <family val="1"/>
    </font>
    <font>
      <sz val="11"/>
      <color rgb="FF00B050"/>
      <name val="Calibri"/>
      <family val="2"/>
      <scheme val="minor"/>
    </font>
    <font>
      <b/>
      <u/>
      <sz val="18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 Black"/>
      <family val="2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333333"/>
      <name val="Segoe UI"/>
      <family val="2"/>
    </font>
    <font>
      <b/>
      <sz val="9"/>
      <color indexed="81"/>
      <name val="Tahoma"/>
      <family val="2"/>
    </font>
    <font>
      <b/>
      <sz val="8"/>
      <name val="Arial Black"/>
      <family val="2"/>
    </font>
    <font>
      <b/>
      <sz val="20"/>
      <color rgb="FFFF0000"/>
      <name val="Century Gothic"/>
      <family val="2"/>
    </font>
    <font>
      <i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C2E72"/>
      <name val="Arial"/>
      <family val="2"/>
    </font>
    <font>
      <i/>
      <sz val="13"/>
      <color theme="0"/>
      <name val="Calibri"/>
      <family val="2"/>
      <scheme val="minor"/>
    </font>
    <font>
      <sz val="15"/>
      <color rgb="FFFF0000"/>
      <name val="Cooper Black"/>
      <family val="1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i/>
      <sz val="11"/>
      <name val="Calibri"/>
      <family val="2"/>
      <scheme val="minor"/>
    </font>
    <font>
      <sz val="18"/>
      <color rgb="FFFF0000"/>
      <name val="Aharoni"/>
      <charset val="177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theme="4" tint="-0.24994659260841701"/>
      </left>
      <right style="thin">
        <color theme="0" tint="-0.34998626667073579"/>
      </right>
      <top style="double">
        <color theme="4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4" tint="-0.24994659260841701"/>
      </right>
      <top style="double">
        <color theme="4" tint="-0.2499465926084170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theme="4" tint="-0.2499465926084170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4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theme="4" tint="-0.24994659260841701"/>
      </left>
      <right style="thin">
        <color theme="0" tint="-0.34998626667073579"/>
      </right>
      <top style="thin">
        <color theme="0" tint="-0.34998626667073579"/>
      </top>
      <bottom style="double">
        <color theme="4" tint="-0.24994659260841701"/>
      </bottom>
      <diagonal/>
    </border>
    <border>
      <left style="thin">
        <color theme="0" tint="-0.34998626667073579"/>
      </left>
      <right style="double">
        <color theme="4" tint="-0.24994659260841701"/>
      </right>
      <top style="thin">
        <color theme="0" tint="-0.34998626667073579"/>
      </top>
      <bottom style="double">
        <color theme="4" tint="-0.24994659260841701"/>
      </bottom>
      <diagonal/>
    </border>
    <border>
      <left/>
      <right/>
      <top/>
      <bottom style="double">
        <color theme="3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theme="9"/>
      </top>
      <bottom/>
      <diagonal/>
    </border>
    <border>
      <left style="thin">
        <color theme="9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8" fillId="0" borderId="0" xfId="0" applyFont="1"/>
    <xf numFmtId="164" fontId="9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1" fillId="0" borderId="0" xfId="0" applyFont="1" applyAlignment="1">
      <alignment horizontal="right"/>
    </xf>
    <xf numFmtId="164" fontId="12" fillId="0" borderId="0" xfId="1" applyNumberFormat="1" applyFont="1" applyAlignment="1">
      <alignment horizontal="center"/>
    </xf>
    <xf numFmtId="0" fontId="4" fillId="0" borderId="0" xfId="0" applyFont="1"/>
    <xf numFmtId="44" fontId="0" fillId="0" borderId="0" xfId="1" applyFont="1"/>
    <xf numFmtId="167" fontId="13" fillId="2" borderId="3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167" fontId="15" fillId="0" borderId="0" xfId="0" applyNumberFormat="1" applyFont="1" applyAlignment="1" applyProtection="1">
      <alignment horizontal="center" vertical="top"/>
      <protection locked="0"/>
    </xf>
    <xf numFmtId="0" fontId="16" fillId="0" borderId="0" xfId="0" applyFont="1" applyAlignment="1" applyProtection="1">
      <alignment horizontal="center" vertical="top"/>
      <protection locked="0"/>
    </xf>
    <xf numFmtId="166" fontId="16" fillId="0" borderId="0" xfId="1" applyNumberFormat="1" applyFont="1" applyAlignment="1" applyProtection="1">
      <alignment vertical="top"/>
      <protection locked="0"/>
    </xf>
    <xf numFmtId="166" fontId="16" fillId="0" borderId="4" xfId="1" applyNumberFormat="1" applyFont="1" applyBorder="1" applyAlignment="1" applyProtection="1">
      <alignment horizontal="centerContinuous" vertical="top"/>
      <protection locked="0"/>
    </xf>
    <xf numFmtId="49" fontId="17" fillId="4" borderId="1" xfId="0" applyNumberFormat="1" applyFont="1" applyFill="1" applyBorder="1" applyAlignment="1" applyProtection="1">
      <alignment horizontal="center" vertical="center"/>
      <protection locked="0"/>
    </xf>
    <xf numFmtId="0" fontId="17" fillId="4" borderId="5" xfId="0" applyFont="1" applyFill="1" applyBorder="1" applyAlignment="1" applyProtection="1">
      <alignment horizontal="center" vertical="center"/>
      <protection locked="0"/>
    </xf>
    <xf numFmtId="167" fontId="17" fillId="4" borderId="5" xfId="0" applyNumberFormat="1" applyFont="1" applyFill="1" applyBorder="1" applyAlignment="1" applyProtection="1">
      <alignment horizontal="center" vertical="center" wrapText="1"/>
      <protection locked="0"/>
    </xf>
    <xf numFmtId="166" fontId="17" fillId="4" borderId="2" xfId="1" applyNumberFormat="1" applyFont="1" applyFill="1" applyBorder="1" applyAlignment="1" applyProtection="1">
      <alignment horizontal="center" vertical="center"/>
      <protection locked="0"/>
    </xf>
    <xf numFmtId="166" fontId="17" fillId="4" borderId="5" xfId="1" applyNumberFormat="1" applyFont="1" applyFill="1" applyBorder="1" applyAlignment="1" applyProtection="1">
      <alignment horizontal="center" vertical="center"/>
      <protection locked="0"/>
    </xf>
    <xf numFmtId="164" fontId="17" fillId="4" borderId="6" xfId="1" applyNumberFormat="1" applyFont="1" applyFill="1" applyBorder="1" applyAlignment="1">
      <alignment horizontal="center" vertical="center"/>
    </xf>
    <xf numFmtId="168" fontId="18" fillId="5" borderId="7" xfId="0" applyNumberFormat="1" applyFont="1" applyFill="1" applyBorder="1" applyAlignment="1">
      <alignment horizontal="center" vertical="center"/>
    </xf>
    <xf numFmtId="168" fontId="18" fillId="5" borderId="8" xfId="0" applyNumberFormat="1" applyFont="1" applyFill="1" applyBorder="1" applyAlignment="1">
      <alignment horizontal="center" vertical="center"/>
    </xf>
    <xf numFmtId="14" fontId="16" fillId="0" borderId="9" xfId="0" applyNumberFormat="1" applyFont="1" applyBorder="1" applyAlignment="1" applyProtection="1">
      <alignment horizontal="center"/>
      <protection locked="0"/>
    </xf>
    <xf numFmtId="0" fontId="16" fillId="0" borderId="10" xfId="0" applyFont="1" applyBorder="1" applyProtection="1">
      <protection locked="0"/>
    </xf>
    <xf numFmtId="167" fontId="15" fillId="0" borderId="11" xfId="0" applyNumberFormat="1" applyFont="1" applyBorder="1" applyAlignment="1" applyProtection="1">
      <alignment horizontal="center"/>
      <protection locked="0"/>
    </xf>
    <xf numFmtId="164" fontId="19" fillId="0" borderId="11" xfId="1" applyNumberFormat="1" applyFont="1" applyBorder="1" applyAlignment="1" applyProtection="1">
      <alignment horizontal="center"/>
      <protection locked="0"/>
    </xf>
    <xf numFmtId="165" fontId="20" fillId="0" borderId="10" xfId="1" applyNumberFormat="1" applyFont="1" applyBorder="1" applyAlignment="1" applyProtection="1">
      <alignment horizontal="center"/>
      <protection locked="0"/>
    </xf>
    <xf numFmtId="169" fontId="16" fillId="2" borderId="12" xfId="1" applyNumberFormat="1" applyFont="1" applyFill="1" applyBorder="1" applyAlignment="1">
      <alignment horizontal="center"/>
    </xf>
    <xf numFmtId="168" fontId="16" fillId="0" borderId="13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14" fontId="16" fillId="0" borderId="15" xfId="0" applyNumberFormat="1" applyFont="1" applyBorder="1" applyAlignment="1" applyProtection="1">
      <alignment horizontal="center"/>
      <protection locked="0"/>
    </xf>
    <xf numFmtId="0" fontId="16" fillId="0" borderId="16" xfId="0" applyFont="1" applyBorder="1" applyProtection="1">
      <protection locked="0"/>
    </xf>
    <xf numFmtId="167" fontId="15" fillId="0" borderId="15" xfId="0" applyNumberFormat="1" applyFont="1" applyBorder="1" applyAlignment="1" applyProtection="1">
      <alignment horizontal="center"/>
      <protection locked="0"/>
    </xf>
    <xf numFmtId="164" fontId="19" fillId="0" borderId="15" xfId="1" applyNumberFormat="1" applyFont="1" applyBorder="1" applyAlignment="1" applyProtection="1">
      <alignment horizontal="center"/>
      <protection locked="0"/>
    </xf>
    <xf numFmtId="165" fontId="20" fillId="0" borderId="16" xfId="1" applyNumberFormat="1" applyFont="1" applyBorder="1" applyAlignment="1" applyProtection="1">
      <alignment horizontal="center"/>
      <protection locked="0"/>
    </xf>
    <xf numFmtId="169" fontId="16" fillId="2" borderId="17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168" fontId="16" fillId="0" borderId="18" xfId="0" applyNumberFormat="1" applyFont="1" applyBorder="1" applyAlignment="1">
      <alignment horizontal="center"/>
    </xf>
    <xf numFmtId="0" fontId="0" fillId="0" borderId="19" xfId="0" applyBorder="1"/>
    <xf numFmtId="0" fontId="21" fillId="0" borderId="0" xfId="0" applyFont="1"/>
    <xf numFmtId="2" fontId="0" fillId="0" borderId="0" xfId="0" applyNumberFormat="1"/>
    <xf numFmtId="0" fontId="0" fillId="0" borderId="28" xfId="0" applyBorder="1"/>
    <xf numFmtId="0" fontId="21" fillId="0" borderId="29" xfId="0" applyFont="1" applyBorder="1" applyAlignment="1">
      <alignment horizontal="center" vertical="center"/>
    </xf>
    <xf numFmtId="0" fontId="0" fillId="0" borderId="29" xfId="0" applyBorder="1"/>
    <xf numFmtId="0" fontId="0" fillId="0" borderId="32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7" fontId="22" fillId="0" borderId="32" xfId="0" applyNumberFormat="1" applyFont="1" applyBorder="1" applyAlignment="1">
      <alignment horizontal="center" vertical="center" wrapText="1"/>
    </xf>
    <xf numFmtId="10" fontId="22" fillId="0" borderId="32" xfId="0" applyNumberFormat="1" applyFont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3" xfId="0" applyBorder="1"/>
    <xf numFmtId="170" fontId="0" fillId="0" borderId="23" xfId="0" applyNumberFormat="1" applyBorder="1" applyAlignment="1">
      <alignment horizontal="center"/>
    </xf>
    <xf numFmtId="14" fontId="0" fillId="0" borderId="23" xfId="0" applyNumberFormat="1" applyBorder="1"/>
    <xf numFmtId="170" fontId="0" fillId="0" borderId="40" xfId="0" applyNumberFormat="1" applyBorder="1" applyAlignment="1">
      <alignment horizontal="center"/>
    </xf>
    <xf numFmtId="170" fontId="0" fillId="0" borderId="40" xfId="0" applyNumberFormat="1" applyBorder="1" applyAlignment="1">
      <alignment horizontal="left"/>
    </xf>
    <xf numFmtId="2" fontId="0" fillId="0" borderId="40" xfId="0" applyNumberFormat="1" applyBorder="1" applyAlignment="1">
      <alignment horizontal="center"/>
    </xf>
    <xf numFmtId="2" fontId="0" fillId="0" borderId="40" xfId="0" applyNumberFormat="1" applyBorder="1" applyAlignment="1">
      <alignment horizontal="left"/>
    </xf>
    <xf numFmtId="0" fontId="0" fillId="0" borderId="23" xfId="0" applyBorder="1"/>
    <xf numFmtId="9" fontId="0" fillId="0" borderId="23" xfId="0" applyNumberFormat="1" applyBorder="1"/>
    <xf numFmtId="2" fontId="0" fillId="0" borderId="23" xfId="0" applyNumberFormat="1" applyBorder="1"/>
    <xf numFmtId="1" fontId="0" fillId="0" borderId="23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40" xfId="0" applyNumberFormat="1" applyBorder="1"/>
    <xf numFmtId="2" fontId="0" fillId="8" borderId="40" xfId="0" applyNumberFormat="1" applyFill="1" applyBorder="1"/>
    <xf numFmtId="2" fontId="0" fillId="9" borderId="40" xfId="0" applyNumberFormat="1" applyFill="1" applyBorder="1"/>
    <xf numFmtId="1" fontId="0" fillId="7" borderId="40" xfId="0" applyNumberFormat="1" applyFill="1" applyBorder="1"/>
    <xf numFmtId="2" fontId="0" fillId="0" borderId="21" xfId="0" applyNumberFormat="1" applyBorder="1"/>
    <xf numFmtId="2" fontId="0" fillId="0" borderId="44" xfId="0" applyNumberFormat="1" applyBorder="1"/>
    <xf numFmtId="0" fontId="0" fillId="0" borderId="45" xfId="0" applyBorder="1" applyAlignment="1">
      <alignment horizontal="center"/>
    </xf>
    <xf numFmtId="0" fontId="0" fillId="0" borderId="45" xfId="0" applyBorder="1"/>
    <xf numFmtId="0" fontId="24" fillId="0" borderId="46" xfId="0" applyFont="1" applyBorder="1" applyAlignment="1">
      <alignment horizontal="left"/>
    </xf>
    <xf numFmtId="1" fontId="0" fillId="0" borderId="40" xfId="0" applyNumberFormat="1" applyBorder="1"/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 applyAlignment="1">
      <alignment horizontal="center"/>
    </xf>
    <xf numFmtId="1" fontId="0" fillId="0" borderId="52" xfId="0" applyNumberFormat="1" applyBorder="1" applyAlignment="1">
      <alignment vertical="top" wrapText="1"/>
    </xf>
    <xf numFmtId="2" fontId="0" fillId="0" borderId="52" xfId="0" applyNumberFormat="1" applyBorder="1" applyAlignment="1">
      <alignment vertical="top" wrapText="1"/>
    </xf>
    <xf numFmtId="2" fontId="0" fillId="0" borderId="53" xfId="0" applyNumberFormat="1" applyBorder="1"/>
    <xf numFmtId="1" fontId="0" fillId="0" borderId="53" xfId="0" applyNumberFormat="1" applyBorder="1"/>
    <xf numFmtId="2" fontId="0" fillId="0" borderId="54" xfId="0" applyNumberFormat="1" applyBorder="1"/>
    <xf numFmtId="2" fontId="0" fillId="0" borderId="55" xfId="0" applyNumberFormat="1" applyBorder="1"/>
    <xf numFmtId="0" fontId="21" fillId="0" borderId="56" xfId="0" applyFont="1" applyBorder="1" applyAlignment="1">
      <alignment horizontal="right"/>
    </xf>
    <xf numFmtId="0" fontId="21" fillId="0" borderId="57" xfId="0" applyFont="1" applyBorder="1" applyAlignment="1">
      <alignment horizontal="right"/>
    </xf>
    <xf numFmtId="2" fontId="21" fillId="0" borderId="58" xfId="0" applyNumberFormat="1" applyFont="1" applyBorder="1"/>
    <xf numFmtId="2" fontId="21" fillId="0" borderId="59" xfId="0" applyNumberFormat="1" applyFont="1" applyBorder="1"/>
    <xf numFmtId="0" fontId="21" fillId="0" borderId="27" xfId="0" applyFont="1" applyBorder="1" applyAlignment="1">
      <alignment horizontal="right"/>
    </xf>
    <xf numFmtId="0" fontId="0" fillId="0" borderId="60" xfId="0" applyBorder="1" applyAlignment="1">
      <alignment horizontal="center" vertical="center" wrapText="1"/>
    </xf>
    <xf numFmtId="2" fontId="21" fillId="0" borderId="27" xfId="0" applyNumberFormat="1" applyFont="1" applyBorder="1"/>
    <xf numFmtId="2" fontId="21" fillId="0" borderId="0" xfId="0" applyNumberFormat="1" applyFont="1"/>
    <xf numFmtId="0" fontId="21" fillId="0" borderId="0" xfId="0" applyFont="1" applyAlignment="1">
      <alignment horizontal="right"/>
    </xf>
    <xf numFmtId="0" fontId="0" fillId="0" borderId="45" xfId="0" applyBorder="1" applyAlignment="1">
      <alignment horizontal="center" vertical="center" wrapText="1"/>
    </xf>
    <xf numFmtId="2" fontId="21" fillId="0" borderId="29" xfId="0" applyNumberFormat="1" applyFont="1" applyBorder="1"/>
    <xf numFmtId="170" fontId="0" fillId="0" borderId="0" xfId="0" applyNumberFormat="1" applyAlignment="1">
      <alignment horizontal="center"/>
    </xf>
    <xf numFmtId="17" fontId="2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0" borderId="54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2" fontId="0" fillId="0" borderId="0" xfId="0" applyNumberFormat="1" applyAlignment="1">
      <alignment vertical="top" wrapText="1"/>
    </xf>
    <xf numFmtId="2" fontId="0" fillId="0" borderId="23" xfId="0" applyNumberFormat="1" applyBorder="1" applyAlignment="1">
      <alignment horizontal="center" vertical="top" wrapText="1"/>
    </xf>
    <xf numFmtId="2" fontId="0" fillId="0" borderId="32" xfId="0" applyNumberFormat="1" applyBorder="1"/>
    <xf numFmtId="2" fontId="22" fillId="0" borderId="32" xfId="0" applyNumberFormat="1" applyFont="1" applyBorder="1" applyAlignment="1">
      <alignment horizontal="center" vertical="center" wrapText="1"/>
    </xf>
    <xf numFmtId="2" fontId="0" fillId="0" borderId="42" xfId="0" applyNumberFormat="1" applyBorder="1"/>
    <xf numFmtId="0" fontId="0" fillId="0" borderId="0" xfId="0" applyAlignment="1">
      <alignment horizontal="center" vertical="center" wrapText="1"/>
    </xf>
    <xf numFmtId="0" fontId="0" fillId="0" borderId="73" xfId="0" applyBorder="1" applyAlignment="1">
      <alignment horizontal="center"/>
    </xf>
    <xf numFmtId="0" fontId="0" fillId="0" borderId="43" xfId="0" applyBorder="1" applyAlignment="1">
      <alignment vertical="top" wrapText="1"/>
    </xf>
    <xf numFmtId="170" fontId="0" fillId="0" borderId="22" xfId="0" applyNumberFormat="1" applyBorder="1" applyAlignment="1">
      <alignment vertical="top" wrapText="1"/>
    </xf>
    <xf numFmtId="0" fontId="21" fillId="0" borderId="25" xfId="0" applyFont="1" applyBorder="1" applyAlignment="1">
      <alignment horizontal="right"/>
    </xf>
    <xf numFmtId="2" fontId="21" fillId="0" borderId="57" xfId="0" applyNumberFormat="1" applyFont="1" applyBorder="1" applyAlignment="1">
      <alignment horizontal="right"/>
    </xf>
    <xf numFmtId="2" fontId="0" fillId="0" borderId="78" xfId="0" applyNumberFormat="1" applyBorder="1"/>
    <xf numFmtId="2" fontId="21" fillId="0" borderId="0" xfId="0" applyNumberFormat="1" applyFont="1" applyAlignment="1">
      <alignment horizontal="right"/>
    </xf>
    <xf numFmtId="2" fontId="0" fillId="0" borderId="27" xfId="0" applyNumberFormat="1" applyBorder="1"/>
    <xf numFmtId="2" fontId="0" fillId="0" borderId="41" xfId="0" applyNumberFormat="1" applyBorder="1"/>
    <xf numFmtId="0" fontId="0" fillId="0" borderId="40" xfId="0" applyBorder="1"/>
    <xf numFmtId="4" fontId="0" fillId="0" borderId="40" xfId="0" applyNumberFormat="1" applyBorder="1"/>
    <xf numFmtId="0" fontId="2" fillId="10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right"/>
    </xf>
    <xf numFmtId="4" fontId="0" fillId="2" borderId="40" xfId="0" applyNumberFormat="1" applyFill="1" applyBorder="1"/>
    <xf numFmtId="44" fontId="0" fillId="0" borderId="40" xfId="1" applyFont="1" applyBorder="1"/>
    <xf numFmtId="0" fontId="2" fillId="11" borderId="40" xfId="0" applyFont="1" applyFill="1" applyBorder="1" applyAlignment="1">
      <alignment horizontal="center" vertical="center"/>
    </xf>
    <xf numFmtId="0" fontId="29" fillId="2" borderId="40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31" fillId="0" borderId="0" xfId="0" applyFont="1" applyAlignment="1">
      <alignment horizontal="left"/>
    </xf>
    <xf numFmtId="14" fontId="28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16" fontId="33" fillId="0" borderId="0" xfId="0" applyNumberFormat="1" applyFont="1" applyAlignment="1">
      <alignment horizontal="left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/>
    <xf numFmtId="0" fontId="28" fillId="0" borderId="0" xfId="0" applyFont="1" applyAlignment="1">
      <alignment horizontal="left"/>
    </xf>
    <xf numFmtId="0" fontId="32" fillId="0" borderId="0" xfId="0" applyFont="1"/>
    <xf numFmtId="16" fontId="33" fillId="0" borderId="0" xfId="0" applyNumberFormat="1" applyFont="1"/>
    <xf numFmtId="0" fontId="36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/>
    <xf numFmtId="14" fontId="31" fillId="0" borderId="0" xfId="0" applyNumberFormat="1" applyFont="1"/>
    <xf numFmtId="0" fontId="34" fillId="0" borderId="0" xfId="0" applyFont="1"/>
    <xf numFmtId="0" fontId="33" fillId="0" borderId="0" xfId="0" applyFont="1"/>
    <xf numFmtId="0" fontId="37" fillId="0" borderId="0" xfId="0" applyFont="1"/>
    <xf numFmtId="0" fontId="31" fillId="6" borderId="0" xfId="0" applyFont="1" applyFill="1" applyAlignment="1">
      <alignment horizontal="left"/>
    </xf>
    <xf numFmtId="0" fontId="32" fillId="6" borderId="0" xfId="0" applyFont="1" applyFill="1" applyAlignment="1">
      <alignment horizontal="left"/>
    </xf>
    <xf numFmtId="1" fontId="32" fillId="0" borderId="0" xfId="0" applyNumberFormat="1" applyFont="1" applyAlignment="1">
      <alignment horizontal="left"/>
    </xf>
    <xf numFmtId="14" fontId="31" fillId="0" borderId="0" xfId="0" applyNumberFormat="1" applyFont="1" applyAlignment="1">
      <alignment horizontal="left"/>
    </xf>
    <xf numFmtId="0" fontId="31" fillId="13" borderId="0" xfId="0" applyFont="1" applyFill="1" applyAlignment="1">
      <alignment horizontal="left"/>
    </xf>
    <xf numFmtId="0" fontId="39" fillId="0" borderId="0" xfId="0" applyFont="1"/>
    <xf numFmtId="0" fontId="40" fillId="0" borderId="0" xfId="0" applyFont="1"/>
    <xf numFmtId="44" fontId="41" fillId="0" borderId="0" xfId="3" applyFont="1" applyAlignment="1">
      <alignment horizontal="right"/>
    </xf>
    <xf numFmtId="0" fontId="0" fillId="0" borderId="0" xfId="0" applyAlignment="1">
      <alignment horizontal="right"/>
    </xf>
    <xf numFmtId="0" fontId="0" fillId="14" borderId="0" xfId="0" applyFill="1" applyAlignment="1">
      <alignment horizontal="center"/>
    </xf>
    <xf numFmtId="0" fontId="44" fillId="0" borderId="0" xfId="0" applyFont="1" applyAlignment="1">
      <alignment horizontal="right" vertical="center" wrapText="1"/>
    </xf>
    <xf numFmtId="171" fontId="0" fillId="0" borderId="0" xfId="1" applyNumberFormat="1" applyFont="1"/>
    <xf numFmtId="0" fontId="3" fillId="0" borderId="0" xfId="0" applyFont="1" applyAlignment="1">
      <alignment horizontal="right"/>
    </xf>
    <xf numFmtId="44" fontId="0" fillId="0" borderId="0" xfId="1" applyFont="1" applyAlignment="1">
      <alignment horizontal="right"/>
    </xf>
    <xf numFmtId="0" fontId="0" fillId="0" borderId="0" xfId="0" applyAlignment="1">
      <alignment horizontal="left" indent="2"/>
    </xf>
    <xf numFmtId="171" fontId="43" fillId="0" borderId="0" xfId="1" applyNumberFormat="1" applyFont="1"/>
    <xf numFmtId="44" fontId="3" fillId="0" borderId="0" xfId="1" applyFont="1" applyAlignment="1">
      <alignment horizontal="right"/>
    </xf>
    <xf numFmtId="0" fontId="44" fillId="0" borderId="0" xfId="0" applyFont="1" applyAlignment="1">
      <alignment horizontal="right"/>
    </xf>
    <xf numFmtId="14" fontId="45" fillId="15" borderId="0" xfId="0" applyNumberFormat="1" applyFont="1" applyFill="1" applyAlignment="1">
      <alignment horizontal="center"/>
    </xf>
    <xf numFmtId="0" fontId="45" fillId="15" borderId="0" xfId="0" applyFont="1" applyFill="1" applyAlignment="1">
      <alignment horizontal="center"/>
    </xf>
    <xf numFmtId="44" fontId="45" fillId="15" borderId="0" xfId="3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14" borderId="0" xfId="0" applyNumberFormat="1" applyFill="1" applyAlignment="1">
      <alignment horizontal="center"/>
    </xf>
    <xf numFmtId="44" fontId="1" fillId="14" borderId="0" xfId="3" applyFill="1" applyAlignment="1">
      <alignment horizontal="center"/>
    </xf>
    <xf numFmtId="0" fontId="42" fillId="0" borderId="0" xfId="0" applyFont="1" applyAlignment="1">
      <alignment horizontal="center"/>
    </xf>
    <xf numFmtId="44" fontId="42" fillId="0" borderId="0" xfId="3" applyFont="1" applyAlignment="1">
      <alignment horizontal="center"/>
    </xf>
    <xf numFmtId="16" fontId="0" fillId="0" borderId="0" xfId="0" applyNumberFormat="1" applyAlignment="1">
      <alignment horizontal="center"/>
    </xf>
    <xf numFmtId="44" fontId="1" fillId="0" borderId="0" xfId="3" applyAlignment="1">
      <alignment horizontal="center"/>
    </xf>
    <xf numFmtId="0" fontId="0" fillId="0" borderId="29" xfId="0" applyBorder="1" applyAlignment="1">
      <alignment horizontal="center"/>
    </xf>
    <xf numFmtId="44" fontId="1" fillId="0" borderId="29" xfId="3" applyBorder="1" applyAlignment="1">
      <alignment horizontal="center"/>
    </xf>
    <xf numFmtId="171" fontId="0" fillId="0" borderId="0" xfId="1" applyNumberFormat="1" applyFont="1" applyAlignment="1">
      <alignment horizontal="center"/>
    </xf>
    <xf numFmtId="14" fontId="0" fillId="0" borderId="29" xfId="0" applyNumberFormat="1" applyBorder="1" applyAlignment="1">
      <alignment horizontal="center"/>
    </xf>
    <xf numFmtId="14" fontId="42" fillId="0" borderId="0" xfId="0" applyNumberFormat="1" applyFont="1" applyAlignment="1">
      <alignment horizontal="center"/>
    </xf>
    <xf numFmtId="44" fontId="1" fillId="0" borderId="40" xfId="1" applyBorder="1"/>
    <xf numFmtId="0" fontId="2" fillId="16" borderId="40" xfId="0" applyFont="1" applyFill="1" applyBorder="1"/>
    <xf numFmtId="9" fontId="0" fillId="0" borderId="40" xfId="2" applyFont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3" applyFont="1" applyAlignment="1">
      <alignment horizontal="center"/>
    </xf>
    <xf numFmtId="14" fontId="0" fillId="17" borderId="0" xfId="0" applyNumberFormat="1" applyFill="1" applyAlignment="1">
      <alignment horizontal="center"/>
    </xf>
    <xf numFmtId="0" fontId="42" fillId="17" borderId="0" xfId="0" applyFont="1" applyFill="1" applyAlignment="1">
      <alignment horizontal="center" vertical="center"/>
    </xf>
    <xf numFmtId="14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14" fontId="5" fillId="11" borderId="0" xfId="0" applyNumberFormat="1" applyFont="1" applyFill="1" applyAlignment="1">
      <alignment horizontal="center"/>
    </xf>
    <xf numFmtId="8" fontId="4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2" fillId="0" borderId="81" xfId="0" applyFont="1" applyBorder="1" applyAlignment="1">
      <alignment horizontal="center" vertical="center" wrapText="1"/>
    </xf>
    <xf numFmtId="14" fontId="21" fillId="18" borderId="81" xfId="0" applyNumberFormat="1" applyFont="1" applyFill="1" applyBorder="1" applyAlignment="1">
      <alignment horizontal="center" vertical="center" wrapText="1"/>
    </xf>
    <xf numFmtId="0" fontId="21" fillId="18" borderId="81" xfId="0" applyFont="1" applyFill="1" applyBorder="1" applyAlignment="1">
      <alignment horizontal="center" vertical="center" wrapText="1"/>
    </xf>
    <xf numFmtId="14" fontId="22" fillId="0" borderId="81" xfId="0" applyNumberFormat="1" applyFont="1" applyBorder="1" applyAlignment="1">
      <alignment horizontal="center" vertical="center" wrapText="1"/>
    </xf>
    <xf numFmtId="173" fontId="22" fillId="0" borderId="81" xfId="0" applyNumberFormat="1" applyFont="1" applyBorder="1" applyAlignment="1">
      <alignment horizontal="center" vertical="center" wrapText="1"/>
    </xf>
    <xf numFmtId="0" fontId="46" fillId="0" borderId="0" xfId="0" applyFont="1"/>
    <xf numFmtId="0" fontId="48" fillId="21" borderId="80" xfId="0" applyFont="1" applyFill="1" applyBorder="1"/>
    <xf numFmtId="0" fontId="48" fillId="21" borderId="32" xfId="0" applyFont="1" applyFill="1" applyBorder="1"/>
    <xf numFmtId="0" fontId="48" fillId="21" borderId="79" xfId="0" applyFont="1" applyFill="1" applyBorder="1"/>
    <xf numFmtId="0" fontId="0" fillId="0" borderId="40" xfId="0" applyBorder="1" applyAlignment="1">
      <alignment horizontal="left"/>
    </xf>
    <xf numFmtId="0" fontId="0" fillId="0" borderId="45" xfId="0" applyBorder="1" applyAlignment="1">
      <alignment horizontal="left"/>
    </xf>
    <xf numFmtId="44" fontId="0" fillId="0" borderId="40" xfId="1" applyFont="1" applyBorder="1" applyAlignment="1">
      <alignment horizontal="left"/>
    </xf>
    <xf numFmtId="44" fontId="0" fillId="0" borderId="21" xfId="1" applyFont="1" applyBorder="1" applyAlignment="1">
      <alignment horizontal="left"/>
    </xf>
    <xf numFmtId="44" fontId="0" fillId="0" borderId="45" xfId="1" applyFont="1" applyBorder="1" applyAlignment="1">
      <alignment horizontal="left"/>
    </xf>
    <xf numFmtId="44" fontId="0" fillId="0" borderId="83" xfId="1" applyFont="1" applyBorder="1" applyAlignment="1">
      <alignment horizontal="left"/>
    </xf>
    <xf numFmtId="14" fontId="0" fillId="0" borderId="23" xfId="0" applyNumberFormat="1" applyBorder="1" applyAlignment="1">
      <alignment horizontal="left"/>
    </xf>
    <xf numFmtId="14" fontId="0" fillId="0" borderId="82" xfId="0" applyNumberFormat="1" applyBorder="1" applyAlignment="1">
      <alignment horizontal="left"/>
    </xf>
    <xf numFmtId="14" fontId="6" fillId="0" borderId="0" xfId="0" applyNumberFormat="1" applyFont="1" applyAlignment="1">
      <alignment horizontal="left"/>
    </xf>
    <xf numFmtId="14" fontId="4" fillId="20" borderId="0" xfId="0" applyNumberFormat="1" applyFont="1" applyFill="1" applyAlignment="1">
      <alignment horizontal="center"/>
    </xf>
    <xf numFmtId="44" fontId="47" fillId="20" borderId="0" xfId="3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44" fontId="42" fillId="0" borderId="0" xfId="3" applyFont="1" applyAlignment="1">
      <alignment horizontal="center" vertical="center"/>
    </xf>
    <xf numFmtId="0" fontId="21" fillId="7" borderId="21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14" fontId="0" fillId="0" borderId="82" xfId="0" applyNumberFormat="1" applyBorder="1"/>
    <xf numFmtId="44" fontId="4" fillId="19" borderId="0" xfId="1" applyFont="1" applyFill="1" applyAlignment="1">
      <alignment horizontal="right"/>
    </xf>
    <xf numFmtId="0" fontId="29" fillId="19" borderId="40" xfId="0" applyFont="1" applyFill="1" applyBorder="1" applyAlignment="1">
      <alignment horizontal="center" vertical="center"/>
    </xf>
    <xf numFmtId="0" fontId="31" fillId="19" borderId="0" xfId="0" applyFont="1" applyFill="1" applyAlignment="1">
      <alignment horizontal="left"/>
    </xf>
    <xf numFmtId="0" fontId="28" fillId="19" borderId="0" xfId="0" applyFont="1" applyFill="1" applyAlignment="1">
      <alignment horizontal="left"/>
    </xf>
    <xf numFmtId="14" fontId="29" fillId="19" borderId="40" xfId="0" applyNumberFormat="1" applyFont="1" applyFill="1" applyBorder="1" applyAlignment="1">
      <alignment horizontal="center" vertical="center"/>
    </xf>
    <xf numFmtId="0" fontId="21" fillId="19" borderId="40" xfId="0" applyFont="1" applyFill="1" applyBorder="1" applyAlignment="1">
      <alignment horizontal="center" vertical="center"/>
    </xf>
    <xf numFmtId="44" fontId="1" fillId="12" borderId="0" xfId="3" applyFill="1" applyAlignment="1">
      <alignment horizontal="center"/>
    </xf>
    <xf numFmtId="172" fontId="22" fillId="0" borderId="86" xfId="0" applyNumberFormat="1" applyFont="1" applyBorder="1" applyAlignment="1">
      <alignment horizontal="center" vertical="center" wrapText="1"/>
    </xf>
    <xf numFmtId="14" fontId="22" fillId="0" borderId="87" xfId="0" applyNumberFormat="1" applyFont="1" applyBorder="1" applyAlignment="1">
      <alignment horizontal="center" vertical="center" wrapText="1"/>
    </xf>
    <xf numFmtId="0" fontId="22" fillId="0" borderId="87" xfId="0" applyFont="1" applyBorder="1" applyAlignment="1">
      <alignment horizontal="center" vertical="center" wrapText="1"/>
    </xf>
    <xf numFmtId="44" fontId="22" fillId="0" borderId="87" xfId="1" applyNumberFormat="1" applyFont="1" applyBorder="1" applyAlignment="1">
      <alignment horizontal="center" vertical="center" wrapText="1"/>
    </xf>
    <xf numFmtId="3" fontId="22" fillId="0" borderId="87" xfId="0" applyNumberFormat="1" applyFont="1" applyBorder="1" applyAlignment="1">
      <alignment horizontal="center" vertical="center" wrapText="1"/>
    </xf>
    <xf numFmtId="0" fontId="21" fillId="18" borderId="54" xfId="0" applyFont="1" applyFill="1" applyBorder="1" applyAlignment="1">
      <alignment horizontal="center" vertical="center" wrapText="1"/>
    </xf>
    <xf numFmtId="0" fontId="21" fillId="18" borderId="88" xfId="0" applyFont="1" applyFill="1" applyBorder="1" applyAlignment="1">
      <alignment horizontal="center" vertical="center" wrapText="1"/>
    </xf>
    <xf numFmtId="0" fontId="21" fillId="18" borderId="89" xfId="0" applyFont="1" applyFill="1" applyBorder="1" applyAlignment="1">
      <alignment horizontal="center" vertical="center" wrapText="1"/>
    </xf>
    <xf numFmtId="172" fontId="22" fillId="0" borderId="85" xfId="0" applyNumberFormat="1" applyFont="1" applyBorder="1" applyAlignment="1">
      <alignment horizontal="center" vertical="center" wrapText="1"/>
    </xf>
    <xf numFmtId="14" fontId="22" fillId="0" borderId="84" xfId="0" applyNumberFormat="1" applyFont="1" applyBorder="1" applyAlignment="1">
      <alignment horizontal="center" vertical="center" wrapText="1"/>
    </xf>
    <xf numFmtId="0" fontId="22" fillId="0" borderId="84" xfId="0" applyFont="1" applyBorder="1" applyAlignment="1">
      <alignment horizontal="center" vertical="center" wrapText="1"/>
    </xf>
    <xf numFmtId="44" fontId="22" fillId="0" borderId="84" xfId="1" applyNumberFormat="1" applyFont="1" applyBorder="1" applyAlignment="1">
      <alignment horizontal="center" vertical="center" wrapText="1"/>
    </xf>
    <xf numFmtId="3" fontId="22" fillId="0" borderId="84" xfId="0" applyNumberFormat="1" applyFont="1" applyBorder="1" applyAlignment="1">
      <alignment horizontal="center" vertical="center" wrapText="1"/>
    </xf>
    <xf numFmtId="8" fontId="42" fillId="22" borderId="91" xfId="0" applyNumberFormat="1" applyFont="1" applyFill="1" applyBorder="1" applyAlignment="1">
      <alignment horizontal="center"/>
    </xf>
    <xf numFmtId="8" fontId="0" fillId="22" borderId="91" xfId="0" applyNumberFormat="1" applyFont="1" applyFill="1" applyBorder="1" applyAlignment="1">
      <alignment horizontal="center"/>
    </xf>
    <xf numFmtId="8" fontId="42" fillId="0" borderId="90" xfId="0" applyNumberFormat="1" applyFont="1" applyBorder="1" applyAlignment="1">
      <alignment horizontal="center"/>
    </xf>
    <xf numFmtId="8" fontId="0" fillId="0" borderId="90" xfId="0" applyNumberFormat="1" applyFont="1" applyBorder="1" applyAlignment="1">
      <alignment horizontal="center"/>
    </xf>
    <xf numFmtId="8" fontId="42" fillId="22" borderId="90" xfId="0" applyNumberFormat="1" applyFont="1" applyFill="1" applyBorder="1" applyAlignment="1">
      <alignment horizontal="center"/>
    </xf>
    <xf numFmtId="8" fontId="0" fillId="22" borderId="90" xfId="0" applyNumberFormat="1" applyFont="1" applyFill="1" applyBorder="1" applyAlignment="1">
      <alignment horizontal="center"/>
    </xf>
    <xf numFmtId="44" fontId="1" fillId="2" borderId="0" xfId="3" applyFill="1" applyAlignment="1">
      <alignment horizontal="center"/>
    </xf>
    <xf numFmtId="0" fontId="50" fillId="0" borderId="0" xfId="0" applyFont="1" applyFill="1" applyAlignment="1">
      <alignment vertical="center"/>
    </xf>
    <xf numFmtId="14" fontId="0" fillId="17" borderId="93" xfId="0" applyNumberFormat="1" applyFont="1" applyFill="1" applyBorder="1" applyAlignment="1">
      <alignment horizontal="center"/>
    </xf>
    <xf numFmtId="14" fontId="0" fillId="17" borderId="92" xfId="0" applyNumberFormat="1" applyFont="1" applyFill="1" applyBorder="1" applyAlignment="1">
      <alignment horizontal="center"/>
    </xf>
    <xf numFmtId="14" fontId="2" fillId="11" borderId="0" xfId="0" applyNumberFormat="1" applyFont="1" applyFill="1" applyBorder="1" applyAlignment="1">
      <alignment horizontal="center"/>
    </xf>
    <xf numFmtId="0" fontId="47" fillId="17" borderId="94" xfId="0" applyFont="1" applyFill="1" applyBorder="1" applyAlignment="1">
      <alignment horizontal="center" vertical="center"/>
    </xf>
    <xf numFmtId="14" fontId="47" fillId="17" borderId="94" xfId="0" applyNumberFormat="1" applyFont="1" applyFill="1" applyBorder="1" applyAlignment="1">
      <alignment horizontal="center" vertical="center"/>
    </xf>
    <xf numFmtId="0" fontId="22" fillId="0" borderId="40" xfId="0" applyFont="1" applyBorder="1" applyAlignment="1">
      <alignment horizontal="left" vertical="center"/>
    </xf>
    <xf numFmtId="0" fontId="30" fillId="0" borderId="40" xfId="0" applyFont="1" applyBorder="1" applyAlignment="1">
      <alignment horizontal="left"/>
    </xf>
    <xf numFmtId="0" fontId="10" fillId="0" borderId="0" xfId="0" applyFont="1" applyAlignment="1">
      <alignment horizontal="center"/>
    </xf>
    <xf numFmtId="167" fontId="13" fillId="2" borderId="1" xfId="0" applyNumberFormat="1" applyFont="1" applyFill="1" applyBorder="1" applyAlignment="1" applyProtection="1">
      <alignment horizontal="center" vertical="center"/>
      <protection locked="0"/>
    </xf>
    <xf numFmtId="167" fontId="13" fillId="2" borderId="2" xfId="0" applyNumberFormat="1" applyFont="1" applyFill="1" applyBorder="1" applyAlignment="1" applyProtection="1">
      <alignment horizontal="center" vertical="center"/>
      <protection locked="0"/>
    </xf>
    <xf numFmtId="165" fontId="13" fillId="3" borderId="1" xfId="0" applyNumberFormat="1" applyFont="1" applyFill="1" applyBorder="1" applyAlignment="1" applyProtection="1">
      <alignment horizontal="center" vertical="center"/>
      <protection locked="0"/>
    </xf>
    <xf numFmtId="165" fontId="13" fillId="3" borderId="3" xfId="0" applyNumberFormat="1" applyFont="1" applyFill="1" applyBorder="1" applyAlignment="1" applyProtection="1">
      <alignment horizontal="center" vertical="center"/>
      <protection locked="0"/>
    </xf>
    <xf numFmtId="0" fontId="2" fillId="5" borderId="2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1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17" fontId="21" fillId="0" borderId="30" xfId="0" applyNumberFormat="1" applyFont="1" applyBorder="1" applyAlignment="1">
      <alignment horizontal="center" vertical="center"/>
    </xf>
    <xf numFmtId="17" fontId="21" fillId="0" borderId="38" xfId="0" applyNumberFormat="1" applyFont="1" applyBorder="1" applyAlignment="1">
      <alignment horizontal="center" vertical="center"/>
    </xf>
    <xf numFmtId="17" fontId="22" fillId="0" borderId="31" xfId="0" applyNumberFormat="1" applyFont="1" applyBorder="1" applyAlignment="1">
      <alignment horizontal="center" vertical="center" wrapText="1"/>
    </xf>
    <xf numFmtId="17" fontId="22" fillId="0" borderId="32" xfId="0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1" fillId="7" borderId="21" xfId="0" applyFont="1" applyFill="1" applyBorder="1" applyAlignment="1">
      <alignment horizontal="center"/>
    </xf>
    <xf numFmtId="0" fontId="21" fillId="7" borderId="22" xfId="0" applyFont="1" applyFill="1" applyBorder="1" applyAlignment="1">
      <alignment horizontal="center"/>
    </xf>
    <xf numFmtId="0" fontId="21" fillId="7" borderId="23" xfId="0" applyFont="1" applyFill="1" applyBorder="1" applyAlignment="1">
      <alignment horizontal="center"/>
    </xf>
    <xf numFmtId="0" fontId="23" fillId="0" borderId="31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17" fontId="22" fillId="0" borderId="33" xfId="0" applyNumberFormat="1" applyFont="1" applyBorder="1" applyAlignment="1">
      <alignment horizontal="center" vertical="center" wrapText="1"/>
    </xf>
    <xf numFmtId="17" fontId="22" fillId="0" borderId="27" xfId="0" applyNumberFormat="1" applyFont="1" applyBorder="1" applyAlignment="1">
      <alignment horizontal="center" vertical="center" wrapText="1"/>
    </xf>
    <xf numFmtId="17" fontId="22" fillId="0" borderId="34" xfId="0" applyNumberFormat="1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17" fontId="21" fillId="0" borderId="61" xfId="0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17" fontId="22" fillId="0" borderId="61" xfId="0" applyNumberFormat="1" applyFont="1" applyBorder="1" applyAlignment="1">
      <alignment horizontal="center" vertical="center" wrapText="1"/>
    </xf>
    <xf numFmtId="17" fontId="22" fillId="0" borderId="65" xfId="0" applyNumberFormat="1" applyFont="1" applyBorder="1" applyAlignment="1">
      <alignment horizontal="center" vertical="center" wrapText="1"/>
    </xf>
    <xf numFmtId="17" fontId="22" fillId="0" borderId="68" xfId="0" applyNumberFormat="1" applyFont="1" applyBorder="1" applyAlignment="1">
      <alignment horizontal="center" vertical="center" wrapText="1"/>
    </xf>
    <xf numFmtId="17" fontId="21" fillId="0" borderId="25" xfId="0" applyNumberFormat="1" applyFont="1" applyBorder="1" applyAlignment="1">
      <alignment horizontal="center" vertical="center" wrapText="1"/>
    </xf>
    <xf numFmtId="17" fontId="21" fillId="0" borderId="26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/>
    </xf>
    <xf numFmtId="0" fontId="21" fillId="0" borderId="62" xfId="0" applyFont="1" applyBorder="1" applyAlignment="1">
      <alignment horizontal="center" vertical="justify" wrapText="1"/>
    </xf>
    <xf numFmtId="0" fontId="21" fillId="0" borderId="63" xfId="0" applyFont="1" applyBorder="1" applyAlignment="1">
      <alignment horizontal="center" vertical="justify" wrapText="1"/>
    </xf>
    <xf numFmtId="0" fontId="21" fillId="0" borderId="64" xfId="0" applyFont="1" applyBorder="1" applyAlignment="1">
      <alignment horizontal="center" vertical="justify" wrapText="1"/>
    </xf>
    <xf numFmtId="0" fontId="0" fillId="0" borderId="66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2" fillId="0" borderId="67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2" fontId="0" fillId="0" borderId="70" xfId="0" applyNumberFormat="1" applyBorder="1" applyAlignment="1">
      <alignment horizontal="right"/>
    </xf>
    <xf numFmtId="2" fontId="0" fillId="0" borderId="71" xfId="0" applyNumberFormat="1" applyBorder="1" applyAlignment="1">
      <alignment horizontal="right"/>
    </xf>
    <xf numFmtId="0" fontId="22" fillId="0" borderId="39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72" xfId="0" applyFont="1" applyBorder="1" applyAlignment="1">
      <alignment horizontal="center" vertical="center" wrapText="1"/>
    </xf>
    <xf numFmtId="0" fontId="0" fillId="0" borderId="70" xfId="0" applyBorder="1" applyAlignment="1">
      <alignment horizontal="right"/>
    </xf>
    <xf numFmtId="0" fontId="0" fillId="0" borderId="71" xfId="0" applyBorder="1" applyAlignment="1">
      <alignment horizontal="right"/>
    </xf>
    <xf numFmtId="2" fontId="0" fillId="0" borderId="74" xfId="0" applyNumberFormat="1" applyBorder="1" applyAlignment="1">
      <alignment horizontal="right"/>
    </xf>
    <xf numFmtId="2" fontId="0" fillId="0" borderId="75" xfId="0" applyNumberFormat="1" applyBorder="1" applyAlignment="1">
      <alignment horizontal="right"/>
    </xf>
    <xf numFmtId="2" fontId="21" fillId="0" borderId="76" xfId="0" applyNumberFormat="1" applyFont="1" applyBorder="1" applyAlignment="1">
      <alignment horizontal="right"/>
    </xf>
    <xf numFmtId="2" fontId="21" fillId="0" borderId="77" xfId="0" applyNumberFormat="1" applyFont="1" applyBorder="1" applyAlignment="1">
      <alignment horizontal="right"/>
    </xf>
    <xf numFmtId="2" fontId="21" fillId="0" borderId="27" xfId="0" applyNumberFormat="1" applyFont="1" applyBorder="1" applyAlignment="1">
      <alignment horizontal="center" vertical="center"/>
    </xf>
    <xf numFmtId="2" fontId="21" fillId="0" borderId="41" xfId="0" applyNumberFormat="1" applyFont="1" applyBorder="1" applyAlignment="1">
      <alignment horizontal="center" vertical="center"/>
    </xf>
    <xf numFmtId="2" fontId="21" fillId="0" borderId="33" xfId="0" applyNumberFormat="1" applyFont="1" applyBorder="1" applyAlignment="1">
      <alignment horizontal="center"/>
    </xf>
    <xf numFmtId="2" fontId="21" fillId="0" borderId="34" xfId="0" applyNumberFormat="1" applyFont="1" applyBorder="1" applyAlignment="1">
      <alignment horizontal="center"/>
    </xf>
    <xf numFmtId="2" fontId="21" fillId="0" borderId="79" xfId="0" applyNumberFormat="1" applyFont="1" applyBorder="1" applyAlignment="1">
      <alignment horizontal="center"/>
    </xf>
    <xf numFmtId="2" fontId="21" fillId="0" borderId="80" xfId="0" applyNumberFormat="1" applyFont="1" applyBorder="1" applyAlignment="1">
      <alignment horizontal="center"/>
    </xf>
    <xf numFmtId="0" fontId="49" fillId="20" borderId="0" xfId="0" applyFont="1" applyFill="1" applyAlignment="1">
      <alignment horizontal="center"/>
    </xf>
  </cellXfs>
  <cellStyles count="4">
    <cellStyle name="Moneda" xfId="1" builtinId="4"/>
    <cellStyle name="Moneda 2" xfId="3" xr:uid="{AD3CAF22-5B55-4C5D-888C-1442CAD1D6D2}"/>
    <cellStyle name="Normal" xfId="0" builtinId="0"/>
    <cellStyle name="Porcentaje" xfId="2" builtinId="5"/>
  </cellStyles>
  <dxfs count="28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 &quot;$&quot;\ * #,##0.00_ ;_ &quot;$&quot;\ * \-#,##0.00_ ;_ &quot;$&quot;\ * &quot;-&quot;??_ ;_ @_ 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2" formatCode="dd/mm/yyyy;@"/>
      <alignment horizontal="center" vertical="center" textRotation="0" wrapText="1" indent="0" justifyLastLine="0" shrinkToFit="0" readingOrder="0"/>
      <border diagonalUp="0" diagonalDown="0">
        <left style="thin">
          <color theme="4"/>
        </left>
        <right/>
        <top style="thin">
          <color rgb="FF000000"/>
        </top>
        <bottom/>
        <vertical/>
        <horizontal/>
      </border>
    </dxf>
    <dxf>
      <border outline="0">
        <top style="medium">
          <color auto="1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\ #,##0.00;[Red]&quot;$&quot;\ \-#,##0.00"/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\ #,##0.00;[Red]&quot;$&quot;\ \-#,##0.00"/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2" formatCode="&quot;$&quot;\ #,##0.00;[Red]&quot;$&quot;\ \-#,##0.00"/>
      <alignment horizontal="center" vertical="bottom" textRotation="0" wrapText="0" indent="0" justifyLastLine="0" shrinkToFit="0" readingOrder="0"/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0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5A2B92-800B-4A03-B518-F9178586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561975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3489646-E03D-4A19-B587-84E915E6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304800</xdr:colOff>
      <xdr:row>3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1821C1-7CCA-4FBF-B8B9-D1BA189DD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381000</xdr:colOff>
      <xdr:row>3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8C1D9F-4A5C-4680-847C-48AA2D919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685800</xdr:colOff>
      <xdr:row>3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C480B79-B6B5-44C7-A2B2-3CF33EAE0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609600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D352CE-9741-4DE0-95E4-05EC49171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542925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ECF1C0-C820-49FE-B304-FE2382027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752475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4661A3-E41E-4401-BA19-10C03AC94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600075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6B2A7C-2CEE-41C8-8049-D95E47408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352425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6803C2-B62F-42AC-8E36-DD6BC33BC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276225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ED1294-EA06-4989-B886-0D3690A2E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409575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812C88-2E08-4626-BA41-C199D53E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</xdr:col>
      <xdr:colOff>695325</xdr:colOff>
      <xdr:row>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0F928C-2B9E-4EAD-9B68-7D983B72C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/Desktop/Mi%20Excel/Planillas%20Excel%20utiles/Varios/Compras%203.0%20exceldia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Compras"/>
      <sheetName val="Tablas"/>
      <sheetName val="Importar Compras"/>
    </sheetNames>
    <sheetDataSet>
      <sheetData sheetId="0"/>
      <sheetData sheetId="1"/>
      <sheetData sheetId="2">
        <row r="2">
          <cell r="I2" t="str">
            <v>COMPROBANTES COMPRAS</v>
          </cell>
          <cell r="J2"/>
          <cell r="X2" t="str">
            <v>CODIGO OPERACIÓN COMPRAS</v>
          </cell>
          <cell r="Y2"/>
          <cell r="AG2" t="str">
            <v>DOCUMENTOS</v>
          </cell>
          <cell r="AH2"/>
          <cell r="AJ2" t="str">
            <v>MONEDAS</v>
          </cell>
          <cell r="AK2"/>
        </row>
        <row r="3">
          <cell r="I3">
            <v>1</v>
          </cell>
          <cell r="J3" t="str">
            <v>FACTURAS A</v>
          </cell>
          <cell r="X3">
            <v>0</v>
          </cell>
          <cell r="Y3" t="str">
            <v>NO CORRESPONDE</v>
          </cell>
          <cell r="AG3">
            <v>0</v>
          </cell>
          <cell r="AH3" t="str">
            <v>C I CAPITAL FEDERAL</v>
          </cell>
          <cell r="AJ3">
            <v>2</v>
          </cell>
          <cell r="AK3" t="str">
            <v>DOLAR LIBRE EEUU</v>
          </cell>
        </row>
        <row r="4">
          <cell r="I4">
            <v>2</v>
          </cell>
          <cell r="J4" t="str">
            <v>NOTAS DE DEBITO A</v>
          </cell>
          <cell r="X4" t="str">
            <v>A</v>
          </cell>
          <cell r="Y4" t="str">
            <v>NO ALCANZADO</v>
          </cell>
          <cell r="AG4">
            <v>1</v>
          </cell>
          <cell r="AH4" t="str">
            <v>C I BUENOS AIRES</v>
          </cell>
          <cell r="AJ4">
            <v>7</v>
          </cell>
          <cell r="AK4" t="str">
            <v>FLORINES HOLANDESES</v>
          </cell>
        </row>
        <row r="5">
          <cell r="I5">
            <v>3</v>
          </cell>
          <cell r="J5" t="str">
            <v>NOTAS DE CREDITO A</v>
          </cell>
          <cell r="X5" t="str">
            <v>C</v>
          </cell>
          <cell r="Y5" t="str">
            <v>OPERACIONES DE CANJE</v>
          </cell>
          <cell r="AG5">
            <v>2</v>
          </cell>
          <cell r="AH5" t="str">
            <v>C I CATAMARCA</v>
          </cell>
          <cell r="AJ5">
            <v>9</v>
          </cell>
          <cell r="AK5" t="str">
            <v>FRANCO SUIZO</v>
          </cell>
        </row>
        <row r="6">
          <cell r="I6">
            <v>4</v>
          </cell>
          <cell r="J6" t="str">
            <v>RECIBOS A</v>
          </cell>
          <cell r="X6" t="str">
            <v>E</v>
          </cell>
          <cell r="Y6" t="str">
            <v>OPERACIONES EXENTAS</v>
          </cell>
          <cell r="AG6">
            <v>3</v>
          </cell>
          <cell r="AH6" t="str">
            <v>C I CORDOBA</v>
          </cell>
          <cell r="AJ6">
            <v>10</v>
          </cell>
          <cell r="AK6" t="str">
            <v>PESOS MEJICANOS</v>
          </cell>
        </row>
        <row r="7">
          <cell r="I7">
            <v>5</v>
          </cell>
          <cell r="J7" t="str">
            <v>NOTAS DE VENTA AL CONTADO A</v>
          </cell>
          <cell r="X7" t="str">
            <v>N</v>
          </cell>
          <cell r="Y7" t="str">
            <v>NO GRAVADO</v>
          </cell>
          <cell r="AG7">
            <v>4</v>
          </cell>
          <cell r="AH7" t="str">
            <v>C I CORRIENTES</v>
          </cell>
          <cell r="AJ7">
            <v>11</v>
          </cell>
          <cell r="AK7" t="str">
            <v>PESOS URUGUAYOS</v>
          </cell>
        </row>
        <row r="8">
          <cell r="I8">
            <v>6</v>
          </cell>
          <cell r="J8" t="str">
            <v>FACTURAS B</v>
          </cell>
          <cell r="X8" t="str">
            <v>X</v>
          </cell>
          <cell r="Y8" t="str">
            <v>IMPORTACION DEL EXTERIOR</v>
          </cell>
          <cell r="AG8">
            <v>5</v>
          </cell>
          <cell r="AH8" t="str">
            <v>C I ENTRE RIOS</v>
          </cell>
          <cell r="AJ8">
            <v>12</v>
          </cell>
          <cell r="AK8" t="str">
            <v>REAL</v>
          </cell>
        </row>
        <row r="9">
          <cell r="I9">
            <v>7</v>
          </cell>
          <cell r="J9" t="str">
            <v>NOTAS DE DEBITO B</v>
          </cell>
          <cell r="X9" t="str">
            <v>Z</v>
          </cell>
          <cell r="Y9" t="str">
            <v>IMPORTACION DE ZONA FRANCA</v>
          </cell>
          <cell r="AG9">
            <v>6</v>
          </cell>
          <cell r="AH9" t="str">
            <v>C I JUJUY</v>
          </cell>
          <cell r="AJ9">
            <v>14</v>
          </cell>
          <cell r="AK9" t="str">
            <v>CORONAS DANESAS</v>
          </cell>
        </row>
        <row r="10">
          <cell r="I10">
            <v>8</v>
          </cell>
          <cell r="J10" t="str">
            <v>NOTAS DE CREDITO B</v>
          </cell>
          <cell r="X10"/>
          <cell r="Y10" t="str">
            <v>PARA AGREGAR</v>
          </cell>
          <cell r="AG10">
            <v>7</v>
          </cell>
          <cell r="AH10" t="str">
            <v>C I MENDOZA</v>
          </cell>
          <cell r="AJ10">
            <v>15</v>
          </cell>
          <cell r="AK10" t="str">
            <v>CORONAS NORUEGAS</v>
          </cell>
        </row>
        <row r="11">
          <cell r="I11">
            <v>9</v>
          </cell>
          <cell r="J11" t="str">
            <v>RECIBOS B</v>
          </cell>
          <cell r="X11"/>
          <cell r="Y11" t="str">
            <v>PARA AGREGAR</v>
          </cell>
          <cell r="AG11">
            <v>8</v>
          </cell>
          <cell r="AH11" t="str">
            <v>C I LA RIOJA</v>
          </cell>
          <cell r="AJ11">
            <v>16</v>
          </cell>
          <cell r="AK11" t="str">
            <v>CORONAS SUECAS</v>
          </cell>
        </row>
        <row r="12">
          <cell r="I12">
            <v>10</v>
          </cell>
          <cell r="J12" t="str">
            <v>NOTAS DE VENTA AL CONTADO B</v>
          </cell>
          <cell r="X12"/>
          <cell r="Y12" t="str">
            <v>PARA AGREGAR</v>
          </cell>
          <cell r="AG12">
            <v>9</v>
          </cell>
          <cell r="AH12" t="str">
            <v>C I SALTA</v>
          </cell>
          <cell r="AJ12">
            <v>18</v>
          </cell>
          <cell r="AK12" t="str">
            <v>DOLAR CANADIENSE</v>
          </cell>
        </row>
        <row r="13">
          <cell r="I13">
            <v>11</v>
          </cell>
          <cell r="J13" t="str">
            <v>FACTURAS C</v>
          </cell>
          <cell r="X13"/>
          <cell r="Y13" t="str">
            <v>PARA AGREGAR</v>
          </cell>
          <cell r="AG13">
            <v>10</v>
          </cell>
          <cell r="AH13" t="str">
            <v>C I SAN JUAN</v>
          </cell>
          <cell r="AJ13">
            <v>19</v>
          </cell>
          <cell r="AK13" t="str">
            <v>YENS</v>
          </cell>
        </row>
        <row r="14">
          <cell r="I14">
            <v>12</v>
          </cell>
          <cell r="J14" t="str">
            <v>NOTAS DE DEBITO C</v>
          </cell>
          <cell r="X14"/>
          <cell r="Y14" t="str">
            <v>PARA AGREGAR</v>
          </cell>
          <cell r="AG14">
            <v>11</v>
          </cell>
          <cell r="AH14" t="str">
            <v>C I SAN LUIS</v>
          </cell>
          <cell r="AJ14">
            <v>21</v>
          </cell>
          <cell r="AK14" t="str">
            <v>LIBRA ESTERLINA</v>
          </cell>
        </row>
        <row r="15">
          <cell r="I15">
            <v>13</v>
          </cell>
          <cell r="J15" t="str">
            <v>NOTAS DE CREDITO C</v>
          </cell>
          <cell r="AG15">
            <v>12</v>
          </cell>
          <cell r="AH15" t="str">
            <v>C I SANTA FE</v>
          </cell>
          <cell r="AJ15">
            <v>23</v>
          </cell>
          <cell r="AK15" t="str">
            <v>BOLIVAR VENEZOLANO</v>
          </cell>
        </row>
        <row r="16">
          <cell r="I16">
            <v>15</v>
          </cell>
          <cell r="J16" t="str">
            <v>RECIBOS C</v>
          </cell>
          <cell r="AG16">
            <v>13</v>
          </cell>
          <cell r="AH16" t="str">
            <v>C I SGO DEL ESTERO</v>
          </cell>
          <cell r="AJ16">
            <v>24</v>
          </cell>
          <cell r="AK16" t="str">
            <v>CORONA CHECA</v>
          </cell>
        </row>
        <row r="17">
          <cell r="I17">
            <v>16</v>
          </cell>
          <cell r="J17" t="str">
            <v>NOTAS DE VENTA AL CONTADO C</v>
          </cell>
          <cell r="AG17">
            <v>14</v>
          </cell>
          <cell r="AH17" t="str">
            <v>C I TUCUMAN</v>
          </cell>
          <cell r="AJ17">
            <v>25</v>
          </cell>
          <cell r="AK17" t="str">
            <v>DINAR YUGOSLAVO</v>
          </cell>
        </row>
        <row r="18">
          <cell r="I18">
            <v>17</v>
          </cell>
          <cell r="J18" t="str">
            <v>LIQUIDACION DE SERVICIOS PUBLICOS CLASE A</v>
          </cell>
          <cell r="AG18">
            <v>16</v>
          </cell>
          <cell r="AH18" t="str">
            <v>C I CHACO</v>
          </cell>
          <cell r="AJ18">
            <v>26</v>
          </cell>
          <cell r="AK18" t="str">
            <v>DOLAR AUSTRALIANO</v>
          </cell>
        </row>
        <row r="19">
          <cell r="I19">
            <v>18</v>
          </cell>
          <cell r="J19" t="str">
            <v>LIQUIDACION DE SERVICIOS PUBLICOS CLASE B</v>
          </cell>
          <cell r="AG19">
            <v>17</v>
          </cell>
          <cell r="AH19" t="str">
            <v>C I CHUBUT</v>
          </cell>
          <cell r="AJ19">
            <v>27</v>
          </cell>
          <cell r="AK19" t="str">
            <v>DRACMA GRIEGO</v>
          </cell>
        </row>
        <row r="20">
          <cell r="I20">
            <v>23</v>
          </cell>
          <cell r="J20" t="str">
            <v>CPTES  A  DE COMPRA PRIMARIA PARA EL SECTOR PESQUERO MARITIMO</v>
          </cell>
          <cell r="AG20">
            <v>18</v>
          </cell>
          <cell r="AH20" t="str">
            <v>C I FORMOSA</v>
          </cell>
          <cell r="AJ20">
            <v>28</v>
          </cell>
          <cell r="AK20" t="str">
            <v>FLORIN  ANTILLAS HOLANDESAS</v>
          </cell>
        </row>
        <row r="21">
          <cell r="I21">
            <v>24</v>
          </cell>
          <cell r="J21" t="str">
            <v>CPTES  A  DE COSIGNACION PRIMARIA PARA EL SECTOR PESQUERO MARITIMO</v>
          </cell>
          <cell r="AG21">
            <v>19</v>
          </cell>
          <cell r="AH21" t="str">
            <v>C I MISIONES</v>
          </cell>
          <cell r="AJ21">
            <v>29</v>
          </cell>
          <cell r="AK21" t="str">
            <v>GUARANI</v>
          </cell>
        </row>
        <row r="22">
          <cell r="I22">
            <v>25</v>
          </cell>
          <cell r="J22" t="str">
            <v>CPTES  B  DE COMPRA PRIMARIA PARA EL SECTOR PESQUERO MARITIMO</v>
          </cell>
          <cell r="AG22">
            <v>20</v>
          </cell>
          <cell r="AH22" t="str">
            <v>C I NEUQUEN</v>
          </cell>
          <cell r="AJ22">
            <v>30</v>
          </cell>
          <cell r="AK22" t="str">
            <v>SHEKEL  ISRAEL</v>
          </cell>
        </row>
        <row r="23">
          <cell r="I23">
            <v>26</v>
          </cell>
          <cell r="J23" t="str">
            <v>CPTES  B  DE CONSIGNACION PRIMARIA PARA EL SECTOR PESQUERO MARITIMO</v>
          </cell>
          <cell r="AG23">
            <v>21</v>
          </cell>
          <cell r="AH23" t="str">
            <v>C I LA PAMPA</v>
          </cell>
          <cell r="AJ23">
            <v>31</v>
          </cell>
          <cell r="AK23" t="str">
            <v>PESO BOLIVIANO</v>
          </cell>
        </row>
        <row r="24">
          <cell r="I24">
            <v>27</v>
          </cell>
          <cell r="J24" t="str">
            <v>LIQUIDACION UNICA COMERCIAL IMPOSITIVA CLASE A</v>
          </cell>
          <cell r="AG24">
            <v>22</v>
          </cell>
          <cell r="AH24" t="str">
            <v>C I RIO NEGRO</v>
          </cell>
          <cell r="AJ24">
            <v>32</v>
          </cell>
          <cell r="AK24" t="str">
            <v>PESO COLOMBIANO</v>
          </cell>
        </row>
        <row r="25">
          <cell r="I25">
            <v>28</v>
          </cell>
          <cell r="J25" t="str">
            <v>LIQUIDACION UNICA COMERCIAL IMPOSITIVA CLASE B</v>
          </cell>
          <cell r="AG25">
            <v>23</v>
          </cell>
          <cell r="AH25" t="str">
            <v>C I SANTA CRUZ</v>
          </cell>
          <cell r="AJ25">
            <v>33</v>
          </cell>
          <cell r="AK25" t="str">
            <v>PESO CHILENO</v>
          </cell>
        </row>
        <row r="26">
          <cell r="I26">
            <v>30</v>
          </cell>
          <cell r="J26" t="str">
            <v>COMPROBANTES DE COMPRA DE BIENES USADOS</v>
          </cell>
          <cell r="AG26">
            <v>24</v>
          </cell>
          <cell r="AH26" t="str">
            <v>C I TIERRA DEL FUEGO</v>
          </cell>
          <cell r="AJ26">
            <v>34</v>
          </cell>
          <cell r="AK26" t="str">
            <v>RAND SUDAFRICANO</v>
          </cell>
        </row>
        <row r="27">
          <cell r="I27">
            <v>32</v>
          </cell>
          <cell r="J27" t="str">
            <v>COMPROBANTES PARA RECICLAR MATERIALES</v>
          </cell>
          <cell r="AG27">
            <v>80</v>
          </cell>
          <cell r="AH27" t="str">
            <v>C U I T</v>
          </cell>
          <cell r="AJ27">
            <v>35</v>
          </cell>
          <cell r="AK27" t="str">
            <v>NUEVO SOL PERUANO</v>
          </cell>
        </row>
        <row r="28">
          <cell r="I28">
            <v>33</v>
          </cell>
          <cell r="J28" t="str">
            <v>LIQUIDACION PRIMARIA DE GRANOS</v>
          </cell>
          <cell r="AG28">
            <v>86</v>
          </cell>
          <cell r="AH28" t="str">
            <v>C U I L</v>
          </cell>
          <cell r="AJ28">
            <v>36</v>
          </cell>
          <cell r="AK28" t="str">
            <v>SUCRE ECUATORIANO</v>
          </cell>
        </row>
        <row r="29">
          <cell r="I29">
            <v>34</v>
          </cell>
          <cell r="J29" t="str">
            <v>COMPROBANTES A DEL APARTADO A  INCISO F  R G  N  1415</v>
          </cell>
          <cell r="AG29">
            <v>87</v>
          </cell>
          <cell r="AH29" t="str">
            <v>C D I</v>
          </cell>
          <cell r="AJ29">
            <v>39</v>
          </cell>
          <cell r="AK29" t="str">
            <v>NUEVO LEV BULGARO</v>
          </cell>
        </row>
        <row r="30">
          <cell r="I30">
            <v>35</v>
          </cell>
          <cell r="J30" t="str">
            <v>COMPROBANTES B DEL ANEXO I  APARTADO A  INC. F   RG N  1415</v>
          </cell>
          <cell r="AG30">
            <v>89</v>
          </cell>
          <cell r="AH30" t="str">
            <v>LIBRETA DE ENROLAMIENTO</v>
          </cell>
          <cell r="AJ30">
            <v>40</v>
          </cell>
          <cell r="AK30" t="str">
            <v>LEI RUMANO</v>
          </cell>
        </row>
        <row r="31">
          <cell r="I31">
            <v>36</v>
          </cell>
          <cell r="J31" t="str">
            <v>COMPROBANTES C DEL ANEXO I  APARTADO A  INC.F   R.G. N  1415</v>
          </cell>
          <cell r="AG31">
            <v>90</v>
          </cell>
          <cell r="AH31" t="str">
            <v>LIBRETA CIVICA</v>
          </cell>
          <cell r="AJ31">
            <v>41</v>
          </cell>
          <cell r="AK31" t="str">
            <v>DERECHOS ESPECIALES DE GIRO</v>
          </cell>
        </row>
        <row r="32">
          <cell r="I32">
            <v>37</v>
          </cell>
          <cell r="J32" t="str">
            <v>NOTAS DE DEBITO O DOCUMENTO EQUIVALENTE QUE CUMPLAN CON LA R.G. N  1415</v>
          </cell>
          <cell r="AG32">
            <v>91</v>
          </cell>
          <cell r="AH32" t="str">
            <v>C I EXTRANJERA</v>
          </cell>
          <cell r="AJ32">
            <v>42</v>
          </cell>
          <cell r="AK32" t="str">
            <v>PESO DOMINICANO</v>
          </cell>
        </row>
        <row r="33">
          <cell r="I33">
            <v>38</v>
          </cell>
          <cell r="J33" t="str">
            <v>NOTAS DE CREDITO O DOCUMENTO EQUIVALENTE QUE CUMPLAN CON LA R.G. N  1415</v>
          </cell>
          <cell r="AG33">
            <v>92</v>
          </cell>
          <cell r="AH33" t="str">
            <v>EN TRAMITE</v>
          </cell>
          <cell r="AJ33">
            <v>43</v>
          </cell>
          <cell r="AK33" t="str">
            <v>BALBOAS PANAMENAS</v>
          </cell>
        </row>
        <row r="34">
          <cell r="I34">
            <v>39</v>
          </cell>
          <cell r="J34" t="str">
            <v>OTROS COMPROBANTES A QUE CUMPLEN CON LA R G  1415</v>
          </cell>
          <cell r="AG34">
            <v>93</v>
          </cell>
          <cell r="AH34" t="str">
            <v>ACTA DE NACIMIENTO</v>
          </cell>
          <cell r="AJ34">
            <v>44</v>
          </cell>
          <cell r="AK34" t="str">
            <v>CORDOBA NICARAGUENSE</v>
          </cell>
        </row>
        <row r="35">
          <cell r="I35">
            <v>40</v>
          </cell>
          <cell r="J35" t="str">
            <v>OTROS COMPROBANTES B QUE CUMPLAN CON LA R.G. 1415</v>
          </cell>
          <cell r="AG35">
            <v>94</v>
          </cell>
          <cell r="AH35" t="str">
            <v>PASAPORTE</v>
          </cell>
          <cell r="AJ35">
            <v>45</v>
          </cell>
          <cell r="AK35" t="str">
            <v>DIRHAM MARROQUI</v>
          </cell>
        </row>
        <row r="36">
          <cell r="I36">
            <v>41</v>
          </cell>
          <cell r="J36" t="str">
            <v>OTROS COMPROBANTES C QUE CUMPLAN CON LA R.G. 1415</v>
          </cell>
          <cell r="AG36">
            <v>95</v>
          </cell>
          <cell r="AH36" t="str">
            <v>C I BS AS R N P</v>
          </cell>
          <cell r="AJ36">
            <v>46</v>
          </cell>
          <cell r="AK36" t="str">
            <v>LIBRA EGIPCIA</v>
          </cell>
        </row>
        <row r="37">
          <cell r="I37">
            <v>43</v>
          </cell>
          <cell r="J37" t="str">
            <v>NOTA DE CREDITO LIQUIDACION UNICA COMERCIAL IMPOSITIVA CLASE B</v>
          </cell>
          <cell r="AG37">
            <v>96</v>
          </cell>
          <cell r="AH37" t="str">
            <v>DOC NACIONAL DE IDENTIDAD</v>
          </cell>
          <cell r="AJ37">
            <v>47</v>
          </cell>
          <cell r="AK37" t="str">
            <v>RIYAL SAUDITA</v>
          </cell>
        </row>
        <row r="38">
          <cell r="I38">
            <v>45</v>
          </cell>
          <cell r="J38" t="str">
            <v>NOTA DE DEBITO LIQUIDACION UNICA COMERCIAL IMPOSITIVA CLASE A</v>
          </cell>
          <cell r="AG38">
            <v>99</v>
          </cell>
          <cell r="AH38" t="str">
            <v>SIN IDENTIFICAR / VENTA GLOBAL DIARIA</v>
          </cell>
          <cell r="AJ38">
            <v>49</v>
          </cell>
          <cell r="AK38" t="str">
            <v>GRAMOS DE ORO FINO</v>
          </cell>
        </row>
        <row r="39">
          <cell r="I39">
            <v>46</v>
          </cell>
          <cell r="J39" t="str">
            <v>NOTA DE DEBITO LIQUIDACION UNICA COMERCIAL IMPOSITIVA CLASE B</v>
          </cell>
          <cell r="AG39"/>
          <cell r="AH39" t="str">
            <v>PARA AGREGAR</v>
          </cell>
          <cell r="AJ39">
            <v>51</v>
          </cell>
          <cell r="AK39" t="str">
            <v>DOLAR DE HONG KONG</v>
          </cell>
        </row>
        <row r="40">
          <cell r="I40">
            <v>48</v>
          </cell>
          <cell r="J40" t="str">
            <v>NOTA DE CREDITO LIQUIDACION UNICA COMERCIAL IMPOSITIVA CLASE A</v>
          </cell>
          <cell r="AG40"/>
          <cell r="AH40" t="str">
            <v>PARA AGREGAR</v>
          </cell>
          <cell r="AJ40">
            <v>52</v>
          </cell>
          <cell r="AK40" t="str">
            <v>DOLAR DE SINGAPUR</v>
          </cell>
        </row>
        <row r="41">
          <cell r="I41">
            <v>49</v>
          </cell>
          <cell r="J41" t="str">
            <v>COMPROBANTES DE COMPRA DE BIENES NO REGISTRABLES A CONSUMIDORES FINALES</v>
          </cell>
          <cell r="AG41"/>
          <cell r="AH41" t="str">
            <v>PARA AGREGAR</v>
          </cell>
          <cell r="AJ41">
            <v>53</v>
          </cell>
          <cell r="AK41" t="str">
            <v>DOLAR DE JAMAICA</v>
          </cell>
        </row>
        <row r="42">
          <cell r="I42">
            <v>50</v>
          </cell>
          <cell r="J42" t="str">
            <v>RECIBO FACTURA A  REGIMEN DE FACTURA DE CREDITO</v>
          </cell>
          <cell r="AG42"/>
          <cell r="AH42" t="str">
            <v>PARA AGREGAR</v>
          </cell>
          <cell r="AJ42">
            <v>54</v>
          </cell>
          <cell r="AK42" t="str">
            <v>DOLAR DE TAIWAN</v>
          </cell>
        </row>
        <row r="43">
          <cell r="I43">
            <v>51</v>
          </cell>
          <cell r="J43" t="str">
            <v>FACTURAS M</v>
          </cell>
          <cell r="AG43"/>
          <cell r="AH43" t="str">
            <v>PARA AGREGAR</v>
          </cell>
          <cell r="AJ43">
            <v>55</v>
          </cell>
          <cell r="AK43" t="str">
            <v>QUETZAL GUATEMALTECO</v>
          </cell>
        </row>
        <row r="44">
          <cell r="I44">
            <v>52</v>
          </cell>
          <cell r="J44" t="str">
            <v>NOTAS DE DEBITO M</v>
          </cell>
          <cell r="AJ44">
            <v>56</v>
          </cell>
          <cell r="AK44" t="str">
            <v>FORINT  HUNGRIA</v>
          </cell>
        </row>
        <row r="45">
          <cell r="I45">
            <v>53</v>
          </cell>
          <cell r="J45" t="str">
            <v>NOTAS DE CREDITO M</v>
          </cell>
          <cell r="AJ45">
            <v>57</v>
          </cell>
          <cell r="AK45" t="str">
            <v>BAHT  TAILANDIA</v>
          </cell>
        </row>
        <row r="46">
          <cell r="I46">
            <v>54</v>
          </cell>
          <cell r="J46" t="str">
            <v>RECIBOS M</v>
          </cell>
          <cell r="AJ46">
            <v>59</v>
          </cell>
          <cell r="AK46" t="str">
            <v>DINAR KUWAITI</v>
          </cell>
        </row>
        <row r="47">
          <cell r="I47">
            <v>55</v>
          </cell>
          <cell r="J47" t="str">
            <v>NOTAS DE VENTA AL CONTADO M</v>
          </cell>
          <cell r="AJ47">
            <v>60</v>
          </cell>
          <cell r="AK47" t="str">
            <v>EURO</v>
          </cell>
        </row>
        <row r="48">
          <cell r="I48">
            <v>56</v>
          </cell>
          <cell r="J48" t="str">
            <v>COMPROBANTES M DEL ANEXO I  APARTADO A  INC F   R G  N  1415</v>
          </cell>
          <cell r="AJ48">
            <v>61</v>
          </cell>
          <cell r="AK48" t="str">
            <v>ZLOTY POLACO</v>
          </cell>
        </row>
        <row r="49">
          <cell r="I49">
            <v>57</v>
          </cell>
          <cell r="J49" t="str">
            <v>OTROS COMPROBANTES M QUE CUMPLAN CON LA R G  N  1415</v>
          </cell>
          <cell r="AJ49">
            <v>62</v>
          </cell>
          <cell r="AK49" t="str">
            <v>RUPIA HINDU</v>
          </cell>
        </row>
        <row r="50">
          <cell r="I50">
            <v>58</v>
          </cell>
          <cell r="J50" t="str">
            <v>CUENTAS DE VENTA Y LIQUIDO PRODUCTO M</v>
          </cell>
          <cell r="AJ50">
            <v>63</v>
          </cell>
          <cell r="AK50" t="str">
            <v>LEMPIRA HONDURENA</v>
          </cell>
        </row>
        <row r="51">
          <cell r="I51">
            <v>59</v>
          </cell>
          <cell r="J51" t="str">
            <v>LIQUIDACIONES M</v>
          </cell>
          <cell r="AJ51">
            <v>64</v>
          </cell>
          <cell r="AK51" t="str">
            <v>YUAN  REP  POP  CHINA</v>
          </cell>
        </row>
        <row r="52">
          <cell r="I52">
            <v>60</v>
          </cell>
          <cell r="J52" t="str">
            <v>CUENTAS DE VENTA Y LIQUIDO PRODUCTO A</v>
          </cell>
          <cell r="AJ52" t="str">
            <v>DOL</v>
          </cell>
          <cell r="AK52" t="str">
            <v>DOLAR ESTADOUNIDENSE</v>
          </cell>
        </row>
        <row r="53">
          <cell r="I53">
            <v>61</v>
          </cell>
          <cell r="J53" t="str">
            <v>CUENTAS DE VENTA Y LIQUIDO PRODUCTO B</v>
          </cell>
          <cell r="AJ53" t="str">
            <v>PES</v>
          </cell>
          <cell r="AK53" t="str">
            <v>PESOS ARGENTINOS</v>
          </cell>
        </row>
        <row r="54">
          <cell r="I54">
            <v>63</v>
          </cell>
          <cell r="J54" t="str">
            <v>LIQUIDACIONES A</v>
          </cell>
          <cell r="AJ54"/>
          <cell r="AK54" t="str">
            <v>PARA AGREGAR</v>
          </cell>
        </row>
        <row r="55">
          <cell r="I55">
            <v>64</v>
          </cell>
          <cell r="J55" t="str">
            <v>LIQUIDACIONES B</v>
          </cell>
          <cell r="AJ55"/>
          <cell r="AK55" t="str">
            <v>PARA AGREGAR</v>
          </cell>
        </row>
        <row r="56">
          <cell r="I56">
            <v>66</v>
          </cell>
          <cell r="J56" t="str">
            <v>DESPACHO DE IMPORTACION</v>
          </cell>
          <cell r="AJ56"/>
          <cell r="AK56" t="str">
            <v>PARA AGREGAR</v>
          </cell>
        </row>
        <row r="57">
          <cell r="I57">
            <v>70</v>
          </cell>
          <cell r="J57" t="str">
            <v>RECIBOS FACTURA DE CREDITO</v>
          </cell>
          <cell r="AJ57"/>
          <cell r="AK57" t="str">
            <v>PARA AGREGAR</v>
          </cell>
        </row>
        <row r="58">
          <cell r="I58">
            <v>81</v>
          </cell>
          <cell r="J58" t="str">
            <v>TIQUE FACTURA A   CONTROLADORES FISCALES</v>
          </cell>
          <cell r="AJ58"/>
          <cell r="AK58" t="str">
            <v>PARA AGREGAR</v>
          </cell>
        </row>
        <row r="59">
          <cell r="I59">
            <v>82</v>
          </cell>
          <cell r="J59" t="str">
            <v>TIQUE - FACTURA B</v>
          </cell>
        </row>
        <row r="60">
          <cell r="I60">
            <v>83</v>
          </cell>
          <cell r="J60" t="str">
            <v>TIQUE</v>
          </cell>
        </row>
        <row r="61">
          <cell r="I61">
            <v>90</v>
          </cell>
          <cell r="J61" t="str">
            <v>NOTA DE CREDITO OTROS COMP  QUE NO CUMPLEN CON LA R G  1415 Y SUS MODIF</v>
          </cell>
        </row>
        <row r="62">
          <cell r="I62">
            <v>99</v>
          </cell>
          <cell r="J62" t="str">
            <v>OTROS COMP  QUE NO CUMPLEN CON LA R G  1415 Y SUS MODIF</v>
          </cell>
        </row>
        <row r="63">
          <cell r="I63">
            <v>110</v>
          </cell>
          <cell r="J63" t="str">
            <v>TIQUE NOTA DE CREDITO</v>
          </cell>
        </row>
        <row r="64">
          <cell r="I64">
            <v>111</v>
          </cell>
          <cell r="J64" t="str">
            <v>TIQUE FACTURA C</v>
          </cell>
        </row>
        <row r="65">
          <cell r="I65">
            <v>112</v>
          </cell>
          <cell r="J65" t="str">
            <v>TIQUE NOTA DE CREDITO A</v>
          </cell>
        </row>
        <row r="66">
          <cell r="I66">
            <v>113</v>
          </cell>
          <cell r="J66" t="str">
            <v>TIQUE NOTA DE CREDITO B</v>
          </cell>
        </row>
        <row r="67">
          <cell r="I67">
            <v>114</v>
          </cell>
          <cell r="J67" t="str">
            <v>TIQUE NOTA DE CREDITO C</v>
          </cell>
        </row>
        <row r="68">
          <cell r="I68">
            <v>115</v>
          </cell>
          <cell r="J68" t="str">
            <v>TIQUE NOTA DE DEBITO A</v>
          </cell>
        </row>
        <row r="69">
          <cell r="I69">
            <v>116</v>
          </cell>
          <cell r="J69" t="str">
            <v>TIQUE NOTA DE DEBITO B</v>
          </cell>
        </row>
        <row r="70">
          <cell r="I70">
            <v>117</v>
          </cell>
          <cell r="J70" t="str">
            <v>TIQUE NOTA DE DEBITO C</v>
          </cell>
        </row>
        <row r="71">
          <cell r="I71">
            <v>118</v>
          </cell>
          <cell r="J71" t="str">
            <v>TIQUE FACTURA M</v>
          </cell>
        </row>
        <row r="72">
          <cell r="I72">
            <v>119</v>
          </cell>
          <cell r="J72" t="str">
            <v>TIQUE NOTA DE CREDITO M</v>
          </cell>
        </row>
        <row r="73">
          <cell r="I73">
            <v>120</v>
          </cell>
          <cell r="J73" t="str">
            <v>TIQUE NOTA DE DEBITO M</v>
          </cell>
        </row>
        <row r="74">
          <cell r="I74">
            <v>331</v>
          </cell>
          <cell r="J74" t="str">
            <v>LIQUIDACION SECUNDARIA DE GRANOS</v>
          </cell>
        </row>
        <row r="75">
          <cell r="I75">
            <v>332</v>
          </cell>
          <cell r="J75" t="str">
            <v>CERTIFICADO DE DEPOSITO DE GRANOS EN PLANTA</v>
          </cell>
        </row>
        <row r="76">
          <cell r="I76"/>
          <cell r="J76" t="str">
            <v>PARA AGREGAR</v>
          </cell>
        </row>
        <row r="77">
          <cell r="I77"/>
          <cell r="J77" t="str">
            <v>PARA AGREGAR</v>
          </cell>
        </row>
        <row r="78">
          <cell r="I78"/>
          <cell r="J78" t="str">
            <v>PARA AGREGAR</v>
          </cell>
        </row>
        <row r="79">
          <cell r="I79"/>
          <cell r="J79" t="str">
            <v>PARA AGREGAR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F54B5-458D-4036-9035-5C49FB26FD72}" name="Tabla2" displayName="Tabla2" ref="H12:K20" totalsRowShown="0" tableBorderDxfId="26">
  <autoFilter ref="H12:K20" xr:uid="{D54D6314-76DC-451C-967F-107E28C58AA9}"/>
  <tableColumns count="4">
    <tableColumn id="1" xr3:uid="{C7F06145-2609-4381-A1E3-626DD087BC53}" name="Vendedor" dataDxfId="25"/>
    <tableColumn id="2" xr3:uid="{E6B98B90-03AF-477D-8C17-338B99AD2428}" name="Zona Norte" dataDxfId="24"/>
    <tableColumn id="3" xr3:uid="{7C8ECEB0-032F-49D2-9C31-771113AF1B48}" name="Zona Sur" dataDxfId="23"/>
    <tableColumn id="4" xr3:uid="{BD9C3929-36A7-458B-9001-D68F4B178DC7}" name="Fuera de Cba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D2EC34-8602-4E8A-B999-36741EB83AC3}" name="Tabla6" displayName="Tabla6" ref="B10:I20" totalsRowShown="0" headerRowDxfId="21" tableBorderDxfId="20">
  <autoFilter ref="B10:I20" xr:uid="{08E98C58-C69B-4A16-A368-18F019DDDA6E}"/>
  <tableColumns count="8">
    <tableColumn id="1" xr3:uid="{5FE6D557-C172-46D1-B510-432A51D20E41}" name="Fecha" dataDxfId="19"/>
    <tableColumn id="2" xr3:uid="{CCB51DCC-6AB9-4707-93A0-387E7A455452}" name="Mes" dataDxfId="18"/>
    <tableColumn id="9" xr3:uid="{244F38F9-2F94-4880-B064-6728439F2BE1}" name="Concepto" dataDxfId="17"/>
    <tableColumn id="4" xr3:uid="{E8A02997-3A5F-40AA-962E-F9776E9683BA}" name="Proveedor" dataDxfId="16"/>
    <tableColumn id="5" xr3:uid="{997CE5DC-EF15-4292-89F2-1A37073698BC}" name="Nro de Factura" dataDxfId="15"/>
    <tableColumn id="6" xr3:uid="{D982A899-C3A3-4A0D-BD82-913EA891EF63}" name="Total Gasto" dataDxfId="14" dataCellStyle="Moneda"/>
    <tableColumn id="7" xr3:uid="{29D04AD2-6EB7-43BE-84AC-20DC48A67AA4}" name="Medio de pago" dataDxfId="13"/>
    <tableColumn id="8" xr3:uid="{2FDD30E0-0233-4A33-BBF3-4D3011F31C9D}" name="Estado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E4ECF2-A0C8-4152-9009-AC82A692B078}" name="Tabla3" displayName="Tabla3" ref="B10:G2009" totalsRowShown="0" headerRowDxfId="10" dataDxfId="8" headerRowBorderDxfId="9" tableBorderDxfId="7" totalsRowBorderDxfId="6">
  <autoFilter ref="B10:G2009" xr:uid="{1A45FE7C-3E4F-4656-8539-ABDE0F6548D9}"/>
  <tableColumns count="6">
    <tableColumn id="1" xr3:uid="{599F6C70-E0B6-419F-B18E-703E683F575C}" name="Fecha" dataDxfId="5"/>
    <tableColumn id="2" xr3:uid="{F6D791C5-D084-45DC-8014-E9AFA848C317}" name="Ciudad" dataDxfId="4"/>
    <tableColumn id="3" xr3:uid="{65CB06CA-6D5E-42B9-9892-058E9D66E16F}" name="Dueño" dataDxfId="3"/>
    <tableColumn id="4" xr3:uid="{FE09909C-0CBD-45D6-BE46-184F5E9D8AD7}" name="Torre" dataDxfId="2"/>
    <tableColumn id="6" xr3:uid="{1BBB1553-802E-462B-895A-AB5EA66D029B}" name="Valor Neto" dataDxfId="1" dataCellStyle="Moneda"/>
    <tableColumn id="7" xr3:uid="{50113989-E8A8-45FC-AAD1-DFC53495A74A}" name="Valor Bruto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ABA1-3EB1-4486-9AC4-A7B62A252485}">
  <sheetPr>
    <tabColor theme="9" tint="0.59999389629810485"/>
  </sheetPr>
  <dimension ref="B5:K25"/>
  <sheetViews>
    <sheetView tabSelected="1" workbookViewId="0">
      <selection activeCell="B8" sqref="B8"/>
    </sheetView>
  </sheetViews>
  <sheetFormatPr baseColWidth="10" defaultRowHeight="15" x14ac:dyDescent="0.25"/>
  <sheetData>
    <row r="5" spans="2:11" ht="24.75" customHeight="1" x14ac:dyDescent="0.25"/>
    <row r="6" spans="2:11" ht="25.5" x14ac:dyDescent="0.35">
      <c r="C6" s="1" t="s">
        <v>20</v>
      </c>
    </row>
    <row r="7" spans="2:11" ht="12" customHeight="1" x14ac:dyDescent="0.35">
      <c r="C7" s="1"/>
    </row>
    <row r="8" spans="2:11" ht="16.5" x14ac:dyDescent="0.25">
      <c r="C8" s="2"/>
    </row>
    <row r="10" spans="2:11" x14ac:dyDescent="0.25">
      <c r="E10" s="3"/>
      <c r="F10" s="4"/>
      <c r="G10" s="5"/>
    </row>
    <row r="11" spans="2:11" ht="23.25" x14ac:dyDescent="0.35">
      <c r="B11" s="258" t="s">
        <v>0</v>
      </c>
      <c r="C11" s="258"/>
      <c r="D11" s="258"/>
      <c r="E11" s="258"/>
      <c r="F11" s="258"/>
      <c r="G11" s="258"/>
    </row>
    <row r="12" spans="2:11" ht="17.25" x14ac:dyDescent="0.3">
      <c r="F12" s="6" t="s">
        <v>1</v>
      </c>
      <c r="G12" s="7" t="s">
        <v>2</v>
      </c>
      <c r="J12" s="8"/>
      <c r="K12" s="9"/>
    </row>
    <row r="13" spans="2:11" ht="15.75" thickBot="1" x14ac:dyDescent="0.3">
      <c r="G13" s="5"/>
      <c r="J13" s="8"/>
      <c r="K13" s="9"/>
    </row>
    <row r="14" spans="2:11" ht="19.5" thickBot="1" x14ac:dyDescent="0.3">
      <c r="B14" s="259" t="s">
        <v>3</v>
      </c>
      <c r="C14" s="260"/>
      <c r="D14" s="260"/>
      <c r="E14" s="10"/>
      <c r="F14" s="261">
        <f>K25+K26+K27</f>
        <v>0</v>
      </c>
      <c r="G14" s="262"/>
      <c r="H14" s="11"/>
    </row>
    <row r="15" spans="2:11" ht="15.75" thickBot="1" x14ac:dyDescent="0.3">
      <c r="C15" s="12"/>
      <c r="D15" s="13"/>
      <c r="E15" s="14"/>
      <c r="F15" s="15"/>
    </row>
    <row r="16" spans="2:11" ht="27" thickTop="1" thickBot="1" x14ac:dyDescent="0.3">
      <c r="B16" s="16" t="s">
        <v>4</v>
      </c>
      <c r="C16" s="17" t="s">
        <v>5</v>
      </c>
      <c r="D16" s="18" t="s">
        <v>6</v>
      </c>
      <c r="E16" s="19" t="s">
        <v>7</v>
      </c>
      <c r="F16" s="20" t="s">
        <v>8</v>
      </c>
      <c r="G16" s="21" t="s">
        <v>9</v>
      </c>
      <c r="J16" s="22" t="s">
        <v>10</v>
      </c>
      <c r="K16" s="23" t="s">
        <v>11</v>
      </c>
    </row>
    <row r="17" spans="2:11" x14ac:dyDescent="0.25">
      <c r="B17" s="24">
        <v>43391</v>
      </c>
      <c r="C17" s="25" t="s">
        <v>12</v>
      </c>
      <c r="D17" s="26">
        <v>1</v>
      </c>
      <c r="E17" s="27">
        <v>2000</v>
      </c>
      <c r="F17" s="28"/>
      <c r="G17" s="29">
        <f>E17-F17</f>
        <v>2000</v>
      </c>
      <c r="J17" s="30">
        <v>1</v>
      </c>
      <c r="K17" s="31" t="s">
        <v>13</v>
      </c>
    </row>
    <row r="18" spans="2:11" x14ac:dyDescent="0.25">
      <c r="B18" s="32">
        <v>43391</v>
      </c>
      <c r="C18" s="33" t="s">
        <v>14</v>
      </c>
      <c r="D18" s="34">
        <v>1</v>
      </c>
      <c r="E18" s="35">
        <v>800</v>
      </c>
      <c r="F18" s="36"/>
      <c r="G18" s="37">
        <f>IF(D18="","",SUM(E18+G17-F18))</f>
        <v>2800</v>
      </c>
      <c r="J18" s="30">
        <v>2</v>
      </c>
      <c r="K18" s="31" t="s">
        <v>15</v>
      </c>
    </row>
    <row r="19" spans="2:11" x14ac:dyDescent="0.25">
      <c r="B19" s="32">
        <v>43391</v>
      </c>
      <c r="C19" s="33" t="s">
        <v>16</v>
      </c>
      <c r="D19" s="34">
        <v>1</v>
      </c>
      <c r="E19" s="35"/>
      <c r="F19" s="36">
        <v>7000</v>
      </c>
      <c r="G19" s="37">
        <f t="shared" ref="G19:G24" si="0">IF(D19="","",SUM(E19+G18-F19))</f>
        <v>-4200</v>
      </c>
      <c r="J19" s="30">
        <v>3</v>
      </c>
      <c r="K19" s="38"/>
    </row>
    <row r="20" spans="2:11" x14ac:dyDescent="0.25">
      <c r="B20" s="32">
        <v>43391</v>
      </c>
      <c r="C20" s="33" t="s">
        <v>17</v>
      </c>
      <c r="D20" s="34">
        <v>1</v>
      </c>
      <c r="E20" s="35">
        <v>8000</v>
      </c>
      <c r="F20" s="36"/>
      <c r="G20" s="37">
        <f t="shared" si="0"/>
        <v>3800</v>
      </c>
      <c r="J20" s="30">
        <v>4</v>
      </c>
      <c r="K20" s="39"/>
    </row>
    <row r="21" spans="2:11" x14ac:dyDescent="0.25">
      <c r="B21" s="32">
        <v>43391</v>
      </c>
      <c r="C21" s="33" t="s">
        <v>18</v>
      </c>
      <c r="D21" s="34">
        <v>1</v>
      </c>
      <c r="E21" s="35"/>
      <c r="F21" s="36"/>
      <c r="G21" s="37">
        <f t="shared" si="0"/>
        <v>3800</v>
      </c>
      <c r="J21" s="30">
        <v>5</v>
      </c>
      <c r="K21" s="39"/>
    </row>
    <row r="22" spans="2:11" ht="15.75" thickBot="1" x14ac:dyDescent="0.3">
      <c r="B22" s="32"/>
      <c r="C22" s="33"/>
      <c r="D22" s="34"/>
      <c r="E22" s="35"/>
      <c r="F22" s="36"/>
      <c r="G22" s="37" t="str">
        <f t="shared" si="0"/>
        <v/>
      </c>
      <c r="J22" s="40">
        <v>6</v>
      </c>
      <c r="K22" s="41"/>
    </row>
    <row r="23" spans="2:11" ht="15.75" thickTop="1" x14ac:dyDescent="0.25">
      <c r="B23" s="32"/>
      <c r="C23" s="33"/>
      <c r="D23" s="34"/>
      <c r="E23" s="35"/>
      <c r="F23" s="36"/>
      <c r="G23" s="37" t="str">
        <f t="shared" si="0"/>
        <v/>
      </c>
    </row>
    <row r="24" spans="2:11" ht="15.75" thickBot="1" x14ac:dyDescent="0.3">
      <c r="B24" s="32"/>
      <c r="C24" s="33"/>
      <c r="D24" s="34"/>
      <c r="E24" s="35"/>
      <c r="F24" s="36"/>
      <c r="G24" s="37" t="str">
        <f t="shared" si="0"/>
        <v/>
      </c>
      <c r="J24" s="263" t="s">
        <v>19</v>
      </c>
      <c r="K24" s="263"/>
    </row>
    <row r="25" spans="2:11" ht="15.75" thickTop="1" x14ac:dyDescent="0.25"/>
  </sheetData>
  <mergeCells count="4">
    <mergeCell ref="B11:G11"/>
    <mergeCell ref="B14:D14"/>
    <mergeCell ref="F14:G14"/>
    <mergeCell ref="J24:K24"/>
  </mergeCells>
  <conditionalFormatting sqref="F14">
    <cfRule type="cellIs" dxfId="27" priority="1" operator="notBetween">
      <formula>$K$3</formula>
      <formula>$K$4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C12-E4F1-46F1-95FD-0C09C2ED1A4A}">
  <sheetPr>
    <tabColor theme="9" tint="-0.499984740745262"/>
  </sheetPr>
  <dimension ref="B6:K91"/>
  <sheetViews>
    <sheetView showGridLines="0" workbookViewId="0">
      <selection activeCell="I15" sqref="I15"/>
    </sheetView>
  </sheetViews>
  <sheetFormatPr baseColWidth="10" defaultRowHeight="15" x14ac:dyDescent="0.25"/>
  <cols>
    <col min="1" max="1" width="3.140625" customWidth="1"/>
    <col min="2" max="2" width="14.5703125" customWidth="1"/>
    <col min="3" max="3" width="14.28515625" customWidth="1"/>
    <col min="4" max="4" width="22.7109375" customWidth="1"/>
    <col min="5" max="5" width="18.140625" customWidth="1"/>
    <col min="6" max="6" width="16.5703125" customWidth="1"/>
    <col min="7" max="7" width="16.42578125" customWidth="1"/>
    <col min="8" max="8" width="16.7109375" customWidth="1"/>
    <col min="9" max="9" width="16.42578125" customWidth="1"/>
    <col min="10" max="11" width="12.42578125" bestFit="1" customWidth="1"/>
    <col min="12" max="12" width="14" bestFit="1" customWidth="1"/>
  </cols>
  <sheetData>
    <row r="6" spans="2:11" ht="25.5" x14ac:dyDescent="0.35">
      <c r="C6" s="1" t="s">
        <v>461</v>
      </c>
      <c r="D6" s="1"/>
    </row>
    <row r="7" spans="2:11" ht="25.5" x14ac:dyDescent="0.35">
      <c r="B7" s="170"/>
      <c r="C7" s="1"/>
      <c r="D7" s="1"/>
      <c r="F7" s="158"/>
      <c r="I7" s="201" t="s">
        <v>477</v>
      </c>
    </row>
    <row r="8" spans="2:11" ht="7.5" customHeight="1" x14ac:dyDescent="0.35">
      <c r="B8" s="170"/>
      <c r="C8" s="1"/>
      <c r="D8" s="1"/>
      <c r="F8" s="158"/>
    </row>
    <row r="9" spans="2:11" x14ac:dyDescent="0.25">
      <c r="B9" s="170"/>
      <c r="C9" s="185"/>
      <c r="D9" s="185"/>
      <c r="F9" s="162"/>
    </row>
    <row r="10" spans="2:11" ht="15.75" thickBot="1" x14ac:dyDescent="0.3">
      <c r="B10" s="235" t="s">
        <v>454</v>
      </c>
      <c r="C10" s="235" t="s">
        <v>455</v>
      </c>
      <c r="D10" s="235" t="s">
        <v>456</v>
      </c>
      <c r="E10" s="235" t="s">
        <v>457</v>
      </c>
      <c r="F10" s="236" t="s">
        <v>458</v>
      </c>
      <c r="G10" s="236" t="s">
        <v>459</v>
      </c>
      <c r="H10" s="236" t="s">
        <v>460</v>
      </c>
      <c r="I10" s="237" t="s">
        <v>469</v>
      </c>
      <c r="K10" t="s">
        <v>537</v>
      </c>
    </row>
    <row r="11" spans="2:11" x14ac:dyDescent="0.25">
      <c r="B11" s="238">
        <v>43556</v>
      </c>
      <c r="C11" s="239" t="s">
        <v>478</v>
      </c>
      <c r="D11" s="239"/>
      <c r="E11" s="240" t="s">
        <v>536</v>
      </c>
      <c r="F11" s="240" t="s">
        <v>525</v>
      </c>
      <c r="G11" s="241">
        <v>2484</v>
      </c>
      <c r="H11" s="242" t="s">
        <v>542</v>
      </c>
      <c r="I11" s="256" t="s">
        <v>549</v>
      </c>
      <c r="K11" t="s">
        <v>538</v>
      </c>
    </row>
    <row r="12" spans="2:11" x14ac:dyDescent="0.25">
      <c r="B12" s="230">
        <v>43557</v>
      </c>
      <c r="C12" s="231" t="s">
        <v>478</v>
      </c>
      <c r="D12" s="231"/>
      <c r="E12" s="232" t="s">
        <v>536</v>
      </c>
      <c r="F12" s="232" t="s">
        <v>526</v>
      </c>
      <c r="G12" s="233">
        <v>2484</v>
      </c>
      <c r="H12" s="234" t="s">
        <v>535</v>
      </c>
      <c r="I12" s="257" t="s">
        <v>550</v>
      </c>
      <c r="K12" t="s">
        <v>539</v>
      </c>
    </row>
    <row r="13" spans="2:11" x14ac:dyDescent="0.25">
      <c r="B13" s="230">
        <v>43558</v>
      </c>
      <c r="C13" s="231" t="s">
        <v>478</v>
      </c>
      <c r="D13" s="231"/>
      <c r="E13" s="232" t="s">
        <v>536</v>
      </c>
      <c r="F13" s="232" t="s">
        <v>527</v>
      </c>
      <c r="G13" s="233">
        <v>2484</v>
      </c>
      <c r="H13" s="234" t="s">
        <v>535</v>
      </c>
      <c r="I13" s="256" t="s">
        <v>549</v>
      </c>
    </row>
    <row r="14" spans="2:11" x14ac:dyDescent="0.25">
      <c r="B14" s="230">
        <v>43559</v>
      </c>
      <c r="C14" s="231" t="s">
        <v>478</v>
      </c>
      <c r="D14" s="231"/>
      <c r="E14" s="232" t="s">
        <v>536</v>
      </c>
      <c r="F14" s="232" t="s">
        <v>528</v>
      </c>
      <c r="G14" s="233">
        <v>2484</v>
      </c>
      <c r="H14" s="234" t="s">
        <v>535</v>
      </c>
      <c r="I14" s="257" t="s">
        <v>550</v>
      </c>
    </row>
    <row r="15" spans="2:11" x14ac:dyDescent="0.25">
      <c r="B15" s="230">
        <v>43560</v>
      </c>
      <c r="C15" s="231" t="s">
        <v>478</v>
      </c>
      <c r="D15" s="231"/>
      <c r="E15" s="232" t="s">
        <v>536</v>
      </c>
      <c r="F15" s="232" t="s">
        <v>529</v>
      </c>
      <c r="G15" s="233">
        <v>15455</v>
      </c>
      <c r="H15" s="234" t="s">
        <v>535</v>
      </c>
      <c r="I15" s="256" t="s">
        <v>551</v>
      </c>
    </row>
    <row r="16" spans="2:11" x14ac:dyDescent="0.25">
      <c r="B16" s="230">
        <v>43561</v>
      </c>
      <c r="C16" s="231" t="s">
        <v>478</v>
      </c>
      <c r="D16" s="231"/>
      <c r="E16" s="232" t="s">
        <v>536</v>
      </c>
      <c r="F16" s="232" t="s">
        <v>530</v>
      </c>
      <c r="G16" s="233">
        <v>2585</v>
      </c>
      <c r="H16" s="234" t="s">
        <v>535</v>
      </c>
      <c r="I16" s="257" t="s">
        <v>550</v>
      </c>
    </row>
    <row r="17" spans="2:9" x14ac:dyDescent="0.25">
      <c r="B17" s="230">
        <v>43562</v>
      </c>
      <c r="C17" s="231" t="s">
        <v>478</v>
      </c>
      <c r="D17" s="231"/>
      <c r="E17" s="232" t="s">
        <v>536</v>
      </c>
      <c r="F17" s="232" t="s">
        <v>531</v>
      </c>
      <c r="G17" s="233">
        <v>2584</v>
      </c>
      <c r="H17" s="234" t="s">
        <v>535</v>
      </c>
      <c r="I17" s="256" t="s">
        <v>549</v>
      </c>
    </row>
    <row r="18" spans="2:9" x14ac:dyDescent="0.25">
      <c r="B18" s="230">
        <v>43563</v>
      </c>
      <c r="C18" s="231" t="s">
        <v>478</v>
      </c>
      <c r="D18" s="231"/>
      <c r="E18" s="232" t="s">
        <v>536</v>
      </c>
      <c r="F18" s="232" t="s">
        <v>532</v>
      </c>
      <c r="G18" s="233">
        <v>1487</v>
      </c>
      <c r="H18" s="234" t="s">
        <v>535</v>
      </c>
      <c r="I18" s="257" t="s">
        <v>550</v>
      </c>
    </row>
    <row r="19" spans="2:9" x14ac:dyDescent="0.25">
      <c r="B19" s="230">
        <v>43564</v>
      </c>
      <c r="C19" s="231" t="s">
        <v>478</v>
      </c>
      <c r="D19" s="231"/>
      <c r="E19" s="232" t="s">
        <v>536</v>
      </c>
      <c r="F19" s="232" t="s">
        <v>533</v>
      </c>
      <c r="G19" s="233">
        <v>2157</v>
      </c>
      <c r="H19" s="234" t="s">
        <v>535</v>
      </c>
      <c r="I19" s="256" t="s">
        <v>551</v>
      </c>
    </row>
    <row r="20" spans="2:9" x14ac:dyDescent="0.25">
      <c r="B20" s="230">
        <v>43565</v>
      </c>
      <c r="C20" s="231" t="s">
        <v>478</v>
      </c>
      <c r="D20" s="231"/>
      <c r="E20" s="232" t="s">
        <v>536</v>
      </c>
      <c r="F20" s="232" t="s">
        <v>534</v>
      </c>
      <c r="G20" s="233">
        <v>8525</v>
      </c>
      <c r="H20" s="234" t="s">
        <v>535</v>
      </c>
      <c r="I20" s="257" t="s">
        <v>550</v>
      </c>
    </row>
    <row r="21" spans="2:9" x14ac:dyDescent="0.25">
      <c r="B21" s="170"/>
      <c r="C21" s="170"/>
      <c r="D21" s="170"/>
    </row>
    <row r="22" spans="2:9" x14ac:dyDescent="0.25">
      <c r="B22" s="170"/>
      <c r="C22" s="170"/>
      <c r="D22" s="170"/>
    </row>
    <row r="23" spans="2:9" x14ac:dyDescent="0.25">
      <c r="B23" s="170"/>
      <c r="C23" s="170"/>
      <c r="D23" s="170"/>
    </row>
    <row r="24" spans="2:9" x14ac:dyDescent="0.25">
      <c r="B24" s="170"/>
      <c r="C24" s="170"/>
      <c r="D24" s="170"/>
    </row>
    <row r="25" spans="2:9" x14ac:dyDescent="0.25">
      <c r="B25" s="170"/>
      <c r="C25" s="170"/>
      <c r="D25" s="170"/>
    </row>
    <row r="26" spans="2:9" x14ac:dyDescent="0.25">
      <c r="B26" s="170"/>
      <c r="C26" s="170"/>
      <c r="D26" s="170"/>
      <c r="F26" s="158"/>
    </row>
    <row r="27" spans="2:9" x14ac:dyDescent="0.25">
      <c r="B27" s="170"/>
      <c r="C27" s="170"/>
      <c r="D27" s="170"/>
    </row>
    <row r="28" spans="2:9" x14ac:dyDescent="0.25">
      <c r="B28" s="170"/>
      <c r="C28" s="170"/>
      <c r="D28" s="170"/>
      <c r="F28" s="158"/>
    </row>
    <row r="29" spans="2:9" x14ac:dyDescent="0.25">
      <c r="B29" s="170"/>
      <c r="C29" s="170"/>
      <c r="D29" s="170"/>
    </row>
    <row r="30" spans="2:9" x14ac:dyDescent="0.25">
      <c r="B30" s="170"/>
      <c r="C30" s="170"/>
      <c r="D30" s="170"/>
    </row>
    <row r="31" spans="2:9" x14ac:dyDescent="0.25">
      <c r="B31" s="170"/>
      <c r="C31" s="170"/>
      <c r="D31" s="170"/>
    </row>
    <row r="32" spans="2:9" x14ac:dyDescent="0.25">
      <c r="B32" s="170"/>
      <c r="C32" s="170"/>
      <c r="D32" s="170"/>
    </row>
    <row r="33" spans="2:6" x14ac:dyDescent="0.25">
      <c r="B33" s="170"/>
      <c r="C33" s="170"/>
      <c r="D33" s="170"/>
    </row>
    <row r="34" spans="2:6" x14ac:dyDescent="0.25">
      <c r="B34" s="170"/>
      <c r="C34" s="170"/>
      <c r="D34" s="170"/>
    </row>
    <row r="35" spans="2:6" x14ac:dyDescent="0.25">
      <c r="B35" s="170"/>
      <c r="C35" s="170"/>
      <c r="D35" s="170"/>
    </row>
    <row r="36" spans="2:6" x14ac:dyDescent="0.25">
      <c r="B36" s="170"/>
      <c r="C36" s="170"/>
      <c r="D36" s="170"/>
    </row>
    <row r="37" spans="2:6" x14ac:dyDescent="0.25">
      <c r="B37" s="170"/>
      <c r="C37" s="170"/>
      <c r="D37" s="170"/>
    </row>
    <row r="38" spans="2:6" x14ac:dyDescent="0.25">
      <c r="B38" s="170"/>
      <c r="C38" s="170"/>
      <c r="D38" s="170"/>
    </row>
    <row r="39" spans="2:6" x14ac:dyDescent="0.25">
      <c r="B39" s="170"/>
      <c r="C39" s="170"/>
      <c r="D39" s="170"/>
    </row>
    <row r="40" spans="2:6" x14ac:dyDescent="0.25">
      <c r="B40" s="170"/>
      <c r="C40" s="170"/>
      <c r="D40" s="170"/>
    </row>
    <row r="41" spans="2:6" x14ac:dyDescent="0.25">
      <c r="B41" s="170"/>
      <c r="C41" s="170"/>
      <c r="D41" s="170"/>
      <c r="F41" s="158"/>
    </row>
    <row r="42" spans="2:6" x14ac:dyDescent="0.25">
      <c r="B42" s="170"/>
      <c r="C42" s="170"/>
      <c r="D42" s="170"/>
      <c r="F42" s="158"/>
    </row>
    <row r="43" spans="2:6" x14ac:dyDescent="0.25">
      <c r="B43" s="170"/>
      <c r="C43" s="170"/>
      <c r="D43" s="170"/>
    </row>
    <row r="44" spans="2:6" x14ac:dyDescent="0.25">
      <c r="B44" s="170"/>
      <c r="C44" s="170"/>
      <c r="D44" s="170"/>
    </row>
    <row r="45" spans="2:6" x14ac:dyDescent="0.25">
      <c r="B45" s="170"/>
      <c r="C45" s="170"/>
      <c r="D45" s="170"/>
    </row>
    <row r="46" spans="2:6" x14ac:dyDescent="0.25">
      <c r="B46" s="170"/>
      <c r="C46" s="170"/>
      <c r="D46" s="170"/>
    </row>
    <row r="47" spans="2:6" x14ac:dyDescent="0.25">
      <c r="B47" s="170"/>
      <c r="C47" s="170"/>
      <c r="D47" s="170"/>
    </row>
    <row r="48" spans="2:6" x14ac:dyDescent="0.25">
      <c r="B48" s="170"/>
      <c r="C48" s="170"/>
      <c r="D48" s="170"/>
      <c r="F48" s="158"/>
    </row>
    <row r="49" spans="2:6" x14ac:dyDescent="0.25">
      <c r="B49" s="170"/>
      <c r="C49" s="170"/>
      <c r="D49" s="170"/>
      <c r="F49" s="158"/>
    </row>
    <row r="50" spans="2:6" x14ac:dyDescent="0.25">
      <c r="B50" s="170"/>
      <c r="C50" s="170"/>
      <c r="D50" s="170"/>
      <c r="F50" s="158"/>
    </row>
    <row r="51" spans="2:6" x14ac:dyDescent="0.25">
      <c r="B51" s="170"/>
      <c r="C51" s="170"/>
      <c r="D51" s="170"/>
      <c r="F51" s="158"/>
    </row>
    <row r="52" spans="2:6" x14ac:dyDescent="0.25">
      <c r="B52" s="170"/>
      <c r="C52" s="170"/>
      <c r="D52" s="170"/>
      <c r="F52" s="158"/>
    </row>
    <row r="53" spans="2:6" x14ac:dyDescent="0.25">
      <c r="B53" s="170"/>
      <c r="C53" s="170"/>
      <c r="D53" s="170"/>
      <c r="F53" s="158"/>
    </row>
    <row r="54" spans="2:6" x14ac:dyDescent="0.25">
      <c r="B54" s="170"/>
      <c r="C54" s="170"/>
      <c r="D54" s="170"/>
    </row>
    <row r="55" spans="2:6" x14ac:dyDescent="0.25">
      <c r="B55" s="170"/>
      <c r="C55" s="170"/>
      <c r="D55" s="170"/>
      <c r="F55" s="158"/>
    </row>
    <row r="56" spans="2:6" x14ac:dyDescent="0.25">
      <c r="B56" s="170"/>
      <c r="C56" s="170"/>
      <c r="D56" s="170"/>
      <c r="F56" s="158"/>
    </row>
    <row r="57" spans="2:6" x14ac:dyDescent="0.25">
      <c r="B57" s="170"/>
      <c r="C57" s="170"/>
      <c r="D57" s="170"/>
      <c r="F57" s="158"/>
    </row>
    <row r="58" spans="2:6" x14ac:dyDescent="0.25">
      <c r="B58" s="170"/>
      <c r="C58" s="170"/>
      <c r="D58" s="170"/>
      <c r="F58" s="158"/>
    </row>
    <row r="59" spans="2:6" x14ac:dyDescent="0.25">
      <c r="B59" s="170"/>
      <c r="C59" s="170"/>
      <c r="D59" s="170"/>
      <c r="F59" s="158"/>
    </row>
    <row r="60" spans="2:6" x14ac:dyDescent="0.25">
      <c r="B60" s="170"/>
      <c r="C60" s="170"/>
      <c r="D60" s="170"/>
      <c r="F60" s="158"/>
    </row>
    <row r="61" spans="2:6" x14ac:dyDescent="0.25">
      <c r="B61" s="170"/>
      <c r="C61" s="170"/>
      <c r="D61" s="170"/>
      <c r="F61" s="158"/>
    </row>
    <row r="62" spans="2:6" x14ac:dyDescent="0.25">
      <c r="B62" s="170"/>
      <c r="C62" s="170"/>
      <c r="D62" s="170"/>
    </row>
    <row r="63" spans="2:6" x14ac:dyDescent="0.25">
      <c r="B63" s="170"/>
      <c r="C63" s="170"/>
      <c r="D63" s="170"/>
    </row>
    <row r="64" spans="2:6" x14ac:dyDescent="0.25">
      <c r="B64" s="170"/>
      <c r="C64" s="170"/>
      <c r="D64" s="170"/>
    </row>
    <row r="65" spans="2:6" x14ac:dyDescent="0.25">
      <c r="B65" s="170"/>
      <c r="C65" s="175"/>
      <c r="D65" s="175"/>
    </row>
    <row r="66" spans="2:6" x14ac:dyDescent="0.25">
      <c r="B66" s="170"/>
      <c r="C66" s="170"/>
      <c r="D66" s="170"/>
    </row>
    <row r="67" spans="2:6" x14ac:dyDescent="0.25">
      <c r="B67" s="170"/>
      <c r="C67" s="170"/>
      <c r="D67" s="170"/>
      <c r="E67" s="8"/>
      <c r="F67" s="158"/>
    </row>
    <row r="68" spans="2:6" x14ac:dyDescent="0.25">
      <c r="B68" s="170"/>
      <c r="C68" s="170"/>
      <c r="D68" s="170"/>
      <c r="E68" s="8"/>
      <c r="F68" s="158"/>
    </row>
    <row r="69" spans="2:6" x14ac:dyDescent="0.25">
      <c r="B69" s="170"/>
      <c r="C69" s="170"/>
      <c r="D69" s="170"/>
      <c r="F69" s="158"/>
    </row>
    <row r="70" spans="2:6" x14ac:dyDescent="0.25">
      <c r="B70" s="170"/>
      <c r="C70" s="170"/>
      <c r="D70" s="170"/>
      <c r="F70" s="158"/>
    </row>
    <row r="71" spans="2:6" x14ac:dyDescent="0.25">
      <c r="B71" s="170"/>
      <c r="C71" s="170"/>
      <c r="D71" s="170"/>
      <c r="F71" s="158"/>
    </row>
    <row r="72" spans="2:6" x14ac:dyDescent="0.25">
      <c r="B72" s="170"/>
      <c r="C72" s="170"/>
      <c r="D72" s="170"/>
      <c r="F72" s="158"/>
    </row>
    <row r="73" spans="2:6" x14ac:dyDescent="0.25">
      <c r="B73" s="170"/>
      <c r="C73" s="170"/>
      <c r="D73" s="170"/>
      <c r="F73" s="158"/>
    </row>
    <row r="74" spans="2:6" x14ac:dyDescent="0.25">
      <c r="B74" s="170"/>
      <c r="C74" s="170"/>
      <c r="D74" s="170"/>
      <c r="F74" s="158"/>
    </row>
    <row r="75" spans="2:6" x14ac:dyDescent="0.25">
      <c r="B75" s="170"/>
      <c r="C75" s="170"/>
      <c r="D75" s="170"/>
      <c r="F75" s="158"/>
    </row>
    <row r="76" spans="2:6" x14ac:dyDescent="0.25">
      <c r="B76" s="170"/>
      <c r="C76" s="170"/>
      <c r="D76" s="170"/>
      <c r="F76" s="158"/>
    </row>
    <row r="77" spans="2:6" x14ac:dyDescent="0.25">
      <c r="B77" s="170"/>
      <c r="C77" s="170"/>
      <c r="D77" s="170"/>
      <c r="F77" s="158"/>
    </row>
    <row r="78" spans="2:6" x14ac:dyDescent="0.25">
      <c r="B78" s="170"/>
      <c r="C78" s="170"/>
      <c r="D78" s="170"/>
      <c r="F78" s="158"/>
    </row>
    <row r="79" spans="2:6" x14ac:dyDescent="0.25">
      <c r="B79" s="170"/>
      <c r="C79" s="170"/>
      <c r="D79" s="170"/>
      <c r="F79" s="158"/>
    </row>
    <row r="80" spans="2:6" x14ac:dyDescent="0.25">
      <c r="B80" s="170"/>
      <c r="C80" s="170"/>
      <c r="D80" s="170"/>
      <c r="F80" s="158"/>
    </row>
    <row r="81" spans="2:6" x14ac:dyDescent="0.25">
      <c r="B81" s="170"/>
      <c r="C81" s="170"/>
      <c r="D81" s="170"/>
      <c r="F81" s="158"/>
    </row>
    <row r="82" spans="2:6" x14ac:dyDescent="0.25">
      <c r="B82" s="170"/>
      <c r="C82" s="170"/>
      <c r="D82" s="170"/>
    </row>
    <row r="83" spans="2:6" x14ac:dyDescent="0.25">
      <c r="B83" s="170"/>
      <c r="C83" s="170"/>
      <c r="D83" s="170"/>
    </row>
    <row r="84" spans="2:6" x14ac:dyDescent="0.25">
      <c r="B84" s="170"/>
      <c r="C84" s="170"/>
      <c r="D84" s="170"/>
      <c r="F84" s="158"/>
    </row>
    <row r="85" spans="2:6" x14ac:dyDescent="0.25">
      <c r="B85" s="170"/>
      <c r="C85" s="170"/>
      <c r="D85" s="170"/>
      <c r="F85" s="158"/>
    </row>
    <row r="86" spans="2:6" x14ac:dyDescent="0.25">
      <c r="B86" s="170"/>
      <c r="C86" s="170"/>
      <c r="D86" s="170"/>
      <c r="F86" s="158"/>
    </row>
    <row r="87" spans="2:6" x14ac:dyDescent="0.25">
      <c r="B87" s="170"/>
      <c r="C87" s="170"/>
      <c r="D87" s="170"/>
      <c r="F87" s="158"/>
    </row>
    <row r="88" spans="2:6" x14ac:dyDescent="0.25">
      <c r="B88" s="170"/>
      <c r="C88" s="170"/>
      <c r="D88" s="170"/>
      <c r="F88" s="158"/>
    </row>
    <row r="89" spans="2:6" x14ac:dyDescent="0.25">
      <c r="B89" s="170"/>
      <c r="C89" s="170"/>
      <c r="D89" s="170"/>
      <c r="F89" s="158"/>
    </row>
    <row r="90" spans="2:6" x14ac:dyDescent="0.25">
      <c r="B90" s="170"/>
      <c r="C90" s="170"/>
      <c r="D90" s="170"/>
      <c r="F90" s="158"/>
    </row>
    <row r="91" spans="2:6" x14ac:dyDescent="0.25">
      <c r="B91" s="170"/>
      <c r="C91" s="170"/>
      <c r="D91" s="170"/>
      <c r="F91" s="158"/>
    </row>
  </sheetData>
  <dataValidations count="2">
    <dataValidation allowBlank="1" showErrorMessage="1" errorTitle="Error" error="Debe ingresar una fecha valida con el formato dd/mm/aaaa" sqref="B11:D20" xr:uid="{FCBFC1AD-21BE-4365-91A3-B5658C790693}"/>
    <dataValidation type="list" allowBlank="1" showInputMessage="1" showErrorMessage="1" sqref="I11:I20" xr:uid="{4D57DB58-6388-40B1-B100-30FFF908F2BE}">
      <formula1>"PAGADO,A PAGAR,RECHAZADO"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2BCD-7628-4D50-BBA5-23032295AD70}">
  <sheetPr>
    <tabColor theme="9" tint="-0.499984740745262"/>
  </sheetPr>
  <dimension ref="B3:J76"/>
  <sheetViews>
    <sheetView showGridLines="0" workbookViewId="0">
      <selection activeCell="K13" sqref="K13"/>
    </sheetView>
  </sheetViews>
  <sheetFormatPr baseColWidth="10" defaultRowHeight="15" x14ac:dyDescent="0.25"/>
  <cols>
    <col min="1" max="1" width="3.140625" customWidth="1"/>
    <col min="2" max="2" width="14.5703125" customWidth="1"/>
    <col min="3" max="3" width="17.140625" customWidth="1"/>
    <col min="4" max="4" width="24.5703125" customWidth="1"/>
    <col min="5" max="5" width="18.140625" customWidth="1"/>
    <col min="6" max="6" width="15.7109375" customWidth="1"/>
    <col min="7" max="9" width="16.42578125" customWidth="1"/>
    <col min="10" max="10" width="14.85546875" customWidth="1"/>
    <col min="11" max="11" width="12.42578125" bestFit="1" customWidth="1"/>
    <col min="12" max="12" width="14" bestFit="1" customWidth="1"/>
  </cols>
  <sheetData>
    <row r="3" spans="2:10" ht="19.5" x14ac:dyDescent="0.3">
      <c r="I3" s="201"/>
    </row>
    <row r="6" spans="2:10" ht="25.5" x14ac:dyDescent="0.35">
      <c r="C6" s="1" t="s">
        <v>540</v>
      </c>
    </row>
    <row r="7" spans="2:10" ht="25.5" x14ac:dyDescent="0.35">
      <c r="B7" s="170"/>
      <c r="C7" s="1"/>
      <c r="D7" s="174"/>
      <c r="F7" s="158"/>
      <c r="H7" s="201" t="s">
        <v>476</v>
      </c>
    </row>
    <row r="8" spans="2:10" x14ac:dyDescent="0.25">
      <c r="B8" s="170"/>
      <c r="C8" s="170"/>
      <c r="D8" s="174"/>
    </row>
    <row r="9" spans="2:10" x14ac:dyDescent="0.25">
      <c r="B9" s="170"/>
      <c r="C9" s="170"/>
      <c r="D9" s="174"/>
    </row>
    <row r="10" spans="2:10" ht="25.5" x14ac:dyDescent="0.25">
      <c r="B10" s="197" t="s">
        <v>462</v>
      </c>
      <c r="C10" s="198" t="s">
        <v>463</v>
      </c>
      <c r="D10" s="198" t="s">
        <v>458</v>
      </c>
      <c r="E10" s="197" t="s">
        <v>464</v>
      </c>
      <c r="F10" s="198" t="s">
        <v>465</v>
      </c>
      <c r="G10" s="198" t="s">
        <v>466</v>
      </c>
      <c r="H10" s="198" t="s">
        <v>467</v>
      </c>
      <c r="I10" s="198" t="s">
        <v>468</v>
      </c>
      <c r="J10" s="198" t="s">
        <v>469</v>
      </c>
    </row>
    <row r="11" spans="2:10" x14ac:dyDescent="0.25">
      <c r="B11" s="199">
        <f ca="1">TODAY()-15</f>
        <v>43579</v>
      </c>
      <c r="C11" s="196" t="s">
        <v>471</v>
      </c>
      <c r="D11" s="196" t="s">
        <v>472</v>
      </c>
      <c r="E11" s="199">
        <f ca="1">TODAY()</f>
        <v>43594</v>
      </c>
      <c r="F11" s="196"/>
      <c r="G11" s="196"/>
      <c r="H11" s="196"/>
      <c r="I11" s="200"/>
      <c r="J11" s="196" t="s">
        <v>475</v>
      </c>
    </row>
    <row r="12" spans="2:10" x14ac:dyDescent="0.25">
      <c r="B12" s="199">
        <f ca="1">TODAY()-15</f>
        <v>43579</v>
      </c>
      <c r="C12" s="196" t="s">
        <v>473</v>
      </c>
      <c r="D12" s="196" t="s">
        <v>474</v>
      </c>
      <c r="E12" s="199">
        <f ca="1">TODAY()-5</f>
        <v>43589</v>
      </c>
      <c r="F12" s="196"/>
      <c r="G12" s="196"/>
      <c r="H12" s="196"/>
      <c r="I12" s="200"/>
      <c r="J12" s="196" t="s">
        <v>475</v>
      </c>
    </row>
    <row r="13" spans="2:10" x14ac:dyDescent="0.25">
      <c r="B13" s="199">
        <f ca="1">TODAY()-15</f>
        <v>43579</v>
      </c>
      <c r="C13" s="196" t="s">
        <v>471</v>
      </c>
      <c r="D13" s="196" t="s">
        <v>523</v>
      </c>
      <c r="E13" s="199">
        <f ca="1">TODAY()</f>
        <v>43594</v>
      </c>
      <c r="F13" s="196"/>
      <c r="G13" s="196"/>
      <c r="H13" s="196"/>
      <c r="I13" s="200"/>
      <c r="J13" s="196" t="s">
        <v>470</v>
      </c>
    </row>
    <row r="14" spans="2:10" x14ac:dyDescent="0.25">
      <c r="B14" s="199">
        <f ca="1">TODAY()-15</f>
        <v>43579</v>
      </c>
      <c r="C14" s="196" t="s">
        <v>473</v>
      </c>
      <c r="D14" s="196" t="s">
        <v>524</v>
      </c>
      <c r="E14" s="199">
        <f ca="1">TODAY()-5</f>
        <v>43589</v>
      </c>
      <c r="F14" s="196"/>
      <c r="G14" s="196"/>
      <c r="H14" s="196"/>
      <c r="I14" s="200"/>
      <c r="J14" s="196" t="s">
        <v>470</v>
      </c>
    </row>
    <row r="15" spans="2:10" x14ac:dyDescent="0.25">
      <c r="B15" s="170"/>
      <c r="C15" s="170"/>
      <c r="D15" s="174"/>
    </row>
    <row r="16" spans="2:10" x14ac:dyDescent="0.25">
      <c r="B16" s="170"/>
      <c r="C16" s="170"/>
      <c r="D16" s="174"/>
    </row>
    <row r="17" spans="2:6" x14ac:dyDescent="0.25">
      <c r="B17" s="170"/>
      <c r="C17" s="170"/>
      <c r="D17" s="174"/>
    </row>
    <row r="18" spans="2:6" x14ac:dyDescent="0.25">
      <c r="B18" s="170"/>
      <c r="C18" s="170"/>
      <c r="D18" s="174"/>
    </row>
    <row r="19" spans="2:6" x14ac:dyDescent="0.25">
      <c r="B19" s="170"/>
      <c r="C19" s="170"/>
      <c r="D19" s="174"/>
    </row>
    <row r="20" spans="2:6" x14ac:dyDescent="0.25">
      <c r="B20" s="170"/>
      <c r="C20" s="170"/>
      <c r="D20" s="174"/>
    </row>
    <row r="21" spans="2:6" x14ac:dyDescent="0.25">
      <c r="B21" s="170"/>
      <c r="C21" s="170"/>
      <c r="D21" s="174"/>
    </row>
    <row r="22" spans="2:6" x14ac:dyDescent="0.25">
      <c r="B22" s="170"/>
      <c r="C22" s="170"/>
      <c r="D22" s="174"/>
    </row>
    <row r="23" spans="2:6" x14ac:dyDescent="0.25">
      <c r="B23" s="170"/>
      <c r="C23" s="170"/>
      <c r="D23" s="174"/>
    </row>
    <row r="24" spans="2:6" x14ac:dyDescent="0.25">
      <c r="B24" s="170"/>
      <c r="C24" s="170"/>
      <c r="D24" s="174"/>
    </row>
    <row r="25" spans="2:6" x14ac:dyDescent="0.25">
      <c r="B25" s="170"/>
      <c r="C25" s="170"/>
      <c r="D25" s="174"/>
    </row>
    <row r="26" spans="2:6" x14ac:dyDescent="0.25">
      <c r="B26" s="170"/>
      <c r="C26" s="170"/>
      <c r="D26" s="174"/>
      <c r="F26" s="158"/>
    </row>
    <row r="27" spans="2:6" x14ac:dyDescent="0.25">
      <c r="B27" s="170"/>
      <c r="C27" s="170"/>
      <c r="D27" s="174"/>
      <c r="F27" s="158"/>
    </row>
    <row r="28" spans="2:6" x14ac:dyDescent="0.25">
      <c r="B28" s="170"/>
      <c r="C28" s="170"/>
      <c r="D28" s="174"/>
    </row>
    <row r="29" spans="2:6" x14ac:dyDescent="0.25">
      <c r="B29" s="170"/>
      <c r="C29" s="170"/>
      <c r="D29" s="174"/>
    </row>
    <row r="30" spans="2:6" x14ac:dyDescent="0.25">
      <c r="B30" s="170"/>
      <c r="C30" s="170"/>
      <c r="D30" s="174"/>
    </row>
    <row r="31" spans="2:6" x14ac:dyDescent="0.25">
      <c r="B31" s="170"/>
      <c r="C31" s="170"/>
      <c r="D31" s="174"/>
    </row>
    <row r="32" spans="2:6" x14ac:dyDescent="0.25">
      <c r="B32" s="170"/>
      <c r="C32" s="170"/>
      <c r="D32" s="174"/>
    </row>
    <row r="33" spans="2:6" x14ac:dyDescent="0.25">
      <c r="B33" s="170"/>
      <c r="C33" s="170"/>
      <c r="D33" s="174"/>
      <c r="F33" s="158"/>
    </row>
    <row r="34" spans="2:6" x14ac:dyDescent="0.25">
      <c r="B34" s="170"/>
      <c r="C34" s="170"/>
      <c r="D34" s="174"/>
      <c r="F34" s="158"/>
    </row>
    <row r="35" spans="2:6" x14ac:dyDescent="0.25">
      <c r="B35" s="170"/>
      <c r="C35" s="170"/>
      <c r="D35" s="174"/>
      <c r="F35" s="158"/>
    </row>
    <row r="36" spans="2:6" x14ac:dyDescent="0.25">
      <c r="B36" s="170"/>
      <c r="C36" s="170"/>
      <c r="D36" s="174"/>
      <c r="F36" s="158"/>
    </row>
    <row r="37" spans="2:6" x14ac:dyDescent="0.25">
      <c r="B37" s="170"/>
      <c r="C37" s="170"/>
      <c r="D37" s="174"/>
      <c r="F37" s="158"/>
    </row>
    <row r="38" spans="2:6" x14ac:dyDescent="0.25">
      <c r="B38" s="170"/>
      <c r="C38" s="170"/>
      <c r="D38" s="174"/>
      <c r="F38" s="158"/>
    </row>
    <row r="39" spans="2:6" x14ac:dyDescent="0.25">
      <c r="B39" s="170"/>
      <c r="C39" s="170"/>
      <c r="D39" s="174"/>
    </row>
    <row r="40" spans="2:6" x14ac:dyDescent="0.25">
      <c r="B40" s="170"/>
      <c r="C40" s="170"/>
      <c r="D40" s="174"/>
      <c r="F40" s="158"/>
    </row>
    <row r="41" spans="2:6" x14ac:dyDescent="0.25">
      <c r="B41" s="170"/>
      <c r="C41" s="170"/>
      <c r="D41" s="174"/>
      <c r="F41" s="158"/>
    </row>
    <row r="42" spans="2:6" x14ac:dyDescent="0.25">
      <c r="B42" s="170"/>
      <c r="C42" s="170"/>
      <c r="D42" s="174"/>
      <c r="F42" s="158"/>
    </row>
    <row r="43" spans="2:6" x14ac:dyDescent="0.25">
      <c r="B43" s="170"/>
      <c r="C43" s="170"/>
      <c r="D43" s="174"/>
      <c r="F43" s="158"/>
    </row>
    <row r="44" spans="2:6" x14ac:dyDescent="0.25">
      <c r="B44" s="170"/>
      <c r="C44" s="170"/>
      <c r="D44" s="174"/>
      <c r="F44" s="158"/>
    </row>
    <row r="45" spans="2:6" x14ac:dyDescent="0.25">
      <c r="B45" s="170"/>
      <c r="C45" s="170"/>
      <c r="D45" s="174"/>
      <c r="F45" s="158"/>
    </row>
    <row r="46" spans="2:6" x14ac:dyDescent="0.25">
      <c r="B46" s="170"/>
      <c r="C46" s="170"/>
      <c r="D46" s="174"/>
      <c r="F46" s="158"/>
    </row>
    <row r="47" spans="2:6" x14ac:dyDescent="0.25">
      <c r="B47" s="170"/>
      <c r="C47" s="170"/>
      <c r="D47" s="174"/>
    </row>
    <row r="48" spans="2:6" x14ac:dyDescent="0.25">
      <c r="B48" s="170"/>
      <c r="C48" s="170"/>
      <c r="D48" s="174"/>
    </row>
    <row r="49" spans="2:6" x14ac:dyDescent="0.25">
      <c r="B49" s="170"/>
      <c r="C49" s="170"/>
      <c r="D49" s="174"/>
    </row>
    <row r="50" spans="2:6" x14ac:dyDescent="0.25">
      <c r="B50" s="170"/>
      <c r="C50" s="175"/>
      <c r="D50" s="174"/>
    </row>
    <row r="51" spans="2:6" x14ac:dyDescent="0.25">
      <c r="B51" s="170"/>
      <c r="C51" s="170"/>
      <c r="D51" s="174"/>
    </row>
    <row r="52" spans="2:6" x14ac:dyDescent="0.25">
      <c r="B52" s="170"/>
      <c r="C52" s="170"/>
      <c r="D52" s="174"/>
      <c r="E52" s="8"/>
      <c r="F52" s="158"/>
    </row>
    <row r="53" spans="2:6" x14ac:dyDescent="0.25">
      <c r="B53" s="170"/>
      <c r="C53" s="170"/>
      <c r="D53" s="174"/>
      <c r="E53" s="8"/>
      <c r="F53" s="158"/>
    </row>
    <row r="54" spans="2:6" x14ac:dyDescent="0.25">
      <c r="B54" s="170"/>
      <c r="C54" s="170"/>
      <c r="D54" s="174"/>
      <c r="F54" s="158"/>
    </row>
    <row r="55" spans="2:6" x14ac:dyDescent="0.25">
      <c r="B55" s="170"/>
      <c r="C55" s="170"/>
      <c r="D55" s="174"/>
      <c r="F55" s="158"/>
    </row>
    <row r="56" spans="2:6" x14ac:dyDescent="0.25">
      <c r="B56" s="170"/>
      <c r="C56" s="170"/>
      <c r="D56" s="174"/>
      <c r="F56" s="158"/>
    </row>
    <row r="57" spans="2:6" x14ac:dyDescent="0.25">
      <c r="B57" s="170"/>
      <c r="C57" s="170"/>
      <c r="D57" s="174"/>
      <c r="F57" s="158"/>
    </row>
    <row r="58" spans="2:6" x14ac:dyDescent="0.25">
      <c r="B58" s="170"/>
      <c r="C58" s="170"/>
      <c r="D58" s="174"/>
      <c r="F58" s="158"/>
    </row>
    <row r="59" spans="2:6" x14ac:dyDescent="0.25">
      <c r="B59" s="170"/>
      <c r="C59" s="170"/>
      <c r="D59" s="174"/>
      <c r="F59" s="158"/>
    </row>
    <row r="60" spans="2:6" x14ac:dyDescent="0.25">
      <c r="B60" s="170"/>
      <c r="C60" s="170"/>
      <c r="D60" s="174"/>
      <c r="F60" s="158"/>
    </row>
    <row r="61" spans="2:6" x14ac:dyDescent="0.25">
      <c r="B61" s="170"/>
      <c r="C61" s="170"/>
      <c r="D61" s="174"/>
      <c r="F61" s="158"/>
    </row>
    <row r="62" spans="2:6" x14ac:dyDescent="0.25">
      <c r="B62" s="170"/>
      <c r="C62" s="170"/>
      <c r="D62" s="174"/>
      <c r="F62" s="158"/>
    </row>
    <row r="63" spans="2:6" x14ac:dyDescent="0.25">
      <c r="B63" s="170"/>
      <c r="C63" s="170"/>
      <c r="D63" s="174"/>
      <c r="F63" s="158"/>
    </row>
    <row r="64" spans="2:6" x14ac:dyDescent="0.25">
      <c r="B64" s="170"/>
      <c r="C64" s="170"/>
      <c r="D64" s="174"/>
      <c r="F64" s="158"/>
    </row>
    <row r="65" spans="2:6" x14ac:dyDescent="0.25">
      <c r="B65" s="170"/>
      <c r="C65" s="170"/>
      <c r="D65" s="174"/>
      <c r="F65" s="158"/>
    </row>
    <row r="66" spans="2:6" x14ac:dyDescent="0.25">
      <c r="B66" s="170"/>
      <c r="C66" s="170"/>
      <c r="D66" s="174"/>
      <c r="F66" s="158"/>
    </row>
    <row r="67" spans="2:6" x14ac:dyDescent="0.25">
      <c r="B67" s="170"/>
      <c r="C67" s="170"/>
      <c r="D67" s="174"/>
    </row>
    <row r="68" spans="2:6" x14ac:dyDescent="0.25">
      <c r="B68" s="170"/>
      <c r="C68" s="170"/>
      <c r="D68" s="174"/>
    </row>
    <row r="69" spans="2:6" x14ac:dyDescent="0.25">
      <c r="B69" s="170"/>
      <c r="C69" s="170"/>
      <c r="D69" s="174"/>
      <c r="F69" s="158"/>
    </row>
    <row r="70" spans="2:6" x14ac:dyDescent="0.25">
      <c r="B70" s="170"/>
      <c r="C70" s="170"/>
      <c r="D70" s="174"/>
      <c r="F70" s="158"/>
    </row>
    <row r="71" spans="2:6" x14ac:dyDescent="0.25">
      <c r="B71" s="170"/>
      <c r="C71" s="170"/>
      <c r="D71" s="174"/>
      <c r="F71" s="158"/>
    </row>
    <row r="72" spans="2:6" x14ac:dyDescent="0.25">
      <c r="B72" s="170"/>
      <c r="C72" s="170"/>
      <c r="D72" s="174"/>
      <c r="F72" s="158"/>
    </row>
    <row r="73" spans="2:6" x14ac:dyDescent="0.25">
      <c r="B73" s="170"/>
      <c r="C73" s="170"/>
      <c r="D73" s="174"/>
      <c r="F73" s="158"/>
    </row>
    <row r="74" spans="2:6" x14ac:dyDescent="0.25">
      <c r="B74" s="170"/>
      <c r="C74" s="170"/>
      <c r="D74" s="174"/>
      <c r="F74" s="158"/>
    </row>
    <row r="75" spans="2:6" x14ac:dyDescent="0.25">
      <c r="B75" s="170"/>
      <c r="C75" s="170"/>
      <c r="D75" s="174"/>
      <c r="F75" s="158"/>
    </row>
    <row r="76" spans="2:6" x14ac:dyDescent="0.25">
      <c r="B76" s="170"/>
      <c r="C76" s="170"/>
      <c r="D76" s="174"/>
      <c r="F76" s="158"/>
    </row>
  </sheetData>
  <dataValidations count="1">
    <dataValidation type="list" allowBlank="1" showInputMessage="1" showErrorMessage="1" sqref="J11:J14" xr:uid="{1755AA42-8C31-4195-A1CE-D76656D7F819}">
      <formula1>"A DEPOSITAR,DEPOSITADO,ANULADO,RECHAZADO"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1E3B-17DE-42AA-B87B-522D5DAD6F21}">
  <sheetPr>
    <tabColor theme="9" tint="-0.499984740745262"/>
  </sheetPr>
  <dimension ref="A3:G2009"/>
  <sheetViews>
    <sheetView showGridLines="0" workbookViewId="0">
      <selection activeCell="I9" sqref="I9"/>
    </sheetView>
  </sheetViews>
  <sheetFormatPr baseColWidth="10" defaultRowHeight="15" x14ac:dyDescent="0.25"/>
  <cols>
    <col min="1" max="1" width="5.85546875" customWidth="1"/>
    <col min="2" max="2" width="11.42578125" customWidth="1"/>
    <col min="3" max="3" width="24.5703125" customWidth="1"/>
    <col min="4" max="4" width="18.140625" customWidth="1"/>
    <col min="5" max="5" width="15.7109375" customWidth="1"/>
    <col min="6" max="7" width="16.42578125" customWidth="1"/>
    <col min="8" max="8" width="14.85546875" customWidth="1"/>
    <col min="9" max="9" width="14.140625" customWidth="1"/>
    <col min="10" max="10" width="14" bestFit="1" customWidth="1"/>
    <col min="12" max="12" width="12" customWidth="1"/>
  </cols>
  <sheetData>
    <row r="3" spans="1:7" ht="19.5" x14ac:dyDescent="0.3">
      <c r="F3" s="201"/>
      <c r="G3" s="201"/>
    </row>
    <row r="6" spans="1:7" ht="25.5" x14ac:dyDescent="0.35">
      <c r="B6" s="1" t="s">
        <v>541</v>
      </c>
    </row>
    <row r="7" spans="1:7" x14ac:dyDescent="0.25">
      <c r="A7" s="170"/>
      <c r="B7" s="213" t="s">
        <v>496</v>
      </c>
      <c r="C7" s="174"/>
      <c r="E7" s="158"/>
    </row>
    <row r="8" spans="1:7" x14ac:dyDescent="0.25">
      <c r="A8" s="170"/>
      <c r="B8" s="170"/>
      <c r="C8" s="174"/>
      <c r="E8" s="158"/>
    </row>
    <row r="9" spans="1:7" ht="15.75" customHeight="1" x14ac:dyDescent="0.25">
      <c r="A9" s="170"/>
      <c r="B9" s="170"/>
      <c r="C9" s="174"/>
      <c r="E9" s="158"/>
    </row>
    <row r="10" spans="1:7" x14ac:dyDescent="0.25">
      <c r="A10" s="170"/>
      <c r="B10" s="202" t="s">
        <v>454</v>
      </c>
      <c r="C10" s="203" t="s">
        <v>479</v>
      </c>
      <c r="D10" s="203" t="s">
        <v>480</v>
      </c>
      <c r="E10" s="203" t="s">
        <v>481</v>
      </c>
      <c r="F10" s="203" t="s">
        <v>482</v>
      </c>
      <c r="G10" s="204" t="s">
        <v>483</v>
      </c>
    </row>
    <row r="11" spans="1:7" x14ac:dyDescent="0.25">
      <c r="A11" s="170"/>
      <c r="B11" s="211">
        <v>41554</v>
      </c>
      <c r="C11" s="205" t="s">
        <v>510</v>
      </c>
      <c r="D11" s="205" t="s">
        <v>484</v>
      </c>
      <c r="E11" s="205" t="s">
        <v>485</v>
      </c>
      <c r="F11" s="207">
        <v>9817</v>
      </c>
      <c r="G11" s="208">
        <v>9817</v>
      </c>
    </row>
    <row r="12" spans="1:7" x14ac:dyDescent="0.25">
      <c r="A12" s="170"/>
      <c r="B12" s="211">
        <v>41208</v>
      </c>
      <c r="C12" s="205" t="s">
        <v>511</v>
      </c>
      <c r="D12" s="205" t="s">
        <v>486</v>
      </c>
      <c r="E12" s="205" t="s">
        <v>487</v>
      </c>
      <c r="F12" s="207">
        <v>3189</v>
      </c>
      <c r="G12" s="208">
        <v>7416</v>
      </c>
    </row>
    <row r="13" spans="1:7" x14ac:dyDescent="0.25">
      <c r="A13" s="170"/>
      <c r="B13" s="211">
        <v>41049</v>
      </c>
      <c r="C13" s="205" t="s">
        <v>511</v>
      </c>
      <c r="D13" s="205" t="s">
        <v>488</v>
      </c>
      <c r="E13" s="205" t="s">
        <v>489</v>
      </c>
      <c r="F13" s="207">
        <v>3636</v>
      </c>
      <c r="G13" s="208">
        <v>6269</v>
      </c>
    </row>
    <row r="14" spans="1:7" x14ac:dyDescent="0.25">
      <c r="A14" s="170"/>
      <c r="B14" s="211">
        <v>41176</v>
      </c>
      <c r="C14" s="205" t="s">
        <v>514</v>
      </c>
      <c r="D14" s="205" t="s">
        <v>490</v>
      </c>
      <c r="E14" s="205" t="s">
        <v>487</v>
      </c>
      <c r="F14" s="207">
        <v>2983</v>
      </c>
      <c r="G14" s="208">
        <v>5423</v>
      </c>
    </row>
    <row r="15" spans="1:7" x14ac:dyDescent="0.25">
      <c r="A15" s="170"/>
      <c r="B15" s="211">
        <v>41288</v>
      </c>
      <c r="C15" s="205" t="s">
        <v>511</v>
      </c>
      <c r="D15" s="205" t="s">
        <v>486</v>
      </c>
      <c r="E15" s="205" t="s">
        <v>485</v>
      </c>
      <c r="F15" s="207">
        <v>6386</v>
      </c>
      <c r="G15" s="208">
        <v>6830</v>
      </c>
    </row>
    <row r="16" spans="1:7" x14ac:dyDescent="0.25">
      <c r="A16" s="170"/>
      <c r="B16" s="211">
        <v>41002</v>
      </c>
      <c r="C16" s="205" t="s">
        <v>512</v>
      </c>
      <c r="D16" s="205" t="s">
        <v>486</v>
      </c>
      <c r="E16" s="205" t="s">
        <v>485</v>
      </c>
      <c r="F16" s="207">
        <v>1175</v>
      </c>
      <c r="G16" s="208">
        <v>2611</v>
      </c>
    </row>
    <row r="17" spans="1:7" x14ac:dyDescent="0.25">
      <c r="A17" s="170"/>
      <c r="B17" s="211">
        <v>41294</v>
      </c>
      <c r="C17" s="205" t="s">
        <v>511</v>
      </c>
      <c r="D17" s="205" t="s">
        <v>486</v>
      </c>
      <c r="E17" s="205" t="s">
        <v>485</v>
      </c>
      <c r="F17" s="207">
        <v>2791</v>
      </c>
      <c r="G17" s="208">
        <v>4811</v>
      </c>
    </row>
    <row r="18" spans="1:7" x14ac:dyDescent="0.25">
      <c r="A18" s="170"/>
      <c r="B18" s="211">
        <v>40965</v>
      </c>
      <c r="C18" s="205" t="s">
        <v>513</v>
      </c>
      <c r="D18" s="205" t="s">
        <v>486</v>
      </c>
      <c r="E18" s="205" t="s">
        <v>489</v>
      </c>
      <c r="F18" s="207">
        <v>15</v>
      </c>
      <c r="G18" s="208">
        <v>22</v>
      </c>
    </row>
    <row r="19" spans="1:7" x14ac:dyDescent="0.25">
      <c r="A19" s="170"/>
      <c r="B19" s="211">
        <v>41624</v>
      </c>
      <c r="C19" s="205" t="s">
        <v>515</v>
      </c>
      <c r="D19" s="205" t="s">
        <v>484</v>
      </c>
      <c r="E19" s="205" t="s">
        <v>489</v>
      </c>
      <c r="F19" s="207">
        <v>7222</v>
      </c>
      <c r="G19" s="208">
        <v>8206</v>
      </c>
    </row>
    <row r="20" spans="1:7" x14ac:dyDescent="0.25">
      <c r="A20" s="170"/>
      <c r="B20" s="211">
        <v>41004</v>
      </c>
      <c r="C20" s="205" t="s">
        <v>513</v>
      </c>
      <c r="D20" s="205" t="s">
        <v>484</v>
      </c>
      <c r="E20" s="205" t="s">
        <v>487</v>
      </c>
      <c r="F20" s="207">
        <v>4647</v>
      </c>
      <c r="G20" s="208">
        <v>8450</v>
      </c>
    </row>
    <row r="21" spans="1:7" x14ac:dyDescent="0.25">
      <c r="A21" s="170"/>
      <c r="B21" s="211">
        <v>41084</v>
      </c>
      <c r="C21" s="205" t="s">
        <v>513</v>
      </c>
      <c r="D21" s="205" t="s">
        <v>491</v>
      </c>
      <c r="E21" s="205" t="s">
        <v>489</v>
      </c>
      <c r="F21" s="207">
        <v>1264</v>
      </c>
      <c r="G21" s="208">
        <v>2143</v>
      </c>
    </row>
    <row r="22" spans="1:7" x14ac:dyDescent="0.25">
      <c r="A22" s="170"/>
      <c r="B22" s="211">
        <v>41508</v>
      </c>
      <c r="C22" s="205" t="s">
        <v>514</v>
      </c>
      <c r="D22" s="205" t="s">
        <v>490</v>
      </c>
      <c r="E22" s="205" t="s">
        <v>492</v>
      </c>
      <c r="F22" s="207">
        <v>3606</v>
      </c>
      <c r="G22" s="208">
        <v>6112</v>
      </c>
    </row>
    <row r="23" spans="1:7" x14ac:dyDescent="0.25">
      <c r="A23" s="170"/>
      <c r="B23" s="211">
        <v>41587</v>
      </c>
      <c r="C23" s="205" t="s">
        <v>510</v>
      </c>
      <c r="D23" s="205" t="s">
        <v>491</v>
      </c>
      <c r="E23" s="205" t="s">
        <v>487</v>
      </c>
      <c r="F23" s="207">
        <v>204</v>
      </c>
      <c r="G23" s="208">
        <v>272</v>
      </c>
    </row>
    <row r="24" spans="1:7" x14ac:dyDescent="0.25">
      <c r="A24" s="170"/>
      <c r="B24" s="211">
        <v>41356</v>
      </c>
      <c r="C24" s="205" t="s">
        <v>514</v>
      </c>
      <c r="D24" s="205" t="s">
        <v>486</v>
      </c>
      <c r="E24" s="205" t="s">
        <v>485</v>
      </c>
      <c r="F24" s="207">
        <v>944</v>
      </c>
      <c r="G24" s="208">
        <v>2552</v>
      </c>
    </row>
    <row r="25" spans="1:7" x14ac:dyDescent="0.25">
      <c r="B25" s="211">
        <v>41185</v>
      </c>
      <c r="C25" s="205" t="s">
        <v>511</v>
      </c>
      <c r="D25" s="205" t="s">
        <v>493</v>
      </c>
      <c r="E25" s="205" t="s">
        <v>489</v>
      </c>
      <c r="F25" s="207">
        <v>9190</v>
      </c>
      <c r="G25" s="208">
        <v>9829</v>
      </c>
    </row>
    <row r="26" spans="1:7" x14ac:dyDescent="0.25">
      <c r="B26" s="211">
        <v>41368</v>
      </c>
      <c r="C26" s="205" t="s">
        <v>510</v>
      </c>
      <c r="D26" s="205" t="s">
        <v>491</v>
      </c>
      <c r="E26" s="205" t="s">
        <v>492</v>
      </c>
      <c r="F26" s="207">
        <v>3918</v>
      </c>
      <c r="G26" s="208">
        <v>4453</v>
      </c>
    </row>
    <row r="27" spans="1:7" x14ac:dyDescent="0.25">
      <c r="B27" s="211">
        <v>40913</v>
      </c>
      <c r="C27" s="205" t="s">
        <v>512</v>
      </c>
      <c r="D27" s="205" t="s">
        <v>486</v>
      </c>
      <c r="E27" s="205" t="s">
        <v>489</v>
      </c>
      <c r="F27" s="207">
        <v>2945</v>
      </c>
      <c r="G27" s="208">
        <v>5000</v>
      </c>
    </row>
    <row r="28" spans="1:7" x14ac:dyDescent="0.25">
      <c r="B28" s="211">
        <v>41584</v>
      </c>
      <c r="C28" s="205" t="s">
        <v>513</v>
      </c>
      <c r="D28" s="205" t="s">
        <v>486</v>
      </c>
      <c r="E28" s="205" t="s">
        <v>492</v>
      </c>
      <c r="F28" s="207">
        <v>564</v>
      </c>
      <c r="G28" s="208">
        <v>1025</v>
      </c>
    </row>
    <row r="29" spans="1:7" x14ac:dyDescent="0.25">
      <c r="B29" s="211">
        <v>41542</v>
      </c>
      <c r="C29" s="205" t="s">
        <v>511</v>
      </c>
      <c r="D29" s="205" t="s">
        <v>488</v>
      </c>
      <c r="E29" s="205" t="s">
        <v>492</v>
      </c>
      <c r="F29" s="207">
        <v>1504</v>
      </c>
      <c r="G29" s="208">
        <v>2005</v>
      </c>
    </row>
    <row r="30" spans="1:7" x14ac:dyDescent="0.25">
      <c r="B30" s="211">
        <v>41590</v>
      </c>
      <c r="C30" s="205" t="s">
        <v>513</v>
      </c>
      <c r="D30" s="205" t="s">
        <v>488</v>
      </c>
      <c r="E30" s="205" t="s">
        <v>494</v>
      </c>
      <c r="F30" s="207">
        <v>3505</v>
      </c>
      <c r="G30" s="208">
        <v>8150</v>
      </c>
    </row>
    <row r="31" spans="1:7" x14ac:dyDescent="0.25">
      <c r="B31" s="211">
        <v>41250</v>
      </c>
      <c r="C31" s="205" t="s">
        <v>515</v>
      </c>
      <c r="D31" s="205" t="s">
        <v>491</v>
      </c>
      <c r="E31" s="205" t="s">
        <v>492</v>
      </c>
      <c r="F31" s="207">
        <v>3846</v>
      </c>
      <c r="G31" s="208">
        <v>6992</v>
      </c>
    </row>
    <row r="32" spans="1:7" x14ac:dyDescent="0.25">
      <c r="B32" s="211">
        <v>41583</v>
      </c>
      <c r="C32" s="205" t="s">
        <v>515</v>
      </c>
      <c r="D32" s="205" t="s">
        <v>484</v>
      </c>
      <c r="E32" s="205" t="s">
        <v>485</v>
      </c>
      <c r="F32" s="207">
        <v>2510</v>
      </c>
      <c r="G32" s="208">
        <v>5838</v>
      </c>
    </row>
    <row r="33" spans="2:7" x14ac:dyDescent="0.25">
      <c r="B33" s="211">
        <v>41547</v>
      </c>
      <c r="C33" s="205" t="s">
        <v>515</v>
      </c>
      <c r="D33" s="205" t="s">
        <v>490</v>
      </c>
      <c r="E33" s="205" t="s">
        <v>495</v>
      </c>
      <c r="F33" s="207">
        <v>628</v>
      </c>
      <c r="G33" s="208">
        <v>923</v>
      </c>
    </row>
    <row r="34" spans="2:7" x14ac:dyDescent="0.25">
      <c r="B34" s="211">
        <v>41148</v>
      </c>
      <c r="C34" s="205" t="s">
        <v>515</v>
      </c>
      <c r="D34" s="205" t="s">
        <v>488</v>
      </c>
      <c r="E34" s="205" t="s">
        <v>495</v>
      </c>
      <c r="F34" s="207">
        <v>1441</v>
      </c>
      <c r="G34" s="208">
        <v>2443</v>
      </c>
    </row>
    <row r="35" spans="2:7" x14ac:dyDescent="0.25">
      <c r="B35" s="211">
        <v>41504</v>
      </c>
      <c r="C35" s="205" t="s">
        <v>512</v>
      </c>
      <c r="D35" s="205" t="s">
        <v>490</v>
      </c>
      <c r="E35" s="205" t="s">
        <v>487</v>
      </c>
      <c r="F35" s="207">
        <v>2992</v>
      </c>
      <c r="G35" s="208">
        <v>3989</v>
      </c>
    </row>
    <row r="36" spans="2:7" x14ac:dyDescent="0.25">
      <c r="B36" s="211">
        <v>40958</v>
      </c>
      <c r="C36" s="205" t="s">
        <v>513</v>
      </c>
      <c r="D36" s="205" t="s">
        <v>486</v>
      </c>
      <c r="E36" s="205" t="s">
        <v>492</v>
      </c>
      <c r="F36" s="207">
        <v>7658</v>
      </c>
      <c r="G36" s="208">
        <v>8702</v>
      </c>
    </row>
    <row r="37" spans="2:7" x14ac:dyDescent="0.25">
      <c r="B37" s="211">
        <v>41619</v>
      </c>
      <c r="C37" s="205" t="s">
        <v>515</v>
      </c>
      <c r="D37" s="205" t="s">
        <v>491</v>
      </c>
      <c r="E37" s="205" t="s">
        <v>485</v>
      </c>
      <c r="F37" s="207">
        <v>3141</v>
      </c>
      <c r="G37" s="208">
        <v>5415</v>
      </c>
    </row>
    <row r="38" spans="2:7" x14ac:dyDescent="0.25">
      <c r="B38" s="211">
        <v>41350</v>
      </c>
      <c r="C38" s="205" t="s">
        <v>513</v>
      </c>
      <c r="D38" s="205" t="s">
        <v>484</v>
      </c>
      <c r="E38" s="205" t="s">
        <v>492</v>
      </c>
      <c r="F38" s="207">
        <v>558</v>
      </c>
      <c r="G38" s="208">
        <v>1298</v>
      </c>
    </row>
    <row r="39" spans="2:7" x14ac:dyDescent="0.25">
      <c r="B39" s="211">
        <v>41244</v>
      </c>
      <c r="C39" s="205" t="s">
        <v>511</v>
      </c>
      <c r="D39" s="205" t="s">
        <v>488</v>
      </c>
      <c r="E39" s="205" t="s">
        <v>485</v>
      </c>
      <c r="F39" s="207">
        <v>731</v>
      </c>
      <c r="G39" s="208">
        <v>1238</v>
      </c>
    </row>
    <row r="40" spans="2:7" x14ac:dyDescent="0.25">
      <c r="B40" s="211">
        <v>41369</v>
      </c>
      <c r="C40" s="205" t="s">
        <v>515</v>
      </c>
      <c r="D40" s="205" t="s">
        <v>490</v>
      </c>
      <c r="E40" s="205" t="s">
        <v>495</v>
      </c>
      <c r="F40" s="207">
        <v>4008</v>
      </c>
      <c r="G40" s="208">
        <v>4555</v>
      </c>
    </row>
    <row r="41" spans="2:7" x14ac:dyDescent="0.25">
      <c r="B41" s="211">
        <v>41337</v>
      </c>
      <c r="C41" s="205" t="s">
        <v>511</v>
      </c>
      <c r="D41" s="205" t="s">
        <v>490</v>
      </c>
      <c r="E41" s="205" t="s">
        <v>489</v>
      </c>
      <c r="F41" s="207">
        <v>5246</v>
      </c>
      <c r="G41" s="208">
        <v>5610</v>
      </c>
    </row>
    <row r="42" spans="2:7" x14ac:dyDescent="0.25">
      <c r="B42" s="211">
        <v>41413</v>
      </c>
      <c r="C42" s="205" t="s">
        <v>512</v>
      </c>
      <c r="D42" s="205" t="s">
        <v>491</v>
      </c>
      <c r="E42" s="205" t="s">
        <v>487</v>
      </c>
      <c r="F42" s="207">
        <v>1855</v>
      </c>
      <c r="G42" s="208">
        <v>4313</v>
      </c>
    </row>
    <row r="43" spans="2:7" x14ac:dyDescent="0.25">
      <c r="B43" s="211">
        <v>41024</v>
      </c>
      <c r="C43" s="205" t="s">
        <v>513</v>
      </c>
      <c r="D43" s="205" t="s">
        <v>490</v>
      </c>
      <c r="E43" s="205" t="s">
        <v>485</v>
      </c>
      <c r="F43" s="207">
        <v>4662</v>
      </c>
      <c r="G43" s="208">
        <v>6856</v>
      </c>
    </row>
    <row r="44" spans="2:7" x14ac:dyDescent="0.25">
      <c r="B44" s="211">
        <v>41541</v>
      </c>
      <c r="C44" s="205" t="s">
        <v>510</v>
      </c>
      <c r="D44" s="205" t="s">
        <v>486</v>
      </c>
      <c r="E44" s="205" t="s">
        <v>494</v>
      </c>
      <c r="F44" s="207">
        <v>1267</v>
      </c>
      <c r="G44" s="208">
        <v>2304</v>
      </c>
    </row>
    <row r="45" spans="2:7" x14ac:dyDescent="0.25">
      <c r="B45" s="211">
        <v>41077</v>
      </c>
      <c r="C45" s="205" t="s">
        <v>514</v>
      </c>
      <c r="D45" s="205" t="s">
        <v>486</v>
      </c>
      <c r="E45" s="205" t="s">
        <v>492</v>
      </c>
      <c r="F45" s="207">
        <v>6305</v>
      </c>
      <c r="G45" s="208">
        <v>9272</v>
      </c>
    </row>
    <row r="46" spans="2:7" x14ac:dyDescent="0.25">
      <c r="B46" s="211">
        <v>41418</v>
      </c>
      <c r="C46" s="205" t="s">
        <v>515</v>
      </c>
      <c r="D46" s="205" t="s">
        <v>484</v>
      </c>
      <c r="E46" s="205" t="s">
        <v>487</v>
      </c>
      <c r="F46" s="207">
        <v>6515</v>
      </c>
      <c r="G46" s="208">
        <v>8687</v>
      </c>
    </row>
    <row r="47" spans="2:7" x14ac:dyDescent="0.25">
      <c r="B47" s="211">
        <v>41567</v>
      </c>
      <c r="C47" s="205" t="s">
        <v>512</v>
      </c>
      <c r="D47" s="205" t="s">
        <v>491</v>
      </c>
      <c r="E47" s="205" t="s">
        <v>485</v>
      </c>
      <c r="F47" s="207">
        <v>612</v>
      </c>
      <c r="G47" s="208">
        <v>1360</v>
      </c>
    </row>
    <row r="48" spans="2:7" x14ac:dyDescent="0.25">
      <c r="B48" s="211">
        <v>41283</v>
      </c>
      <c r="C48" s="205" t="s">
        <v>510</v>
      </c>
      <c r="D48" s="205" t="s">
        <v>488</v>
      </c>
      <c r="E48" s="205" t="s">
        <v>495</v>
      </c>
      <c r="F48" s="207">
        <v>3330</v>
      </c>
      <c r="G48" s="208">
        <v>7400</v>
      </c>
    </row>
    <row r="49" spans="2:7" x14ac:dyDescent="0.25">
      <c r="B49" s="211">
        <v>41272</v>
      </c>
      <c r="C49" s="205" t="s">
        <v>511</v>
      </c>
      <c r="D49" s="205" t="s">
        <v>490</v>
      </c>
      <c r="E49" s="205" t="s">
        <v>492</v>
      </c>
      <c r="F49" s="207">
        <v>359</v>
      </c>
      <c r="G49" s="208">
        <v>619</v>
      </c>
    </row>
    <row r="50" spans="2:7" x14ac:dyDescent="0.25">
      <c r="B50" s="211">
        <v>41530</v>
      </c>
      <c r="C50" s="205" t="s">
        <v>514</v>
      </c>
      <c r="D50" s="205" t="s">
        <v>491</v>
      </c>
      <c r="E50" s="205" t="s">
        <v>489</v>
      </c>
      <c r="F50" s="207">
        <v>2307</v>
      </c>
      <c r="G50" s="208">
        <v>6234</v>
      </c>
    </row>
    <row r="51" spans="2:7" x14ac:dyDescent="0.25">
      <c r="B51" s="211">
        <v>41041</v>
      </c>
      <c r="C51" s="205" t="s">
        <v>510</v>
      </c>
      <c r="D51" s="205" t="s">
        <v>491</v>
      </c>
      <c r="E51" s="205" t="s">
        <v>489</v>
      </c>
      <c r="F51" s="207">
        <v>4765</v>
      </c>
      <c r="G51" s="208">
        <v>8215</v>
      </c>
    </row>
    <row r="52" spans="2:7" x14ac:dyDescent="0.25">
      <c r="B52" s="211">
        <v>41119</v>
      </c>
      <c r="C52" s="205" t="s">
        <v>515</v>
      </c>
      <c r="D52" s="205" t="s">
        <v>491</v>
      </c>
      <c r="E52" s="205" t="s">
        <v>492</v>
      </c>
      <c r="F52" s="207">
        <v>4675</v>
      </c>
      <c r="G52" s="208">
        <v>8501</v>
      </c>
    </row>
    <row r="53" spans="2:7" x14ac:dyDescent="0.25">
      <c r="B53" s="211">
        <v>41376</v>
      </c>
      <c r="C53" s="205" t="s">
        <v>515</v>
      </c>
      <c r="D53" s="205" t="s">
        <v>488</v>
      </c>
      <c r="E53" s="205" t="s">
        <v>495</v>
      </c>
      <c r="F53" s="207">
        <v>4296</v>
      </c>
      <c r="G53" s="208">
        <v>7408</v>
      </c>
    </row>
    <row r="54" spans="2:7" x14ac:dyDescent="0.25">
      <c r="B54" s="211">
        <v>41032</v>
      </c>
      <c r="C54" s="205" t="s">
        <v>513</v>
      </c>
      <c r="D54" s="205" t="s">
        <v>491</v>
      </c>
      <c r="E54" s="205" t="s">
        <v>487</v>
      </c>
      <c r="F54" s="207">
        <v>2076</v>
      </c>
      <c r="G54" s="208">
        <v>3774</v>
      </c>
    </row>
    <row r="55" spans="2:7" x14ac:dyDescent="0.25">
      <c r="B55" s="211">
        <v>41107</v>
      </c>
      <c r="C55" s="205" t="s">
        <v>510</v>
      </c>
      <c r="D55" s="205" t="s">
        <v>488</v>
      </c>
      <c r="E55" s="205" t="s">
        <v>495</v>
      </c>
      <c r="F55" s="207">
        <v>1210</v>
      </c>
      <c r="G55" s="208">
        <v>1614</v>
      </c>
    </row>
    <row r="56" spans="2:7" x14ac:dyDescent="0.25">
      <c r="B56" s="211">
        <v>41594</v>
      </c>
      <c r="C56" s="205" t="s">
        <v>515</v>
      </c>
      <c r="D56" s="205" t="s">
        <v>486</v>
      </c>
      <c r="E56" s="205" t="s">
        <v>492</v>
      </c>
      <c r="F56" s="207">
        <v>5399</v>
      </c>
      <c r="G56" s="208">
        <v>9309</v>
      </c>
    </row>
    <row r="57" spans="2:7" x14ac:dyDescent="0.25">
      <c r="B57" s="211">
        <v>41349</v>
      </c>
      <c r="C57" s="205" t="s">
        <v>514</v>
      </c>
      <c r="D57" s="205" t="s">
        <v>493</v>
      </c>
      <c r="E57" s="205" t="s">
        <v>487</v>
      </c>
      <c r="F57" s="207">
        <v>606</v>
      </c>
      <c r="G57" s="208">
        <v>1102</v>
      </c>
    </row>
    <row r="58" spans="2:7" x14ac:dyDescent="0.25">
      <c r="B58" s="211">
        <v>41503</v>
      </c>
      <c r="C58" s="205" t="s">
        <v>511</v>
      </c>
      <c r="D58" s="205" t="s">
        <v>491</v>
      </c>
      <c r="E58" s="205" t="s">
        <v>494</v>
      </c>
      <c r="F58" s="207">
        <v>3419</v>
      </c>
      <c r="G58" s="208">
        <v>6216</v>
      </c>
    </row>
    <row r="59" spans="2:7" x14ac:dyDescent="0.25">
      <c r="B59" s="211">
        <v>41195</v>
      </c>
      <c r="C59" s="205" t="s">
        <v>514</v>
      </c>
      <c r="D59" s="205" t="s">
        <v>488</v>
      </c>
      <c r="E59" s="205" t="s">
        <v>485</v>
      </c>
      <c r="F59" s="207">
        <v>2705</v>
      </c>
      <c r="G59" s="208">
        <v>3073</v>
      </c>
    </row>
    <row r="60" spans="2:7" x14ac:dyDescent="0.25">
      <c r="B60" s="211">
        <v>41543</v>
      </c>
      <c r="C60" s="205" t="s">
        <v>510</v>
      </c>
      <c r="D60" s="205" t="s">
        <v>493</v>
      </c>
      <c r="E60" s="205" t="s">
        <v>489</v>
      </c>
      <c r="F60" s="207">
        <v>5590</v>
      </c>
      <c r="G60" s="208">
        <v>7454</v>
      </c>
    </row>
    <row r="61" spans="2:7" x14ac:dyDescent="0.25">
      <c r="B61" s="211">
        <v>41437</v>
      </c>
      <c r="C61" s="205" t="s">
        <v>511</v>
      </c>
      <c r="D61" s="205" t="s">
        <v>493</v>
      </c>
      <c r="E61" s="205" t="s">
        <v>494</v>
      </c>
      <c r="F61" s="207">
        <v>3438</v>
      </c>
      <c r="G61" s="208">
        <v>5928</v>
      </c>
    </row>
    <row r="62" spans="2:7" x14ac:dyDescent="0.25">
      <c r="B62" s="211">
        <v>41014</v>
      </c>
      <c r="C62" s="205" t="s">
        <v>515</v>
      </c>
      <c r="D62" s="205" t="s">
        <v>488</v>
      </c>
      <c r="E62" s="205" t="s">
        <v>487</v>
      </c>
      <c r="F62" s="207">
        <v>1182</v>
      </c>
      <c r="G62" s="208">
        <v>3195</v>
      </c>
    </row>
    <row r="63" spans="2:7" x14ac:dyDescent="0.25">
      <c r="B63" s="211">
        <v>41638</v>
      </c>
      <c r="C63" s="205" t="s">
        <v>510</v>
      </c>
      <c r="D63" s="205" t="s">
        <v>486</v>
      </c>
      <c r="E63" s="205" t="s">
        <v>495</v>
      </c>
      <c r="F63" s="207">
        <v>5338</v>
      </c>
      <c r="G63" s="208">
        <v>7118</v>
      </c>
    </row>
    <row r="64" spans="2:7" x14ac:dyDescent="0.25">
      <c r="B64" s="211">
        <v>41167</v>
      </c>
      <c r="C64" s="205" t="s">
        <v>515</v>
      </c>
      <c r="D64" s="205" t="s">
        <v>486</v>
      </c>
      <c r="E64" s="205" t="s">
        <v>495</v>
      </c>
      <c r="F64" s="207">
        <v>3251</v>
      </c>
      <c r="G64" s="208">
        <v>4335</v>
      </c>
    </row>
    <row r="65" spans="2:7" x14ac:dyDescent="0.25">
      <c r="B65" s="211">
        <v>41040</v>
      </c>
      <c r="C65" s="205" t="s">
        <v>513</v>
      </c>
      <c r="D65" s="205" t="s">
        <v>484</v>
      </c>
      <c r="E65" s="205" t="s">
        <v>489</v>
      </c>
      <c r="F65" s="207">
        <v>3546</v>
      </c>
      <c r="G65" s="208">
        <v>3792</v>
      </c>
    </row>
    <row r="66" spans="2:7" x14ac:dyDescent="0.25">
      <c r="B66" s="211">
        <v>40974</v>
      </c>
      <c r="C66" s="205" t="s">
        <v>514</v>
      </c>
      <c r="D66" s="205" t="s">
        <v>493</v>
      </c>
      <c r="E66" s="205" t="s">
        <v>494</v>
      </c>
      <c r="F66" s="207">
        <v>3155</v>
      </c>
      <c r="G66" s="208">
        <v>5347</v>
      </c>
    </row>
    <row r="67" spans="2:7" x14ac:dyDescent="0.25">
      <c r="B67" s="211">
        <v>41170</v>
      </c>
      <c r="C67" s="205" t="s">
        <v>514</v>
      </c>
      <c r="D67" s="205" t="s">
        <v>491</v>
      </c>
      <c r="E67" s="205" t="s">
        <v>492</v>
      </c>
      <c r="F67" s="207">
        <v>448</v>
      </c>
      <c r="G67" s="208">
        <v>659</v>
      </c>
    </row>
    <row r="68" spans="2:7" x14ac:dyDescent="0.25">
      <c r="B68" s="211">
        <v>41370</v>
      </c>
      <c r="C68" s="205" t="s">
        <v>515</v>
      </c>
      <c r="D68" s="205" t="s">
        <v>490</v>
      </c>
      <c r="E68" s="205" t="s">
        <v>492</v>
      </c>
      <c r="F68" s="207">
        <v>1935</v>
      </c>
      <c r="G68" s="208">
        <v>2198</v>
      </c>
    </row>
    <row r="69" spans="2:7" x14ac:dyDescent="0.25">
      <c r="B69" s="211">
        <v>41524</v>
      </c>
      <c r="C69" s="205" t="s">
        <v>515</v>
      </c>
      <c r="D69" s="205" t="s">
        <v>488</v>
      </c>
      <c r="E69" s="205" t="s">
        <v>487</v>
      </c>
      <c r="F69" s="207">
        <v>5047</v>
      </c>
      <c r="G69" s="208">
        <v>5398</v>
      </c>
    </row>
    <row r="70" spans="2:7" x14ac:dyDescent="0.25">
      <c r="B70" s="211">
        <v>40955</v>
      </c>
      <c r="C70" s="205" t="s">
        <v>511</v>
      </c>
      <c r="D70" s="205" t="s">
        <v>484</v>
      </c>
      <c r="E70" s="205" t="s">
        <v>485</v>
      </c>
      <c r="F70" s="207">
        <v>4271</v>
      </c>
      <c r="G70" s="208">
        <v>7364</v>
      </c>
    </row>
    <row r="71" spans="2:7" x14ac:dyDescent="0.25">
      <c r="B71" s="211">
        <v>41635</v>
      </c>
      <c r="C71" s="205" t="s">
        <v>512</v>
      </c>
      <c r="D71" s="205" t="s">
        <v>490</v>
      </c>
      <c r="E71" s="205" t="s">
        <v>487</v>
      </c>
      <c r="F71" s="207">
        <v>5832</v>
      </c>
      <c r="G71" s="208">
        <v>7777</v>
      </c>
    </row>
    <row r="72" spans="2:7" x14ac:dyDescent="0.25">
      <c r="B72" s="211">
        <v>41182</v>
      </c>
      <c r="C72" s="205" t="s">
        <v>511</v>
      </c>
      <c r="D72" s="205" t="s">
        <v>486</v>
      </c>
      <c r="E72" s="205" t="s">
        <v>485</v>
      </c>
      <c r="F72" s="207">
        <v>501</v>
      </c>
      <c r="G72" s="208">
        <v>1354</v>
      </c>
    </row>
    <row r="73" spans="2:7" x14ac:dyDescent="0.25">
      <c r="B73" s="211">
        <v>41197</v>
      </c>
      <c r="C73" s="205" t="s">
        <v>512</v>
      </c>
      <c r="D73" s="205" t="s">
        <v>490</v>
      </c>
      <c r="E73" s="205" t="s">
        <v>485</v>
      </c>
      <c r="F73" s="207">
        <v>815</v>
      </c>
      <c r="G73" s="208">
        <v>1382</v>
      </c>
    </row>
    <row r="74" spans="2:7" x14ac:dyDescent="0.25">
      <c r="B74" s="211">
        <v>41607</v>
      </c>
      <c r="C74" s="205" t="s">
        <v>511</v>
      </c>
      <c r="D74" s="205" t="s">
        <v>491</v>
      </c>
      <c r="E74" s="205" t="s">
        <v>494</v>
      </c>
      <c r="F74" s="207">
        <v>2675</v>
      </c>
      <c r="G74" s="208">
        <v>4533</v>
      </c>
    </row>
    <row r="75" spans="2:7" x14ac:dyDescent="0.25">
      <c r="B75" s="211">
        <v>40996</v>
      </c>
      <c r="C75" s="205" t="s">
        <v>514</v>
      </c>
      <c r="D75" s="205" t="s">
        <v>488</v>
      </c>
      <c r="E75" s="205" t="s">
        <v>487</v>
      </c>
      <c r="F75" s="207">
        <v>4341</v>
      </c>
      <c r="G75" s="208">
        <v>7485</v>
      </c>
    </row>
    <row r="76" spans="2:7" x14ac:dyDescent="0.25">
      <c r="B76" s="211">
        <v>41568</v>
      </c>
      <c r="C76" s="205" t="s">
        <v>510</v>
      </c>
      <c r="D76" s="205" t="s">
        <v>493</v>
      </c>
      <c r="E76" s="205" t="s">
        <v>485</v>
      </c>
      <c r="F76" s="207">
        <v>8597</v>
      </c>
      <c r="G76" s="208">
        <v>9195</v>
      </c>
    </row>
    <row r="77" spans="2:7" x14ac:dyDescent="0.25">
      <c r="B77" s="211">
        <v>40970</v>
      </c>
      <c r="C77" s="205" t="s">
        <v>513</v>
      </c>
      <c r="D77" s="205" t="s">
        <v>488</v>
      </c>
      <c r="E77" s="205" t="s">
        <v>489</v>
      </c>
      <c r="F77" s="207">
        <v>3827</v>
      </c>
      <c r="G77" s="208">
        <v>8505</v>
      </c>
    </row>
    <row r="78" spans="2:7" x14ac:dyDescent="0.25">
      <c r="B78" s="211">
        <v>41526</v>
      </c>
      <c r="C78" s="205" t="s">
        <v>511</v>
      </c>
      <c r="D78" s="205" t="s">
        <v>493</v>
      </c>
      <c r="E78" s="205" t="s">
        <v>495</v>
      </c>
      <c r="F78" s="207">
        <v>1724</v>
      </c>
      <c r="G78" s="208">
        <v>2972</v>
      </c>
    </row>
    <row r="79" spans="2:7" x14ac:dyDescent="0.25">
      <c r="B79" s="211">
        <v>40969</v>
      </c>
      <c r="C79" s="205" t="s">
        <v>515</v>
      </c>
      <c r="D79" s="205" t="s">
        <v>484</v>
      </c>
      <c r="E79" s="205" t="s">
        <v>487</v>
      </c>
      <c r="F79" s="207">
        <v>3186</v>
      </c>
      <c r="G79" s="208">
        <v>8610</v>
      </c>
    </row>
    <row r="80" spans="2:7" x14ac:dyDescent="0.25">
      <c r="B80" s="211">
        <v>41340</v>
      </c>
      <c r="C80" s="205" t="s">
        <v>510</v>
      </c>
      <c r="D80" s="205" t="s">
        <v>484</v>
      </c>
      <c r="E80" s="205" t="s">
        <v>495</v>
      </c>
      <c r="F80" s="207">
        <v>2672</v>
      </c>
      <c r="G80" s="208">
        <v>4859</v>
      </c>
    </row>
    <row r="81" spans="2:7" x14ac:dyDescent="0.25">
      <c r="B81" s="211">
        <v>41410</v>
      </c>
      <c r="C81" s="205" t="s">
        <v>514</v>
      </c>
      <c r="D81" s="205" t="s">
        <v>491</v>
      </c>
      <c r="E81" s="205" t="s">
        <v>495</v>
      </c>
      <c r="F81" s="207">
        <v>272</v>
      </c>
      <c r="G81" s="208">
        <v>605</v>
      </c>
    </row>
    <row r="82" spans="2:7" x14ac:dyDescent="0.25">
      <c r="B82" s="211">
        <v>41257</v>
      </c>
      <c r="C82" s="205" t="s">
        <v>510</v>
      </c>
      <c r="D82" s="205" t="s">
        <v>488</v>
      </c>
      <c r="E82" s="205" t="s">
        <v>495</v>
      </c>
      <c r="F82" s="207">
        <v>948</v>
      </c>
      <c r="G82" s="208">
        <v>2204</v>
      </c>
    </row>
    <row r="83" spans="2:7" x14ac:dyDescent="0.25">
      <c r="B83" s="211">
        <v>41112</v>
      </c>
      <c r="C83" s="205" t="s">
        <v>513</v>
      </c>
      <c r="D83" s="205" t="s">
        <v>486</v>
      </c>
      <c r="E83" s="205" t="s">
        <v>485</v>
      </c>
      <c r="F83" s="207">
        <v>650</v>
      </c>
      <c r="G83" s="208">
        <v>1181</v>
      </c>
    </row>
    <row r="84" spans="2:7" x14ac:dyDescent="0.25">
      <c r="B84" s="211">
        <v>41178</v>
      </c>
      <c r="C84" s="205" t="s">
        <v>512</v>
      </c>
      <c r="D84" s="205" t="s">
        <v>490</v>
      </c>
      <c r="E84" s="205" t="s">
        <v>489</v>
      </c>
      <c r="F84" s="207">
        <v>1731</v>
      </c>
      <c r="G84" s="208">
        <v>2985</v>
      </c>
    </row>
    <row r="85" spans="2:7" x14ac:dyDescent="0.25">
      <c r="B85" s="211">
        <v>41000</v>
      </c>
      <c r="C85" s="205" t="s">
        <v>515</v>
      </c>
      <c r="D85" s="205" t="s">
        <v>486</v>
      </c>
      <c r="E85" s="205" t="s">
        <v>492</v>
      </c>
      <c r="F85" s="207">
        <v>6032</v>
      </c>
      <c r="G85" s="208">
        <v>6452</v>
      </c>
    </row>
    <row r="86" spans="2:7" x14ac:dyDescent="0.25">
      <c r="B86" s="211">
        <v>41384</v>
      </c>
      <c r="C86" s="205" t="s">
        <v>515</v>
      </c>
      <c r="D86" s="205" t="s">
        <v>491</v>
      </c>
      <c r="E86" s="205" t="s">
        <v>492</v>
      </c>
      <c r="F86" s="207">
        <v>641</v>
      </c>
      <c r="G86" s="208">
        <v>1086</v>
      </c>
    </row>
    <row r="87" spans="2:7" x14ac:dyDescent="0.25">
      <c r="B87" s="211">
        <v>40919</v>
      </c>
      <c r="C87" s="205" t="s">
        <v>510</v>
      </c>
      <c r="D87" s="205" t="s">
        <v>486</v>
      </c>
      <c r="E87" s="205" t="s">
        <v>495</v>
      </c>
      <c r="F87" s="207">
        <v>5217</v>
      </c>
      <c r="G87" s="208">
        <v>5929</v>
      </c>
    </row>
    <row r="88" spans="2:7" x14ac:dyDescent="0.25">
      <c r="B88" s="211">
        <v>41128</v>
      </c>
      <c r="C88" s="205" t="s">
        <v>514</v>
      </c>
      <c r="D88" s="205" t="s">
        <v>484</v>
      </c>
      <c r="E88" s="205" t="s">
        <v>489</v>
      </c>
      <c r="F88" s="207">
        <v>6550</v>
      </c>
      <c r="G88" s="208">
        <v>7005</v>
      </c>
    </row>
    <row r="89" spans="2:7" x14ac:dyDescent="0.25">
      <c r="B89" s="211">
        <v>41185</v>
      </c>
      <c r="C89" s="205" t="s">
        <v>511</v>
      </c>
      <c r="D89" s="205" t="s">
        <v>493</v>
      </c>
      <c r="E89" s="205" t="s">
        <v>485</v>
      </c>
      <c r="F89" s="207">
        <v>1461</v>
      </c>
      <c r="G89" s="208">
        <v>3949</v>
      </c>
    </row>
    <row r="90" spans="2:7" x14ac:dyDescent="0.25">
      <c r="B90" s="211">
        <v>41619</v>
      </c>
      <c r="C90" s="205" t="s">
        <v>512</v>
      </c>
      <c r="D90" s="205" t="s">
        <v>484</v>
      </c>
      <c r="E90" s="205" t="s">
        <v>485</v>
      </c>
      <c r="F90" s="207">
        <v>3414</v>
      </c>
      <c r="G90" s="208">
        <v>9226</v>
      </c>
    </row>
    <row r="91" spans="2:7" x14ac:dyDescent="0.25">
      <c r="B91" s="211">
        <v>40922</v>
      </c>
      <c r="C91" s="205" t="s">
        <v>512</v>
      </c>
      <c r="D91" s="205" t="s">
        <v>486</v>
      </c>
      <c r="E91" s="205" t="s">
        <v>485</v>
      </c>
      <c r="F91" s="207">
        <v>2675</v>
      </c>
      <c r="G91" s="208">
        <v>4863</v>
      </c>
    </row>
    <row r="92" spans="2:7" x14ac:dyDescent="0.25">
      <c r="B92" s="211">
        <v>41114</v>
      </c>
      <c r="C92" s="205" t="s">
        <v>511</v>
      </c>
      <c r="D92" s="205" t="s">
        <v>490</v>
      </c>
      <c r="E92" s="205" t="s">
        <v>495</v>
      </c>
      <c r="F92" s="207">
        <v>3410</v>
      </c>
      <c r="G92" s="208">
        <v>7578</v>
      </c>
    </row>
    <row r="93" spans="2:7" x14ac:dyDescent="0.25">
      <c r="B93" s="211">
        <v>41282</v>
      </c>
      <c r="C93" s="205" t="s">
        <v>510</v>
      </c>
      <c r="D93" s="205" t="s">
        <v>493</v>
      </c>
      <c r="E93" s="205" t="s">
        <v>487</v>
      </c>
      <c r="F93" s="207">
        <v>2173</v>
      </c>
      <c r="G93" s="208">
        <v>3683</v>
      </c>
    </row>
    <row r="94" spans="2:7" x14ac:dyDescent="0.25">
      <c r="B94" s="211">
        <v>41067</v>
      </c>
      <c r="C94" s="205" t="s">
        <v>515</v>
      </c>
      <c r="D94" s="205" t="s">
        <v>491</v>
      </c>
      <c r="E94" s="205" t="s">
        <v>494</v>
      </c>
      <c r="F94" s="207">
        <v>3387</v>
      </c>
      <c r="G94" s="208">
        <v>7527</v>
      </c>
    </row>
    <row r="95" spans="2:7" x14ac:dyDescent="0.25">
      <c r="B95" s="211">
        <v>41322</v>
      </c>
      <c r="C95" s="205" t="s">
        <v>513</v>
      </c>
      <c r="D95" s="205" t="s">
        <v>490</v>
      </c>
      <c r="E95" s="205" t="s">
        <v>489</v>
      </c>
      <c r="F95" s="207">
        <v>2267</v>
      </c>
      <c r="G95" s="208">
        <v>5272</v>
      </c>
    </row>
    <row r="96" spans="2:7" x14ac:dyDescent="0.25">
      <c r="B96" s="211">
        <v>41070</v>
      </c>
      <c r="C96" s="205" t="s">
        <v>512</v>
      </c>
      <c r="D96" s="205" t="s">
        <v>491</v>
      </c>
      <c r="E96" s="205" t="s">
        <v>495</v>
      </c>
      <c r="F96" s="207">
        <v>3412</v>
      </c>
      <c r="G96" s="208">
        <v>5000</v>
      </c>
    </row>
    <row r="97" spans="2:7" x14ac:dyDescent="0.25">
      <c r="B97" s="211">
        <v>41554</v>
      </c>
      <c r="C97" s="205" t="s">
        <v>513</v>
      </c>
      <c r="D97" s="205" t="s">
        <v>493</v>
      </c>
      <c r="E97" s="205" t="s">
        <v>489</v>
      </c>
      <c r="F97" s="207">
        <v>3465</v>
      </c>
      <c r="G97" s="208">
        <v>6299</v>
      </c>
    </row>
    <row r="98" spans="2:7" x14ac:dyDescent="0.25">
      <c r="B98" s="211">
        <v>41411</v>
      </c>
      <c r="C98" s="205" t="s">
        <v>511</v>
      </c>
      <c r="D98" s="205" t="s">
        <v>490</v>
      </c>
      <c r="E98" s="205" t="s">
        <v>489</v>
      </c>
      <c r="F98" s="207">
        <v>2764</v>
      </c>
      <c r="G98" s="208">
        <v>4766</v>
      </c>
    </row>
    <row r="99" spans="2:7" x14ac:dyDescent="0.25">
      <c r="B99" s="211">
        <v>41148</v>
      </c>
      <c r="C99" s="205" t="s">
        <v>513</v>
      </c>
      <c r="D99" s="205" t="s">
        <v>491</v>
      </c>
      <c r="E99" s="205" t="s">
        <v>495</v>
      </c>
      <c r="F99" s="207">
        <v>4833</v>
      </c>
      <c r="G99" s="208">
        <v>8787</v>
      </c>
    </row>
    <row r="100" spans="2:7" x14ac:dyDescent="0.25">
      <c r="B100" s="211">
        <v>41019</v>
      </c>
      <c r="C100" s="205" t="s">
        <v>513</v>
      </c>
      <c r="D100" s="205" t="s">
        <v>484</v>
      </c>
      <c r="E100" s="205" t="s">
        <v>485</v>
      </c>
      <c r="F100" s="207">
        <v>4502</v>
      </c>
      <c r="G100" s="208">
        <v>6002</v>
      </c>
    </row>
    <row r="101" spans="2:7" x14ac:dyDescent="0.25">
      <c r="B101" s="211">
        <v>41515</v>
      </c>
      <c r="C101" s="205" t="s">
        <v>515</v>
      </c>
      <c r="D101" s="205" t="s">
        <v>488</v>
      </c>
      <c r="E101" s="205" t="s">
        <v>492</v>
      </c>
      <c r="F101" s="207">
        <v>3729</v>
      </c>
      <c r="G101" s="208">
        <v>4972</v>
      </c>
    </row>
    <row r="102" spans="2:7" x14ac:dyDescent="0.25">
      <c r="B102" s="211">
        <v>41627</v>
      </c>
      <c r="C102" s="205" t="s">
        <v>513</v>
      </c>
      <c r="D102" s="205" t="s">
        <v>491</v>
      </c>
      <c r="E102" s="205" t="s">
        <v>485</v>
      </c>
      <c r="F102" s="207">
        <v>5849</v>
      </c>
      <c r="G102" s="208">
        <v>7799</v>
      </c>
    </row>
    <row r="103" spans="2:7" x14ac:dyDescent="0.25">
      <c r="B103" s="211">
        <v>41151</v>
      </c>
      <c r="C103" s="205" t="s">
        <v>513</v>
      </c>
      <c r="D103" s="205" t="s">
        <v>490</v>
      </c>
      <c r="E103" s="205" t="s">
        <v>489</v>
      </c>
      <c r="F103" s="207">
        <v>3932</v>
      </c>
      <c r="G103" s="208">
        <v>6779</v>
      </c>
    </row>
    <row r="104" spans="2:7" x14ac:dyDescent="0.25">
      <c r="B104" s="211">
        <v>41019</v>
      </c>
      <c r="C104" s="205" t="s">
        <v>513</v>
      </c>
      <c r="D104" s="205" t="s">
        <v>490</v>
      </c>
      <c r="E104" s="205" t="s">
        <v>492</v>
      </c>
      <c r="F104" s="207">
        <v>3970</v>
      </c>
      <c r="G104" s="208">
        <v>9233</v>
      </c>
    </row>
    <row r="105" spans="2:7" x14ac:dyDescent="0.25">
      <c r="B105" s="211">
        <v>41168</v>
      </c>
      <c r="C105" s="205" t="s">
        <v>512</v>
      </c>
      <c r="D105" s="205" t="s">
        <v>490</v>
      </c>
      <c r="E105" s="205" t="s">
        <v>489</v>
      </c>
      <c r="F105" s="207">
        <v>1806</v>
      </c>
      <c r="G105" s="208">
        <v>4880</v>
      </c>
    </row>
    <row r="106" spans="2:7" x14ac:dyDescent="0.25">
      <c r="B106" s="211">
        <v>41294</v>
      </c>
      <c r="C106" s="205" t="s">
        <v>513</v>
      </c>
      <c r="D106" s="205" t="s">
        <v>491</v>
      </c>
      <c r="E106" s="205" t="s">
        <v>489</v>
      </c>
      <c r="F106" s="207">
        <v>2705</v>
      </c>
      <c r="G106" s="208">
        <v>4665</v>
      </c>
    </row>
    <row r="107" spans="2:7" x14ac:dyDescent="0.25">
      <c r="B107" s="211">
        <v>41407</v>
      </c>
      <c r="C107" s="205" t="s">
        <v>511</v>
      </c>
      <c r="D107" s="205" t="s">
        <v>486</v>
      </c>
      <c r="E107" s="205" t="s">
        <v>487</v>
      </c>
      <c r="F107" s="207">
        <v>4431</v>
      </c>
      <c r="G107" s="208">
        <v>7640</v>
      </c>
    </row>
    <row r="108" spans="2:7" x14ac:dyDescent="0.25">
      <c r="B108" s="211">
        <v>41105</v>
      </c>
      <c r="C108" s="205" t="s">
        <v>511</v>
      </c>
      <c r="D108" s="205" t="s">
        <v>493</v>
      </c>
      <c r="E108" s="205" t="s">
        <v>492</v>
      </c>
      <c r="F108" s="207">
        <v>1909</v>
      </c>
      <c r="G108" s="208">
        <v>2545</v>
      </c>
    </row>
    <row r="109" spans="2:7" x14ac:dyDescent="0.25">
      <c r="B109" s="211">
        <v>41184</v>
      </c>
      <c r="C109" s="205" t="s">
        <v>510</v>
      </c>
      <c r="D109" s="205" t="s">
        <v>490</v>
      </c>
      <c r="E109" s="205" t="s">
        <v>494</v>
      </c>
      <c r="F109" s="207">
        <v>6663</v>
      </c>
      <c r="G109" s="208">
        <v>7126</v>
      </c>
    </row>
    <row r="110" spans="2:7" x14ac:dyDescent="0.25">
      <c r="B110" s="211">
        <v>41614</v>
      </c>
      <c r="C110" s="205" t="s">
        <v>511</v>
      </c>
      <c r="D110" s="205" t="s">
        <v>488</v>
      </c>
      <c r="E110" s="205" t="s">
        <v>495</v>
      </c>
      <c r="F110" s="207">
        <v>2227</v>
      </c>
      <c r="G110" s="208">
        <v>2531</v>
      </c>
    </row>
    <row r="111" spans="2:7" x14ac:dyDescent="0.25">
      <c r="B111" s="211">
        <v>41556</v>
      </c>
      <c r="C111" s="205" t="s">
        <v>511</v>
      </c>
      <c r="D111" s="205" t="s">
        <v>493</v>
      </c>
      <c r="E111" s="205" t="s">
        <v>489</v>
      </c>
      <c r="F111" s="207">
        <v>5386</v>
      </c>
      <c r="G111" s="208">
        <v>7181</v>
      </c>
    </row>
    <row r="112" spans="2:7" x14ac:dyDescent="0.25">
      <c r="B112" s="211">
        <v>41094</v>
      </c>
      <c r="C112" s="205" t="s">
        <v>513</v>
      </c>
      <c r="D112" s="205" t="s">
        <v>484</v>
      </c>
      <c r="E112" s="205" t="s">
        <v>492</v>
      </c>
      <c r="F112" s="207">
        <v>3442</v>
      </c>
      <c r="G112" s="208">
        <v>5835</v>
      </c>
    </row>
    <row r="113" spans="2:7" x14ac:dyDescent="0.25">
      <c r="B113" s="211">
        <v>41195</v>
      </c>
      <c r="C113" s="205" t="s">
        <v>513</v>
      </c>
      <c r="D113" s="205" t="s">
        <v>486</v>
      </c>
      <c r="E113" s="205" t="s">
        <v>492</v>
      </c>
      <c r="F113" s="207">
        <v>2395</v>
      </c>
      <c r="G113" s="208">
        <v>6474</v>
      </c>
    </row>
    <row r="114" spans="2:7" x14ac:dyDescent="0.25">
      <c r="B114" s="211">
        <v>41275</v>
      </c>
      <c r="C114" s="205" t="s">
        <v>510</v>
      </c>
      <c r="D114" s="205" t="s">
        <v>493</v>
      </c>
      <c r="E114" s="205" t="s">
        <v>492</v>
      </c>
      <c r="F114" s="207">
        <v>1252</v>
      </c>
      <c r="G114" s="208">
        <v>2122</v>
      </c>
    </row>
    <row r="115" spans="2:7" x14ac:dyDescent="0.25">
      <c r="B115" s="211">
        <v>41149</v>
      </c>
      <c r="C115" s="205" t="s">
        <v>510</v>
      </c>
      <c r="D115" s="205" t="s">
        <v>490</v>
      </c>
      <c r="E115" s="205" t="s">
        <v>487</v>
      </c>
      <c r="F115" s="207">
        <v>5349</v>
      </c>
      <c r="G115" s="208">
        <v>7867</v>
      </c>
    </row>
    <row r="116" spans="2:7" x14ac:dyDescent="0.25">
      <c r="B116" s="211">
        <v>41513</v>
      </c>
      <c r="C116" s="205" t="s">
        <v>511</v>
      </c>
      <c r="D116" s="205" t="s">
        <v>491</v>
      </c>
      <c r="E116" s="205" t="s">
        <v>489</v>
      </c>
      <c r="F116" s="207">
        <v>5843</v>
      </c>
      <c r="G116" s="208">
        <v>6250</v>
      </c>
    </row>
    <row r="117" spans="2:7" x14ac:dyDescent="0.25">
      <c r="B117" s="211">
        <v>41146</v>
      </c>
      <c r="C117" s="205" t="s">
        <v>510</v>
      </c>
      <c r="D117" s="205" t="s">
        <v>493</v>
      </c>
      <c r="E117" s="205" t="s">
        <v>492</v>
      </c>
      <c r="F117" s="207">
        <v>2050</v>
      </c>
      <c r="G117" s="208">
        <v>3535</v>
      </c>
    </row>
    <row r="118" spans="2:7" x14ac:dyDescent="0.25">
      <c r="B118" s="211">
        <v>41124</v>
      </c>
      <c r="C118" s="205" t="s">
        <v>514</v>
      </c>
      <c r="D118" s="205" t="s">
        <v>486</v>
      </c>
      <c r="E118" s="205" t="s">
        <v>489</v>
      </c>
      <c r="F118" s="207">
        <v>8815</v>
      </c>
      <c r="G118" s="208">
        <v>9427</v>
      </c>
    </row>
    <row r="119" spans="2:7" x14ac:dyDescent="0.25">
      <c r="B119" s="211">
        <v>41017</v>
      </c>
      <c r="C119" s="205" t="s">
        <v>513</v>
      </c>
      <c r="D119" s="205" t="s">
        <v>486</v>
      </c>
      <c r="E119" s="205" t="s">
        <v>495</v>
      </c>
      <c r="F119" s="207">
        <v>45</v>
      </c>
      <c r="G119" s="208">
        <v>82</v>
      </c>
    </row>
    <row r="120" spans="2:7" x14ac:dyDescent="0.25">
      <c r="B120" s="211">
        <v>41130</v>
      </c>
      <c r="C120" s="205" t="s">
        <v>514</v>
      </c>
      <c r="D120" s="205" t="s">
        <v>484</v>
      </c>
      <c r="E120" s="205" t="s">
        <v>487</v>
      </c>
      <c r="F120" s="207">
        <v>1371</v>
      </c>
      <c r="G120" s="208">
        <v>2492</v>
      </c>
    </row>
    <row r="121" spans="2:7" x14ac:dyDescent="0.25">
      <c r="B121" s="211">
        <v>41285</v>
      </c>
      <c r="C121" s="205" t="s">
        <v>515</v>
      </c>
      <c r="D121" s="205" t="s">
        <v>491</v>
      </c>
      <c r="E121" s="205" t="s">
        <v>495</v>
      </c>
      <c r="F121" s="207">
        <v>3250</v>
      </c>
      <c r="G121" s="208">
        <v>3475</v>
      </c>
    </row>
    <row r="122" spans="2:7" x14ac:dyDescent="0.25">
      <c r="B122" s="211">
        <v>41516</v>
      </c>
      <c r="C122" s="205" t="s">
        <v>512</v>
      </c>
      <c r="D122" s="205" t="s">
        <v>491</v>
      </c>
      <c r="E122" s="205" t="s">
        <v>489</v>
      </c>
      <c r="F122" s="207">
        <v>4483</v>
      </c>
      <c r="G122" s="208">
        <v>6592</v>
      </c>
    </row>
    <row r="123" spans="2:7" x14ac:dyDescent="0.25">
      <c r="B123" s="211">
        <v>41435</v>
      </c>
      <c r="C123" s="205" t="s">
        <v>512</v>
      </c>
      <c r="D123" s="205" t="s">
        <v>486</v>
      </c>
      <c r="E123" s="205" t="s">
        <v>485</v>
      </c>
      <c r="F123" s="207">
        <v>5332</v>
      </c>
      <c r="G123" s="208">
        <v>5702</v>
      </c>
    </row>
    <row r="124" spans="2:7" x14ac:dyDescent="0.25">
      <c r="B124" s="211">
        <v>41490</v>
      </c>
      <c r="C124" s="205" t="s">
        <v>514</v>
      </c>
      <c r="D124" s="205" t="s">
        <v>486</v>
      </c>
      <c r="E124" s="205" t="s">
        <v>495</v>
      </c>
      <c r="F124" s="207">
        <v>2881</v>
      </c>
      <c r="G124" s="208">
        <v>6701</v>
      </c>
    </row>
    <row r="125" spans="2:7" x14ac:dyDescent="0.25">
      <c r="B125" s="211">
        <v>41407</v>
      </c>
      <c r="C125" s="205" t="s">
        <v>513</v>
      </c>
      <c r="D125" s="205" t="s">
        <v>490</v>
      </c>
      <c r="E125" s="205" t="s">
        <v>489</v>
      </c>
      <c r="F125" s="207">
        <v>2666</v>
      </c>
      <c r="G125" s="208">
        <v>7206</v>
      </c>
    </row>
    <row r="126" spans="2:7" x14ac:dyDescent="0.25">
      <c r="B126" s="211">
        <v>41283</v>
      </c>
      <c r="C126" s="205" t="s">
        <v>512</v>
      </c>
      <c r="D126" s="205" t="s">
        <v>493</v>
      </c>
      <c r="E126" s="205" t="s">
        <v>495</v>
      </c>
      <c r="F126" s="207">
        <v>726</v>
      </c>
      <c r="G126" s="208">
        <v>1230</v>
      </c>
    </row>
    <row r="127" spans="2:7" x14ac:dyDescent="0.25">
      <c r="B127" s="211">
        <v>41504</v>
      </c>
      <c r="C127" s="205" t="s">
        <v>510</v>
      </c>
      <c r="D127" s="205" t="s">
        <v>488</v>
      </c>
      <c r="E127" s="205" t="s">
        <v>492</v>
      </c>
      <c r="F127" s="207">
        <v>2421</v>
      </c>
      <c r="G127" s="208">
        <v>6543</v>
      </c>
    </row>
    <row r="128" spans="2:7" x14ac:dyDescent="0.25">
      <c r="B128" s="211">
        <v>41131</v>
      </c>
      <c r="C128" s="205" t="s">
        <v>513</v>
      </c>
      <c r="D128" s="205" t="s">
        <v>493</v>
      </c>
      <c r="E128" s="205" t="s">
        <v>494</v>
      </c>
      <c r="F128" s="207">
        <v>234</v>
      </c>
      <c r="G128" s="208">
        <v>266</v>
      </c>
    </row>
    <row r="129" spans="2:7" x14ac:dyDescent="0.25">
      <c r="B129" s="211">
        <v>40954</v>
      </c>
      <c r="C129" s="205" t="s">
        <v>511</v>
      </c>
      <c r="D129" s="205" t="s">
        <v>486</v>
      </c>
      <c r="E129" s="205" t="s">
        <v>495</v>
      </c>
      <c r="F129" s="207">
        <v>59</v>
      </c>
      <c r="G129" s="208">
        <v>159</v>
      </c>
    </row>
    <row r="130" spans="2:7" x14ac:dyDescent="0.25">
      <c r="B130" s="211">
        <v>41628</v>
      </c>
      <c r="C130" s="205" t="s">
        <v>514</v>
      </c>
      <c r="D130" s="205" t="s">
        <v>486</v>
      </c>
      <c r="E130" s="205" t="s">
        <v>495</v>
      </c>
      <c r="F130" s="207">
        <v>5877</v>
      </c>
      <c r="G130" s="208">
        <v>9960</v>
      </c>
    </row>
    <row r="131" spans="2:7" x14ac:dyDescent="0.25">
      <c r="B131" s="211">
        <v>41092</v>
      </c>
      <c r="C131" s="205" t="s">
        <v>511</v>
      </c>
      <c r="D131" s="205" t="s">
        <v>484</v>
      </c>
      <c r="E131" s="205" t="s">
        <v>487</v>
      </c>
      <c r="F131" s="207">
        <v>836</v>
      </c>
      <c r="G131" s="208">
        <v>1520</v>
      </c>
    </row>
    <row r="132" spans="2:7" x14ac:dyDescent="0.25">
      <c r="B132" s="211">
        <v>41336</v>
      </c>
      <c r="C132" s="205" t="s">
        <v>512</v>
      </c>
      <c r="D132" s="205" t="s">
        <v>488</v>
      </c>
      <c r="E132" s="205" t="s">
        <v>485</v>
      </c>
      <c r="F132" s="207">
        <v>426</v>
      </c>
      <c r="G132" s="208">
        <v>992</v>
      </c>
    </row>
    <row r="133" spans="2:7" x14ac:dyDescent="0.25">
      <c r="B133" s="211">
        <v>41308</v>
      </c>
      <c r="C133" s="205" t="s">
        <v>515</v>
      </c>
      <c r="D133" s="205" t="s">
        <v>491</v>
      </c>
      <c r="E133" s="205" t="s">
        <v>487</v>
      </c>
      <c r="F133" s="207">
        <v>5163</v>
      </c>
      <c r="G133" s="208">
        <v>5522</v>
      </c>
    </row>
    <row r="134" spans="2:7" x14ac:dyDescent="0.25">
      <c r="B134" s="211">
        <v>41599</v>
      </c>
      <c r="C134" s="205" t="s">
        <v>513</v>
      </c>
      <c r="D134" s="205" t="s">
        <v>486</v>
      </c>
      <c r="E134" s="205" t="s">
        <v>495</v>
      </c>
      <c r="F134" s="207">
        <v>1769</v>
      </c>
      <c r="G134" s="208">
        <v>3050</v>
      </c>
    </row>
    <row r="135" spans="2:7" x14ac:dyDescent="0.25">
      <c r="B135" s="211">
        <v>41575</v>
      </c>
      <c r="C135" s="205" t="s">
        <v>512</v>
      </c>
      <c r="D135" s="205" t="s">
        <v>493</v>
      </c>
      <c r="E135" s="205" t="s">
        <v>492</v>
      </c>
      <c r="F135" s="207">
        <v>2714</v>
      </c>
      <c r="G135" s="208">
        <v>4600</v>
      </c>
    </row>
    <row r="136" spans="2:7" x14ac:dyDescent="0.25">
      <c r="B136" s="211">
        <v>40969</v>
      </c>
      <c r="C136" s="205" t="s">
        <v>513</v>
      </c>
      <c r="D136" s="205" t="s">
        <v>488</v>
      </c>
      <c r="E136" s="205" t="s">
        <v>495</v>
      </c>
      <c r="F136" s="207">
        <v>1886</v>
      </c>
      <c r="G136" s="208">
        <v>4190</v>
      </c>
    </row>
    <row r="137" spans="2:7" x14ac:dyDescent="0.25">
      <c r="B137" s="211">
        <v>41252</v>
      </c>
      <c r="C137" s="205" t="s">
        <v>511</v>
      </c>
      <c r="D137" s="205" t="s">
        <v>493</v>
      </c>
      <c r="E137" s="205" t="s">
        <v>489</v>
      </c>
      <c r="F137" s="207">
        <v>1479</v>
      </c>
      <c r="G137" s="208">
        <v>3287</v>
      </c>
    </row>
    <row r="138" spans="2:7" x14ac:dyDescent="0.25">
      <c r="B138" s="211">
        <v>41047</v>
      </c>
      <c r="C138" s="205" t="s">
        <v>515</v>
      </c>
      <c r="D138" s="205" t="s">
        <v>490</v>
      </c>
      <c r="E138" s="205" t="s">
        <v>489</v>
      </c>
      <c r="F138" s="207">
        <v>3796</v>
      </c>
      <c r="G138" s="208">
        <v>6433</v>
      </c>
    </row>
    <row r="139" spans="2:7" x14ac:dyDescent="0.25">
      <c r="B139" s="211">
        <v>41315</v>
      </c>
      <c r="C139" s="205" t="s">
        <v>513</v>
      </c>
      <c r="D139" s="205" t="s">
        <v>493</v>
      </c>
      <c r="E139" s="205" t="s">
        <v>492</v>
      </c>
      <c r="F139" s="207">
        <v>3806</v>
      </c>
      <c r="G139" s="208">
        <v>8852</v>
      </c>
    </row>
    <row r="140" spans="2:7" x14ac:dyDescent="0.25">
      <c r="B140" s="211">
        <v>40969</v>
      </c>
      <c r="C140" s="205" t="s">
        <v>510</v>
      </c>
      <c r="D140" s="205" t="s">
        <v>486</v>
      </c>
      <c r="E140" s="205" t="s">
        <v>492</v>
      </c>
      <c r="F140" s="207">
        <v>2742</v>
      </c>
      <c r="G140" s="208">
        <v>6093</v>
      </c>
    </row>
    <row r="141" spans="2:7" x14ac:dyDescent="0.25">
      <c r="B141" s="211">
        <v>41100</v>
      </c>
      <c r="C141" s="205" t="s">
        <v>511</v>
      </c>
      <c r="D141" s="205" t="s">
        <v>493</v>
      </c>
      <c r="E141" s="205" t="s">
        <v>495</v>
      </c>
      <c r="F141" s="207">
        <v>1905</v>
      </c>
      <c r="G141" s="208">
        <v>3228</v>
      </c>
    </row>
    <row r="142" spans="2:7" x14ac:dyDescent="0.25">
      <c r="B142" s="211">
        <v>40929</v>
      </c>
      <c r="C142" s="205" t="s">
        <v>512</v>
      </c>
      <c r="D142" s="205" t="s">
        <v>484</v>
      </c>
      <c r="E142" s="205" t="s">
        <v>492</v>
      </c>
      <c r="F142" s="207">
        <v>8616</v>
      </c>
      <c r="G142" s="208">
        <v>9790</v>
      </c>
    </row>
    <row r="143" spans="2:7" x14ac:dyDescent="0.25">
      <c r="B143" s="211">
        <v>41047</v>
      </c>
      <c r="C143" s="205" t="s">
        <v>515</v>
      </c>
      <c r="D143" s="205" t="s">
        <v>484</v>
      </c>
      <c r="E143" s="205" t="s">
        <v>485</v>
      </c>
      <c r="F143" s="207">
        <v>2443</v>
      </c>
      <c r="G143" s="208">
        <v>6601</v>
      </c>
    </row>
    <row r="144" spans="2:7" x14ac:dyDescent="0.25">
      <c r="B144" s="211">
        <v>41456</v>
      </c>
      <c r="C144" s="205" t="s">
        <v>514</v>
      </c>
      <c r="D144" s="205" t="s">
        <v>491</v>
      </c>
      <c r="E144" s="205" t="s">
        <v>492</v>
      </c>
      <c r="F144" s="207">
        <v>5413</v>
      </c>
      <c r="G144" s="208">
        <v>7960</v>
      </c>
    </row>
    <row r="145" spans="2:7" x14ac:dyDescent="0.25">
      <c r="B145" s="211">
        <v>41413</v>
      </c>
      <c r="C145" s="205" t="s">
        <v>514</v>
      </c>
      <c r="D145" s="205" t="s">
        <v>488</v>
      </c>
      <c r="E145" s="205" t="s">
        <v>492</v>
      </c>
      <c r="F145" s="207">
        <v>1320</v>
      </c>
      <c r="G145" s="208">
        <v>2400</v>
      </c>
    </row>
    <row r="146" spans="2:7" x14ac:dyDescent="0.25">
      <c r="B146" s="211">
        <v>40999</v>
      </c>
      <c r="C146" s="205" t="s">
        <v>513</v>
      </c>
      <c r="D146" s="205" t="s">
        <v>486</v>
      </c>
      <c r="E146" s="205" t="s">
        <v>489</v>
      </c>
      <c r="F146" s="207">
        <v>2944</v>
      </c>
      <c r="G146" s="208">
        <v>4990</v>
      </c>
    </row>
    <row r="147" spans="2:7" x14ac:dyDescent="0.25">
      <c r="B147" s="211">
        <v>41547</v>
      </c>
      <c r="C147" s="205" t="s">
        <v>515</v>
      </c>
      <c r="D147" s="205" t="s">
        <v>490</v>
      </c>
      <c r="E147" s="205" t="s">
        <v>494</v>
      </c>
      <c r="F147" s="207">
        <v>611</v>
      </c>
      <c r="G147" s="208">
        <v>898</v>
      </c>
    </row>
    <row r="148" spans="2:7" x14ac:dyDescent="0.25">
      <c r="B148" s="211">
        <v>41029</v>
      </c>
      <c r="C148" s="205" t="s">
        <v>514</v>
      </c>
      <c r="D148" s="205" t="s">
        <v>491</v>
      </c>
      <c r="E148" s="205" t="s">
        <v>489</v>
      </c>
      <c r="F148" s="207">
        <v>2402</v>
      </c>
      <c r="G148" s="208">
        <v>6491</v>
      </c>
    </row>
    <row r="149" spans="2:7" x14ac:dyDescent="0.25">
      <c r="B149" s="211">
        <v>41102</v>
      </c>
      <c r="C149" s="205" t="s">
        <v>512</v>
      </c>
      <c r="D149" s="205" t="s">
        <v>490</v>
      </c>
      <c r="E149" s="205" t="s">
        <v>495</v>
      </c>
      <c r="F149" s="207">
        <v>2881</v>
      </c>
      <c r="G149" s="208">
        <v>3274</v>
      </c>
    </row>
    <row r="150" spans="2:7" x14ac:dyDescent="0.25">
      <c r="B150" s="211">
        <v>41031</v>
      </c>
      <c r="C150" s="205" t="s">
        <v>513</v>
      </c>
      <c r="D150" s="205" t="s">
        <v>493</v>
      </c>
      <c r="E150" s="205" t="s">
        <v>489</v>
      </c>
      <c r="F150" s="207">
        <v>1775</v>
      </c>
      <c r="G150" s="208">
        <v>4798</v>
      </c>
    </row>
    <row r="151" spans="2:7" x14ac:dyDescent="0.25">
      <c r="B151" s="211">
        <v>41217</v>
      </c>
      <c r="C151" s="205" t="s">
        <v>513</v>
      </c>
      <c r="D151" s="205" t="s">
        <v>491</v>
      </c>
      <c r="E151" s="205" t="s">
        <v>494</v>
      </c>
      <c r="F151" s="207">
        <v>2879</v>
      </c>
      <c r="G151" s="208">
        <v>6397</v>
      </c>
    </row>
    <row r="152" spans="2:7" x14ac:dyDescent="0.25">
      <c r="B152" s="211">
        <v>41311</v>
      </c>
      <c r="C152" s="205" t="s">
        <v>512</v>
      </c>
      <c r="D152" s="205" t="s">
        <v>493</v>
      </c>
      <c r="E152" s="205" t="s">
        <v>494</v>
      </c>
      <c r="F152" s="207">
        <v>1297</v>
      </c>
      <c r="G152" s="208">
        <v>2236</v>
      </c>
    </row>
    <row r="153" spans="2:7" x14ac:dyDescent="0.25">
      <c r="B153" s="211">
        <v>41549</v>
      </c>
      <c r="C153" s="205" t="s">
        <v>512</v>
      </c>
      <c r="D153" s="205" t="s">
        <v>484</v>
      </c>
      <c r="E153" s="205" t="s">
        <v>495</v>
      </c>
      <c r="F153" s="207">
        <v>168</v>
      </c>
      <c r="G153" s="208">
        <v>391</v>
      </c>
    </row>
    <row r="154" spans="2:7" x14ac:dyDescent="0.25">
      <c r="B154" s="211">
        <v>41536</v>
      </c>
      <c r="C154" s="205" t="s">
        <v>511</v>
      </c>
      <c r="D154" s="205" t="s">
        <v>493</v>
      </c>
      <c r="E154" s="205" t="s">
        <v>492</v>
      </c>
      <c r="F154" s="207">
        <v>1622</v>
      </c>
      <c r="G154" s="208">
        <v>4385</v>
      </c>
    </row>
    <row r="155" spans="2:7" x14ac:dyDescent="0.25">
      <c r="B155" s="211">
        <v>41056</v>
      </c>
      <c r="C155" s="205" t="s">
        <v>510</v>
      </c>
      <c r="D155" s="205" t="s">
        <v>484</v>
      </c>
      <c r="E155" s="205" t="s">
        <v>494</v>
      </c>
      <c r="F155" s="207">
        <v>2116</v>
      </c>
      <c r="G155" s="208">
        <v>4922</v>
      </c>
    </row>
    <row r="156" spans="2:7" x14ac:dyDescent="0.25">
      <c r="B156" s="211">
        <v>41624</v>
      </c>
      <c r="C156" s="205" t="s">
        <v>512</v>
      </c>
      <c r="D156" s="205" t="s">
        <v>490</v>
      </c>
      <c r="E156" s="205" t="s">
        <v>485</v>
      </c>
      <c r="F156" s="207">
        <v>3978</v>
      </c>
      <c r="G156" s="208">
        <v>6859</v>
      </c>
    </row>
    <row r="157" spans="2:7" x14ac:dyDescent="0.25">
      <c r="B157" s="211">
        <v>41412</v>
      </c>
      <c r="C157" s="205" t="s">
        <v>510</v>
      </c>
      <c r="D157" s="205" t="s">
        <v>486</v>
      </c>
      <c r="E157" s="205" t="s">
        <v>494</v>
      </c>
      <c r="F157" s="207">
        <v>4247</v>
      </c>
      <c r="G157" s="208">
        <v>4542</v>
      </c>
    </row>
    <row r="158" spans="2:7" x14ac:dyDescent="0.25">
      <c r="B158" s="211">
        <v>41347</v>
      </c>
      <c r="C158" s="205" t="s">
        <v>514</v>
      </c>
      <c r="D158" s="205" t="s">
        <v>491</v>
      </c>
      <c r="E158" s="205" t="s">
        <v>489</v>
      </c>
      <c r="F158" s="207">
        <v>4846</v>
      </c>
      <c r="G158" s="208">
        <v>5507</v>
      </c>
    </row>
    <row r="159" spans="2:7" x14ac:dyDescent="0.25">
      <c r="B159" s="211">
        <v>40989</v>
      </c>
      <c r="C159" s="205" t="s">
        <v>514</v>
      </c>
      <c r="D159" s="205" t="s">
        <v>486</v>
      </c>
      <c r="E159" s="205" t="s">
        <v>495</v>
      </c>
      <c r="F159" s="207">
        <v>2465</v>
      </c>
      <c r="G159" s="208">
        <v>4482</v>
      </c>
    </row>
    <row r="160" spans="2:7" x14ac:dyDescent="0.25">
      <c r="B160" s="211">
        <v>40943</v>
      </c>
      <c r="C160" s="205" t="s">
        <v>514</v>
      </c>
      <c r="D160" s="205" t="s">
        <v>488</v>
      </c>
      <c r="E160" s="205" t="s">
        <v>494</v>
      </c>
      <c r="F160" s="207">
        <v>1143</v>
      </c>
      <c r="G160" s="208">
        <v>2658</v>
      </c>
    </row>
    <row r="161" spans="2:7" x14ac:dyDescent="0.25">
      <c r="B161" s="211">
        <v>41083</v>
      </c>
      <c r="C161" s="205" t="s">
        <v>513</v>
      </c>
      <c r="D161" s="205" t="s">
        <v>493</v>
      </c>
      <c r="E161" s="205" t="s">
        <v>485</v>
      </c>
      <c r="F161" s="207">
        <v>1708</v>
      </c>
      <c r="G161" s="208">
        <v>4616</v>
      </c>
    </row>
    <row r="162" spans="2:7" x14ac:dyDescent="0.25">
      <c r="B162" s="211">
        <v>41553</v>
      </c>
      <c r="C162" s="205" t="s">
        <v>510</v>
      </c>
      <c r="D162" s="205" t="s">
        <v>493</v>
      </c>
      <c r="E162" s="205" t="s">
        <v>485</v>
      </c>
      <c r="F162" s="207">
        <v>3672</v>
      </c>
      <c r="G162" s="208">
        <v>6330</v>
      </c>
    </row>
    <row r="163" spans="2:7" x14ac:dyDescent="0.25">
      <c r="B163" s="211">
        <v>41364</v>
      </c>
      <c r="C163" s="205" t="s">
        <v>511</v>
      </c>
      <c r="D163" s="205" t="s">
        <v>488</v>
      </c>
      <c r="E163" s="205" t="s">
        <v>495</v>
      </c>
      <c r="F163" s="207">
        <v>893</v>
      </c>
      <c r="G163" s="208">
        <v>1313</v>
      </c>
    </row>
    <row r="164" spans="2:7" x14ac:dyDescent="0.25">
      <c r="B164" s="211">
        <v>41059</v>
      </c>
      <c r="C164" s="205" t="s">
        <v>515</v>
      </c>
      <c r="D164" s="205" t="s">
        <v>486</v>
      </c>
      <c r="E164" s="205" t="s">
        <v>487</v>
      </c>
      <c r="F164" s="207">
        <v>5224</v>
      </c>
      <c r="G164" s="208">
        <v>5587</v>
      </c>
    </row>
    <row r="165" spans="2:7" x14ac:dyDescent="0.25">
      <c r="B165" s="211">
        <v>41099</v>
      </c>
      <c r="C165" s="205" t="s">
        <v>513</v>
      </c>
      <c r="D165" s="205" t="s">
        <v>490</v>
      </c>
      <c r="E165" s="205" t="s">
        <v>487</v>
      </c>
      <c r="F165" s="207">
        <v>3731</v>
      </c>
      <c r="G165" s="208">
        <v>3990</v>
      </c>
    </row>
    <row r="166" spans="2:7" x14ac:dyDescent="0.25">
      <c r="B166" s="211">
        <v>41444</v>
      </c>
      <c r="C166" s="205" t="s">
        <v>514</v>
      </c>
      <c r="D166" s="205" t="s">
        <v>484</v>
      </c>
      <c r="E166" s="205" t="s">
        <v>495</v>
      </c>
      <c r="F166" s="207">
        <v>3282</v>
      </c>
      <c r="G166" s="208">
        <v>3729</v>
      </c>
    </row>
    <row r="167" spans="2:7" x14ac:dyDescent="0.25">
      <c r="B167" s="211">
        <v>41620</v>
      </c>
      <c r="C167" s="205" t="s">
        <v>515</v>
      </c>
      <c r="D167" s="205" t="s">
        <v>491</v>
      </c>
      <c r="E167" s="205" t="s">
        <v>489</v>
      </c>
      <c r="F167" s="207">
        <v>92</v>
      </c>
      <c r="G167" s="208">
        <v>136</v>
      </c>
    </row>
    <row r="168" spans="2:7" x14ac:dyDescent="0.25">
      <c r="B168" s="211">
        <v>41020</v>
      </c>
      <c r="C168" s="205" t="s">
        <v>514</v>
      </c>
      <c r="D168" s="205" t="s">
        <v>486</v>
      </c>
      <c r="E168" s="205" t="s">
        <v>485</v>
      </c>
      <c r="F168" s="207">
        <v>732</v>
      </c>
      <c r="G168" s="208">
        <v>1978</v>
      </c>
    </row>
    <row r="169" spans="2:7" x14ac:dyDescent="0.25">
      <c r="B169" s="211">
        <v>40947</v>
      </c>
      <c r="C169" s="205" t="s">
        <v>511</v>
      </c>
      <c r="D169" s="205" t="s">
        <v>484</v>
      </c>
      <c r="E169" s="205" t="s">
        <v>485</v>
      </c>
      <c r="F169" s="207">
        <v>1937</v>
      </c>
      <c r="G169" s="208">
        <v>2582</v>
      </c>
    </row>
    <row r="170" spans="2:7" x14ac:dyDescent="0.25">
      <c r="B170" s="211">
        <v>41160</v>
      </c>
      <c r="C170" s="205" t="s">
        <v>511</v>
      </c>
      <c r="D170" s="205" t="s">
        <v>484</v>
      </c>
      <c r="E170" s="205" t="s">
        <v>494</v>
      </c>
      <c r="F170" s="207">
        <v>891</v>
      </c>
      <c r="G170" s="208">
        <v>2072</v>
      </c>
    </row>
    <row r="171" spans="2:7" x14ac:dyDescent="0.25">
      <c r="B171" s="211">
        <v>41424</v>
      </c>
      <c r="C171" s="205" t="s">
        <v>515</v>
      </c>
      <c r="D171" s="205" t="s">
        <v>484</v>
      </c>
      <c r="E171" s="205" t="s">
        <v>494</v>
      </c>
      <c r="F171" s="207">
        <v>1118</v>
      </c>
      <c r="G171" s="208">
        <v>1894</v>
      </c>
    </row>
    <row r="172" spans="2:7" x14ac:dyDescent="0.25">
      <c r="B172" s="211">
        <v>40945</v>
      </c>
      <c r="C172" s="205" t="s">
        <v>511</v>
      </c>
      <c r="D172" s="205" t="s">
        <v>484</v>
      </c>
      <c r="E172" s="205" t="s">
        <v>489</v>
      </c>
      <c r="F172" s="207">
        <v>3446</v>
      </c>
      <c r="G172" s="208">
        <v>8015</v>
      </c>
    </row>
    <row r="173" spans="2:7" x14ac:dyDescent="0.25">
      <c r="B173" s="211">
        <v>41286</v>
      </c>
      <c r="C173" s="205" t="s">
        <v>514</v>
      </c>
      <c r="D173" s="205" t="s">
        <v>491</v>
      </c>
      <c r="E173" s="205" t="s">
        <v>495</v>
      </c>
      <c r="F173" s="207">
        <v>2648</v>
      </c>
      <c r="G173" s="208">
        <v>5884</v>
      </c>
    </row>
    <row r="174" spans="2:7" x14ac:dyDescent="0.25">
      <c r="B174" s="211">
        <v>41268</v>
      </c>
      <c r="C174" s="205" t="s">
        <v>512</v>
      </c>
      <c r="D174" s="205" t="s">
        <v>486</v>
      </c>
      <c r="E174" s="205" t="s">
        <v>492</v>
      </c>
      <c r="F174" s="207">
        <v>3344</v>
      </c>
      <c r="G174" s="208">
        <v>7431</v>
      </c>
    </row>
    <row r="175" spans="2:7" x14ac:dyDescent="0.25">
      <c r="B175" s="211">
        <v>41362</v>
      </c>
      <c r="C175" s="205" t="s">
        <v>511</v>
      </c>
      <c r="D175" s="205" t="s">
        <v>486</v>
      </c>
      <c r="E175" s="205" t="s">
        <v>487</v>
      </c>
      <c r="F175" s="207">
        <v>4345</v>
      </c>
      <c r="G175" s="208">
        <v>7492</v>
      </c>
    </row>
    <row r="176" spans="2:7" x14ac:dyDescent="0.25">
      <c r="B176" s="211">
        <v>41086</v>
      </c>
      <c r="C176" s="205" t="s">
        <v>510</v>
      </c>
      <c r="D176" s="205" t="s">
        <v>484</v>
      </c>
      <c r="E176" s="205" t="s">
        <v>487</v>
      </c>
      <c r="F176" s="207">
        <v>5928</v>
      </c>
      <c r="G176" s="208">
        <v>6736</v>
      </c>
    </row>
    <row r="177" spans="2:7" x14ac:dyDescent="0.25">
      <c r="B177" s="211">
        <v>41613</v>
      </c>
      <c r="C177" s="205" t="s">
        <v>511</v>
      </c>
      <c r="D177" s="205" t="s">
        <v>493</v>
      </c>
      <c r="E177" s="205" t="s">
        <v>495</v>
      </c>
      <c r="F177" s="207">
        <v>1323</v>
      </c>
      <c r="G177" s="208">
        <v>2243</v>
      </c>
    </row>
    <row r="178" spans="2:7" x14ac:dyDescent="0.25">
      <c r="B178" s="211">
        <v>41067</v>
      </c>
      <c r="C178" s="205" t="s">
        <v>514</v>
      </c>
      <c r="D178" s="205" t="s">
        <v>484</v>
      </c>
      <c r="E178" s="205" t="s">
        <v>485</v>
      </c>
      <c r="F178" s="207">
        <v>5395</v>
      </c>
      <c r="G178" s="208">
        <v>9809</v>
      </c>
    </row>
    <row r="179" spans="2:7" x14ac:dyDescent="0.25">
      <c r="B179" s="211">
        <v>41169</v>
      </c>
      <c r="C179" s="205" t="s">
        <v>511</v>
      </c>
      <c r="D179" s="205" t="s">
        <v>490</v>
      </c>
      <c r="E179" s="205" t="s">
        <v>494</v>
      </c>
      <c r="F179" s="207">
        <v>1576</v>
      </c>
      <c r="G179" s="208">
        <v>2865</v>
      </c>
    </row>
    <row r="180" spans="2:7" x14ac:dyDescent="0.25">
      <c r="B180" s="211">
        <v>41092</v>
      </c>
      <c r="C180" s="205" t="s">
        <v>513</v>
      </c>
      <c r="D180" s="205" t="s">
        <v>491</v>
      </c>
      <c r="E180" s="205" t="s">
        <v>487</v>
      </c>
      <c r="F180" s="207">
        <v>2727</v>
      </c>
      <c r="G180" s="208">
        <v>3637</v>
      </c>
    </row>
    <row r="181" spans="2:7" x14ac:dyDescent="0.25">
      <c r="B181" s="211">
        <v>41206</v>
      </c>
      <c r="C181" s="205" t="s">
        <v>512</v>
      </c>
      <c r="D181" s="205" t="s">
        <v>486</v>
      </c>
      <c r="E181" s="205" t="s">
        <v>487</v>
      </c>
      <c r="F181" s="207">
        <v>7138</v>
      </c>
      <c r="G181" s="208">
        <v>9517</v>
      </c>
    </row>
    <row r="182" spans="2:7" x14ac:dyDescent="0.25">
      <c r="B182" s="211">
        <v>41315</v>
      </c>
      <c r="C182" s="205" t="s">
        <v>513</v>
      </c>
      <c r="D182" s="205" t="s">
        <v>484</v>
      </c>
      <c r="E182" s="205" t="s">
        <v>487</v>
      </c>
      <c r="F182" s="207">
        <v>2542</v>
      </c>
      <c r="G182" s="208">
        <v>5913</v>
      </c>
    </row>
    <row r="183" spans="2:7" x14ac:dyDescent="0.25">
      <c r="B183" s="211">
        <v>41146</v>
      </c>
      <c r="C183" s="205" t="s">
        <v>511</v>
      </c>
      <c r="D183" s="205" t="s">
        <v>486</v>
      </c>
      <c r="E183" s="205" t="s">
        <v>485</v>
      </c>
      <c r="F183" s="207">
        <v>2596</v>
      </c>
      <c r="G183" s="208">
        <v>5769</v>
      </c>
    </row>
    <row r="184" spans="2:7" x14ac:dyDescent="0.25">
      <c r="B184" s="211">
        <v>41252</v>
      </c>
      <c r="C184" s="205" t="s">
        <v>515</v>
      </c>
      <c r="D184" s="205" t="s">
        <v>488</v>
      </c>
      <c r="E184" s="205" t="s">
        <v>492</v>
      </c>
      <c r="F184" s="207">
        <v>2935</v>
      </c>
      <c r="G184" s="208">
        <v>4316</v>
      </c>
    </row>
    <row r="185" spans="2:7" x14ac:dyDescent="0.25">
      <c r="B185" s="211">
        <v>41144</v>
      </c>
      <c r="C185" s="205" t="s">
        <v>514</v>
      </c>
      <c r="D185" s="205" t="s">
        <v>488</v>
      </c>
      <c r="E185" s="205" t="s">
        <v>494</v>
      </c>
      <c r="F185" s="207">
        <v>969</v>
      </c>
      <c r="G185" s="208">
        <v>1762</v>
      </c>
    </row>
    <row r="186" spans="2:7" x14ac:dyDescent="0.25">
      <c r="B186" s="211">
        <v>40940</v>
      </c>
      <c r="C186" s="205" t="s">
        <v>511</v>
      </c>
      <c r="D186" s="205" t="s">
        <v>488</v>
      </c>
      <c r="E186" s="205" t="s">
        <v>494</v>
      </c>
      <c r="F186" s="207">
        <v>9319</v>
      </c>
      <c r="G186" s="208">
        <v>9967</v>
      </c>
    </row>
    <row r="187" spans="2:7" x14ac:dyDescent="0.25">
      <c r="B187" s="211">
        <v>41206</v>
      </c>
      <c r="C187" s="205" t="s">
        <v>514</v>
      </c>
      <c r="D187" s="205" t="s">
        <v>488</v>
      </c>
      <c r="E187" s="205" t="s">
        <v>489</v>
      </c>
      <c r="F187" s="207">
        <v>5011</v>
      </c>
      <c r="G187" s="208">
        <v>7369</v>
      </c>
    </row>
    <row r="188" spans="2:7" x14ac:dyDescent="0.25">
      <c r="B188" s="211">
        <v>40979</v>
      </c>
      <c r="C188" s="205" t="s">
        <v>515</v>
      </c>
      <c r="D188" s="205" t="s">
        <v>484</v>
      </c>
      <c r="E188" s="205" t="s">
        <v>495</v>
      </c>
      <c r="F188" s="207">
        <v>4468</v>
      </c>
      <c r="G188" s="208">
        <v>6570</v>
      </c>
    </row>
    <row r="189" spans="2:7" x14ac:dyDescent="0.25">
      <c r="B189" s="211">
        <v>41637</v>
      </c>
      <c r="C189" s="205" t="s">
        <v>511</v>
      </c>
      <c r="D189" s="205" t="s">
        <v>486</v>
      </c>
      <c r="E189" s="205" t="s">
        <v>487</v>
      </c>
      <c r="F189" s="207">
        <v>3133</v>
      </c>
      <c r="G189" s="208">
        <v>7285</v>
      </c>
    </row>
    <row r="190" spans="2:7" x14ac:dyDescent="0.25">
      <c r="B190" s="211">
        <v>41141</v>
      </c>
      <c r="C190" s="205" t="s">
        <v>511</v>
      </c>
      <c r="D190" s="205" t="s">
        <v>488</v>
      </c>
      <c r="E190" s="205" t="s">
        <v>485</v>
      </c>
      <c r="F190" s="207">
        <v>196</v>
      </c>
      <c r="G190" s="208">
        <v>457</v>
      </c>
    </row>
    <row r="191" spans="2:7" x14ac:dyDescent="0.25">
      <c r="B191" s="211">
        <v>41168</v>
      </c>
      <c r="C191" s="205" t="s">
        <v>511</v>
      </c>
      <c r="D191" s="205" t="s">
        <v>488</v>
      </c>
      <c r="E191" s="205" t="s">
        <v>492</v>
      </c>
      <c r="F191" s="207">
        <v>266</v>
      </c>
      <c r="G191" s="208">
        <v>451</v>
      </c>
    </row>
    <row r="192" spans="2:7" x14ac:dyDescent="0.25">
      <c r="B192" s="211">
        <v>41106</v>
      </c>
      <c r="C192" s="205" t="s">
        <v>511</v>
      </c>
      <c r="D192" s="205" t="s">
        <v>493</v>
      </c>
      <c r="E192" s="205" t="s">
        <v>492</v>
      </c>
      <c r="F192" s="207">
        <v>5270</v>
      </c>
      <c r="G192" s="208">
        <v>9582</v>
      </c>
    </row>
    <row r="193" spans="2:7" x14ac:dyDescent="0.25">
      <c r="B193" s="211">
        <v>41206</v>
      </c>
      <c r="C193" s="205" t="s">
        <v>510</v>
      </c>
      <c r="D193" s="205" t="s">
        <v>491</v>
      </c>
      <c r="E193" s="205" t="s">
        <v>492</v>
      </c>
      <c r="F193" s="207">
        <v>1798</v>
      </c>
      <c r="G193" s="208">
        <v>2044</v>
      </c>
    </row>
    <row r="194" spans="2:7" x14ac:dyDescent="0.25">
      <c r="B194" s="211">
        <v>41489</v>
      </c>
      <c r="C194" s="205" t="s">
        <v>514</v>
      </c>
      <c r="D194" s="205" t="s">
        <v>491</v>
      </c>
      <c r="E194" s="205" t="s">
        <v>492</v>
      </c>
      <c r="F194" s="207">
        <v>1281</v>
      </c>
      <c r="G194" s="208">
        <v>3463</v>
      </c>
    </row>
    <row r="195" spans="2:7" x14ac:dyDescent="0.25">
      <c r="B195" s="211">
        <v>40958</v>
      </c>
      <c r="C195" s="205" t="s">
        <v>515</v>
      </c>
      <c r="D195" s="205" t="s">
        <v>484</v>
      </c>
      <c r="E195" s="205" t="s">
        <v>494</v>
      </c>
      <c r="F195" s="207">
        <v>117</v>
      </c>
      <c r="G195" s="208">
        <v>172</v>
      </c>
    </row>
    <row r="196" spans="2:7" x14ac:dyDescent="0.25">
      <c r="B196" s="211">
        <v>41192</v>
      </c>
      <c r="C196" s="205" t="s">
        <v>514</v>
      </c>
      <c r="D196" s="205" t="s">
        <v>493</v>
      </c>
      <c r="E196" s="205" t="s">
        <v>492</v>
      </c>
      <c r="F196" s="207">
        <v>6418</v>
      </c>
      <c r="G196" s="208">
        <v>9438</v>
      </c>
    </row>
    <row r="197" spans="2:7" x14ac:dyDescent="0.25">
      <c r="B197" s="211">
        <v>41169</v>
      </c>
      <c r="C197" s="205" t="s">
        <v>512</v>
      </c>
      <c r="D197" s="205" t="s">
        <v>493</v>
      </c>
      <c r="E197" s="205" t="s">
        <v>495</v>
      </c>
      <c r="F197" s="207">
        <v>1660</v>
      </c>
      <c r="G197" s="208">
        <v>4488</v>
      </c>
    </row>
    <row r="198" spans="2:7" x14ac:dyDescent="0.25">
      <c r="B198" s="211">
        <v>41453</v>
      </c>
      <c r="C198" s="205" t="s">
        <v>514</v>
      </c>
      <c r="D198" s="205" t="s">
        <v>488</v>
      </c>
      <c r="E198" s="205" t="s">
        <v>489</v>
      </c>
      <c r="F198" s="207">
        <v>3355</v>
      </c>
      <c r="G198" s="208">
        <v>3812</v>
      </c>
    </row>
    <row r="199" spans="2:7" x14ac:dyDescent="0.25">
      <c r="B199" s="211">
        <v>41245</v>
      </c>
      <c r="C199" s="205" t="s">
        <v>513</v>
      </c>
      <c r="D199" s="205" t="s">
        <v>490</v>
      </c>
      <c r="E199" s="205" t="s">
        <v>487</v>
      </c>
      <c r="F199" s="207">
        <v>6836</v>
      </c>
      <c r="G199" s="208">
        <v>7768</v>
      </c>
    </row>
    <row r="200" spans="2:7" x14ac:dyDescent="0.25">
      <c r="B200" s="211">
        <v>41169</v>
      </c>
      <c r="C200" s="205" t="s">
        <v>511</v>
      </c>
      <c r="D200" s="205" t="s">
        <v>493</v>
      </c>
      <c r="E200" s="205" t="s">
        <v>494</v>
      </c>
      <c r="F200" s="207">
        <v>2919</v>
      </c>
      <c r="G200" s="208">
        <v>6486</v>
      </c>
    </row>
    <row r="201" spans="2:7" x14ac:dyDescent="0.25">
      <c r="B201" s="211">
        <v>41321</v>
      </c>
      <c r="C201" s="205" t="s">
        <v>511</v>
      </c>
      <c r="D201" s="205" t="s">
        <v>484</v>
      </c>
      <c r="E201" s="205" t="s">
        <v>492</v>
      </c>
      <c r="F201" s="207">
        <v>6576</v>
      </c>
      <c r="G201" s="208">
        <v>8767</v>
      </c>
    </row>
    <row r="202" spans="2:7" x14ac:dyDescent="0.25">
      <c r="B202" s="211">
        <v>41381</v>
      </c>
      <c r="C202" s="205" t="s">
        <v>515</v>
      </c>
      <c r="D202" s="205" t="s">
        <v>488</v>
      </c>
      <c r="E202" s="205" t="s">
        <v>487</v>
      </c>
      <c r="F202" s="207">
        <v>4715</v>
      </c>
      <c r="G202" s="208">
        <v>7991</v>
      </c>
    </row>
    <row r="203" spans="2:7" x14ac:dyDescent="0.25">
      <c r="B203" s="211">
        <v>40933</v>
      </c>
      <c r="C203" s="205" t="s">
        <v>515</v>
      </c>
      <c r="D203" s="205" t="s">
        <v>484</v>
      </c>
      <c r="E203" s="205" t="s">
        <v>495</v>
      </c>
      <c r="F203" s="207">
        <v>3149</v>
      </c>
      <c r="G203" s="208">
        <v>3578</v>
      </c>
    </row>
    <row r="204" spans="2:7" x14ac:dyDescent="0.25">
      <c r="B204" s="211">
        <v>41625</v>
      </c>
      <c r="C204" s="205" t="s">
        <v>515</v>
      </c>
      <c r="D204" s="205" t="s">
        <v>484</v>
      </c>
      <c r="E204" s="205" t="s">
        <v>485</v>
      </c>
      <c r="F204" s="207">
        <v>3076</v>
      </c>
      <c r="G204" s="208">
        <v>5592</v>
      </c>
    </row>
    <row r="205" spans="2:7" x14ac:dyDescent="0.25">
      <c r="B205" s="211">
        <v>41068</v>
      </c>
      <c r="C205" s="205" t="s">
        <v>515</v>
      </c>
      <c r="D205" s="205" t="s">
        <v>491</v>
      </c>
      <c r="E205" s="205" t="s">
        <v>492</v>
      </c>
      <c r="F205" s="207">
        <v>4296</v>
      </c>
      <c r="G205" s="208">
        <v>9990</v>
      </c>
    </row>
    <row r="206" spans="2:7" x14ac:dyDescent="0.25">
      <c r="B206" s="211">
        <v>41492</v>
      </c>
      <c r="C206" s="205" t="s">
        <v>514</v>
      </c>
      <c r="D206" s="205" t="s">
        <v>488</v>
      </c>
      <c r="E206" s="205" t="s">
        <v>489</v>
      </c>
      <c r="F206" s="207">
        <v>608</v>
      </c>
      <c r="G206" s="208">
        <v>1048</v>
      </c>
    </row>
    <row r="207" spans="2:7" x14ac:dyDescent="0.25">
      <c r="B207" s="211">
        <v>40987</v>
      </c>
      <c r="C207" s="205" t="s">
        <v>513</v>
      </c>
      <c r="D207" s="205" t="s">
        <v>488</v>
      </c>
      <c r="E207" s="205" t="s">
        <v>492</v>
      </c>
      <c r="F207" s="207">
        <v>4352</v>
      </c>
      <c r="G207" s="208">
        <v>7376</v>
      </c>
    </row>
    <row r="208" spans="2:7" x14ac:dyDescent="0.25">
      <c r="B208" s="211">
        <v>41291</v>
      </c>
      <c r="C208" s="205" t="s">
        <v>512</v>
      </c>
      <c r="D208" s="205" t="s">
        <v>490</v>
      </c>
      <c r="E208" s="205" t="s">
        <v>489</v>
      </c>
      <c r="F208" s="207">
        <v>346</v>
      </c>
      <c r="G208" s="208">
        <v>586</v>
      </c>
    </row>
    <row r="209" spans="2:7" x14ac:dyDescent="0.25">
      <c r="B209" s="211">
        <v>41025</v>
      </c>
      <c r="C209" s="205" t="s">
        <v>510</v>
      </c>
      <c r="D209" s="205" t="s">
        <v>490</v>
      </c>
      <c r="E209" s="205" t="s">
        <v>494</v>
      </c>
      <c r="F209" s="207">
        <v>7055</v>
      </c>
      <c r="G209" s="208">
        <v>8017</v>
      </c>
    </row>
    <row r="210" spans="2:7" x14ac:dyDescent="0.25">
      <c r="B210" s="211">
        <v>41236</v>
      </c>
      <c r="C210" s="205" t="s">
        <v>515</v>
      </c>
      <c r="D210" s="205" t="s">
        <v>484</v>
      </c>
      <c r="E210" s="205" t="s">
        <v>492</v>
      </c>
      <c r="F210" s="207">
        <v>4699</v>
      </c>
      <c r="G210" s="208">
        <v>5340</v>
      </c>
    </row>
    <row r="211" spans="2:7" x14ac:dyDescent="0.25">
      <c r="B211" s="211">
        <v>41189</v>
      </c>
      <c r="C211" s="205" t="s">
        <v>514</v>
      </c>
      <c r="D211" s="205" t="s">
        <v>490</v>
      </c>
      <c r="E211" s="205" t="s">
        <v>494</v>
      </c>
      <c r="F211" s="207">
        <v>1155</v>
      </c>
      <c r="G211" s="208">
        <v>3122</v>
      </c>
    </row>
    <row r="212" spans="2:7" x14ac:dyDescent="0.25">
      <c r="B212" s="211">
        <v>40937</v>
      </c>
      <c r="C212" s="205" t="s">
        <v>513</v>
      </c>
      <c r="D212" s="205" t="s">
        <v>491</v>
      </c>
      <c r="E212" s="205" t="s">
        <v>487</v>
      </c>
      <c r="F212" s="207">
        <v>7371</v>
      </c>
      <c r="G212" s="208">
        <v>9829</v>
      </c>
    </row>
    <row r="213" spans="2:7" x14ac:dyDescent="0.25">
      <c r="B213" s="211">
        <v>41504</v>
      </c>
      <c r="C213" s="205" t="s">
        <v>511</v>
      </c>
      <c r="D213" s="205" t="s">
        <v>484</v>
      </c>
      <c r="E213" s="205" t="s">
        <v>495</v>
      </c>
      <c r="F213" s="207">
        <v>4025</v>
      </c>
      <c r="G213" s="208">
        <v>4574</v>
      </c>
    </row>
    <row r="214" spans="2:7" x14ac:dyDescent="0.25">
      <c r="B214" s="211">
        <v>41352</v>
      </c>
      <c r="C214" s="205" t="s">
        <v>512</v>
      </c>
      <c r="D214" s="205" t="s">
        <v>488</v>
      </c>
      <c r="E214" s="205" t="s">
        <v>492</v>
      </c>
      <c r="F214" s="207">
        <v>4976</v>
      </c>
      <c r="G214" s="208">
        <v>8434</v>
      </c>
    </row>
    <row r="215" spans="2:7" x14ac:dyDescent="0.25">
      <c r="B215" s="211">
        <v>41598</v>
      </c>
      <c r="C215" s="205" t="s">
        <v>512</v>
      </c>
      <c r="D215" s="205" t="s">
        <v>491</v>
      </c>
      <c r="E215" s="205" t="s">
        <v>487</v>
      </c>
      <c r="F215" s="207">
        <v>1531</v>
      </c>
      <c r="G215" s="208">
        <v>3561</v>
      </c>
    </row>
    <row r="216" spans="2:7" x14ac:dyDescent="0.25">
      <c r="B216" s="211">
        <v>40932</v>
      </c>
      <c r="C216" s="205" t="s">
        <v>511</v>
      </c>
      <c r="D216" s="205" t="s">
        <v>490</v>
      </c>
      <c r="E216" s="205" t="s">
        <v>489</v>
      </c>
      <c r="F216" s="207">
        <v>331</v>
      </c>
      <c r="G216" s="208">
        <v>895</v>
      </c>
    </row>
    <row r="217" spans="2:7" x14ac:dyDescent="0.25">
      <c r="B217" s="211">
        <v>41425</v>
      </c>
      <c r="C217" s="205" t="s">
        <v>514</v>
      </c>
      <c r="D217" s="205" t="s">
        <v>490</v>
      </c>
      <c r="E217" s="205" t="s">
        <v>487</v>
      </c>
      <c r="F217" s="207">
        <v>4494</v>
      </c>
      <c r="G217" s="208">
        <v>9988</v>
      </c>
    </row>
    <row r="218" spans="2:7" x14ac:dyDescent="0.25">
      <c r="B218" s="211">
        <v>41015</v>
      </c>
      <c r="C218" s="205" t="s">
        <v>513</v>
      </c>
      <c r="D218" s="205" t="s">
        <v>491</v>
      </c>
      <c r="E218" s="205" t="s">
        <v>487</v>
      </c>
      <c r="F218" s="207">
        <v>2350</v>
      </c>
      <c r="G218" s="208">
        <v>4053</v>
      </c>
    </row>
    <row r="219" spans="2:7" x14ac:dyDescent="0.25">
      <c r="B219" s="211">
        <v>41302</v>
      </c>
      <c r="C219" s="205" t="s">
        <v>515</v>
      </c>
      <c r="D219" s="205" t="s">
        <v>491</v>
      </c>
      <c r="E219" s="205" t="s">
        <v>495</v>
      </c>
      <c r="F219" s="207">
        <v>4036</v>
      </c>
      <c r="G219" s="208">
        <v>6958</v>
      </c>
    </row>
    <row r="220" spans="2:7" x14ac:dyDescent="0.25">
      <c r="B220" s="211">
        <v>41156</v>
      </c>
      <c r="C220" s="205" t="s">
        <v>511</v>
      </c>
      <c r="D220" s="205" t="s">
        <v>488</v>
      </c>
      <c r="E220" s="205" t="s">
        <v>485</v>
      </c>
      <c r="F220" s="207">
        <v>5989</v>
      </c>
      <c r="G220" s="208">
        <v>7985</v>
      </c>
    </row>
    <row r="221" spans="2:7" x14ac:dyDescent="0.25">
      <c r="B221" s="211">
        <v>41441</v>
      </c>
      <c r="C221" s="205" t="s">
        <v>511</v>
      </c>
      <c r="D221" s="205" t="s">
        <v>491</v>
      </c>
      <c r="E221" s="205" t="s">
        <v>489</v>
      </c>
      <c r="F221" s="207">
        <v>4950</v>
      </c>
      <c r="G221" s="208">
        <v>6599</v>
      </c>
    </row>
    <row r="222" spans="2:7" x14ac:dyDescent="0.25">
      <c r="B222" s="211">
        <v>40913</v>
      </c>
      <c r="C222" s="205" t="s">
        <v>514</v>
      </c>
      <c r="D222" s="205" t="s">
        <v>488</v>
      </c>
      <c r="E222" s="205" t="s">
        <v>494</v>
      </c>
      <c r="F222" s="207">
        <v>644</v>
      </c>
      <c r="G222" s="208">
        <v>1092</v>
      </c>
    </row>
    <row r="223" spans="2:7" x14ac:dyDescent="0.25">
      <c r="B223" s="211">
        <v>41363</v>
      </c>
      <c r="C223" s="205" t="s">
        <v>512</v>
      </c>
      <c r="D223" s="205" t="s">
        <v>488</v>
      </c>
      <c r="E223" s="205" t="s">
        <v>489</v>
      </c>
      <c r="F223" s="207">
        <v>3731</v>
      </c>
      <c r="G223" s="208">
        <v>6432</v>
      </c>
    </row>
    <row r="224" spans="2:7" x14ac:dyDescent="0.25">
      <c r="B224" s="211">
        <v>41540</v>
      </c>
      <c r="C224" s="205" t="s">
        <v>512</v>
      </c>
      <c r="D224" s="205" t="s">
        <v>484</v>
      </c>
      <c r="E224" s="205" t="s">
        <v>492</v>
      </c>
      <c r="F224" s="207">
        <v>2280</v>
      </c>
      <c r="G224" s="208">
        <v>3353</v>
      </c>
    </row>
    <row r="225" spans="2:7" x14ac:dyDescent="0.25">
      <c r="B225" s="211">
        <v>41624</v>
      </c>
      <c r="C225" s="205" t="s">
        <v>510</v>
      </c>
      <c r="D225" s="205" t="s">
        <v>486</v>
      </c>
      <c r="E225" s="205" t="s">
        <v>492</v>
      </c>
      <c r="F225" s="207">
        <v>1232</v>
      </c>
      <c r="G225" s="208">
        <v>1643</v>
      </c>
    </row>
    <row r="226" spans="2:7" x14ac:dyDescent="0.25">
      <c r="B226" s="211">
        <v>41260</v>
      </c>
      <c r="C226" s="205" t="s">
        <v>512</v>
      </c>
      <c r="D226" s="205" t="s">
        <v>488</v>
      </c>
      <c r="E226" s="205" t="s">
        <v>495</v>
      </c>
      <c r="F226" s="207">
        <v>1529</v>
      </c>
      <c r="G226" s="208">
        <v>2780</v>
      </c>
    </row>
    <row r="227" spans="2:7" x14ac:dyDescent="0.25">
      <c r="B227" s="211">
        <v>41621</v>
      </c>
      <c r="C227" s="205" t="s">
        <v>512</v>
      </c>
      <c r="D227" s="205" t="s">
        <v>491</v>
      </c>
      <c r="E227" s="205" t="s">
        <v>489</v>
      </c>
      <c r="F227" s="207">
        <v>1191</v>
      </c>
      <c r="G227" s="208">
        <v>2054</v>
      </c>
    </row>
    <row r="228" spans="2:7" x14ac:dyDescent="0.25">
      <c r="B228" s="211">
        <v>41639</v>
      </c>
      <c r="C228" s="205" t="s">
        <v>511</v>
      </c>
      <c r="D228" s="205" t="s">
        <v>491</v>
      </c>
      <c r="E228" s="205" t="s">
        <v>487</v>
      </c>
      <c r="F228" s="207">
        <v>5394</v>
      </c>
      <c r="G228" s="208">
        <v>9300</v>
      </c>
    </row>
    <row r="229" spans="2:7" x14ac:dyDescent="0.25">
      <c r="B229" s="211">
        <v>41253</v>
      </c>
      <c r="C229" s="205" t="s">
        <v>511</v>
      </c>
      <c r="D229" s="205" t="s">
        <v>488</v>
      </c>
      <c r="E229" s="205" t="s">
        <v>494</v>
      </c>
      <c r="F229" s="207">
        <v>3044</v>
      </c>
      <c r="G229" s="208">
        <v>3255</v>
      </c>
    </row>
    <row r="230" spans="2:7" x14ac:dyDescent="0.25">
      <c r="B230" s="211">
        <v>41204</v>
      </c>
      <c r="C230" s="205" t="s">
        <v>513</v>
      </c>
      <c r="D230" s="205" t="s">
        <v>491</v>
      </c>
      <c r="E230" s="205" t="s">
        <v>492</v>
      </c>
      <c r="F230" s="207">
        <v>1722</v>
      </c>
      <c r="G230" s="208">
        <v>4004</v>
      </c>
    </row>
    <row r="231" spans="2:7" x14ac:dyDescent="0.25">
      <c r="B231" s="211">
        <v>40930</v>
      </c>
      <c r="C231" s="205" t="s">
        <v>510</v>
      </c>
      <c r="D231" s="205" t="s">
        <v>493</v>
      </c>
      <c r="E231" s="205" t="s">
        <v>492</v>
      </c>
      <c r="F231" s="207">
        <v>1386</v>
      </c>
      <c r="G231" s="208">
        <v>3080</v>
      </c>
    </row>
    <row r="232" spans="2:7" x14ac:dyDescent="0.25">
      <c r="B232" s="211">
        <v>41056</v>
      </c>
      <c r="C232" s="205" t="s">
        <v>515</v>
      </c>
      <c r="D232" s="205" t="s">
        <v>493</v>
      </c>
      <c r="E232" s="205" t="s">
        <v>495</v>
      </c>
      <c r="F232" s="207">
        <v>87</v>
      </c>
      <c r="G232" s="208">
        <v>194</v>
      </c>
    </row>
    <row r="233" spans="2:7" x14ac:dyDescent="0.25">
      <c r="B233" s="211">
        <v>41030</v>
      </c>
      <c r="C233" s="205" t="s">
        <v>512</v>
      </c>
      <c r="D233" s="205" t="s">
        <v>486</v>
      </c>
      <c r="E233" s="205" t="s">
        <v>492</v>
      </c>
      <c r="F233" s="207">
        <v>2952</v>
      </c>
      <c r="G233" s="208">
        <v>3355</v>
      </c>
    </row>
    <row r="234" spans="2:7" x14ac:dyDescent="0.25">
      <c r="B234" s="211">
        <v>41635</v>
      </c>
      <c r="C234" s="205" t="s">
        <v>515</v>
      </c>
      <c r="D234" s="205" t="s">
        <v>491</v>
      </c>
      <c r="E234" s="205" t="s">
        <v>489</v>
      </c>
      <c r="F234" s="207">
        <v>4639</v>
      </c>
      <c r="G234" s="208">
        <v>6822</v>
      </c>
    </row>
    <row r="235" spans="2:7" x14ac:dyDescent="0.25">
      <c r="B235" s="211">
        <v>41195</v>
      </c>
      <c r="C235" s="205" t="s">
        <v>512</v>
      </c>
      <c r="D235" s="205" t="s">
        <v>484</v>
      </c>
      <c r="E235" s="205" t="s">
        <v>485</v>
      </c>
      <c r="F235" s="207">
        <v>18</v>
      </c>
      <c r="G235" s="208">
        <v>31</v>
      </c>
    </row>
    <row r="236" spans="2:7" x14ac:dyDescent="0.25">
      <c r="B236" s="211">
        <v>41270</v>
      </c>
      <c r="C236" s="205" t="s">
        <v>514</v>
      </c>
      <c r="D236" s="205" t="s">
        <v>490</v>
      </c>
      <c r="E236" s="205" t="s">
        <v>485</v>
      </c>
      <c r="F236" s="207">
        <v>3396</v>
      </c>
      <c r="G236" s="208">
        <v>9179</v>
      </c>
    </row>
    <row r="237" spans="2:7" x14ac:dyDescent="0.25">
      <c r="B237" s="211">
        <v>41341</v>
      </c>
      <c r="C237" s="205" t="s">
        <v>511</v>
      </c>
      <c r="D237" s="205" t="s">
        <v>486</v>
      </c>
      <c r="E237" s="205" t="s">
        <v>492</v>
      </c>
      <c r="F237" s="207">
        <v>1701</v>
      </c>
      <c r="G237" s="208">
        <v>3780</v>
      </c>
    </row>
    <row r="238" spans="2:7" x14ac:dyDescent="0.25">
      <c r="B238" s="211">
        <v>40909</v>
      </c>
      <c r="C238" s="205" t="s">
        <v>512</v>
      </c>
      <c r="D238" s="205" t="s">
        <v>490</v>
      </c>
      <c r="E238" s="205" t="s">
        <v>492</v>
      </c>
      <c r="F238" s="207">
        <v>4341</v>
      </c>
      <c r="G238" s="208">
        <v>7358</v>
      </c>
    </row>
    <row r="239" spans="2:7" x14ac:dyDescent="0.25">
      <c r="B239" s="211">
        <v>41465</v>
      </c>
      <c r="C239" s="205" t="s">
        <v>512</v>
      </c>
      <c r="D239" s="205" t="s">
        <v>493</v>
      </c>
      <c r="E239" s="205" t="s">
        <v>487</v>
      </c>
      <c r="F239" s="207">
        <v>3381</v>
      </c>
      <c r="G239" s="208">
        <v>9138</v>
      </c>
    </row>
    <row r="240" spans="2:7" x14ac:dyDescent="0.25">
      <c r="B240" s="211">
        <v>40950</v>
      </c>
      <c r="C240" s="205" t="s">
        <v>515</v>
      </c>
      <c r="D240" s="205" t="s">
        <v>486</v>
      </c>
      <c r="E240" s="205" t="s">
        <v>489</v>
      </c>
      <c r="F240" s="207">
        <v>3639</v>
      </c>
      <c r="G240" s="208">
        <v>4852</v>
      </c>
    </row>
    <row r="241" spans="2:7" x14ac:dyDescent="0.25">
      <c r="B241" s="211">
        <v>41487</v>
      </c>
      <c r="C241" s="205" t="s">
        <v>511</v>
      </c>
      <c r="D241" s="205" t="s">
        <v>493</v>
      </c>
      <c r="E241" s="205" t="s">
        <v>487</v>
      </c>
      <c r="F241" s="207">
        <v>3566</v>
      </c>
      <c r="G241" s="208">
        <v>8293</v>
      </c>
    </row>
    <row r="242" spans="2:7" x14ac:dyDescent="0.25">
      <c r="B242" s="211">
        <v>41562</v>
      </c>
      <c r="C242" s="205" t="s">
        <v>513</v>
      </c>
      <c r="D242" s="205" t="s">
        <v>490</v>
      </c>
      <c r="E242" s="205" t="s">
        <v>494</v>
      </c>
      <c r="F242" s="207">
        <v>3220</v>
      </c>
      <c r="G242" s="208">
        <v>8702</v>
      </c>
    </row>
    <row r="243" spans="2:7" x14ac:dyDescent="0.25">
      <c r="B243" s="211">
        <v>41323</v>
      </c>
      <c r="C243" s="205" t="s">
        <v>511</v>
      </c>
      <c r="D243" s="205" t="s">
        <v>493</v>
      </c>
      <c r="E243" s="205" t="s">
        <v>487</v>
      </c>
      <c r="F243" s="207">
        <v>2924</v>
      </c>
      <c r="G243" s="208">
        <v>6801</v>
      </c>
    </row>
    <row r="244" spans="2:7" x14ac:dyDescent="0.25">
      <c r="B244" s="211">
        <v>41144</v>
      </c>
      <c r="C244" s="205" t="s">
        <v>510</v>
      </c>
      <c r="D244" s="205" t="s">
        <v>484</v>
      </c>
      <c r="E244" s="205" t="s">
        <v>494</v>
      </c>
      <c r="F244" s="207">
        <v>783</v>
      </c>
      <c r="G244" s="208">
        <v>1739</v>
      </c>
    </row>
    <row r="245" spans="2:7" x14ac:dyDescent="0.25">
      <c r="B245" s="211">
        <v>41232</v>
      </c>
      <c r="C245" s="205" t="s">
        <v>510</v>
      </c>
      <c r="D245" s="205" t="s">
        <v>486</v>
      </c>
      <c r="E245" s="205" t="s">
        <v>485</v>
      </c>
      <c r="F245" s="207">
        <v>1193</v>
      </c>
      <c r="G245" s="208">
        <v>1591</v>
      </c>
    </row>
    <row r="246" spans="2:7" x14ac:dyDescent="0.25">
      <c r="B246" s="211">
        <v>41008</v>
      </c>
      <c r="C246" s="205" t="s">
        <v>513</v>
      </c>
      <c r="D246" s="205" t="s">
        <v>484</v>
      </c>
      <c r="E246" s="205" t="s">
        <v>485</v>
      </c>
      <c r="F246" s="207">
        <v>2647</v>
      </c>
      <c r="G246" s="208">
        <v>4565</v>
      </c>
    </row>
    <row r="247" spans="2:7" x14ac:dyDescent="0.25">
      <c r="B247" s="211">
        <v>41111</v>
      </c>
      <c r="C247" s="205" t="s">
        <v>514</v>
      </c>
      <c r="D247" s="205" t="s">
        <v>491</v>
      </c>
      <c r="E247" s="205" t="s">
        <v>494</v>
      </c>
      <c r="F247" s="207">
        <v>1642</v>
      </c>
      <c r="G247" s="208">
        <v>1865</v>
      </c>
    </row>
    <row r="248" spans="2:7" x14ac:dyDescent="0.25">
      <c r="B248" s="211">
        <v>41563</v>
      </c>
      <c r="C248" s="205" t="s">
        <v>511</v>
      </c>
      <c r="D248" s="205" t="s">
        <v>488</v>
      </c>
      <c r="E248" s="205" t="s">
        <v>487</v>
      </c>
      <c r="F248" s="207">
        <v>4250</v>
      </c>
      <c r="G248" s="208">
        <v>7328</v>
      </c>
    </row>
    <row r="249" spans="2:7" x14ac:dyDescent="0.25">
      <c r="B249" s="211">
        <v>41608</v>
      </c>
      <c r="C249" s="205" t="s">
        <v>514</v>
      </c>
      <c r="D249" s="205" t="s">
        <v>490</v>
      </c>
      <c r="E249" s="205" t="s">
        <v>495</v>
      </c>
      <c r="F249" s="207">
        <v>4761</v>
      </c>
      <c r="G249" s="208">
        <v>8208</v>
      </c>
    </row>
    <row r="250" spans="2:7" x14ac:dyDescent="0.25">
      <c r="B250" s="211">
        <v>41600</v>
      </c>
      <c r="C250" s="205" t="s">
        <v>515</v>
      </c>
      <c r="D250" s="205" t="s">
        <v>493</v>
      </c>
      <c r="E250" s="205" t="s">
        <v>489</v>
      </c>
      <c r="F250" s="207">
        <v>7013</v>
      </c>
      <c r="G250" s="208">
        <v>7500</v>
      </c>
    </row>
    <row r="251" spans="2:7" x14ac:dyDescent="0.25">
      <c r="B251" s="211">
        <v>41487</v>
      </c>
      <c r="C251" s="205" t="s">
        <v>510</v>
      </c>
      <c r="D251" s="205" t="s">
        <v>491</v>
      </c>
      <c r="E251" s="205" t="s">
        <v>485</v>
      </c>
      <c r="F251" s="207">
        <v>4595</v>
      </c>
      <c r="G251" s="208">
        <v>8355</v>
      </c>
    </row>
    <row r="252" spans="2:7" x14ac:dyDescent="0.25">
      <c r="B252" s="211">
        <v>41311</v>
      </c>
      <c r="C252" s="205" t="s">
        <v>515</v>
      </c>
      <c r="D252" s="205" t="s">
        <v>491</v>
      </c>
      <c r="E252" s="205" t="s">
        <v>485</v>
      </c>
      <c r="F252" s="207">
        <v>3139</v>
      </c>
      <c r="G252" s="208">
        <v>7299</v>
      </c>
    </row>
    <row r="253" spans="2:7" x14ac:dyDescent="0.25">
      <c r="B253" s="211">
        <v>41159</v>
      </c>
      <c r="C253" s="205" t="s">
        <v>515</v>
      </c>
      <c r="D253" s="205" t="s">
        <v>490</v>
      </c>
      <c r="E253" s="205" t="s">
        <v>495</v>
      </c>
      <c r="F253" s="207">
        <v>1865</v>
      </c>
      <c r="G253" s="208">
        <v>2742</v>
      </c>
    </row>
    <row r="254" spans="2:7" x14ac:dyDescent="0.25">
      <c r="B254" s="211">
        <v>41071</v>
      </c>
      <c r="C254" s="205" t="s">
        <v>511</v>
      </c>
      <c r="D254" s="205" t="s">
        <v>488</v>
      </c>
      <c r="E254" s="205" t="s">
        <v>485</v>
      </c>
      <c r="F254" s="207">
        <v>2204</v>
      </c>
      <c r="G254" s="208">
        <v>4899</v>
      </c>
    </row>
    <row r="255" spans="2:7" x14ac:dyDescent="0.25">
      <c r="B255" s="211">
        <v>41511</v>
      </c>
      <c r="C255" s="205" t="s">
        <v>513</v>
      </c>
      <c r="D255" s="205" t="s">
        <v>491</v>
      </c>
      <c r="E255" s="205" t="s">
        <v>489</v>
      </c>
      <c r="F255" s="207">
        <v>4356</v>
      </c>
      <c r="G255" s="208">
        <v>7383</v>
      </c>
    </row>
    <row r="256" spans="2:7" x14ac:dyDescent="0.25">
      <c r="B256" s="211">
        <v>41351</v>
      </c>
      <c r="C256" s="205" t="s">
        <v>510</v>
      </c>
      <c r="D256" s="205" t="s">
        <v>490</v>
      </c>
      <c r="E256" s="205" t="s">
        <v>495</v>
      </c>
      <c r="F256" s="207">
        <v>249</v>
      </c>
      <c r="G256" s="208">
        <v>367</v>
      </c>
    </row>
    <row r="257" spans="2:7" x14ac:dyDescent="0.25">
      <c r="B257" s="211">
        <v>41404</v>
      </c>
      <c r="C257" s="205" t="s">
        <v>515</v>
      </c>
      <c r="D257" s="205" t="s">
        <v>490</v>
      </c>
      <c r="E257" s="205" t="s">
        <v>492</v>
      </c>
      <c r="F257" s="207">
        <v>1855</v>
      </c>
      <c r="G257" s="208">
        <v>5015</v>
      </c>
    </row>
    <row r="258" spans="2:7" x14ac:dyDescent="0.25">
      <c r="B258" s="211">
        <v>41371</v>
      </c>
      <c r="C258" s="205" t="s">
        <v>513</v>
      </c>
      <c r="D258" s="205" t="s">
        <v>490</v>
      </c>
      <c r="E258" s="205" t="s">
        <v>485</v>
      </c>
      <c r="F258" s="207">
        <v>713</v>
      </c>
      <c r="G258" s="208">
        <v>1296</v>
      </c>
    </row>
    <row r="259" spans="2:7" x14ac:dyDescent="0.25">
      <c r="B259" s="211">
        <v>41624</v>
      </c>
      <c r="C259" s="205" t="s">
        <v>515</v>
      </c>
      <c r="D259" s="205" t="s">
        <v>490</v>
      </c>
      <c r="E259" s="205" t="s">
        <v>495</v>
      </c>
      <c r="F259" s="207">
        <v>2335</v>
      </c>
      <c r="G259" s="208">
        <v>5430</v>
      </c>
    </row>
    <row r="260" spans="2:7" x14ac:dyDescent="0.25">
      <c r="B260" s="211">
        <v>41252</v>
      </c>
      <c r="C260" s="205" t="s">
        <v>512</v>
      </c>
      <c r="D260" s="205" t="s">
        <v>491</v>
      </c>
      <c r="E260" s="205" t="s">
        <v>494</v>
      </c>
      <c r="F260" s="207">
        <v>627</v>
      </c>
      <c r="G260" s="208">
        <v>1394</v>
      </c>
    </row>
    <row r="261" spans="2:7" x14ac:dyDescent="0.25">
      <c r="B261" s="211">
        <v>40955</v>
      </c>
      <c r="C261" s="205" t="s">
        <v>514</v>
      </c>
      <c r="D261" s="205" t="s">
        <v>490</v>
      </c>
      <c r="E261" s="205" t="s">
        <v>485</v>
      </c>
      <c r="F261" s="207">
        <v>5085</v>
      </c>
      <c r="G261" s="208">
        <v>8619</v>
      </c>
    </row>
    <row r="262" spans="2:7" x14ac:dyDescent="0.25">
      <c r="B262" s="211">
        <v>40917</v>
      </c>
      <c r="C262" s="205" t="s">
        <v>514</v>
      </c>
      <c r="D262" s="205" t="s">
        <v>484</v>
      </c>
      <c r="E262" s="205" t="s">
        <v>487</v>
      </c>
      <c r="F262" s="207">
        <v>2071</v>
      </c>
      <c r="G262" s="208">
        <v>5596</v>
      </c>
    </row>
    <row r="263" spans="2:7" x14ac:dyDescent="0.25">
      <c r="B263" s="211">
        <v>41114</v>
      </c>
      <c r="C263" s="205" t="s">
        <v>510</v>
      </c>
      <c r="D263" s="205" t="s">
        <v>490</v>
      </c>
      <c r="E263" s="205" t="s">
        <v>494</v>
      </c>
      <c r="F263" s="207">
        <v>3234</v>
      </c>
      <c r="G263" s="208">
        <v>8741</v>
      </c>
    </row>
    <row r="264" spans="2:7" x14ac:dyDescent="0.25">
      <c r="B264" s="211">
        <v>41441</v>
      </c>
      <c r="C264" s="205" t="s">
        <v>513</v>
      </c>
      <c r="D264" s="205" t="s">
        <v>488</v>
      </c>
      <c r="E264" s="205" t="s">
        <v>487</v>
      </c>
      <c r="F264" s="207">
        <v>1836</v>
      </c>
      <c r="G264" s="208">
        <v>3165</v>
      </c>
    </row>
    <row r="265" spans="2:7" x14ac:dyDescent="0.25">
      <c r="B265" s="211">
        <v>41303</v>
      </c>
      <c r="C265" s="205" t="s">
        <v>512</v>
      </c>
      <c r="D265" s="205" t="s">
        <v>486</v>
      </c>
      <c r="E265" s="205" t="s">
        <v>489</v>
      </c>
      <c r="F265" s="207">
        <v>969</v>
      </c>
      <c r="G265" s="208">
        <v>2254</v>
      </c>
    </row>
    <row r="266" spans="2:7" x14ac:dyDescent="0.25">
      <c r="B266" s="211">
        <v>41540</v>
      </c>
      <c r="C266" s="205" t="s">
        <v>514</v>
      </c>
      <c r="D266" s="205" t="s">
        <v>488</v>
      </c>
      <c r="E266" s="205" t="s">
        <v>495</v>
      </c>
      <c r="F266" s="207">
        <v>1559</v>
      </c>
      <c r="G266" s="208">
        <v>3627</v>
      </c>
    </row>
    <row r="267" spans="2:7" x14ac:dyDescent="0.25">
      <c r="B267" s="211">
        <v>41308</v>
      </c>
      <c r="C267" s="205" t="s">
        <v>514</v>
      </c>
      <c r="D267" s="205" t="s">
        <v>493</v>
      </c>
      <c r="E267" s="205" t="s">
        <v>492</v>
      </c>
      <c r="F267" s="207">
        <v>863</v>
      </c>
      <c r="G267" s="208">
        <v>2007</v>
      </c>
    </row>
    <row r="268" spans="2:7" x14ac:dyDescent="0.25">
      <c r="B268" s="211">
        <v>41033</v>
      </c>
      <c r="C268" s="205" t="s">
        <v>514</v>
      </c>
      <c r="D268" s="205" t="s">
        <v>488</v>
      </c>
      <c r="E268" s="205" t="s">
        <v>494</v>
      </c>
      <c r="F268" s="207">
        <v>2339</v>
      </c>
      <c r="G268" s="208">
        <v>2659</v>
      </c>
    </row>
    <row r="269" spans="2:7" x14ac:dyDescent="0.25">
      <c r="B269" s="211">
        <v>41452</v>
      </c>
      <c r="C269" s="205" t="s">
        <v>510</v>
      </c>
      <c r="D269" s="205" t="s">
        <v>493</v>
      </c>
      <c r="E269" s="205" t="s">
        <v>494</v>
      </c>
      <c r="F269" s="207">
        <v>3977</v>
      </c>
      <c r="G269" s="208">
        <v>4519</v>
      </c>
    </row>
    <row r="270" spans="2:7" x14ac:dyDescent="0.25">
      <c r="B270" s="211">
        <v>41523</v>
      </c>
      <c r="C270" s="205" t="s">
        <v>513</v>
      </c>
      <c r="D270" s="205" t="s">
        <v>488</v>
      </c>
      <c r="E270" s="205" t="s">
        <v>485</v>
      </c>
      <c r="F270" s="207">
        <v>4593</v>
      </c>
      <c r="G270" s="208">
        <v>6123</v>
      </c>
    </row>
    <row r="271" spans="2:7" x14ac:dyDescent="0.25">
      <c r="B271" s="211">
        <v>41466</v>
      </c>
      <c r="C271" s="205" t="s">
        <v>514</v>
      </c>
      <c r="D271" s="205" t="s">
        <v>488</v>
      </c>
      <c r="E271" s="205" t="s">
        <v>492</v>
      </c>
      <c r="F271" s="207">
        <v>3107</v>
      </c>
      <c r="G271" s="208">
        <v>7226</v>
      </c>
    </row>
    <row r="272" spans="2:7" x14ac:dyDescent="0.25">
      <c r="B272" s="211">
        <v>41003</v>
      </c>
      <c r="C272" s="205" t="s">
        <v>510</v>
      </c>
      <c r="D272" s="205" t="s">
        <v>488</v>
      </c>
      <c r="E272" s="205" t="s">
        <v>492</v>
      </c>
      <c r="F272" s="207">
        <v>1232</v>
      </c>
      <c r="G272" s="208">
        <v>2737</v>
      </c>
    </row>
    <row r="273" spans="2:7" x14ac:dyDescent="0.25">
      <c r="B273" s="211">
        <v>40945</v>
      </c>
      <c r="C273" s="205" t="s">
        <v>510</v>
      </c>
      <c r="D273" s="205" t="s">
        <v>488</v>
      </c>
      <c r="E273" s="205" t="s">
        <v>487</v>
      </c>
      <c r="F273" s="207">
        <v>2085</v>
      </c>
      <c r="G273" s="208">
        <v>5634</v>
      </c>
    </row>
    <row r="274" spans="2:7" x14ac:dyDescent="0.25">
      <c r="B274" s="211">
        <v>41631</v>
      </c>
      <c r="C274" s="205" t="s">
        <v>514</v>
      </c>
      <c r="D274" s="205" t="s">
        <v>486</v>
      </c>
      <c r="E274" s="205" t="s">
        <v>487</v>
      </c>
      <c r="F274" s="207">
        <v>4065</v>
      </c>
      <c r="G274" s="208">
        <v>7390</v>
      </c>
    </row>
    <row r="275" spans="2:7" x14ac:dyDescent="0.25">
      <c r="B275" s="211">
        <v>41438</v>
      </c>
      <c r="C275" s="205" t="s">
        <v>512</v>
      </c>
      <c r="D275" s="205" t="s">
        <v>484</v>
      </c>
      <c r="E275" s="205" t="s">
        <v>495</v>
      </c>
      <c r="F275" s="207">
        <v>5644</v>
      </c>
      <c r="G275" s="208">
        <v>9566</v>
      </c>
    </row>
    <row r="276" spans="2:7" x14ac:dyDescent="0.25">
      <c r="B276" s="211">
        <v>41615</v>
      </c>
      <c r="C276" s="205" t="s">
        <v>511</v>
      </c>
      <c r="D276" s="205" t="s">
        <v>486</v>
      </c>
      <c r="E276" s="205" t="s">
        <v>495</v>
      </c>
      <c r="F276" s="207">
        <v>4257</v>
      </c>
      <c r="G276" s="208">
        <v>6261</v>
      </c>
    </row>
    <row r="277" spans="2:7" x14ac:dyDescent="0.25">
      <c r="B277" s="211">
        <v>41293</v>
      </c>
      <c r="C277" s="205" t="s">
        <v>510</v>
      </c>
      <c r="D277" s="205" t="s">
        <v>486</v>
      </c>
      <c r="E277" s="205" t="s">
        <v>485</v>
      </c>
      <c r="F277" s="207">
        <v>3346</v>
      </c>
      <c r="G277" s="208">
        <v>4920</v>
      </c>
    </row>
    <row r="278" spans="2:7" x14ac:dyDescent="0.25">
      <c r="B278" s="211">
        <v>41226</v>
      </c>
      <c r="C278" s="205" t="s">
        <v>514</v>
      </c>
      <c r="D278" s="205" t="s">
        <v>488</v>
      </c>
      <c r="E278" s="205" t="s">
        <v>492</v>
      </c>
      <c r="F278" s="207">
        <v>4231</v>
      </c>
      <c r="G278" s="208">
        <v>7694</v>
      </c>
    </row>
    <row r="279" spans="2:7" x14ac:dyDescent="0.25">
      <c r="B279" s="211">
        <v>41476</v>
      </c>
      <c r="C279" s="205" t="s">
        <v>513</v>
      </c>
      <c r="D279" s="205" t="s">
        <v>491</v>
      </c>
      <c r="E279" s="205" t="s">
        <v>489</v>
      </c>
      <c r="F279" s="207">
        <v>3120</v>
      </c>
      <c r="G279" s="208">
        <v>7255</v>
      </c>
    </row>
    <row r="280" spans="2:7" x14ac:dyDescent="0.25">
      <c r="B280" s="211">
        <v>41208</v>
      </c>
      <c r="C280" s="205" t="s">
        <v>515</v>
      </c>
      <c r="D280" s="205" t="s">
        <v>484</v>
      </c>
      <c r="E280" s="205" t="s">
        <v>487</v>
      </c>
      <c r="F280" s="207">
        <v>5842</v>
      </c>
      <c r="G280" s="208">
        <v>6638</v>
      </c>
    </row>
    <row r="281" spans="2:7" x14ac:dyDescent="0.25">
      <c r="B281" s="211">
        <v>41082</v>
      </c>
      <c r="C281" s="205" t="s">
        <v>515</v>
      </c>
      <c r="D281" s="205" t="s">
        <v>486</v>
      </c>
      <c r="E281" s="205" t="s">
        <v>492</v>
      </c>
      <c r="F281" s="207">
        <v>6892</v>
      </c>
      <c r="G281" s="208">
        <v>9190</v>
      </c>
    </row>
    <row r="282" spans="2:7" x14ac:dyDescent="0.25">
      <c r="B282" s="211">
        <v>41228</v>
      </c>
      <c r="C282" s="205" t="s">
        <v>514</v>
      </c>
      <c r="D282" s="205" t="s">
        <v>484</v>
      </c>
      <c r="E282" s="205" t="s">
        <v>494</v>
      </c>
      <c r="F282" s="207">
        <v>4854</v>
      </c>
      <c r="G282" s="208">
        <v>7139</v>
      </c>
    </row>
    <row r="283" spans="2:7" x14ac:dyDescent="0.25">
      <c r="B283" s="211">
        <v>41419</v>
      </c>
      <c r="C283" s="205" t="s">
        <v>511</v>
      </c>
      <c r="D283" s="205" t="s">
        <v>491</v>
      </c>
      <c r="E283" s="205" t="s">
        <v>489</v>
      </c>
      <c r="F283" s="207">
        <v>1259</v>
      </c>
      <c r="G283" s="208">
        <v>2928</v>
      </c>
    </row>
    <row r="284" spans="2:7" x14ac:dyDescent="0.25">
      <c r="B284" s="211">
        <v>41607</v>
      </c>
      <c r="C284" s="205" t="s">
        <v>510</v>
      </c>
      <c r="D284" s="205" t="s">
        <v>490</v>
      </c>
      <c r="E284" s="205" t="s">
        <v>485</v>
      </c>
      <c r="F284" s="207">
        <v>4756</v>
      </c>
      <c r="G284" s="208">
        <v>6995</v>
      </c>
    </row>
    <row r="285" spans="2:7" x14ac:dyDescent="0.25">
      <c r="B285" s="211">
        <v>41517</v>
      </c>
      <c r="C285" s="205" t="s">
        <v>513</v>
      </c>
      <c r="D285" s="205" t="s">
        <v>488</v>
      </c>
      <c r="E285" s="205" t="s">
        <v>485</v>
      </c>
      <c r="F285" s="207">
        <v>677</v>
      </c>
      <c r="G285" s="208">
        <v>1168</v>
      </c>
    </row>
    <row r="286" spans="2:7" x14ac:dyDescent="0.25">
      <c r="B286" s="211">
        <v>41173</v>
      </c>
      <c r="C286" s="205" t="s">
        <v>512</v>
      </c>
      <c r="D286" s="205" t="s">
        <v>486</v>
      </c>
      <c r="E286" s="205" t="s">
        <v>494</v>
      </c>
      <c r="F286" s="207">
        <v>1101</v>
      </c>
      <c r="G286" s="208">
        <v>2976</v>
      </c>
    </row>
    <row r="287" spans="2:7" x14ac:dyDescent="0.25">
      <c r="B287" s="211">
        <v>41451</v>
      </c>
      <c r="C287" s="205" t="s">
        <v>510</v>
      </c>
      <c r="D287" s="205" t="s">
        <v>493</v>
      </c>
      <c r="E287" s="205" t="s">
        <v>495</v>
      </c>
      <c r="F287" s="207">
        <v>1522</v>
      </c>
      <c r="G287" s="208">
        <v>3383</v>
      </c>
    </row>
    <row r="288" spans="2:7" x14ac:dyDescent="0.25">
      <c r="B288" s="211">
        <v>41260</v>
      </c>
      <c r="C288" s="205" t="s">
        <v>511</v>
      </c>
      <c r="D288" s="205" t="s">
        <v>493</v>
      </c>
      <c r="E288" s="205" t="s">
        <v>489</v>
      </c>
      <c r="F288" s="207">
        <v>759</v>
      </c>
      <c r="G288" s="208">
        <v>1116</v>
      </c>
    </row>
    <row r="289" spans="2:7" x14ac:dyDescent="0.25">
      <c r="B289" s="211">
        <v>41091</v>
      </c>
      <c r="C289" s="205" t="s">
        <v>512</v>
      </c>
      <c r="D289" s="205" t="s">
        <v>493</v>
      </c>
      <c r="E289" s="205" t="s">
        <v>494</v>
      </c>
      <c r="F289" s="207">
        <v>105</v>
      </c>
      <c r="G289" s="208">
        <v>285</v>
      </c>
    </row>
    <row r="290" spans="2:7" x14ac:dyDescent="0.25">
      <c r="B290" s="211">
        <v>41274</v>
      </c>
      <c r="C290" s="205" t="s">
        <v>511</v>
      </c>
      <c r="D290" s="205" t="s">
        <v>484</v>
      </c>
      <c r="E290" s="205" t="s">
        <v>487</v>
      </c>
      <c r="F290" s="207">
        <v>2964</v>
      </c>
      <c r="G290" s="208">
        <v>5023</v>
      </c>
    </row>
    <row r="291" spans="2:7" x14ac:dyDescent="0.25">
      <c r="B291" s="211">
        <v>41614</v>
      </c>
      <c r="C291" s="205" t="s">
        <v>510</v>
      </c>
      <c r="D291" s="205" t="s">
        <v>488</v>
      </c>
      <c r="E291" s="205" t="s">
        <v>489</v>
      </c>
      <c r="F291" s="207">
        <v>1518</v>
      </c>
      <c r="G291" s="208">
        <v>2024</v>
      </c>
    </row>
    <row r="292" spans="2:7" x14ac:dyDescent="0.25">
      <c r="B292" s="211">
        <v>41494</v>
      </c>
      <c r="C292" s="205" t="s">
        <v>514</v>
      </c>
      <c r="D292" s="205" t="s">
        <v>491</v>
      </c>
      <c r="E292" s="205" t="s">
        <v>485</v>
      </c>
      <c r="F292" s="207">
        <v>2237</v>
      </c>
      <c r="G292" s="208">
        <v>3792</v>
      </c>
    </row>
    <row r="293" spans="2:7" x14ac:dyDescent="0.25">
      <c r="B293" s="211">
        <v>41463</v>
      </c>
      <c r="C293" s="205" t="s">
        <v>514</v>
      </c>
      <c r="D293" s="205" t="s">
        <v>490</v>
      </c>
      <c r="E293" s="205" t="s">
        <v>487</v>
      </c>
      <c r="F293" s="207">
        <v>3709</v>
      </c>
      <c r="G293" s="208">
        <v>4945</v>
      </c>
    </row>
    <row r="294" spans="2:7" x14ac:dyDescent="0.25">
      <c r="B294" s="211">
        <v>41622</v>
      </c>
      <c r="C294" s="205" t="s">
        <v>511</v>
      </c>
      <c r="D294" s="205" t="s">
        <v>484</v>
      </c>
      <c r="E294" s="205" t="s">
        <v>489</v>
      </c>
      <c r="F294" s="207">
        <v>5301</v>
      </c>
      <c r="G294" s="208">
        <v>5669</v>
      </c>
    </row>
    <row r="295" spans="2:7" x14ac:dyDescent="0.25">
      <c r="B295" s="211">
        <v>41396</v>
      </c>
      <c r="C295" s="205" t="s">
        <v>513</v>
      </c>
      <c r="D295" s="205" t="s">
        <v>490</v>
      </c>
      <c r="E295" s="205" t="s">
        <v>489</v>
      </c>
      <c r="F295" s="207">
        <v>4384</v>
      </c>
      <c r="G295" s="208">
        <v>9743</v>
      </c>
    </row>
    <row r="296" spans="2:7" x14ac:dyDescent="0.25">
      <c r="B296" s="211">
        <v>41291</v>
      </c>
      <c r="C296" s="205" t="s">
        <v>514</v>
      </c>
      <c r="D296" s="205" t="s">
        <v>488</v>
      </c>
      <c r="E296" s="205" t="s">
        <v>494</v>
      </c>
      <c r="F296" s="207">
        <v>3119</v>
      </c>
      <c r="G296" s="208">
        <v>3336</v>
      </c>
    </row>
    <row r="297" spans="2:7" x14ac:dyDescent="0.25">
      <c r="B297" s="211">
        <v>41509</v>
      </c>
      <c r="C297" s="205" t="s">
        <v>511</v>
      </c>
      <c r="D297" s="205" t="s">
        <v>484</v>
      </c>
      <c r="E297" s="205" t="s">
        <v>495</v>
      </c>
      <c r="F297" s="207">
        <v>4907</v>
      </c>
      <c r="G297" s="208">
        <v>8921</v>
      </c>
    </row>
    <row r="298" spans="2:7" x14ac:dyDescent="0.25">
      <c r="B298" s="211">
        <v>41399</v>
      </c>
      <c r="C298" s="205" t="s">
        <v>511</v>
      </c>
      <c r="D298" s="205" t="s">
        <v>491</v>
      </c>
      <c r="E298" s="205" t="s">
        <v>489</v>
      </c>
      <c r="F298" s="207">
        <v>5755</v>
      </c>
      <c r="G298" s="208">
        <v>9754</v>
      </c>
    </row>
    <row r="299" spans="2:7" x14ac:dyDescent="0.25">
      <c r="B299" s="211">
        <v>41204</v>
      </c>
      <c r="C299" s="205" t="s">
        <v>514</v>
      </c>
      <c r="D299" s="205" t="s">
        <v>493</v>
      </c>
      <c r="E299" s="205" t="s">
        <v>492</v>
      </c>
      <c r="F299" s="207">
        <v>819</v>
      </c>
      <c r="G299" s="208">
        <v>1205</v>
      </c>
    </row>
    <row r="300" spans="2:7" x14ac:dyDescent="0.25">
      <c r="B300" s="211">
        <v>41508</v>
      </c>
      <c r="C300" s="205" t="s">
        <v>511</v>
      </c>
      <c r="D300" s="205" t="s">
        <v>486</v>
      </c>
      <c r="E300" s="205" t="s">
        <v>487</v>
      </c>
      <c r="F300" s="207">
        <v>4442</v>
      </c>
      <c r="G300" s="208">
        <v>5923</v>
      </c>
    </row>
    <row r="301" spans="2:7" x14ac:dyDescent="0.25">
      <c r="B301" s="211">
        <v>41490</v>
      </c>
      <c r="C301" s="205" t="s">
        <v>515</v>
      </c>
      <c r="D301" s="205" t="s">
        <v>491</v>
      </c>
      <c r="E301" s="205" t="s">
        <v>494</v>
      </c>
      <c r="F301" s="207">
        <v>4911</v>
      </c>
      <c r="G301" s="208">
        <v>5253</v>
      </c>
    </row>
    <row r="302" spans="2:7" x14ac:dyDescent="0.25">
      <c r="B302" s="211">
        <v>41580</v>
      </c>
      <c r="C302" s="205" t="s">
        <v>514</v>
      </c>
      <c r="D302" s="205" t="s">
        <v>491</v>
      </c>
      <c r="E302" s="205" t="s">
        <v>487</v>
      </c>
      <c r="F302" s="207">
        <v>5180</v>
      </c>
      <c r="G302" s="208">
        <v>7618</v>
      </c>
    </row>
    <row r="303" spans="2:7" x14ac:dyDescent="0.25">
      <c r="B303" s="211">
        <v>41395</v>
      </c>
      <c r="C303" s="205" t="s">
        <v>510</v>
      </c>
      <c r="D303" s="205" t="s">
        <v>486</v>
      </c>
      <c r="E303" s="205" t="s">
        <v>492</v>
      </c>
      <c r="F303" s="207">
        <v>6821</v>
      </c>
      <c r="G303" s="208">
        <v>9094</v>
      </c>
    </row>
    <row r="304" spans="2:7" x14ac:dyDescent="0.25">
      <c r="B304" s="211">
        <v>41371</v>
      </c>
      <c r="C304" s="205" t="s">
        <v>512</v>
      </c>
      <c r="D304" s="205" t="s">
        <v>493</v>
      </c>
      <c r="E304" s="205" t="s">
        <v>495</v>
      </c>
      <c r="F304" s="207">
        <v>4156</v>
      </c>
      <c r="G304" s="208">
        <v>6112</v>
      </c>
    </row>
    <row r="305" spans="2:7" x14ac:dyDescent="0.25">
      <c r="B305" s="211">
        <v>41270</v>
      </c>
      <c r="C305" s="205" t="s">
        <v>513</v>
      </c>
      <c r="D305" s="205" t="s">
        <v>490</v>
      </c>
      <c r="E305" s="205" t="s">
        <v>487</v>
      </c>
      <c r="F305" s="207">
        <v>1391</v>
      </c>
      <c r="G305" s="208">
        <v>1487</v>
      </c>
    </row>
    <row r="306" spans="2:7" x14ac:dyDescent="0.25">
      <c r="B306" s="211">
        <v>41339</v>
      </c>
      <c r="C306" s="205" t="s">
        <v>513</v>
      </c>
      <c r="D306" s="205" t="s">
        <v>488</v>
      </c>
      <c r="E306" s="205" t="s">
        <v>492</v>
      </c>
      <c r="F306" s="207">
        <v>2357</v>
      </c>
      <c r="G306" s="208">
        <v>4285</v>
      </c>
    </row>
    <row r="307" spans="2:7" x14ac:dyDescent="0.25">
      <c r="B307" s="211">
        <v>41511</v>
      </c>
      <c r="C307" s="205" t="s">
        <v>513</v>
      </c>
      <c r="D307" s="205" t="s">
        <v>491</v>
      </c>
      <c r="E307" s="205" t="s">
        <v>485</v>
      </c>
      <c r="F307" s="207">
        <v>667</v>
      </c>
      <c r="G307" s="208">
        <v>1150</v>
      </c>
    </row>
    <row r="308" spans="2:7" x14ac:dyDescent="0.25">
      <c r="B308" s="211">
        <v>41233</v>
      </c>
      <c r="C308" s="205" t="s">
        <v>515</v>
      </c>
      <c r="D308" s="205" t="s">
        <v>488</v>
      </c>
      <c r="E308" s="205" t="s">
        <v>487</v>
      </c>
      <c r="F308" s="207">
        <v>1950</v>
      </c>
      <c r="G308" s="208">
        <v>4334</v>
      </c>
    </row>
    <row r="309" spans="2:7" x14ac:dyDescent="0.25">
      <c r="B309" s="211">
        <v>41154</v>
      </c>
      <c r="C309" s="205" t="s">
        <v>512</v>
      </c>
      <c r="D309" s="205" t="s">
        <v>490</v>
      </c>
      <c r="E309" s="205" t="s">
        <v>495</v>
      </c>
      <c r="F309" s="207">
        <v>4357</v>
      </c>
      <c r="G309" s="208">
        <v>5810</v>
      </c>
    </row>
    <row r="310" spans="2:7" x14ac:dyDescent="0.25">
      <c r="B310" s="211">
        <v>41154</v>
      </c>
      <c r="C310" s="205" t="s">
        <v>510</v>
      </c>
      <c r="D310" s="205" t="s">
        <v>490</v>
      </c>
      <c r="E310" s="205" t="s">
        <v>485</v>
      </c>
      <c r="F310" s="207">
        <v>3979</v>
      </c>
      <c r="G310" s="208">
        <v>5851</v>
      </c>
    </row>
    <row r="311" spans="2:7" x14ac:dyDescent="0.25">
      <c r="B311" s="211">
        <v>41505</v>
      </c>
      <c r="C311" s="205" t="s">
        <v>513</v>
      </c>
      <c r="D311" s="205" t="s">
        <v>484</v>
      </c>
      <c r="E311" s="205" t="s">
        <v>492</v>
      </c>
      <c r="F311" s="207">
        <v>4218</v>
      </c>
      <c r="G311" s="208">
        <v>9809</v>
      </c>
    </row>
    <row r="312" spans="2:7" x14ac:dyDescent="0.25">
      <c r="B312" s="211">
        <v>40969</v>
      </c>
      <c r="C312" s="205" t="s">
        <v>515</v>
      </c>
      <c r="D312" s="205" t="s">
        <v>493</v>
      </c>
      <c r="E312" s="205" t="s">
        <v>485</v>
      </c>
      <c r="F312" s="207">
        <v>4421</v>
      </c>
      <c r="G312" s="208">
        <v>7494</v>
      </c>
    </row>
    <row r="313" spans="2:7" x14ac:dyDescent="0.25">
      <c r="B313" s="211">
        <v>41268</v>
      </c>
      <c r="C313" s="205" t="s">
        <v>511</v>
      </c>
      <c r="D313" s="205" t="s">
        <v>486</v>
      </c>
      <c r="E313" s="205" t="s">
        <v>492</v>
      </c>
      <c r="F313" s="207">
        <v>3665</v>
      </c>
      <c r="G313" s="208">
        <v>8144</v>
      </c>
    </row>
    <row r="314" spans="2:7" x14ac:dyDescent="0.25">
      <c r="B314" s="211">
        <v>41430</v>
      </c>
      <c r="C314" s="205" t="s">
        <v>514</v>
      </c>
      <c r="D314" s="205" t="s">
        <v>484</v>
      </c>
      <c r="E314" s="205" t="s">
        <v>487</v>
      </c>
      <c r="F314" s="207">
        <v>246</v>
      </c>
      <c r="G314" s="208">
        <v>573</v>
      </c>
    </row>
    <row r="315" spans="2:7" x14ac:dyDescent="0.25">
      <c r="B315" s="211">
        <v>41496</v>
      </c>
      <c r="C315" s="205" t="s">
        <v>510</v>
      </c>
      <c r="D315" s="205" t="s">
        <v>493</v>
      </c>
      <c r="E315" s="205" t="s">
        <v>485</v>
      </c>
      <c r="F315" s="207">
        <v>526</v>
      </c>
      <c r="G315" s="208">
        <v>892</v>
      </c>
    </row>
    <row r="316" spans="2:7" x14ac:dyDescent="0.25">
      <c r="B316" s="211">
        <v>41248</v>
      </c>
      <c r="C316" s="205" t="s">
        <v>513</v>
      </c>
      <c r="D316" s="205" t="s">
        <v>491</v>
      </c>
      <c r="E316" s="205" t="s">
        <v>489</v>
      </c>
      <c r="F316" s="207">
        <v>2640</v>
      </c>
      <c r="G316" s="208">
        <v>4800</v>
      </c>
    </row>
    <row r="317" spans="2:7" x14ac:dyDescent="0.25">
      <c r="B317" s="211">
        <v>41116</v>
      </c>
      <c r="C317" s="205" t="s">
        <v>511</v>
      </c>
      <c r="D317" s="205" t="s">
        <v>493</v>
      </c>
      <c r="E317" s="205" t="s">
        <v>489</v>
      </c>
      <c r="F317" s="207">
        <v>6050</v>
      </c>
      <c r="G317" s="208">
        <v>8898</v>
      </c>
    </row>
    <row r="318" spans="2:7" x14ac:dyDescent="0.25">
      <c r="B318" s="211">
        <v>41302</v>
      </c>
      <c r="C318" s="205" t="s">
        <v>514</v>
      </c>
      <c r="D318" s="205" t="s">
        <v>493</v>
      </c>
      <c r="E318" s="205" t="s">
        <v>489</v>
      </c>
      <c r="F318" s="207">
        <v>3480</v>
      </c>
      <c r="G318" s="208">
        <v>3955</v>
      </c>
    </row>
    <row r="319" spans="2:7" x14ac:dyDescent="0.25">
      <c r="B319" s="211">
        <v>41571</v>
      </c>
      <c r="C319" s="205" t="s">
        <v>510</v>
      </c>
      <c r="D319" s="205" t="s">
        <v>486</v>
      </c>
      <c r="E319" s="205" t="s">
        <v>495</v>
      </c>
      <c r="F319" s="207">
        <v>450</v>
      </c>
      <c r="G319" s="208">
        <v>764</v>
      </c>
    </row>
    <row r="320" spans="2:7" x14ac:dyDescent="0.25">
      <c r="B320" s="211">
        <v>41526</v>
      </c>
      <c r="C320" s="205" t="s">
        <v>515</v>
      </c>
      <c r="D320" s="205" t="s">
        <v>491</v>
      </c>
      <c r="E320" s="205" t="s">
        <v>495</v>
      </c>
      <c r="F320" s="207">
        <v>4665</v>
      </c>
      <c r="G320" s="208">
        <v>4990</v>
      </c>
    </row>
    <row r="321" spans="2:7" x14ac:dyDescent="0.25">
      <c r="B321" s="211">
        <v>41578</v>
      </c>
      <c r="C321" s="205" t="s">
        <v>511</v>
      </c>
      <c r="D321" s="205" t="s">
        <v>493</v>
      </c>
      <c r="E321" s="205" t="s">
        <v>492</v>
      </c>
      <c r="F321" s="207">
        <v>4549</v>
      </c>
      <c r="G321" s="208">
        <v>7710</v>
      </c>
    </row>
    <row r="322" spans="2:7" x14ac:dyDescent="0.25">
      <c r="B322" s="211">
        <v>41088</v>
      </c>
      <c r="C322" s="205" t="s">
        <v>512</v>
      </c>
      <c r="D322" s="205" t="s">
        <v>488</v>
      </c>
      <c r="E322" s="205" t="s">
        <v>495</v>
      </c>
      <c r="F322" s="207">
        <v>845</v>
      </c>
      <c r="G322" s="208">
        <v>903</v>
      </c>
    </row>
    <row r="323" spans="2:7" x14ac:dyDescent="0.25">
      <c r="B323" s="211">
        <v>41117</v>
      </c>
      <c r="C323" s="205" t="s">
        <v>510</v>
      </c>
      <c r="D323" s="205" t="s">
        <v>490</v>
      </c>
      <c r="E323" s="205" t="s">
        <v>487</v>
      </c>
      <c r="F323" s="207">
        <v>5353</v>
      </c>
      <c r="G323" s="208">
        <v>6083</v>
      </c>
    </row>
    <row r="324" spans="2:7" x14ac:dyDescent="0.25">
      <c r="B324" s="211">
        <v>41061</v>
      </c>
      <c r="C324" s="205" t="s">
        <v>510</v>
      </c>
      <c r="D324" s="205" t="s">
        <v>486</v>
      </c>
      <c r="E324" s="205" t="s">
        <v>485</v>
      </c>
      <c r="F324" s="207">
        <v>1206</v>
      </c>
      <c r="G324" s="208">
        <v>1773</v>
      </c>
    </row>
    <row r="325" spans="2:7" x14ac:dyDescent="0.25">
      <c r="B325" s="211">
        <v>40966</v>
      </c>
      <c r="C325" s="205" t="s">
        <v>511</v>
      </c>
      <c r="D325" s="205" t="s">
        <v>493</v>
      </c>
      <c r="E325" s="205" t="s">
        <v>492</v>
      </c>
      <c r="F325" s="207">
        <v>2790</v>
      </c>
      <c r="G325" s="208">
        <v>6201</v>
      </c>
    </row>
    <row r="326" spans="2:7" x14ac:dyDescent="0.25">
      <c r="B326" s="211">
        <v>41391</v>
      </c>
      <c r="C326" s="205" t="s">
        <v>513</v>
      </c>
      <c r="D326" s="205" t="s">
        <v>486</v>
      </c>
      <c r="E326" s="205" t="s">
        <v>489</v>
      </c>
      <c r="F326" s="207">
        <v>1187</v>
      </c>
      <c r="G326" s="208">
        <v>2760</v>
      </c>
    </row>
    <row r="327" spans="2:7" x14ac:dyDescent="0.25">
      <c r="B327" s="211">
        <v>41134</v>
      </c>
      <c r="C327" s="205" t="s">
        <v>511</v>
      </c>
      <c r="D327" s="205" t="s">
        <v>484</v>
      </c>
      <c r="E327" s="205" t="s">
        <v>487</v>
      </c>
      <c r="F327" s="207">
        <v>8446</v>
      </c>
      <c r="G327" s="208">
        <v>9598</v>
      </c>
    </row>
    <row r="328" spans="2:7" x14ac:dyDescent="0.25">
      <c r="B328" s="211">
        <v>40983</v>
      </c>
      <c r="C328" s="205" t="s">
        <v>511</v>
      </c>
      <c r="D328" s="205" t="s">
        <v>490</v>
      </c>
      <c r="E328" s="205" t="s">
        <v>487</v>
      </c>
      <c r="F328" s="207">
        <v>3492</v>
      </c>
      <c r="G328" s="208">
        <v>8121</v>
      </c>
    </row>
    <row r="329" spans="2:7" x14ac:dyDescent="0.25">
      <c r="B329" s="211">
        <v>40985</v>
      </c>
      <c r="C329" s="205" t="s">
        <v>514</v>
      </c>
      <c r="D329" s="205" t="s">
        <v>490</v>
      </c>
      <c r="E329" s="205" t="s">
        <v>494</v>
      </c>
      <c r="F329" s="207">
        <v>3308</v>
      </c>
      <c r="G329" s="208">
        <v>8942</v>
      </c>
    </row>
    <row r="330" spans="2:7" x14ac:dyDescent="0.25">
      <c r="B330" s="211">
        <v>41236</v>
      </c>
      <c r="C330" s="205" t="s">
        <v>514</v>
      </c>
      <c r="D330" s="205" t="s">
        <v>491</v>
      </c>
      <c r="E330" s="205" t="s">
        <v>487</v>
      </c>
      <c r="F330" s="207">
        <v>682</v>
      </c>
      <c r="G330" s="208">
        <v>1240</v>
      </c>
    </row>
    <row r="331" spans="2:7" x14ac:dyDescent="0.25">
      <c r="B331" s="211">
        <v>41299</v>
      </c>
      <c r="C331" s="205" t="s">
        <v>515</v>
      </c>
      <c r="D331" s="205" t="s">
        <v>490</v>
      </c>
      <c r="E331" s="205" t="s">
        <v>489</v>
      </c>
      <c r="F331" s="207">
        <v>5003</v>
      </c>
      <c r="G331" s="208">
        <v>6670</v>
      </c>
    </row>
    <row r="332" spans="2:7" x14ac:dyDescent="0.25">
      <c r="B332" s="211">
        <v>41275</v>
      </c>
      <c r="C332" s="205" t="s">
        <v>514</v>
      </c>
      <c r="D332" s="205" t="s">
        <v>491</v>
      </c>
      <c r="E332" s="205" t="s">
        <v>495</v>
      </c>
      <c r="F332" s="207">
        <v>1449</v>
      </c>
      <c r="G332" s="208">
        <v>2635</v>
      </c>
    </row>
    <row r="333" spans="2:7" x14ac:dyDescent="0.25">
      <c r="B333" s="211">
        <v>41123</v>
      </c>
      <c r="C333" s="205" t="s">
        <v>515</v>
      </c>
      <c r="D333" s="205" t="s">
        <v>490</v>
      </c>
      <c r="E333" s="205" t="s">
        <v>495</v>
      </c>
      <c r="F333" s="207">
        <v>3696</v>
      </c>
      <c r="G333" s="208">
        <v>9989</v>
      </c>
    </row>
    <row r="334" spans="2:7" x14ac:dyDescent="0.25">
      <c r="B334" s="211">
        <v>41585</v>
      </c>
      <c r="C334" s="205" t="s">
        <v>511</v>
      </c>
      <c r="D334" s="205" t="s">
        <v>490</v>
      </c>
      <c r="E334" s="205" t="s">
        <v>489</v>
      </c>
      <c r="F334" s="207">
        <v>3407</v>
      </c>
      <c r="G334" s="208">
        <v>6195</v>
      </c>
    </row>
    <row r="335" spans="2:7" x14ac:dyDescent="0.25">
      <c r="B335" s="211">
        <v>41260</v>
      </c>
      <c r="C335" s="205" t="s">
        <v>512</v>
      </c>
      <c r="D335" s="205" t="s">
        <v>484</v>
      </c>
      <c r="E335" s="205" t="s">
        <v>489</v>
      </c>
      <c r="F335" s="207">
        <v>4085</v>
      </c>
      <c r="G335" s="208">
        <v>9079</v>
      </c>
    </row>
    <row r="336" spans="2:7" x14ac:dyDescent="0.25">
      <c r="B336" s="211">
        <v>41210</v>
      </c>
      <c r="C336" s="205" t="s">
        <v>513</v>
      </c>
      <c r="D336" s="205" t="s">
        <v>491</v>
      </c>
      <c r="E336" s="205" t="s">
        <v>494</v>
      </c>
      <c r="F336" s="207">
        <v>4705</v>
      </c>
      <c r="G336" s="208">
        <v>6273</v>
      </c>
    </row>
    <row r="337" spans="2:7" x14ac:dyDescent="0.25">
      <c r="B337" s="211">
        <v>40930</v>
      </c>
      <c r="C337" s="205" t="s">
        <v>514</v>
      </c>
      <c r="D337" s="205" t="s">
        <v>486</v>
      </c>
      <c r="E337" s="205" t="s">
        <v>494</v>
      </c>
      <c r="F337" s="207">
        <v>1736</v>
      </c>
      <c r="G337" s="208">
        <v>1856</v>
      </c>
    </row>
    <row r="338" spans="2:7" x14ac:dyDescent="0.25">
      <c r="B338" s="211">
        <v>41499</v>
      </c>
      <c r="C338" s="205" t="s">
        <v>511</v>
      </c>
      <c r="D338" s="205" t="s">
        <v>486</v>
      </c>
      <c r="E338" s="205" t="s">
        <v>495</v>
      </c>
      <c r="F338" s="207">
        <v>2645</v>
      </c>
      <c r="G338" s="208">
        <v>5878</v>
      </c>
    </row>
    <row r="339" spans="2:7" x14ac:dyDescent="0.25">
      <c r="B339" s="211">
        <v>41626</v>
      </c>
      <c r="C339" s="205" t="s">
        <v>511</v>
      </c>
      <c r="D339" s="205" t="s">
        <v>490</v>
      </c>
      <c r="E339" s="205" t="s">
        <v>487</v>
      </c>
      <c r="F339" s="207">
        <v>114</v>
      </c>
      <c r="G339" s="208">
        <v>254</v>
      </c>
    </row>
    <row r="340" spans="2:7" x14ac:dyDescent="0.25">
      <c r="B340" s="211">
        <v>41614</v>
      </c>
      <c r="C340" s="205" t="s">
        <v>514</v>
      </c>
      <c r="D340" s="205" t="s">
        <v>493</v>
      </c>
      <c r="E340" s="205" t="s">
        <v>492</v>
      </c>
      <c r="F340" s="207">
        <v>54</v>
      </c>
      <c r="G340" s="208">
        <v>126</v>
      </c>
    </row>
    <row r="341" spans="2:7" x14ac:dyDescent="0.25">
      <c r="B341" s="211">
        <v>41552</v>
      </c>
      <c r="C341" s="205" t="s">
        <v>515</v>
      </c>
      <c r="D341" s="205" t="s">
        <v>491</v>
      </c>
      <c r="E341" s="205" t="s">
        <v>495</v>
      </c>
      <c r="F341" s="207">
        <v>1365</v>
      </c>
      <c r="G341" s="208">
        <v>1552</v>
      </c>
    </row>
    <row r="342" spans="2:7" x14ac:dyDescent="0.25">
      <c r="B342" s="211">
        <v>40920</v>
      </c>
      <c r="C342" s="205" t="s">
        <v>514</v>
      </c>
      <c r="D342" s="205" t="s">
        <v>486</v>
      </c>
      <c r="E342" s="205" t="s">
        <v>494</v>
      </c>
      <c r="F342" s="207">
        <v>6620</v>
      </c>
      <c r="G342" s="208">
        <v>9735</v>
      </c>
    </row>
    <row r="343" spans="2:7" x14ac:dyDescent="0.25">
      <c r="B343" s="211">
        <v>41518</v>
      </c>
      <c r="C343" s="205" t="s">
        <v>511</v>
      </c>
      <c r="D343" s="205" t="s">
        <v>486</v>
      </c>
      <c r="E343" s="205" t="s">
        <v>494</v>
      </c>
      <c r="F343" s="207">
        <v>7327</v>
      </c>
      <c r="G343" s="208">
        <v>9769</v>
      </c>
    </row>
    <row r="344" spans="2:7" x14ac:dyDescent="0.25">
      <c r="B344" s="211">
        <v>41108</v>
      </c>
      <c r="C344" s="205" t="s">
        <v>515</v>
      </c>
      <c r="D344" s="205" t="s">
        <v>490</v>
      </c>
      <c r="E344" s="205" t="s">
        <v>494</v>
      </c>
      <c r="F344" s="207">
        <v>4446</v>
      </c>
      <c r="G344" s="208">
        <v>7665</v>
      </c>
    </row>
    <row r="345" spans="2:7" x14ac:dyDescent="0.25">
      <c r="B345" s="211">
        <v>41271</v>
      </c>
      <c r="C345" s="205" t="s">
        <v>513</v>
      </c>
      <c r="D345" s="205" t="s">
        <v>490</v>
      </c>
      <c r="E345" s="205" t="s">
        <v>487</v>
      </c>
      <c r="F345" s="207">
        <v>3622</v>
      </c>
      <c r="G345" s="208">
        <v>9789</v>
      </c>
    </row>
    <row r="346" spans="2:7" x14ac:dyDescent="0.25">
      <c r="B346" s="211">
        <v>40934</v>
      </c>
      <c r="C346" s="205" t="s">
        <v>512</v>
      </c>
      <c r="D346" s="205" t="s">
        <v>493</v>
      </c>
      <c r="E346" s="205" t="s">
        <v>485</v>
      </c>
      <c r="F346" s="207">
        <v>917</v>
      </c>
      <c r="G346" s="208">
        <v>1222</v>
      </c>
    </row>
    <row r="347" spans="2:7" x14ac:dyDescent="0.25">
      <c r="B347" s="211">
        <v>41624</v>
      </c>
      <c r="C347" s="205" t="s">
        <v>515</v>
      </c>
      <c r="D347" s="205" t="s">
        <v>488</v>
      </c>
      <c r="E347" s="205" t="s">
        <v>495</v>
      </c>
      <c r="F347" s="207">
        <v>4146</v>
      </c>
      <c r="G347" s="208">
        <v>7026</v>
      </c>
    </row>
    <row r="348" spans="2:7" x14ac:dyDescent="0.25">
      <c r="B348" s="211">
        <v>41087</v>
      </c>
      <c r="C348" s="205" t="s">
        <v>512</v>
      </c>
      <c r="D348" s="205" t="s">
        <v>484</v>
      </c>
      <c r="E348" s="205" t="s">
        <v>487</v>
      </c>
      <c r="F348" s="207">
        <v>1075</v>
      </c>
      <c r="G348" s="208">
        <v>2905</v>
      </c>
    </row>
    <row r="349" spans="2:7" x14ac:dyDescent="0.25">
      <c r="B349" s="211">
        <v>41628</v>
      </c>
      <c r="C349" s="205" t="s">
        <v>513</v>
      </c>
      <c r="D349" s="205" t="s">
        <v>491</v>
      </c>
      <c r="E349" s="205" t="s">
        <v>489</v>
      </c>
      <c r="F349" s="207">
        <v>2213</v>
      </c>
      <c r="G349" s="208">
        <v>5146</v>
      </c>
    </row>
    <row r="350" spans="2:7" x14ac:dyDescent="0.25">
      <c r="B350" s="211">
        <v>41595</v>
      </c>
      <c r="C350" s="205" t="s">
        <v>513</v>
      </c>
      <c r="D350" s="205" t="s">
        <v>484</v>
      </c>
      <c r="E350" s="205" t="s">
        <v>495</v>
      </c>
      <c r="F350" s="207">
        <v>4277</v>
      </c>
      <c r="G350" s="208">
        <v>9946</v>
      </c>
    </row>
    <row r="351" spans="2:7" x14ac:dyDescent="0.25">
      <c r="B351" s="211">
        <v>41574</v>
      </c>
      <c r="C351" s="205" t="s">
        <v>515</v>
      </c>
      <c r="D351" s="205" t="s">
        <v>486</v>
      </c>
      <c r="E351" s="205" t="s">
        <v>492</v>
      </c>
      <c r="F351" s="207">
        <v>6350</v>
      </c>
      <c r="G351" s="208">
        <v>7215</v>
      </c>
    </row>
    <row r="352" spans="2:7" x14ac:dyDescent="0.25">
      <c r="B352" s="211">
        <v>41019</v>
      </c>
      <c r="C352" s="205" t="s">
        <v>513</v>
      </c>
      <c r="D352" s="205" t="s">
        <v>493</v>
      </c>
      <c r="E352" s="205" t="s">
        <v>495</v>
      </c>
      <c r="F352" s="207">
        <v>5718</v>
      </c>
      <c r="G352" s="208">
        <v>9691</v>
      </c>
    </row>
    <row r="353" spans="2:7" x14ac:dyDescent="0.25">
      <c r="B353" s="211">
        <v>41511</v>
      </c>
      <c r="C353" s="205" t="s">
        <v>513</v>
      </c>
      <c r="D353" s="205" t="s">
        <v>484</v>
      </c>
      <c r="E353" s="205" t="s">
        <v>495</v>
      </c>
      <c r="F353" s="207">
        <v>2637</v>
      </c>
      <c r="G353" s="208">
        <v>2821</v>
      </c>
    </row>
    <row r="354" spans="2:7" x14ac:dyDescent="0.25">
      <c r="B354" s="211">
        <v>41612</v>
      </c>
      <c r="C354" s="205" t="s">
        <v>514</v>
      </c>
      <c r="D354" s="205" t="s">
        <v>493</v>
      </c>
      <c r="E354" s="205" t="s">
        <v>495</v>
      </c>
      <c r="F354" s="207">
        <v>1980</v>
      </c>
      <c r="G354" s="208">
        <v>2640</v>
      </c>
    </row>
    <row r="355" spans="2:7" x14ac:dyDescent="0.25">
      <c r="B355" s="211">
        <v>41003</v>
      </c>
      <c r="C355" s="205" t="s">
        <v>515</v>
      </c>
      <c r="D355" s="205" t="s">
        <v>490</v>
      </c>
      <c r="E355" s="205" t="s">
        <v>487</v>
      </c>
      <c r="F355" s="207">
        <v>1455</v>
      </c>
      <c r="G355" s="208">
        <v>2645</v>
      </c>
    </row>
    <row r="356" spans="2:7" x14ac:dyDescent="0.25">
      <c r="B356" s="211">
        <v>41003</v>
      </c>
      <c r="C356" s="205" t="s">
        <v>514</v>
      </c>
      <c r="D356" s="205" t="s">
        <v>490</v>
      </c>
      <c r="E356" s="205" t="s">
        <v>492</v>
      </c>
      <c r="F356" s="207">
        <v>1071</v>
      </c>
      <c r="G356" s="208">
        <v>1815</v>
      </c>
    </row>
    <row r="357" spans="2:7" x14ac:dyDescent="0.25">
      <c r="B357" s="211">
        <v>41414</v>
      </c>
      <c r="C357" s="205" t="s">
        <v>514</v>
      </c>
      <c r="D357" s="205" t="s">
        <v>491</v>
      </c>
      <c r="E357" s="205" t="s">
        <v>489</v>
      </c>
      <c r="F357" s="207">
        <v>3266</v>
      </c>
      <c r="G357" s="208">
        <v>3712</v>
      </c>
    </row>
    <row r="358" spans="2:7" x14ac:dyDescent="0.25">
      <c r="B358" s="211">
        <v>41176</v>
      </c>
      <c r="C358" s="205" t="s">
        <v>513</v>
      </c>
      <c r="D358" s="205" t="s">
        <v>488</v>
      </c>
      <c r="E358" s="205" t="s">
        <v>492</v>
      </c>
      <c r="F358" s="207">
        <v>6159</v>
      </c>
      <c r="G358" s="208">
        <v>9057</v>
      </c>
    </row>
    <row r="359" spans="2:7" x14ac:dyDescent="0.25">
      <c r="B359" s="211">
        <v>41561</v>
      </c>
      <c r="C359" s="205" t="s">
        <v>515</v>
      </c>
      <c r="D359" s="205" t="s">
        <v>486</v>
      </c>
      <c r="E359" s="205" t="s">
        <v>487</v>
      </c>
      <c r="F359" s="207">
        <v>2317</v>
      </c>
      <c r="G359" s="208">
        <v>3408</v>
      </c>
    </row>
    <row r="360" spans="2:7" x14ac:dyDescent="0.25">
      <c r="B360" s="211">
        <v>41622</v>
      </c>
      <c r="C360" s="205" t="s">
        <v>512</v>
      </c>
      <c r="D360" s="205" t="s">
        <v>491</v>
      </c>
      <c r="E360" s="205" t="s">
        <v>495</v>
      </c>
      <c r="F360" s="207">
        <v>2047</v>
      </c>
      <c r="G360" s="208">
        <v>4548</v>
      </c>
    </row>
    <row r="361" spans="2:7" x14ac:dyDescent="0.25">
      <c r="B361" s="211">
        <v>41531</v>
      </c>
      <c r="C361" s="205" t="s">
        <v>513</v>
      </c>
      <c r="D361" s="205" t="s">
        <v>486</v>
      </c>
      <c r="E361" s="205" t="s">
        <v>487</v>
      </c>
      <c r="F361" s="207">
        <v>3607</v>
      </c>
      <c r="G361" s="208">
        <v>6559</v>
      </c>
    </row>
    <row r="362" spans="2:7" x14ac:dyDescent="0.25">
      <c r="B362" s="211">
        <v>40963</v>
      </c>
      <c r="C362" s="205" t="s">
        <v>514</v>
      </c>
      <c r="D362" s="205" t="s">
        <v>484</v>
      </c>
      <c r="E362" s="205" t="s">
        <v>494</v>
      </c>
      <c r="F362" s="207">
        <v>655</v>
      </c>
      <c r="G362" s="208">
        <v>1191</v>
      </c>
    </row>
    <row r="363" spans="2:7" x14ac:dyDescent="0.25">
      <c r="B363" s="211">
        <v>41298</v>
      </c>
      <c r="C363" s="205" t="s">
        <v>514</v>
      </c>
      <c r="D363" s="205" t="s">
        <v>488</v>
      </c>
      <c r="E363" s="205" t="s">
        <v>489</v>
      </c>
      <c r="F363" s="207">
        <v>8340</v>
      </c>
      <c r="G363" s="208">
        <v>9477</v>
      </c>
    </row>
    <row r="364" spans="2:7" x14ac:dyDescent="0.25">
      <c r="B364" s="211">
        <v>41359</v>
      </c>
      <c r="C364" s="205" t="s">
        <v>511</v>
      </c>
      <c r="D364" s="205" t="s">
        <v>484</v>
      </c>
      <c r="E364" s="205" t="s">
        <v>495</v>
      </c>
      <c r="F364" s="207">
        <v>1857</v>
      </c>
      <c r="G364" s="208">
        <v>3202</v>
      </c>
    </row>
    <row r="365" spans="2:7" x14ac:dyDescent="0.25">
      <c r="B365" s="211">
        <v>41549</v>
      </c>
      <c r="C365" s="205" t="s">
        <v>510</v>
      </c>
      <c r="D365" s="205" t="s">
        <v>491</v>
      </c>
      <c r="E365" s="205" t="s">
        <v>489</v>
      </c>
      <c r="F365" s="207">
        <v>7832</v>
      </c>
      <c r="G365" s="208">
        <v>8900</v>
      </c>
    </row>
    <row r="366" spans="2:7" x14ac:dyDescent="0.25">
      <c r="B366" s="211">
        <v>41489</v>
      </c>
      <c r="C366" s="205" t="s">
        <v>512</v>
      </c>
      <c r="D366" s="205" t="s">
        <v>486</v>
      </c>
      <c r="E366" s="205" t="s">
        <v>495</v>
      </c>
      <c r="F366" s="207">
        <v>2838</v>
      </c>
      <c r="G366" s="208">
        <v>4894</v>
      </c>
    </row>
    <row r="367" spans="2:7" x14ac:dyDescent="0.25">
      <c r="B367" s="211">
        <v>41411</v>
      </c>
      <c r="C367" s="205" t="s">
        <v>514</v>
      </c>
      <c r="D367" s="205" t="s">
        <v>491</v>
      </c>
      <c r="E367" s="205" t="s">
        <v>489</v>
      </c>
      <c r="F367" s="207">
        <v>1124</v>
      </c>
      <c r="G367" s="208">
        <v>1202</v>
      </c>
    </row>
    <row r="368" spans="2:7" x14ac:dyDescent="0.25">
      <c r="B368" s="211">
        <v>41047</v>
      </c>
      <c r="C368" s="205" t="s">
        <v>512</v>
      </c>
      <c r="D368" s="205" t="s">
        <v>491</v>
      </c>
      <c r="E368" s="205" t="s">
        <v>487</v>
      </c>
      <c r="F368" s="207">
        <v>406</v>
      </c>
      <c r="G368" s="208">
        <v>739</v>
      </c>
    </row>
    <row r="369" spans="2:7" x14ac:dyDescent="0.25">
      <c r="B369" s="211">
        <v>41137</v>
      </c>
      <c r="C369" s="205" t="s">
        <v>515</v>
      </c>
      <c r="D369" s="205" t="s">
        <v>488</v>
      </c>
      <c r="E369" s="205" t="s">
        <v>492</v>
      </c>
      <c r="F369" s="207">
        <v>2645</v>
      </c>
      <c r="G369" s="208">
        <v>2829</v>
      </c>
    </row>
    <row r="370" spans="2:7" x14ac:dyDescent="0.25">
      <c r="B370" s="211">
        <v>40929</v>
      </c>
      <c r="C370" s="205" t="s">
        <v>515</v>
      </c>
      <c r="D370" s="205" t="s">
        <v>490</v>
      </c>
      <c r="E370" s="205" t="s">
        <v>495</v>
      </c>
      <c r="F370" s="207">
        <v>1438</v>
      </c>
      <c r="G370" s="208">
        <v>2615</v>
      </c>
    </row>
    <row r="371" spans="2:7" x14ac:dyDescent="0.25">
      <c r="B371" s="211">
        <v>41084</v>
      </c>
      <c r="C371" s="205" t="s">
        <v>510</v>
      </c>
      <c r="D371" s="205" t="s">
        <v>490</v>
      </c>
      <c r="E371" s="205" t="s">
        <v>487</v>
      </c>
      <c r="F371" s="207">
        <v>556</v>
      </c>
      <c r="G371" s="208">
        <v>942</v>
      </c>
    </row>
    <row r="372" spans="2:7" x14ac:dyDescent="0.25">
      <c r="B372" s="211">
        <v>41556</v>
      </c>
      <c r="C372" s="205" t="s">
        <v>511</v>
      </c>
      <c r="D372" s="205" t="s">
        <v>488</v>
      </c>
      <c r="E372" s="205" t="s">
        <v>495</v>
      </c>
      <c r="F372" s="207">
        <v>374</v>
      </c>
      <c r="G372" s="208">
        <v>498</v>
      </c>
    </row>
    <row r="373" spans="2:7" x14ac:dyDescent="0.25">
      <c r="B373" s="211">
        <v>41294</v>
      </c>
      <c r="C373" s="205" t="s">
        <v>515</v>
      </c>
      <c r="D373" s="205" t="s">
        <v>493</v>
      </c>
      <c r="E373" s="205" t="s">
        <v>489</v>
      </c>
      <c r="F373" s="207">
        <v>5095</v>
      </c>
      <c r="G373" s="208">
        <v>6794</v>
      </c>
    </row>
    <row r="374" spans="2:7" x14ac:dyDescent="0.25">
      <c r="B374" s="211">
        <v>41419</v>
      </c>
      <c r="C374" s="205" t="s">
        <v>510</v>
      </c>
      <c r="D374" s="205" t="s">
        <v>491</v>
      </c>
      <c r="E374" s="205" t="s">
        <v>494</v>
      </c>
      <c r="F374" s="207">
        <v>454</v>
      </c>
      <c r="G374" s="208">
        <v>1009</v>
      </c>
    </row>
    <row r="375" spans="2:7" x14ac:dyDescent="0.25">
      <c r="B375" s="211">
        <v>41256</v>
      </c>
      <c r="C375" s="205" t="s">
        <v>510</v>
      </c>
      <c r="D375" s="205" t="s">
        <v>493</v>
      </c>
      <c r="E375" s="205" t="s">
        <v>489</v>
      </c>
      <c r="F375" s="207">
        <v>3372</v>
      </c>
      <c r="G375" s="208">
        <v>6130</v>
      </c>
    </row>
    <row r="376" spans="2:7" x14ac:dyDescent="0.25">
      <c r="B376" s="211">
        <v>41330</v>
      </c>
      <c r="C376" s="205" t="s">
        <v>515</v>
      </c>
      <c r="D376" s="205" t="s">
        <v>486</v>
      </c>
      <c r="E376" s="205" t="s">
        <v>492</v>
      </c>
      <c r="F376" s="207">
        <v>1315</v>
      </c>
      <c r="G376" s="208">
        <v>1407</v>
      </c>
    </row>
    <row r="377" spans="2:7" x14ac:dyDescent="0.25">
      <c r="B377" s="211">
        <v>41262</v>
      </c>
      <c r="C377" s="205" t="s">
        <v>515</v>
      </c>
      <c r="D377" s="205" t="s">
        <v>488</v>
      </c>
      <c r="E377" s="205" t="s">
        <v>489</v>
      </c>
      <c r="F377" s="207">
        <v>5868</v>
      </c>
      <c r="G377" s="208">
        <v>9945</v>
      </c>
    </row>
    <row r="378" spans="2:7" x14ac:dyDescent="0.25">
      <c r="B378" s="211">
        <v>41276</v>
      </c>
      <c r="C378" s="205" t="s">
        <v>511</v>
      </c>
      <c r="D378" s="205" t="s">
        <v>490</v>
      </c>
      <c r="E378" s="205" t="s">
        <v>494</v>
      </c>
      <c r="F378" s="207">
        <v>2272</v>
      </c>
      <c r="G378" s="208">
        <v>6141</v>
      </c>
    </row>
    <row r="379" spans="2:7" x14ac:dyDescent="0.25">
      <c r="B379" s="211">
        <v>41105</v>
      </c>
      <c r="C379" s="205" t="s">
        <v>514</v>
      </c>
      <c r="D379" s="205" t="s">
        <v>493</v>
      </c>
      <c r="E379" s="205" t="s">
        <v>487</v>
      </c>
      <c r="F379" s="207">
        <v>5481</v>
      </c>
      <c r="G379" s="208">
        <v>9966</v>
      </c>
    </row>
    <row r="380" spans="2:7" x14ac:dyDescent="0.25">
      <c r="B380" s="211">
        <v>41261</v>
      </c>
      <c r="C380" s="205" t="s">
        <v>510</v>
      </c>
      <c r="D380" s="205" t="s">
        <v>493</v>
      </c>
      <c r="E380" s="205" t="s">
        <v>487</v>
      </c>
      <c r="F380" s="207">
        <v>331</v>
      </c>
      <c r="G380" s="208">
        <v>561</v>
      </c>
    </row>
    <row r="381" spans="2:7" x14ac:dyDescent="0.25">
      <c r="B381" s="211">
        <v>41383</v>
      </c>
      <c r="C381" s="205" t="s">
        <v>515</v>
      </c>
      <c r="D381" s="205" t="s">
        <v>491</v>
      </c>
      <c r="E381" s="205" t="s">
        <v>489</v>
      </c>
      <c r="F381" s="207">
        <v>2383</v>
      </c>
      <c r="G381" s="208">
        <v>3177</v>
      </c>
    </row>
    <row r="382" spans="2:7" x14ac:dyDescent="0.25">
      <c r="B382" s="211">
        <v>41554</v>
      </c>
      <c r="C382" s="205" t="s">
        <v>513</v>
      </c>
      <c r="D382" s="205" t="s">
        <v>488</v>
      </c>
      <c r="E382" s="205" t="s">
        <v>492</v>
      </c>
      <c r="F382" s="207">
        <v>4572</v>
      </c>
      <c r="G382" s="208">
        <v>7883</v>
      </c>
    </row>
    <row r="383" spans="2:7" x14ac:dyDescent="0.25">
      <c r="B383" s="211">
        <v>41279</v>
      </c>
      <c r="C383" s="205" t="s">
        <v>511</v>
      </c>
      <c r="D383" s="205" t="s">
        <v>486</v>
      </c>
      <c r="E383" s="205" t="s">
        <v>489</v>
      </c>
      <c r="F383" s="207">
        <v>3129</v>
      </c>
      <c r="G383" s="208">
        <v>3346</v>
      </c>
    </row>
    <row r="384" spans="2:7" x14ac:dyDescent="0.25">
      <c r="B384" s="211">
        <v>41469</v>
      </c>
      <c r="C384" s="205" t="s">
        <v>514</v>
      </c>
      <c r="D384" s="205" t="s">
        <v>484</v>
      </c>
      <c r="E384" s="205" t="s">
        <v>487</v>
      </c>
      <c r="F384" s="207">
        <v>2149</v>
      </c>
      <c r="G384" s="208">
        <v>3642</v>
      </c>
    </row>
    <row r="385" spans="2:7" x14ac:dyDescent="0.25">
      <c r="B385" s="211">
        <v>41503</v>
      </c>
      <c r="C385" s="205" t="s">
        <v>515</v>
      </c>
      <c r="D385" s="205" t="s">
        <v>493</v>
      </c>
      <c r="E385" s="205" t="s">
        <v>487</v>
      </c>
      <c r="F385" s="207">
        <v>3739</v>
      </c>
      <c r="G385" s="208">
        <v>8309</v>
      </c>
    </row>
    <row r="386" spans="2:7" x14ac:dyDescent="0.25">
      <c r="B386" s="211">
        <v>41401</v>
      </c>
      <c r="C386" s="205" t="s">
        <v>510</v>
      </c>
      <c r="D386" s="205" t="s">
        <v>486</v>
      </c>
      <c r="E386" s="205" t="s">
        <v>485</v>
      </c>
      <c r="F386" s="207">
        <v>5027</v>
      </c>
      <c r="G386" s="208">
        <v>8520</v>
      </c>
    </row>
    <row r="387" spans="2:7" x14ac:dyDescent="0.25">
      <c r="B387" s="211">
        <v>41144</v>
      </c>
      <c r="C387" s="205" t="s">
        <v>515</v>
      </c>
      <c r="D387" s="205" t="s">
        <v>491</v>
      </c>
      <c r="E387" s="205" t="s">
        <v>494</v>
      </c>
      <c r="F387" s="207">
        <v>3975</v>
      </c>
      <c r="G387" s="208">
        <v>5300</v>
      </c>
    </row>
    <row r="388" spans="2:7" x14ac:dyDescent="0.25">
      <c r="B388" s="211">
        <v>41391</v>
      </c>
      <c r="C388" s="205" t="s">
        <v>513</v>
      </c>
      <c r="D388" s="205" t="s">
        <v>491</v>
      </c>
      <c r="E388" s="205" t="s">
        <v>487</v>
      </c>
      <c r="F388" s="207">
        <v>3028</v>
      </c>
      <c r="G388" s="208">
        <v>4453</v>
      </c>
    </row>
    <row r="389" spans="2:7" x14ac:dyDescent="0.25">
      <c r="B389" s="211">
        <v>41234</v>
      </c>
      <c r="C389" s="205" t="s">
        <v>513</v>
      </c>
      <c r="D389" s="205" t="s">
        <v>484</v>
      </c>
      <c r="E389" s="205" t="s">
        <v>494</v>
      </c>
      <c r="F389" s="207">
        <v>3181</v>
      </c>
      <c r="G389" s="208">
        <v>8597</v>
      </c>
    </row>
    <row r="390" spans="2:7" x14ac:dyDescent="0.25">
      <c r="B390" s="211">
        <v>41358</v>
      </c>
      <c r="C390" s="205" t="s">
        <v>511</v>
      </c>
      <c r="D390" s="205" t="s">
        <v>490</v>
      </c>
      <c r="E390" s="205" t="s">
        <v>494</v>
      </c>
      <c r="F390" s="207">
        <v>1756</v>
      </c>
      <c r="G390" s="208">
        <v>3027</v>
      </c>
    </row>
    <row r="391" spans="2:7" x14ac:dyDescent="0.25">
      <c r="B391" s="211">
        <v>41274</v>
      </c>
      <c r="C391" s="205" t="s">
        <v>511</v>
      </c>
      <c r="D391" s="205" t="s">
        <v>490</v>
      </c>
      <c r="E391" s="205" t="s">
        <v>494</v>
      </c>
      <c r="F391" s="207">
        <v>8192</v>
      </c>
      <c r="G391" s="208">
        <v>9310</v>
      </c>
    </row>
    <row r="392" spans="2:7" x14ac:dyDescent="0.25">
      <c r="B392" s="211">
        <v>41327</v>
      </c>
      <c r="C392" s="205" t="s">
        <v>513</v>
      </c>
      <c r="D392" s="205" t="s">
        <v>488</v>
      </c>
      <c r="E392" s="205" t="s">
        <v>487</v>
      </c>
      <c r="F392" s="207">
        <v>794</v>
      </c>
      <c r="G392" s="208">
        <v>1168</v>
      </c>
    </row>
    <row r="393" spans="2:7" x14ac:dyDescent="0.25">
      <c r="B393" s="211">
        <v>41250</v>
      </c>
      <c r="C393" s="205" t="s">
        <v>512</v>
      </c>
      <c r="D393" s="205" t="s">
        <v>493</v>
      </c>
      <c r="E393" s="205" t="s">
        <v>495</v>
      </c>
      <c r="F393" s="207">
        <v>5858</v>
      </c>
      <c r="G393" s="208">
        <v>9929</v>
      </c>
    </row>
    <row r="394" spans="2:7" x14ac:dyDescent="0.25">
      <c r="B394" s="211">
        <v>41263</v>
      </c>
      <c r="C394" s="205" t="s">
        <v>515</v>
      </c>
      <c r="D394" s="205" t="s">
        <v>486</v>
      </c>
      <c r="E394" s="205" t="s">
        <v>487</v>
      </c>
      <c r="F394" s="207">
        <v>5490</v>
      </c>
      <c r="G394" s="208">
        <v>6238</v>
      </c>
    </row>
    <row r="395" spans="2:7" x14ac:dyDescent="0.25">
      <c r="B395" s="211">
        <v>41076</v>
      </c>
      <c r="C395" s="205" t="s">
        <v>515</v>
      </c>
      <c r="D395" s="205" t="s">
        <v>484</v>
      </c>
      <c r="E395" s="205" t="s">
        <v>492</v>
      </c>
      <c r="F395" s="207">
        <v>3398</v>
      </c>
      <c r="G395" s="208">
        <v>4998</v>
      </c>
    </row>
    <row r="396" spans="2:7" x14ac:dyDescent="0.25">
      <c r="B396" s="211">
        <v>40996</v>
      </c>
      <c r="C396" s="205" t="s">
        <v>515</v>
      </c>
      <c r="D396" s="205" t="s">
        <v>488</v>
      </c>
      <c r="E396" s="205" t="s">
        <v>494</v>
      </c>
      <c r="F396" s="207">
        <v>374</v>
      </c>
      <c r="G396" s="208">
        <v>1012</v>
      </c>
    </row>
    <row r="397" spans="2:7" x14ac:dyDescent="0.25">
      <c r="B397" s="211">
        <v>41240</v>
      </c>
      <c r="C397" s="205" t="s">
        <v>512</v>
      </c>
      <c r="D397" s="205" t="s">
        <v>486</v>
      </c>
      <c r="E397" s="205" t="s">
        <v>494</v>
      </c>
      <c r="F397" s="207">
        <v>2004</v>
      </c>
      <c r="G397" s="208">
        <v>4453</v>
      </c>
    </row>
    <row r="398" spans="2:7" x14ac:dyDescent="0.25">
      <c r="B398" s="211">
        <v>41324</v>
      </c>
      <c r="C398" s="205" t="s">
        <v>511</v>
      </c>
      <c r="D398" s="205" t="s">
        <v>486</v>
      </c>
      <c r="E398" s="205" t="s">
        <v>489</v>
      </c>
      <c r="F398" s="207">
        <v>1530</v>
      </c>
      <c r="G398" s="208">
        <v>2594</v>
      </c>
    </row>
    <row r="399" spans="2:7" x14ac:dyDescent="0.25">
      <c r="B399" s="211">
        <v>41395</v>
      </c>
      <c r="C399" s="205" t="s">
        <v>514</v>
      </c>
      <c r="D399" s="205" t="s">
        <v>486</v>
      </c>
      <c r="E399" s="205" t="s">
        <v>492</v>
      </c>
      <c r="F399" s="207">
        <v>3084</v>
      </c>
      <c r="G399" s="208">
        <v>5317</v>
      </c>
    </row>
    <row r="400" spans="2:7" x14ac:dyDescent="0.25">
      <c r="B400" s="211">
        <v>41272</v>
      </c>
      <c r="C400" s="205" t="s">
        <v>510</v>
      </c>
      <c r="D400" s="205" t="s">
        <v>486</v>
      </c>
      <c r="E400" s="205" t="s">
        <v>492</v>
      </c>
      <c r="F400" s="207">
        <v>789</v>
      </c>
      <c r="G400" s="208">
        <v>1337</v>
      </c>
    </row>
    <row r="401" spans="2:7" x14ac:dyDescent="0.25">
      <c r="B401" s="211">
        <v>41125</v>
      </c>
      <c r="C401" s="205" t="s">
        <v>511</v>
      </c>
      <c r="D401" s="205" t="s">
        <v>486</v>
      </c>
      <c r="E401" s="205" t="s">
        <v>489</v>
      </c>
      <c r="F401" s="207">
        <v>839</v>
      </c>
      <c r="G401" s="208">
        <v>1865</v>
      </c>
    </row>
    <row r="402" spans="2:7" x14ac:dyDescent="0.25">
      <c r="B402" s="211">
        <v>40920</v>
      </c>
      <c r="C402" s="205" t="s">
        <v>514</v>
      </c>
      <c r="D402" s="205" t="s">
        <v>488</v>
      </c>
      <c r="E402" s="205" t="s">
        <v>485</v>
      </c>
      <c r="F402" s="207">
        <v>2118</v>
      </c>
      <c r="G402" s="208">
        <v>5726</v>
      </c>
    </row>
    <row r="403" spans="2:7" x14ac:dyDescent="0.25">
      <c r="B403" s="211">
        <v>41404</v>
      </c>
      <c r="C403" s="205" t="s">
        <v>510</v>
      </c>
      <c r="D403" s="205" t="s">
        <v>491</v>
      </c>
      <c r="E403" s="205" t="s">
        <v>495</v>
      </c>
      <c r="F403" s="207">
        <v>2127</v>
      </c>
      <c r="G403" s="208">
        <v>3128</v>
      </c>
    </row>
    <row r="404" spans="2:7" x14ac:dyDescent="0.25">
      <c r="B404" s="211">
        <v>41054</v>
      </c>
      <c r="C404" s="205" t="s">
        <v>511</v>
      </c>
      <c r="D404" s="205" t="s">
        <v>491</v>
      </c>
      <c r="E404" s="205" t="s">
        <v>494</v>
      </c>
      <c r="F404" s="207">
        <v>1310</v>
      </c>
      <c r="G404" s="208">
        <v>2259</v>
      </c>
    </row>
    <row r="405" spans="2:7" x14ac:dyDescent="0.25">
      <c r="B405" s="211">
        <v>41576</v>
      </c>
      <c r="C405" s="205" t="s">
        <v>515</v>
      </c>
      <c r="D405" s="205" t="s">
        <v>486</v>
      </c>
      <c r="E405" s="205" t="s">
        <v>492</v>
      </c>
      <c r="F405" s="207">
        <v>2658</v>
      </c>
      <c r="G405" s="208">
        <v>7183</v>
      </c>
    </row>
    <row r="406" spans="2:7" x14ac:dyDescent="0.25">
      <c r="B406" s="211">
        <v>41444</v>
      </c>
      <c r="C406" s="205" t="s">
        <v>510</v>
      </c>
      <c r="D406" s="205" t="s">
        <v>491</v>
      </c>
      <c r="E406" s="205" t="s">
        <v>492</v>
      </c>
      <c r="F406" s="207">
        <v>3624</v>
      </c>
      <c r="G406" s="208">
        <v>8428</v>
      </c>
    </row>
    <row r="407" spans="2:7" x14ac:dyDescent="0.25">
      <c r="B407" s="211">
        <v>41536</v>
      </c>
      <c r="C407" s="205" t="s">
        <v>514</v>
      </c>
      <c r="D407" s="205" t="s">
        <v>486</v>
      </c>
      <c r="E407" s="205" t="s">
        <v>489</v>
      </c>
      <c r="F407" s="207">
        <v>115</v>
      </c>
      <c r="G407" s="208">
        <v>210</v>
      </c>
    </row>
    <row r="408" spans="2:7" x14ac:dyDescent="0.25">
      <c r="B408" s="211">
        <v>41220</v>
      </c>
      <c r="C408" s="205" t="s">
        <v>514</v>
      </c>
      <c r="D408" s="205" t="s">
        <v>486</v>
      </c>
      <c r="E408" s="205" t="s">
        <v>492</v>
      </c>
      <c r="F408" s="207">
        <v>5886</v>
      </c>
      <c r="G408" s="208">
        <v>9976</v>
      </c>
    </row>
    <row r="409" spans="2:7" x14ac:dyDescent="0.25">
      <c r="B409" s="211">
        <v>41229</v>
      </c>
      <c r="C409" s="205" t="s">
        <v>511</v>
      </c>
      <c r="D409" s="205" t="s">
        <v>484</v>
      </c>
      <c r="E409" s="205" t="s">
        <v>495</v>
      </c>
      <c r="F409" s="207">
        <v>5143</v>
      </c>
      <c r="G409" s="208">
        <v>5500</v>
      </c>
    </row>
    <row r="410" spans="2:7" x14ac:dyDescent="0.25">
      <c r="B410" s="211">
        <v>40935</v>
      </c>
      <c r="C410" s="205" t="s">
        <v>510</v>
      </c>
      <c r="D410" s="205" t="s">
        <v>490</v>
      </c>
      <c r="E410" s="205" t="s">
        <v>495</v>
      </c>
      <c r="F410" s="207">
        <v>2050</v>
      </c>
      <c r="G410" s="208">
        <v>3728</v>
      </c>
    </row>
    <row r="411" spans="2:7" x14ac:dyDescent="0.25">
      <c r="B411" s="211">
        <v>41444</v>
      </c>
      <c r="C411" s="205" t="s">
        <v>510</v>
      </c>
      <c r="D411" s="205" t="s">
        <v>484</v>
      </c>
      <c r="E411" s="205" t="s">
        <v>494</v>
      </c>
      <c r="F411" s="207">
        <v>1256</v>
      </c>
      <c r="G411" s="208">
        <v>2921</v>
      </c>
    </row>
    <row r="412" spans="2:7" x14ac:dyDescent="0.25">
      <c r="B412" s="211">
        <v>41071</v>
      </c>
      <c r="C412" s="205" t="s">
        <v>515</v>
      </c>
      <c r="D412" s="205" t="s">
        <v>484</v>
      </c>
      <c r="E412" s="205" t="s">
        <v>489</v>
      </c>
      <c r="F412" s="207">
        <v>2171</v>
      </c>
      <c r="G412" s="208">
        <v>4824</v>
      </c>
    </row>
    <row r="413" spans="2:7" x14ac:dyDescent="0.25">
      <c r="B413" s="211">
        <v>41038</v>
      </c>
      <c r="C413" s="205" t="s">
        <v>510</v>
      </c>
      <c r="D413" s="205" t="s">
        <v>491</v>
      </c>
      <c r="E413" s="205" t="s">
        <v>489</v>
      </c>
      <c r="F413" s="207">
        <v>1059</v>
      </c>
      <c r="G413" s="208">
        <v>2863</v>
      </c>
    </row>
    <row r="414" spans="2:7" x14ac:dyDescent="0.25">
      <c r="B414" s="211">
        <v>41506</v>
      </c>
      <c r="C414" s="205" t="s">
        <v>510</v>
      </c>
      <c r="D414" s="205" t="s">
        <v>486</v>
      </c>
      <c r="E414" s="205" t="s">
        <v>495</v>
      </c>
      <c r="F414" s="207">
        <v>872</v>
      </c>
      <c r="G414" s="208">
        <v>1163</v>
      </c>
    </row>
    <row r="415" spans="2:7" x14ac:dyDescent="0.25">
      <c r="B415" s="211">
        <v>41190</v>
      </c>
      <c r="C415" s="205" t="s">
        <v>513</v>
      </c>
      <c r="D415" s="205" t="s">
        <v>488</v>
      </c>
      <c r="E415" s="205" t="s">
        <v>485</v>
      </c>
      <c r="F415" s="207">
        <v>1036</v>
      </c>
      <c r="G415" s="208">
        <v>2302</v>
      </c>
    </row>
    <row r="416" spans="2:7" x14ac:dyDescent="0.25">
      <c r="B416" s="211">
        <v>41331</v>
      </c>
      <c r="C416" s="205" t="s">
        <v>512</v>
      </c>
      <c r="D416" s="205" t="s">
        <v>493</v>
      </c>
      <c r="E416" s="205" t="s">
        <v>485</v>
      </c>
      <c r="F416" s="207">
        <v>3177</v>
      </c>
      <c r="G416" s="208">
        <v>4236</v>
      </c>
    </row>
    <row r="417" spans="2:7" x14ac:dyDescent="0.25">
      <c r="B417" s="211">
        <v>41173</v>
      </c>
      <c r="C417" s="205" t="s">
        <v>513</v>
      </c>
      <c r="D417" s="205" t="s">
        <v>493</v>
      </c>
      <c r="E417" s="205" t="s">
        <v>489</v>
      </c>
      <c r="F417" s="207">
        <v>4252</v>
      </c>
      <c r="G417" s="208">
        <v>7731</v>
      </c>
    </row>
    <row r="418" spans="2:7" x14ac:dyDescent="0.25">
      <c r="B418" s="211">
        <v>41199</v>
      </c>
      <c r="C418" s="205" t="s">
        <v>515</v>
      </c>
      <c r="D418" s="205" t="s">
        <v>490</v>
      </c>
      <c r="E418" s="205" t="s">
        <v>489</v>
      </c>
      <c r="F418" s="207">
        <v>1851</v>
      </c>
      <c r="G418" s="208">
        <v>5002</v>
      </c>
    </row>
    <row r="419" spans="2:7" x14ac:dyDescent="0.25">
      <c r="B419" s="211">
        <v>41045</v>
      </c>
      <c r="C419" s="205" t="s">
        <v>513</v>
      </c>
      <c r="D419" s="205" t="s">
        <v>493</v>
      </c>
      <c r="E419" s="205" t="s">
        <v>492</v>
      </c>
      <c r="F419" s="207">
        <v>3632</v>
      </c>
      <c r="G419" s="208">
        <v>3885</v>
      </c>
    </row>
    <row r="420" spans="2:7" x14ac:dyDescent="0.25">
      <c r="B420" s="211">
        <v>41447</v>
      </c>
      <c r="C420" s="205" t="s">
        <v>512</v>
      </c>
      <c r="D420" s="205" t="s">
        <v>493</v>
      </c>
      <c r="E420" s="205" t="s">
        <v>492</v>
      </c>
      <c r="F420" s="207">
        <v>2688</v>
      </c>
      <c r="G420" s="208">
        <v>4634</v>
      </c>
    </row>
    <row r="421" spans="2:7" x14ac:dyDescent="0.25">
      <c r="B421" s="211">
        <v>41229</v>
      </c>
      <c r="C421" s="205" t="s">
        <v>512</v>
      </c>
      <c r="D421" s="205" t="s">
        <v>488</v>
      </c>
      <c r="E421" s="205" t="s">
        <v>489</v>
      </c>
      <c r="F421" s="207">
        <v>3608</v>
      </c>
      <c r="G421" s="208">
        <v>8019</v>
      </c>
    </row>
    <row r="422" spans="2:7" x14ac:dyDescent="0.25">
      <c r="B422" s="211">
        <v>41468</v>
      </c>
      <c r="C422" s="205" t="s">
        <v>512</v>
      </c>
      <c r="D422" s="205" t="s">
        <v>490</v>
      </c>
      <c r="E422" s="205" t="s">
        <v>489</v>
      </c>
      <c r="F422" s="207">
        <v>5511</v>
      </c>
      <c r="G422" s="208">
        <v>9341</v>
      </c>
    </row>
    <row r="423" spans="2:7" x14ac:dyDescent="0.25">
      <c r="B423" s="211">
        <v>41100</v>
      </c>
      <c r="C423" s="205" t="s">
        <v>512</v>
      </c>
      <c r="D423" s="205" t="s">
        <v>491</v>
      </c>
      <c r="E423" s="205" t="s">
        <v>495</v>
      </c>
      <c r="F423" s="207">
        <v>310</v>
      </c>
      <c r="G423" s="208">
        <v>526</v>
      </c>
    </row>
    <row r="424" spans="2:7" x14ac:dyDescent="0.25">
      <c r="B424" s="211">
        <v>41142</v>
      </c>
      <c r="C424" s="205" t="s">
        <v>515</v>
      </c>
      <c r="D424" s="205" t="s">
        <v>484</v>
      </c>
      <c r="E424" s="205" t="s">
        <v>495</v>
      </c>
      <c r="F424" s="207">
        <v>1382</v>
      </c>
      <c r="G424" s="208">
        <v>2032</v>
      </c>
    </row>
    <row r="425" spans="2:7" x14ac:dyDescent="0.25">
      <c r="B425" s="211">
        <v>41090</v>
      </c>
      <c r="C425" s="205" t="s">
        <v>510</v>
      </c>
      <c r="D425" s="205" t="s">
        <v>490</v>
      </c>
      <c r="E425" s="205" t="s">
        <v>494</v>
      </c>
      <c r="F425" s="207">
        <v>2706</v>
      </c>
      <c r="G425" s="208">
        <v>4919</v>
      </c>
    </row>
    <row r="426" spans="2:7" x14ac:dyDescent="0.25">
      <c r="B426" s="211">
        <v>41347</v>
      </c>
      <c r="C426" s="205" t="s">
        <v>515</v>
      </c>
      <c r="D426" s="205" t="s">
        <v>493</v>
      </c>
      <c r="E426" s="205" t="s">
        <v>495</v>
      </c>
      <c r="F426" s="207">
        <v>3412</v>
      </c>
      <c r="G426" s="208">
        <v>3649</v>
      </c>
    </row>
    <row r="427" spans="2:7" x14ac:dyDescent="0.25">
      <c r="B427" s="211">
        <v>41043</v>
      </c>
      <c r="C427" s="205" t="s">
        <v>515</v>
      </c>
      <c r="D427" s="205" t="s">
        <v>493</v>
      </c>
      <c r="E427" s="205" t="s">
        <v>485</v>
      </c>
      <c r="F427" s="207">
        <v>692</v>
      </c>
      <c r="G427" s="208">
        <v>923</v>
      </c>
    </row>
    <row r="428" spans="2:7" x14ac:dyDescent="0.25">
      <c r="B428" s="211">
        <v>41586</v>
      </c>
      <c r="C428" s="205" t="s">
        <v>515</v>
      </c>
      <c r="D428" s="205" t="s">
        <v>493</v>
      </c>
      <c r="E428" s="205" t="s">
        <v>495</v>
      </c>
      <c r="F428" s="207">
        <v>7205</v>
      </c>
      <c r="G428" s="208">
        <v>7706</v>
      </c>
    </row>
    <row r="429" spans="2:7" x14ac:dyDescent="0.25">
      <c r="B429" s="211">
        <v>41487</v>
      </c>
      <c r="C429" s="205" t="s">
        <v>511</v>
      </c>
      <c r="D429" s="205" t="s">
        <v>491</v>
      </c>
      <c r="E429" s="205" t="s">
        <v>485</v>
      </c>
      <c r="F429" s="207">
        <v>2222</v>
      </c>
      <c r="G429" s="208">
        <v>2525</v>
      </c>
    </row>
    <row r="430" spans="2:7" x14ac:dyDescent="0.25">
      <c r="B430" s="211">
        <v>40988</v>
      </c>
      <c r="C430" s="205" t="s">
        <v>510</v>
      </c>
      <c r="D430" s="205" t="s">
        <v>488</v>
      </c>
      <c r="E430" s="205" t="s">
        <v>485</v>
      </c>
      <c r="F430" s="207">
        <v>86</v>
      </c>
      <c r="G430" s="208">
        <v>200</v>
      </c>
    </row>
    <row r="431" spans="2:7" x14ac:dyDescent="0.25">
      <c r="B431" s="211">
        <v>41039</v>
      </c>
      <c r="C431" s="205" t="s">
        <v>510</v>
      </c>
      <c r="D431" s="205" t="s">
        <v>484</v>
      </c>
      <c r="E431" s="205" t="s">
        <v>494</v>
      </c>
      <c r="F431" s="207">
        <v>2236</v>
      </c>
      <c r="G431" s="208">
        <v>3790</v>
      </c>
    </row>
    <row r="432" spans="2:7" x14ac:dyDescent="0.25">
      <c r="B432" s="211">
        <v>41423</v>
      </c>
      <c r="C432" s="205" t="s">
        <v>515</v>
      </c>
      <c r="D432" s="205" t="s">
        <v>486</v>
      </c>
      <c r="E432" s="205" t="s">
        <v>495</v>
      </c>
      <c r="F432" s="207">
        <v>305</v>
      </c>
      <c r="G432" s="208">
        <v>326</v>
      </c>
    </row>
    <row r="433" spans="2:7" x14ac:dyDescent="0.25">
      <c r="B433" s="211">
        <v>41323</v>
      </c>
      <c r="C433" s="205" t="s">
        <v>511</v>
      </c>
      <c r="D433" s="205" t="s">
        <v>484</v>
      </c>
      <c r="E433" s="205" t="s">
        <v>495</v>
      </c>
      <c r="F433" s="207">
        <v>6113</v>
      </c>
      <c r="G433" s="208">
        <v>6538</v>
      </c>
    </row>
    <row r="434" spans="2:7" x14ac:dyDescent="0.25">
      <c r="B434" s="211">
        <v>41401</v>
      </c>
      <c r="C434" s="205" t="s">
        <v>515</v>
      </c>
      <c r="D434" s="205" t="s">
        <v>488</v>
      </c>
      <c r="E434" s="205" t="s">
        <v>495</v>
      </c>
      <c r="F434" s="207">
        <v>3898</v>
      </c>
      <c r="G434" s="208">
        <v>7087</v>
      </c>
    </row>
    <row r="435" spans="2:7" x14ac:dyDescent="0.25">
      <c r="B435" s="211">
        <v>41149</v>
      </c>
      <c r="C435" s="205" t="s">
        <v>514</v>
      </c>
      <c r="D435" s="205" t="s">
        <v>486</v>
      </c>
      <c r="E435" s="205" t="s">
        <v>492</v>
      </c>
      <c r="F435" s="207">
        <v>3543</v>
      </c>
      <c r="G435" s="208">
        <v>9576</v>
      </c>
    </row>
    <row r="436" spans="2:7" x14ac:dyDescent="0.25">
      <c r="B436" s="211">
        <v>41608</v>
      </c>
      <c r="C436" s="205" t="s">
        <v>515</v>
      </c>
      <c r="D436" s="205" t="s">
        <v>491</v>
      </c>
      <c r="E436" s="205" t="s">
        <v>495</v>
      </c>
      <c r="F436" s="207">
        <v>1279</v>
      </c>
      <c r="G436" s="208">
        <v>2169</v>
      </c>
    </row>
    <row r="437" spans="2:7" x14ac:dyDescent="0.25">
      <c r="B437" s="211">
        <v>40962</v>
      </c>
      <c r="C437" s="205" t="s">
        <v>514</v>
      </c>
      <c r="D437" s="205" t="s">
        <v>493</v>
      </c>
      <c r="E437" s="205" t="s">
        <v>492</v>
      </c>
      <c r="F437" s="207">
        <v>3683</v>
      </c>
      <c r="G437" s="208">
        <v>6349</v>
      </c>
    </row>
    <row r="438" spans="2:7" x14ac:dyDescent="0.25">
      <c r="B438" s="211">
        <v>41098</v>
      </c>
      <c r="C438" s="205" t="s">
        <v>514</v>
      </c>
      <c r="D438" s="205" t="s">
        <v>488</v>
      </c>
      <c r="E438" s="205" t="s">
        <v>492</v>
      </c>
      <c r="F438" s="207">
        <v>558</v>
      </c>
      <c r="G438" s="208">
        <v>597</v>
      </c>
    </row>
    <row r="439" spans="2:7" x14ac:dyDescent="0.25">
      <c r="B439" s="211">
        <v>41385</v>
      </c>
      <c r="C439" s="205" t="s">
        <v>514</v>
      </c>
      <c r="D439" s="205" t="s">
        <v>493</v>
      </c>
      <c r="E439" s="205" t="s">
        <v>489</v>
      </c>
      <c r="F439" s="207">
        <v>3628</v>
      </c>
      <c r="G439" s="208">
        <v>8062</v>
      </c>
    </row>
    <row r="440" spans="2:7" x14ac:dyDescent="0.25">
      <c r="B440" s="211">
        <v>41168</v>
      </c>
      <c r="C440" s="205" t="s">
        <v>512</v>
      </c>
      <c r="D440" s="205" t="s">
        <v>484</v>
      </c>
      <c r="E440" s="205" t="s">
        <v>485</v>
      </c>
      <c r="F440" s="207">
        <v>829</v>
      </c>
      <c r="G440" s="208">
        <v>2239</v>
      </c>
    </row>
    <row r="441" spans="2:7" x14ac:dyDescent="0.25">
      <c r="B441" s="211">
        <v>41033</v>
      </c>
      <c r="C441" s="205" t="s">
        <v>510</v>
      </c>
      <c r="D441" s="205" t="s">
        <v>490</v>
      </c>
      <c r="E441" s="205" t="s">
        <v>492</v>
      </c>
      <c r="F441" s="207">
        <v>7980</v>
      </c>
      <c r="G441" s="208">
        <v>8535</v>
      </c>
    </row>
    <row r="442" spans="2:7" x14ac:dyDescent="0.25">
      <c r="B442" s="211">
        <v>41062</v>
      </c>
      <c r="C442" s="205" t="s">
        <v>515</v>
      </c>
      <c r="D442" s="205" t="s">
        <v>484</v>
      </c>
      <c r="E442" s="205" t="s">
        <v>485</v>
      </c>
      <c r="F442" s="207">
        <v>4485</v>
      </c>
      <c r="G442" s="208">
        <v>5096</v>
      </c>
    </row>
    <row r="443" spans="2:7" x14ac:dyDescent="0.25">
      <c r="B443" s="211">
        <v>41243</v>
      </c>
      <c r="C443" s="205" t="s">
        <v>514</v>
      </c>
      <c r="D443" s="205" t="s">
        <v>490</v>
      </c>
      <c r="E443" s="205" t="s">
        <v>485</v>
      </c>
      <c r="F443" s="207">
        <v>6287</v>
      </c>
      <c r="G443" s="208">
        <v>7144</v>
      </c>
    </row>
    <row r="444" spans="2:7" x14ac:dyDescent="0.25">
      <c r="B444" s="211">
        <v>40989</v>
      </c>
      <c r="C444" s="205" t="s">
        <v>510</v>
      </c>
      <c r="D444" s="205" t="s">
        <v>490</v>
      </c>
      <c r="E444" s="205" t="s">
        <v>485</v>
      </c>
      <c r="F444" s="207">
        <v>2730</v>
      </c>
      <c r="G444" s="208">
        <v>7378</v>
      </c>
    </row>
    <row r="445" spans="2:7" x14ac:dyDescent="0.25">
      <c r="B445" s="211">
        <v>40969</v>
      </c>
      <c r="C445" s="205" t="s">
        <v>515</v>
      </c>
      <c r="D445" s="205" t="s">
        <v>491</v>
      </c>
      <c r="E445" s="205" t="s">
        <v>487</v>
      </c>
      <c r="F445" s="207">
        <v>1278</v>
      </c>
      <c r="G445" s="208">
        <v>2972</v>
      </c>
    </row>
    <row r="446" spans="2:7" x14ac:dyDescent="0.25">
      <c r="B446" s="211">
        <v>41432</v>
      </c>
      <c r="C446" s="205" t="s">
        <v>514</v>
      </c>
      <c r="D446" s="205" t="s">
        <v>488</v>
      </c>
      <c r="E446" s="205" t="s">
        <v>485</v>
      </c>
      <c r="F446" s="207">
        <v>2763</v>
      </c>
      <c r="G446" s="208">
        <v>6141</v>
      </c>
    </row>
    <row r="447" spans="2:7" x14ac:dyDescent="0.25">
      <c r="B447" s="211">
        <v>41443</v>
      </c>
      <c r="C447" s="205" t="s">
        <v>511</v>
      </c>
      <c r="D447" s="205" t="s">
        <v>484</v>
      </c>
      <c r="E447" s="205" t="s">
        <v>489</v>
      </c>
      <c r="F447" s="207">
        <v>3853</v>
      </c>
      <c r="G447" s="208">
        <v>8561</v>
      </c>
    </row>
    <row r="448" spans="2:7" x14ac:dyDescent="0.25">
      <c r="B448" s="211">
        <v>41037</v>
      </c>
      <c r="C448" s="205" t="s">
        <v>515</v>
      </c>
      <c r="D448" s="205" t="s">
        <v>493</v>
      </c>
      <c r="E448" s="205" t="s">
        <v>485</v>
      </c>
      <c r="F448" s="207">
        <v>2865</v>
      </c>
      <c r="G448" s="208">
        <v>7742</v>
      </c>
    </row>
    <row r="449" spans="2:7" x14ac:dyDescent="0.25">
      <c r="B449" s="211">
        <v>40946</v>
      </c>
      <c r="C449" s="205" t="s">
        <v>511</v>
      </c>
      <c r="D449" s="205" t="s">
        <v>493</v>
      </c>
      <c r="E449" s="205" t="s">
        <v>489</v>
      </c>
      <c r="F449" s="207">
        <v>2895</v>
      </c>
      <c r="G449" s="208">
        <v>3096</v>
      </c>
    </row>
    <row r="450" spans="2:7" x14ac:dyDescent="0.25">
      <c r="B450" s="211">
        <v>41602</v>
      </c>
      <c r="C450" s="205" t="s">
        <v>514</v>
      </c>
      <c r="D450" s="205" t="s">
        <v>484</v>
      </c>
      <c r="E450" s="205" t="s">
        <v>492</v>
      </c>
      <c r="F450" s="207">
        <v>3068</v>
      </c>
      <c r="G450" s="208">
        <v>5290</v>
      </c>
    </row>
    <row r="451" spans="2:7" x14ac:dyDescent="0.25">
      <c r="B451" s="211">
        <v>41359</v>
      </c>
      <c r="C451" s="205" t="s">
        <v>512</v>
      </c>
      <c r="D451" s="205" t="s">
        <v>486</v>
      </c>
      <c r="E451" s="205" t="s">
        <v>485</v>
      </c>
      <c r="F451" s="207">
        <v>720</v>
      </c>
      <c r="G451" s="208">
        <v>1675</v>
      </c>
    </row>
    <row r="452" spans="2:7" x14ac:dyDescent="0.25">
      <c r="B452" s="211">
        <v>41094</v>
      </c>
      <c r="C452" s="205" t="s">
        <v>511</v>
      </c>
      <c r="D452" s="205" t="s">
        <v>486</v>
      </c>
      <c r="E452" s="205" t="s">
        <v>487</v>
      </c>
      <c r="F452" s="207">
        <v>2911</v>
      </c>
      <c r="G452" s="208">
        <v>5019</v>
      </c>
    </row>
    <row r="453" spans="2:7" x14ac:dyDescent="0.25">
      <c r="B453" s="211">
        <v>41066</v>
      </c>
      <c r="C453" s="205" t="s">
        <v>515</v>
      </c>
      <c r="D453" s="205" t="s">
        <v>486</v>
      </c>
      <c r="E453" s="205" t="s">
        <v>492</v>
      </c>
      <c r="F453" s="207">
        <v>1702</v>
      </c>
      <c r="G453" s="208">
        <v>2884</v>
      </c>
    </row>
    <row r="454" spans="2:7" x14ac:dyDescent="0.25">
      <c r="B454" s="211">
        <v>41415</v>
      </c>
      <c r="C454" s="205" t="s">
        <v>511</v>
      </c>
      <c r="D454" s="205" t="s">
        <v>486</v>
      </c>
      <c r="E454" s="205" t="s">
        <v>492</v>
      </c>
      <c r="F454" s="207">
        <v>2149</v>
      </c>
      <c r="G454" s="208">
        <v>4999</v>
      </c>
    </row>
    <row r="455" spans="2:7" x14ac:dyDescent="0.25">
      <c r="B455" s="211">
        <v>41476</v>
      </c>
      <c r="C455" s="205" t="s">
        <v>510</v>
      </c>
      <c r="D455" s="205" t="s">
        <v>486</v>
      </c>
      <c r="E455" s="205" t="s">
        <v>487</v>
      </c>
      <c r="F455" s="207">
        <v>6588</v>
      </c>
      <c r="G455" s="208">
        <v>8784</v>
      </c>
    </row>
    <row r="456" spans="2:7" x14ac:dyDescent="0.25">
      <c r="B456" s="211">
        <v>41546</v>
      </c>
      <c r="C456" s="205" t="s">
        <v>511</v>
      </c>
      <c r="D456" s="205" t="s">
        <v>491</v>
      </c>
      <c r="E456" s="205" t="s">
        <v>489</v>
      </c>
      <c r="F456" s="207">
        <v>2627</v>
      </c>
      <c r="G456" s="208">
        <v>3863</v>
      </c>
    </row>
    <row r="457" spans="2:7" x14ac:dyDescent="0.25">
      <c r="B457" s="211">
        <v>41310</v>
      </c>
      <c r="C457" s="205" t="s">
        <v>513</v>
      </c>
      <c r="D457" s="205" t="s">
        <v>491</v>
      </c>
      <c r="E457" s="205" t="s">
        <v>489</v>
      </c>
      <c r="F457" s="207">
        <v>376</v>
      </c>
      <c r="G457" s="208">
        <v>1016</v>
      </c>
    </row>
    <row r="458" spans="2:7" x14ac:dyDescent="0.25">
      <c r="B458" s="211">
        <v>40964</v>
      </c>
      <c r="C458" s="205" t="s">
        <v>513</v>
      </c>
      <c r="D458" s="205" t="s">
        <v>490</v>
      </c>
      <c r="E458" s="205" t="s">
        <v>487</v>
      </c>
      <c r="F458" s="207">
        <v>1515</v>
      </c>
      <c r="G458" s="208">
        <v>4095</v>
      </c>
    </row>
    <row r="459" spans="2:7" x14ac:dyDescent="0.25">
      <c r="B459" s="211">
        <v>40947</v>
      </c>
      <c r="C459" s="205" t="s">
        <v>511</v>
      </c>
      <c r="D459" s="205" t="s">
        <v>488</v>
      </c>
      <c r="E459" s="205" t="s">
        <v>487</v>
      </c>
      <c r="F459" s="207">
        <v>3726</v>
      </c>
      <c r="G459" s="208">
        <v>4234</v>
      </c>
    </row>
    <row r="460" spans="2:7" x14ac:dyDescent="0.25">
      <c r="B460" s="211">
        <v>41474</v>
      </c>
      <c r="C460" s="205" t="s">
        <v>515</v>
      </c>
      <c r="D460" s="205" t="s">
        <v>484</v>
      </c>
      <c r="E460" s="205" t="s">
        <v>492</v>
      </c>
      <c r="F460" s="207">
        <v>5543</v>
      </c>
      <c r="G460" s="208">
        <v>9556</v>
      </c>
    </row>
    <row r="461" spans="2:7" x14ac:dyDescent="0.25">
      <c r="B461" s="211">
        <v>41487</v>
      </c>
      <c r="C461" s="205" t="s">
        <v>510</v>
      </c>
      <c r="D461" s="205" t="s">
        <v>488</v>
      </c>
      <c r="E461" s="205" t="s">
        <v>489</v>
      </c>
      <c r="F461" s="207">
        <v>5948</v>
      </c>
      <c r="G461" s="208">
        <v>7931</v>
      </c>
    </row>
    <row r="462" spans="2:7" x14ac:dyDescent="0.25">
      <c r="B462" s="211">
        <v>41006</v>
      </c>
      <c r="C462" s="205" t="s">
        <v>512</v>
      </c>
      <c r="D462" s="205" t="s">
        <v>491</v>
      </c>
      <c r="E462" s="205" t="s">
        <v>487</v>
      </c>
      <c r="F462" s="207">
        <v>5762</v>
      </c>
      <c r="G462" s="208">
        <v>6162</v>
      </c>
    </row>
    <row r="463" spans="2:7" x14ac:dyDescent="0.25">
      <c r="B463" s="211">
        <v>41025</v>
      </c>
      <c r="C463" s="205" t="s">
        <v>510</v>
      </c>
      <c r="D463" s="205" t="s">
        <v>484</v>
      </c>
      <c r="E463" s="205" t="s">
        <v>495</v>
      </c>
      <c r="F463" s="207">
        <v>1137</v>
      </c>
      <c r="G463" s="208">
        <v>2526</v>
      </c>
    </row>
    <row r="464" spans="2:7" x14ac:dyDescent="0.25">
      <c r="B464" s="211">
        <v>41295</v>
      </c>
      <c r="C464" s="205" t="s">
        <v>513</v>
      </c>
      <c r="D464" s="205" t="s">
        <v>493</v>
      </c>
      <c r="E464" s="205" t="s">
        <v>492</v>
      </c>
      <c r="F464" s="207">
        <v>1884</v>
      </c>
      <c r="G464" s="208">
        <v>5091</v>
      </c>
    </row>
    <row r="465" spans="2:7" x14ac:dyDescent="0.25">
      <c r="B465" s="211">
        <v>41389</v>
      </c>
      <c r="C465" s="205" t="s">
        <v>513</v>
      </c>
      <c r="D465" s="205" t="s">
        <v>491</v>
      </c>
      <c r="E465" s="205" t="s">
        <v>495</v>
      </c>
      <c r="F465" s="207">
        <v>8208</v>
      </c>
      <c r="G465" s="208">
        <v>9328</v>
      </c>
    </row>
    <row r="466" spans="2:7" x14ac:dyDescent="0.25">
      <c r="B466" s="211">
        <v>41087</v>
      </c>
      <c r="C466" s="205" t="s">
        <v>511</v>
      </c>
      <c r="D466" s="205" t="s">
        <v>491</v>
      </c>
      <c r="E466" s="205" t="s">
        <v>494</v>
      </c>
      <c r="F466" s="207">
        <v>3785</v>
      </c>
      <c r="G466" s="208">
        <v>8803</v>
      </c>
    </row>
    <row r="467" spans="2:7" x14ac:dyDescent="0.25">
      <c r="B467" s="211">
        <v>41180</v>
      </c>
      <c r="C467" s="205" t="s">
        <v>510</v>
      </c>
      <c r="D467" s="205" t="s">
        <v>493</v>
      </c>
      <c r="E467" s="205" t="s">
        <v>494</v>
      </c>
      <c r="F467" s="207">
        <v>3581</v>
      </c>
      <c r="G467" s="208">
        <v>7959</v>
      </c>
    </row>
    <row r="468" spans="2:7" x14ac:dyDescent="0.25">
      <c r="B468" s="211">
        <v>41198</v>
      </c>
      <c r="C468" s="205" t="s">
        <v>514</v>
      </c>
      <c r="D468" s="205" t="s">
        <v>484</v>
      </c>
      <c r="E468" s="205" t="s">
        <v>492</v>
      </c>
      <c r="F468" s="207">
        <v>3111</v>
      </c>
      <c r="G468" s="208">
        <v>8409</v>
      </c>
    </row>
    <row r="469" spans="2:7" x14ac:dyDescent="0.25">
      <c r="B469" s="211">
        <v>41312</v>
      </c>
      <c r="C469" s="205" t="s">
        <v>514</v>
      </c>
      <c r="D469" s="205" t="s">
        <v>490</v>
      </c>
      <c r="E469" s="205" t="s">
        <v>485</v>
      </c>
      <c r="F469" s="207">
        <v>298</v>
      </c>
      <c r="G469" s="208">
        <v>805</v>
      </c>
    </row>
    <row r="470" spans="2:7" x14ac:dyDescent="0.25">
      <c r="B470" s="211">
        <v>40937</v>
      </c>
      <c r="C470" s="205" t="s">
        <v>513</v>
      </c>
      <c r="D470" s="205" t="s">
        <v>488</v>
      </c>
      <c r="E470" s="205" t="s">
        <v>492</v>
      </c>
      <c r="F470" s="207">
        <v>5832</v>
      </c>
      <c r="G470" s="208">
        <v>9884</v>
      </c>
    </row>
    <row r="471" spans="2:7" x14ac:dyDescent="0.25">
      <c r="B471" s="211">
        <v>41053</v>
      </c>
      <c r="C471" s="205" t="s">
        <v>512</v>
      </c>
      <c r="D471" s="205" t="s">
        <v>484</v>
      </c>
      <c r="E471" s="205" t="s">
        <v>489</v>
      </c>
      <c r="F471" s="207">
        <v>824</v>
      </c>
      <c r="G471" s="208">
        <v>2227</v>
      </c>
    </row>
    <row r="472" spans="2:7" x14ac:dyDescent="0.25">
      <c r="B472" s="211">
        <v>41426</v>
      </c>
      <c r="C472" s="205" t="s">
        <v>514</v>
      </c>
      <c r="D472" s="205" t="s">
        <v>486</v>
      </c>
      <c r="E472" s="205" t="s">
        <v>489</v>
      </c>
      <c r="F472" s="207">
        <v>4504</v>
      </c>
      <c r="G472" s="208">
        <v>6005</v>
      </c>
    </row>
    <row r="473" spans="2:7" x14ac:dyDescent="0.25">
      <c r="B473" s="211">
        <v>40956</v>
      </c>
      <c r="C473" s="205" t="s">
        <v>512</v>
      </c>
      <c r="D473" s="205" t="s">
        <v>486</v>
      </c>
      <c r="E473" s="205" t="s">
        <v>487</v>
      </c>
      <c r="F473" s="207">
        <v>2865</v>
      </c>
      <c r="G473" s="208">
        <v>6663</v>
      </c>
    </row>
    <row r="474" spans="2:7" x14ac:dyDescent="0.25">
      <c r="B474" s="211">
        <v>41027</v>
      </c>
      <c r="C474" s="205" t="s">
        <v>512</v>
      </c>
      <c r="D474" s="205" t="s">
        <v>486</v>
      </c>
      <c r="E474" s="205" t="s">
        <v>492</v>
      </c>
      <c r="F474" s="207">
        <v>3291</v>
      </c>
      <c r="G474" s="208">
        <v>3739</v>
      </c>
    </row>
    <row r="475" spans="2:7" x14ac:dyDescent="0.25">
      <c r="B475" s="211">
        <v>40950</v>
      </c>
      <c r="C475" s="205" t="s">
        <v>514</v>
      </c>
      <c r="D475" s="205" t="s">
        <v>491</v>
      </c>
      <c r="E475" s="205" t="s">
        <v>494</v>
      </c>
      <c r="F475" s="207">
        <v>4972</v>
      </c>
      <c r="G475" s="208">
        <v>9040</v>
      </c>
    </row>
    <row r="476" spans="2:7" x14ac:dyDescent="0.25">
      <c r="B476" s="211">
        <v>40987</v>
      </c>
      <c r="C476" s="205" t="s">
        <v>510</v>
      </c>
      <c r="D476" s="205" t="s">
        <v>490</v>
      </c>
      <c r="E476" s="205" t="s">
        <v>487</v>
      </c>
      <c r="F476" s="207">
        <v>3434</v>
      </c>
      <c r="G476" s="208">
        <v>4579</v>
      </c>
    </row>
    <row r="477" spans="2:7" x14ac:dyDescent="0.25">
      <c r="B477" s="211">
        <v>41383</v>
      </c>
      <c r="C477" s="205" t="s">
        <v>510</v>
      </c>
      <c r="D477" s="205" t="s">
        <v>491</v>
      </c>
      <c r="E477" s="205" t="s">
        <v>495</v>
      </c>
      <c r="F477" s="207">
        <v>1741</v>
      </c>
      <c r="G477" s="208">
        <v>4049</v>
      </c>
    </row>
    <row r="478" spans="2:7" x14ac:dyDescent="0.25">
      <c r="B478" s="211">
        <v>41369</v>
      </c>
      <c r="C478" s="205" t="s">
        <v>510</v>
      </c>
      <c r="D478" s="205" t="s">
        <v>493</v>
      </c>
      <c r="E478" s="205" t="s">
        <v>495</v>
      </c>
      <c r="F478" s="207">
        <v>789</v>
      </c>
      <c r="G478" s="208">
        <v>897</v>
      </c>
    </row>
    <row r="479" spans="2:7" x14ac:dyDescent="0.25">
      <c r="B479" s="211">
        <v>41097</v>
      </c>
      <c r="C479" s="205" t="s">
        <v>515</v>
      </c>
      <c r="D479" s="205" t="s">
        <v>491</v>
      </c>
      <c r="E479" s="205" t="s">
        <v>485</v>
      </c>
      <c r="F479" s="207">
        <v>3014</v>
      </c>
      <c r="G479" s="208">
        <v>5481</v>
      </c>
    </row>
    <row r="480" spans="2:7" x14ac:dyDescent="0.25">
      <c r="B480" s="211">
        <v>41006</v>
      </c>
      <c r="C480" s="205" t="s">
        <v>513</v>
      </c>
      <c r="D480" s="205" t="s">
        <v>488</v>
      </c>
      <c r="E480" s="205" t="s">
        <v>494</v>
      </c>
      <c r="F480" s="207">
        <v>866</v>
      </c>
      <c r="G480" s="208">
        <v>1924</v>
      </c>
    </row>
    <row r="481" spans="2:7" x14ac:dyDescent="0.25">
      <c r="B481" s="211">
        <v>41034</v>
      </c>
      <c r="C481" s="205" t="s">
        <v>510</v>
      </c>
      <c r="D481" s="205" t="s">
        <v>490</v>
      </c>
      <c r="E481" s="205" t="s">
        <v>487</v>
      </c>
      <c r="F481" s="207">
        <v>1975</v>
      </c>
      <c r="G481" s="208">
        <v>4592</v>
      </c>
    </row>
    <row r="482" spans="2:7" x14ac:dyDescent="0.25">
      <c r="B482" s="211">
        <v>41376</v>
      </c>
      <c r="C482" s="205" t="s">
        <v>512</v>
      </c>
      <c r="D482" s="205" t="s">
        <v>490</v>
      </c>
      <c r="E482" s="205" t="s">
        <v>494</v>
      </c>
      <c r="F482" s="207">
        <v>2522</v>
      </c>
      <c r="G482" s="208">
        <v>5866</v>
      </c>
    </row>
    <row r="483" spans="2:7" x14ac:dyDescent="0.25">
      <c r="B483" s="211">
        <v>41315</v>
      </c>
      <c r="C483" s="205" t="s">
        <v>513</v>
      </c>
      <c r="D483" s="205" t="s">
        <v>488</v>
      </c>
      <c r="E483" s="205" t="s">
        <v>494</v>
      </c>
      <c r="F483" s="207">
        <v>5971</v>
      </c>
      <c r="G483" s="208">
        <v>6785</v>
      </c>
    </row>
    <row r="484" spans="2:7" x14ac:dyDescent="0.25">
      <c r="B484" s="211">
        <v>40964</v>
      </c>
      <c r="C484" s="205" t="s">
        <v>514</v>
      </c>
      <c r="D484" s="205" t="s">
        <v>486</v>
      </c>
      <c r="E484" s="205" t="s">
        <v>487</v>
      </c>
      <c r="F484" s="207">
        <v>2947</v>
      </c>
      <c r="G484" s="208">
        <v>3152</v>
      </c>
    </row>
    <row r="485" spans="2:7" x14ac:dyDescent="0.25">
      <c r="B485" s="211">
        <v>40924</v>
      </c>
      <c r="C485" s="205" t="s">
        <v>510</v>
      </c>
      <c r="D485" s="205" t="s">
        <v>490</v>
      </c>
      <c r="E485" s="205" t="s">
        <v>492</v>
      </c>
      <c r="F485" s="207">
        <v>3468</v>
      </c>
      <c r="G485" s="208">
        <v>6306</v>
      </c>
    </row>
    <row r="486" spans="2:7" x14ac:dyDescent="0.25">
      <c r="B486" s="211">
        <v>41384</v>
      </c>
      <c r="C486" s="205" t="s">
        <v>513</v>
      </c>
      <c r="D486" s="205" t="s">
        <v>486</v>
      </c>
      <c r="E486" s="205" t="s">
        <v>494</v>
      </c>
      <c r="F486" s="207">
        <v>5392</v>
      </c>
      <c r="G486" s="208">
        <v>7190</v>
      </c>
    </row>
    <row r="487" spans="2:7" x14ac:dyDescent="0.25">
      <c r="B487" s="211">
        <v>41622</v>
      </c>
      <c r="C487" s="205" t="s">
        <v>512</v>
      </c>
      <c r="D487" s="205" t="s">
        <v>491</v>
      </c>
      <c r="E487" s="205" t="s">
        <v>485</v>
      </c>
      <c r="F487" s="207">
        <v>6245</v>
      </c>
      <c r="G487" s="208">
        <v>9184</v>
      </c>
    </row>
    <row r="488" spans="2:7" x14ac:dyDescent="0.25">
      <c r="B488" s="211">
        <v>41497</v>
      </c>
      <c r="C488" s="205" t="s">
        <v>514</v>
      </c>
      <c r="D488" s="205" t="s">
        <v>488</v>
      </c>
      <c r="E488" s="205" t="s">
        <v>487</v>
      </c>
      <c r="F488" s="207">
        <v>2584</v>
      </c>
      <c r="G488" s="208">
        <v>2936</v>
      </c>
    </row>
    <row r="489" spans="2:7" x14ac:dyDescent="0.25">
      <c r="B489" s="211">
        <v>41474</v>
      </c>
      <c r="C489" s="205" t="s">
        <v>515</v>
      </c>
      <c r="D489" s="205" t="s">
        <v>486</v>
      </c>
      <c r="E489" s="205" t="s">
        <v>492</v>
      </c>
      <c r="F489" s="207">
        <v>1333</v>
      </c>
      <c r="G489" s="208">
        <v>2963</v>
      </c>
    </row>
    <row r="490" spans="2:7" x14ac:dyDescent="0.25">
      <c r="B490" s="211">
        <v>41599</v>
      </c>
      <c r="C490" s="205" t="s">
        <v>511</v>
      </c>
      <c r="D490" s="205" t="s">
        <v>493</v>
      </c>
      <c r="E490" s="205" t="s">
        <v>485</v>
      </c>
      <c r="F490" s="207">
        <v>2501</v>
      </c>
      <c r="G490" s="208">
        <v>6759</v>
      </c>
    </row>
    <row r="491" spans="2:7" x14ac:dyDescent="0.25">
      <c r="B491" s="211">
        <v>41391</v>
      </c>
      <c r="C491" s="205" t="s">
        <v>510</v>
      </c>
      <c r="D491" s="205" t="s">
        <v>490</v>
      </c>
      <c r="E491" s="205" t="s">
        <v>487</v>
      </c>
      <c r="F491" s="207">
        <v>2387</v>
      </c>
      <c r="G491" s="208">
        <v>2553</v>
      </c>
    </row>
    <row r="492" spans="2:7" x14ac:dyDescent="0.25">
      <c r="B492" s="211">
        <v>41013</v>
      </c>
      <c r="C492" s="205" t="s">
        <v>514</v>
      </c>
      <c r="D492" s="205" t="s">
        <v>490</v>
      </c>
      <c r="E492" s="205" t="s">
        <v>487</v>
      </c>
      <c r="F492" s="207">
        <v>5822</v>
      </c>
      <c r="G492" s="208">
        <v>9869</v>
      </c>
    </row>
    <row r="493" spans="2:7" x14ac:dyDescent="0.25">
      <c r="B493" s="211">
        <v>41170</v>
      </c>
      <c r="C493" s="205" t="s">
        <v>513</v>
      </c>
      <c r="D493" s="205" t="s">
        <v>486</v>
      </c>
      <c r="E493" s="205" t="s">
        <v>495</v>
      </c>
      <c r="F493" s="207">
        <v>3599</v>
      </c>
      <c r="G493" s="208">
        <v>6205</v>
      </c>
    </row>
    <row r="494" spans="2:7" x14ac:dyDescent="0.25">
      <c r="B494" s="211">
        <v>41293</v>
      </c>
      <c r="C494" s="205" t="s">
        <v>510</v>
      </c>
      <c r="D494" s="205" t="s">
        <v>484</v>
      </c>
      <c r="E494" s="205" t="s">
        <v>489</v>
      </c>
      <c r="F494" s="207">
        <v>4428</v>
      </c>
      <c r="G494" s="208">
        <v>7505</v>
      </c>
    </row>
    <row r="495" spans="2:7" x14ac:dyDescent="0.25">
      <c r="B495" s="211">
        <v>41573</v>
      </c>
      <c r="C495" s="205" t="s">
        <v>510</v>
      </c>
      <c r="D495" s="205" t="s">
        <v>493</v>
      </c>
      <c r="E495" s="205" t="s">
        <v>492</v>
      </c>
      <c r="F495" s="207">
        <v>2137</v>
      </c>
      <c r="G495" s="208">
        <v>3623</v>
      </c>
    </row>
    <row r="496" spans="2:7" x14ac:dyDescent="0.25">
      <c r="B496" s="211">
        <v>41546</v>
      </c>
      <c r="C496" s="205" t="s">
        <v>512</v>
      </c>
      <c r="D496" s="205" t="s">
        <v>488</v>
      </c>
      <c r="E496" s="205" t="s">
        <v>492</v>
      </c>
      <c r="F496" s="207">
        <v>6425</v>
      </c>
      <c r="G496" s="208">
        <v>9448</v>
      </c>
    </row>
    <row r="497" spans="2:7" x14ac:dyDescent="0.25">
      <c r="B497" s="211">
        <v>41496</v>
      </c>
      <c r="C497" s="205" t="s">
        <v>510</v>
      </c>
      <c r="D497" s="205" t="s">
        <v>490</v>
      </c>
      <c r="E497" s="205" t="s">
        <v>489</v>
      </c>
      <c r="F497" s="207">
        <v>2141</v>
      </c>
      <c r="G497" s="208">
        <v>3892</v>
      </c>
    </row>
    <row r="498" spans="2:7" x14ac:dyDescent="0.25">
      <c r="B498" s="211">
        <v>41119</v>
      </c>
      <c r="C498" s="205" t="s">
        <v>512</v>
      </c>
      <c r="D498" s="205" t="s">
        <v>491</v>
      </c>
      <c r="E498" s="205" t="s">
        <v>494</v>
      </c>
      <c r="F498" s="207">
        <v>966</v>
      </c>
      <c r="G498" s="208">
        <v>1757</v>
      </c>
    </row>
    <row r="499" spans="2:7" x14ac:dyDescent="0.25">
      <c r="B499" s="211">
        <v>41638</v>
      </c>
      <c r="C499" s="205" t="s">
        <v>511</v>
      </c>
      <c r="D499" s="205" t="s">
        <v>488</v>
      </c>
      <c r="E499" s="205" t="s">
        <v>485</v>
      </c>
      <c r="F499" s="207">
        <v>1309</v>
      </c>
      <c r="G499" s="208">
        <v>1746</v>
      </c>
    </row>
    <row r="500" spans="2:7" x14ac:dyDescent="0.25">
      <c r="B500" s="211">
        <v>40948</v>
      </c>
      <c r="C500" s="205" t="s">
        <v>511</v>
      </c>
      <c r="D500" s="205" t="s">
        <v>488</v>
      </c>
      <c r="E500" s="205" t="s">
        <v>487</v>
      </c>
      <c r="F500" s="207">
        <v>3654</v>
      </c>
      <c r="G500" s="208">
        <v>4872</v>
      </c>
    </row>
    <row r="501" spans="2:7" x14ac:dyDescent="0.25">
      <c r="B501" s="211">
        <v>41300</v>
      </c>
      <c r="C501" s="205" t="s">
        <v>514</v>
      </c>
      <c r="D501" s="205" t="s">
        <v>486</v>
      </c>
      <c r="E501" s="205" t="s">
        <v>495</v>
      </c>
      <c r="F501" s="207">
        <v>1405</v>
      </c>
      <c r="G501" s="208">
        <v>3122</v>
      </c>
    </row>
    <row r="502" spans="2:7" x14ac:dyDescent="0.25">
      <c r="B502" s="211">
        <v>41562</v>
      </c>
      <c r="C502" s="205" t="s">
        <v>514</v>
      </c>
      <c r="D502" s="205" t="s">
        <v>488</v>
      </c>
      <c r="E502" s="205" t="s">
        <v>494</v>
      </c>
      <c r="F502" s="207">
        <v>57</v>
      </c>
      <c r="G502" s="208">
        <v>75</v>
      </c>
    </row>
    <row r="503" spans="2:7" x14ac:dyDescent="0.25">
      <c r="B503" s="211">
        <v>41356</v>
      </c>
      <c r="C503" s="205" t="s">
        <v>514</v>
      </c>
      <c r="D503" s="205" t="s">
        <v>493</v>
      </c>
      <c r="E503" s="205" t="s">
        <v>492</v>
      </c>
      <c r="F503" s="207">
        <v>522</v>
      </c>
      <c r="G503" s="208">
        <v>559</v>
      </c>
    </row>
    <row r="504" spans="2:7" x14ac:dyDescent="0.25">
      <c r="B504" s="211">
        <v>41182</v>
      </c>
      <c r="C504" s="205" t="s">
        <v>512</v>
      </c>
      <c r="D504" s="205" t="s">
        <v>488</v>
      </c>
      <c r="E504" s="205" t="s">
        <v>489</v>
      </c>
      <c r="F504" s="207">
        <v>947</v>
      </c>
      <c r="G504" s="208">
        <v>1013</v>
      </c>
    </row>
    <row r="505" spans="2:7" x14ac:dyDescent="0.25">
      <c r="B505" s="211">
        <v>41509</v>
      </c>
      <c r="C505" s="205" t="s">
        <v>510</v>
      </c>
      <c r="D505" s="205" t="s">
        <v>490</v>
      </c>
      <c r="E505" s="205" t="s">
        <v>494</v>
      </c>
      <c r="F505" s="207">
        <v>1107</v>
      </c>
      <c r="G505" s="208">
        <v>1476</v>
      </c>
    </row>
    <row r="506" spans="2:7" x14ac:dyDescent="0.25">
      <c r="B506" s="211">
        <v>40986</v>
      </c>
      <c r="C506" s="205" t="s">
        <v>511</v>
      </c>
      <c r="D506" s="205" t="s">
        <v>484</v>
      </c>
      <c r="E506" s="205" t="s">
        <v>485</v>
      </c>
      <c r="F506" s="207">
        <v>2601</v>
      </c>
      <c r="G506" s="208">
        <v>2782</v>
      </c>
    </row>
    <row r="507" spans="2:7" x14ac:dyDescent="0.25">
      <c r="B507" s="211">
        <v>40922</v>
      </c>
      <c r="C507" s="205" t="s">
        <v>511</v>
      </c>
      <c r="D507" s="205" t="s">
        <v>486</v>
      </c>
      <c r="E507" s="205" t="s">
        <v>489</v>
      </c>
      <c r="F507" s="207">
        <v>6993</v>
      </c>
      <c r="G507" s="208">
        <v>7480</v>
      </c>
    </row>
    <row r="508" spans="2:7" x14ac:dyDescent="0.25">
      <c r="B508" s="211">
        <v>41260</v>
      </c>
      <c r="C508" s="205" t="s">
        <v>512</v>
      </c>
      <c r="D508" s="205" t="s">
        <v>491</v>
      </c>
      <c r="E508" s="205" t="s">
        <v>485</v>
      </c>
      <c r="F508" s="207">
        <v>8078</v>
      </c>
      <c r="G508" s="208">
        <v>8639</v>
      </c>
    </row>
    <row r="509" spans="2:7" x14ac:dyDescent="0.25">
      <c r="B509" s="211">
        <v>41481</v>
      </c>
      <c r="C509" s="205" t="s">
        <v>511</v>
      </c>
      <c r="D509" s="205" t="s">
        <v>491</v>
      </c>
      <c r="E509" s="205" t="s">
        <v>492</v>
      </c>
      <c r="F509" s="207">
        <v>4286</v>
      </c>
      <c r="G509" s="208">
        <v>9969</v>
      </c>
    </row>
    <row r="510" spans="2:7" x14ac:dyDescent="0.25">
      <c r="B510" s="211">
        <v>41503</v>
      </c>
      <c r="C510" s="205" t="s">
        <v>512</v>
      </c>
      <c r="D510" s="205" t="s">
        <v>493</v>
      </c>
      <c r="E510" s="205" t="s">
        <v>494</v>
      </c>
      <c r="F510" s="207">
        <v>1739</v>
      </c>
      <c r="G510" s="208">
        <v>2557</v>
      </c>
    </row>
    <row r="511" spans="2:7" x14ac:dyDescent="0.25">
      <c r="B511" s="211">
        <v>41205</v>
      </c>
      <c r="C511" s="205" t="s">
        <v>513</v>
      </c>
      <c r="D511" s="205" t="s">
        <v>491</v>
      </c>
      <c r="E511" s="205" t="s">
        <v>495</v>
      </c>
      <c r="F511" s="207">
        <v>6468</v>
      </c>
      <c r="G511" s="208">
        <v>6918</v>
      </c>
    </row>
    <row r="512" spans="2:7" x14ac:dyDescent="0.25">
      <c r="B512" s="211">
        <v>41522</v>
      </c>
      <c r="C512" s="205" t="s">
        <v>512</v>
      </c>
      <c r="D512" s="205" t="s">
        <v>486</v>
      </c>
      <c r="E512" s="205" t="s">
        <v>495</v>
      </c>
      <c r="F512" s="207">
        <v>6649</v>
      </c>
      <c r="G512" s="208">
        <v>8865</v>
      </c>
    </row>
    <row r="513" spans="2:7" x14ac:dyDescent="0.25">
      <c r="B513" s="211">
        <v>41289</v>
      </c>
      <c r="C513" s="205" t="s">
        <v>514</v>
      </c>
      <c r="D513" s="205" t="s">
        <v>490</v>
      </c>
      <c r="E513" s="205" t="s">
        <v>487</v>
      </c>
      <c r="F513" s="207">
        <v>79</v>
      </c>
      <c r="G513" s="208">
        <v>184</v>
      </c>
    </row>
    <row r="514" spans="2:7" x14ac:dyDescent="0.25">
      <c r="B514" s="211">
        <v>41592</v>
      </c>
      <c r="C514" s="205" t="s">
        <v>510</v>
      </c>
      <c r="D514" s="205" t="s">
        <v>493</v>
      </c>
      <c r="E514" s="205" t="s">
        <v>487</v>
      </c>
      <c r="F514" s="207">
        <v>4520</v>
      </c>
      <c r="G514" s="208">
        <v>6648</v>
      </c>
    </row>
    <row r="515" spans="2:7" x14ac:dyDescent="0.25">
      <c r="B515" s="211">
        <v>41528</v>
      </c>
      <c r="C515" s="205" t="s">
        <v>515</v>
      </c>
      <c r="D515" s="205" t="s">
        <v>490</v>
      </c>
      <c r="E515" s="205" t="s">
        <v>494</v>
      </c>
      <c r="F515" s="207">
        <v>46</v>
      </c>
      <c r="G515" s="208">
        <v>77</v>
      </c>
    </row>
    <row r="516" spans="2:7" x14ac:dyDescent="0.25">
      <c r="B516" s="211">
        <v>41024</v>
      </c>
      <c r="C516" s="205" t="s">
        <v>512</v>
      </c>
      <c r="D516" s="205" t="s">
        <v>486</v>
      </c>
      <c r="E516" s="205" t="s">
        <v>489</v>
      </c>
      <c r="F516" s="207">
        <v>2700</v>
      </c>
      <c r="G516" s="208">
        <v>3971</v>
      </c>
    </row>
    <row r="517" spans="2:7" x14ac:dyDescent="0.25">
      <c r="B517" s="211">
        <v>41280</v>
      </c>
      <c r="C517" s="205" t="s">
        <v>513</v>
      </c>
      <c r="D517" s="205" t="s">
        <v>493</v>
      </c>
      <c r="E517" s="205" t="s">
        <v>485</v>
      </c>
      <c r="F517" s="207">
        <v>8499</v>
      </c>
      <c r="G517" s="208">
        <v>9090</v>
      </c>
    </row>
    <row r="518" spans="2:7" x14ac:dyDescent="0.25">
      <c r="B518" s="211">
        <v>41202</v>
      </c>
      <c r="C518" s="205" t="s">
        <v>510</v>
      </c>
      <c r="D518" s="205" t="s">
        <v>484</v>
      </c>
      <c r="E518" s="205" t="s">
        <v>487</v>
      </c>
      <c r="F518" s="207">
        <v>6214</v>
      </c>
      <c r="G518" s="208">
        <v>7061</v>
      </c>
    </row>
    <row r="519" spans="2:7" x14ac:dyDescent="0.25">
      <c r="B519" s="211">
        <v>41317</v>
      </c>
      <c r="C519" s="205" t="s">
        <v>511</v>
      </c>
      <c r="D519" s="205" t="s">
        <v>488</v>
      </c>
      <c r="E519" s="205" t="s">
        <v>495</v>
      </c>
      <c r="F519" s="207">
        <v>236</v>
      </c>
      <c r="G519" s="208">
        <v>253</v>
      </c>
    </row>
    <row r="520" spans="2:7" x14ac:dyDescent="0.25">
      <c r="B520" s="211">
        <v>41486</v>
      </c>
      <c r="C520" s="205" t="s">
        <v>512</v>
      </c>
      <c r="D520" s="205" t="s">
        <v>490</v>
      </c>
      <c r="E520" s="205" t="s">
        <v>492</v>
      </c>
      <c r="F520" s="207">
        <v>963</v>
      </c>
      <c r="G520" s="208">
        <v>1751</v>
      </c>
    </row>
    <row r="521" spans="2:7" x14ac:dyDescent="0.25">
      <c r="B521" s="211">
        <v>41169</v>
      </c>
      <c r="C521" s="205" t="s">
        <v>515</v>
      </c>
      <c r="D521" s="205" t="s">
        <v>484</v>
      </c>
      <c r="E521" s="205" t="s">
        <v>492</v>
      </c>
      <c r="F521" s="207">
        <v>4907</v>
      </c>
      <c r="G521" s="208">
        <v>6542</v>
      </c>
    </row>
    <row r="522" spans="2:7" x14ac:dyDescent="0.25">
      <c r="B522" s="211">
        <v>41291</v>
      </c>
      <c r="C522" s="205" t="s">
        <v>514</v>
      </c>
      <c r="D522" s="205" t="s">
        <v>490</v>
      </c>
      <c r="E522" s="205" t="s">
        <v>492</v>
      </c>
      <c r="F522" s="207">
        <v>259</v>
      </c>
      <c r="G522" s="208">
        <v>471</v>
      </c>
    </row>
    <row r="523" spans="2:7" x14ac:dyDescent="0.25">
      <c r="B523" s="211">
        <v>41480</v>
      </c>
      <c r="C523" s="205" t="s">
        <v>510</v>
      </c>
      <c r="D523" s="205" t="s">
        <v>484</v>
      </c>
      <c r="E523" s="205" t="s">
        <v>489</v>
      </c>
      <c r="F523" s="207">
        <v>2899</v>
      </c>
      <c r="G523" s="208">
        <v>6741</v>
      </c>
    </row>
    <row r="524" spans="2:7" x14ac:dyDescent="0.25">
      <c r="B524" s="211">
        <v>41102</v>
      </c>
      <c r="C524" s="205" t="s">
        <v>510</v>
      </c>
      <c r="D524" s="205" t="s">
        <v>488</v>
      </c>
      <c r="E524" s="205" t="s">
        <v>485</v>
      </c>
      <c r="F524" s="207">
        <v>3654</v>
      </c>
      <c r="G524" s="208">
        <v>9875</v>
      </c>
    </row>
    <row r="525" spans="2:7" x14ac:dyDescent="0.25">
      <c r="B525" s="211">
        <v>41471</v>
      </c>
      <c r="C525" s="205" t="s">
        <v>514</v>
      </c>
      <c r="D525" s="205" t="s">
        <v>493</v>
      </c>
      <c r="E525" s="205" t="s">
        <v>487</v>
      </c>
      <c r="F525" s="207">
        <v>6264</v>
      </c>
      <c r="G525" s="208">
        <v>8351</v>
      </c>
    </row>
    <row r="526" spans="2:7" x14ac:dyDescent="0.25">
      <c r="B526" s="211">
        <v>41092</v>
      </c>
      <c r="C526" s="205" t="s">
        <v>510</v>
      </c>
      <c r="D526" s="205" t="s">
        <v>484</v>
      </c>
      <c r="E526" s="205" t="s">
        <v>487</v>
      </c>
      <c r="F526" s="207">
        <v>2249</v>
      </c>
      <c r="G526" s="208">
        <v>2556</v>
      </c>
    </row>
    <row r="527" spans="2:7" x14ac:dyDescent="0.25">
      <c r="B527" s="211">
        <v>41156</v>
      </c>
      <c r="C527" s="205" t="s">
        <v>511</v>
      </c>
      <c r="D527" s="205" t="s">
        <v>490</v>
      </c>
      <c r="E527" s="205" t="s">
        <v>495</v>
      </c>
      <c r="F527" s="207">
        <v>2357</v>
      </c>
      <c r="G527" s="208">
        <v>5481</v>
      </c>
    </row>
    <row r="528" spans="2:7" x14ac:dyDescent="0.25">
      <c r="B528" s="211">
        <v>41354</v>
      </c>
      <c r="C528" s="205" t="s">
        <v>513</v>
      </c>
      <c r="D528" s="205" t="s">
        <v>490</v>
      </c>
      <c r="E528" s="205" t="s">
        <v>494</v>
      </c>
      <c r="F528" s="207">
        <v>4189</v>
      </c>
      <c r="G528" s="208">
        <v>9742</v>
      </c>
    </row>
    <row r="529" spans="2:7" x14ac:dyDescent="0.25">
      <c r="B529" s="211">
        <v>41591</v>
      </c>
      <c r="C529" s="205" t="s">
        <v>511</v>
      </c>
      <c r="D529" s="205" t="s">
        <v>486</v>
      </c>
      <c r="E529" s="205" t="s">
        <v>494</v>
      </c>
      <c r="F529" s="207">
        <v>833</v>
      </c>
      <c r="G529" s="208">
        <v>1937</v>
      </c>
    </row>
    <row r="530" spans="2:7" x14ac:dyDescent="0.25">
      <c r="B530" s="211">
        <v>41110</v>
      </c>
      <c r="C530" s="205" t="s">
        <v>514</v>
      </c>
      <c r="D530" s="205" t="s">
        <v>493</v>
      </c>
      <c r="E530" s="205" t="s">
        <v>495</v>
      </c>
      <c r="F530" s="207">
        <v>983</v>
      </c>
      <c r="G530" s="208">
        <v>1311</v>
      </c>
    </row>
    <row r="531" spans="2:7" x14ac:dyDescent="0.25">
      <c r="B531" s="211">
        <v>41372</v>
      </c>
      <c r="C531" s="205" t="s">
        <v>510</v>
      </c>
      <c r="D531" s="205" t="s">
        <v>486</v>
      </c>
      <c r="E531" s="205" t="s">
        <v>495</v>
      </c>
      <c r="F531" s="207">
        <v>312</v>
      </c>
      <c r="G531" s="208">
        <v>415</v>
      </c>
    </row>
    <row r="532" spans="2:7" x14ac:dyDescent="0.25">
      <c r="B532" s="211">
        <v>40927</v>
      </c>
      <c r="C532" s="205" t="s">
        <v>513</v>
      </c>
      <c r="D532" s="205" t="s">
        <v>491</v>
      </c>
      <c r="E532" s="205" t="s">
        <v>495</v>
      </c>
      <c r="F532" s="207">
        <v>1248</v>
      </c>
      <c r="G532" s="208">
        <v>3372</v>
      </c>
    </row>
    <row r="533" spans="2:7" x14ac:dyDescent="0.25">
      <c r="B533" s="211">
        <v>40913</v>
      </c>
      <c r="C533" s="205" t="s">
        <v>510</v>
      </c>
      <c r="D533" s="205" t="s">
        <v>486</v>
      </c>
      <c r="E533" s="205" t="s">
        <v>487</v>
      </c>
      <c r="F533" s="207">
        <v>568</v>
      </c>
      <c r="G533" s="208">
        <v>1321</v>
      </c>
    </row>
    <row r="534" spans="2:7" x14ac:dyDescent="0.25">
      <c r="B534" s="211">
        <v>40989</v>
      </c>
      <c r="C534" s="205" t="s">
        <v>510</v>
      </c>
      <c r="D534" s="205" t="s">
        <v>484</v>
      </c>
      <c r="E534" s="205" t="s">
        <v>495</v>
      </c>
      <c r="F534" s="207">
        <v>261</v>
      </c>
      <c r="G534" s="208">
        <v>580</v>
      </c>
    </row>
    <row r="535" spans="2:7" x14ac:dyDescent="0.25">
      <c r="B535" s="211">
        <v>41639</v>
      </c>
      <c r="C535" s="205" t="s">
        <v>513</v>
      </c>
      <c r="D535" s="205" t="s">
        <v>484</v>
      </c>
      <c r="E535" s="205" t="s">
        <v>485</v>
      </c>
      <c r="F535" s="207">
        <v>8667</v>
      </c>
      <c r="G535" s="208">
        <v>9849</v>
      </c>
    </row>
    <row r="536" spans="2:7" x14ac:dyDescent="0.25">
      <c r="B536" s="211">
        <v>41615</v>
      </c>
      <c r="C536" s="205" t="s">
        <v>515</v>
      </c>
      <c r="D536" s="205" t="s">
        <v>493</v>
      </c>
      <c r="E536" s="205" t="s">
        <v>494</v>
      </c>
      <c r="F536" s="207">
        <v>2846</v>
      </c>
      <c r="G536" s="208">
        <v>4824</v>
      </c>
    </row>
    <row r="537" spans="2:7" x14ac:dyDescent="0.25">
      <c r="B537" s="211">
        <v>40935</v>
      </c>
      <c r="C537" s="205" t="s">
        <v>511</v>
      </c>
      <c r="D537" s="205" t="s">
        <v>493</v>
      </c>
      <c r="E537" s="205" t="s">
        <v>494</v>
      </c>
      <c r="F537" s="207">
        <v>6012</v>
      </c>
      <c r="G537" s="208">
        <v>6430</v>
      </c>
    </row>
    <row r="538" spans="2:7" x14ac:dyDescent="0.25">
      <c r="B538" s="211">
        <v>41298</v>
      </c>
      <c r="C538" s="205" t="s">
        <v>513</v>
      </c>
      <c r="D538" s="205" t="s">
        <v>490</v>
      </c>
      <c r="E538" s="205" t="s">
        <v>487</v>
      </c>
      <c r="F538" s="207">
        <v>114</v>
      </c>
      <c r="G538" s="208">
        <v>253</v>
      </c>
    </row>
    <row r="539" spans="2:7" x14ac:dyDescent="0.25">
      <c r="B539" s="211">
        <v>41472</v>
      </c>
      <c r="C539" s="205" t="s">
        <v>513</v>
      </c>
      <c r="D539" s="205" t="s">
        <v>493</v>
      </c>
      <c r="E539" s="205" t="s">
        <v>487</v>
      </c>
      <c r="F539" s="207">
        <v>2341</v>
      </c>
      <c r="G539" s="208">
        <v>3122</v>
      </c>
    </row>
    <row r="540" spans="2:7" x14ac:dyDescent="0.25">
      <c r="B540" s="211">
        <v>41526</v>
      </c>
      <c r="C540" s="205" t="s">
        <v>512</v>
      </c>
      <c r="D540" s="205" t="s">
        <v>490</v>
      </c>
      <c r="E540" s="205" t="s">
        <v>494</v>
      </c>
      <c r="F540" s="207">
        <v>9318</v>
      </c>
      <c r="G540" s="208">
        <v>9966</v>
      </c>
    </row>
    <row r="541" spans="2:7" x14ac:dyDescent="0.25">
      <c r="B541" s="211">
        <v>41520</v>
      </c>
      <c r="C541" s="205" t="s">
        <v>515</v>
      </c>
      <c r="D541" s="205" t="s">
        <v>493</v>
      </c>
      <c r="E541" s="205" t="s">
        <v>492</v>
      </c>
      <c r="F541" s="207">
        <v>5832</v>
      </c>
      <c r="G541" s="208">
        <v>9885</v>
      </c>
    </row>
    <row r="542" spans="2:7" x14ac:dyDescent="0.25">
      <c r="B542" s="211">
        <v>40956</v>
      </c>
      <c r="C542" s="205" t="s">
        <v>512</v>
      </c>
      <c r="D542" s="205" t="s">
        <v>484</v>
      </c>
      <c r="E542" s="205" t="s">
        <v>487</v>
      </c>
      <c r="F542" s="207">
        <v>3002</v>
      </c>
      <c r="G542" s="208">
        <v>4415</v>
      </c>
    </row>
    <row r="543" spans="2:7" x14ac:dyDescent="0.25">
      <c r="B543" s="211">
        <v>41637</v>
      </c>
      <c r="C543" s="205" t="s">
        <v>513</v>
      </c>
      <c r="D543" s="205" t="s">
        <v>493</v>
      </c>
      <c r="E543" s="205" t="s">
        <v>487</v>
      </c>
      <c r="F543" s="207">
        <v>6379</v>
      </c>
      <c r="G543" s="208">
        <v>6823</v>
      </c>
    </row>
    <row r="544" spans="2:7" x14ac:dyDescent="0.25">
      <c r="B544" s="211">
        <v>41148</v>
      </c>
      <c r="C544" s="205" t="s">
        <v>512</v>
      </c>
      <c r="D544" s="205" t="s">
        <v>493</v>
      </c>
      <c r="E544" s="205" t="s">
        <v>495</v>
      </c>
      <c r="F544" s="207">
        <v>4357</v>
      </c>
      <c r="G544" s="208">
        <v>5809</v>
      </c>
    </row>
    <row r="545" spans="2:7" x14ac:dyDescent="0.25">
      <c r="B545" s="211">
        <v>41442</v>
      </c>
      <c r="C545" s="205" t="s">
        <v>515</v>
      </c>
      <c r="D545" s="205" t="s">
        <v>490</v>
      </c>
      <c r="E545" s="205" t="s">
        <v>495</v>
      </c>
      <c r="F545" s="207">
        <v>5773</v>
      </c>
      <c r="G545" s="208">
        <v>8490</v>
      </c>
    </row>
    <row r="546" spans="2:7" x14ac:dyDescent="0.25">
      <c r="B546" s="211">
        <v>41210</v>
      </c>
      <c r="C546" s="205" t="s">
        <v>514</v>
      </c>
      <c r="D546" s="205" t="s">
        <v>491</v>
      </c>
      <c r="E546" s="205" t="s">
        <v>487</v>
      </c>
      <c r="F546" s="207">
        <v>1701</v>
      </c>
      <c r="G546" s="208">
        <v>1819</v>
      </c>
    </row>
    <row r="547" spans="2:7" x14ac:dyDescent="0.25">
      <c r="B547" s="211">
        <v>40975</v>
      </c>
      <c r="C547" s="205" t="s">
        <v>514</v>
      </c>
      <c r="D547" s="205" t="s">
        <v>493</v>
      </c>
      <c r="E547" s="205" t="s">
        <v>485</v>
      </c>
      <c r="F547" s="207">
        <v>4770</v>
      </c>
      <c r="G547" s="208">
        <v>8224</v>
      </c>
    </row>
    <row r="548" spans="2:7" x14ac:dyDescent="0.25">
      <c r="B548" s="211">
        <v>41599</v>
      </c>
      <c r="C548" s="205" t="s">
        <v>510</v>
      </c>
      <c r="D548" s="205" t="s">
        <v>484</v>
      </c>
      <c r="E548" s="205" t="s">
        <v>495</v>
      </c>
      <c r="F548" s="207">
        <v>5030</v>
      </c>
      <c r="G548" s="208">
        <v>8525</v>
      </c>
    </row>
    <row r="549" spans="2:7" x14ac:dyDescent="0.25">
      <c r="B549" s="211">
        <v>41465</v>
      </c>
      <c r="C549" s="205" t="s">
        <v>512</v>
      </c>
      <c r="D549" s="205" t="s">
        <v>490</v>
      </c>
      <c r="E549" s="205" t="s">
        <v>487</v>
      </c>
      <c r="F549" s="207">
        <v>3182</v>
      </c>
      <c r="G549" s="208">
        <v>7070</v>
      </c>
    </row>
    <row r="550" spans="2:7" x14ac:dyDescent="0.25">
      <c r="B550" s="211">
        <v>41483</v>
      </c>
      <c r="C550" s="205" t="s">
        <v>512</v>
      </c>
      <c r="D550" s="205" t="s">
        <v>493</v>
      </c>
      <c r="E550" s="205" t="s">
        <v>489</v>
      </c>
      <c r="F550" s="207">
        <v>3856</v>
      </c>
      <c r="G550" s="208">
        <v>8968</v>
      </c>
    </row>
    <row r="551" spans="2:7" x14ac:dyDescent="0.25">
      <c r="B551" s="211">
        <v>41049</v>
      </c>
      <c r="C551" s="205" t="s">
        <v>515</v>
      </c>
      <c r="D551" s="205" t="s">
        <v>488</v>
      </c>
      <c r="E551" s="205" t="s">
        <v>494</v>
      </c>
      <c r="F551" s="207">
        <v>2950</v>
      </c>
      <c r="G551" s="208">
        <v>7974</v>
      </c>
    </row>
    <row r="552" spans="2:7" x14ac:dyDescent="0.25">
      <c r="B552" s="211">
        <v>40911</v>
      </c>
      <c r="C552" s="205" t="s">
        <v>512</v>
      </c>
      <c r="D552" s="205" t="s">
        <v>490</v>
      </c>
      <c r="E552" s="205" t="s">
        <v>495</v>
      </c>
      <c r="F552" s="207">
        <v>854</v>
      </c>
      <c r="G552" s="208">
        <v>2308</v>
      </c>
    </row>
    <row r="553" spans="2:7" x14ac:dyDescent="0.25">
      <c r="B553" s="211">
        <v>41118</v>
      </c>
      <c r="C553" s="205" t="s">
        <v>514</v>
      </c>
      <c r="D553" s="205" t="s">
        <v>493</v>
      </c>
      <c r="E553" s="205" t="s">
        <v>494</v>
      </c>
      <c r="F553" s="207">
        <v>1115</v>
      </c>
      <c r="G553" s="208">
        <v>2028</v>
      </c>
    </row>
    <row r="554" spans="2:7" x14ac:dyDescent="0.25">
      <c r="B554" s="211">
        <v>41042</v>
      </c>
      <c r="C554" s="205" t="s">
        <v>515</v>
      </c>
      <c r="D554" s="205" t="s">
        <v>486</v>
      </c>
      <c r="E554" s="205" t="s">
        <v>489</v>
      </c>
      <c r="F554" s="207">
        <v>1873</v>
      </c>
      <c r="G554" s="208">
        <v>3406</v>
      </c>
    </row>
    <row r="555" spans="2:7" x14ac:dyDescent="0.25">
      <c r="B555" s="211">
        <v>40912</v>
      </c>
      <c r="C555" s="205" t="s">
        <v>514</v>
      </c>
      <c r="D555" s="205" t="s">
        <v>484</v>
      </c>
      <c r="E555" s="205" t="s">
        <v>487</v>
      </c>
      <c r="F555" s="207">
        <v>3442</v>
      </c>
      <c r="G555" s="208">
        <v>8005</v>
      </c>
    </row>
    <row r="556" spans="2:7" x14ac:dyDescent="0.25">
      <c r="B556" s="211">
        <v>40958</v>
      </c>
      <c r="C556" s="205" t="s">
        <v>512</v>
      </c>
      <c r="D556" s="205" t="s">
        <v>486</v>
      </c>
      <c r="E556" s="205" t="s">
        <v>494</v>
      </c>
      <c r="F556" s="207">
        <v>2891</v>
      </c>
      <c r="G556" s="208">
        <v>3285</v>
      </c>
    </row>
    <row r="557" spans="2:7" x14ac:dyDescent="0.25">
      <c r="B557" s="211">
        <v>41038</v>
      </c>
      <c r="C557" s="205" t="s">
        <v>513</v>
      </c>
      <c r="D557" s="205" t="s">
        <v>486</v>
      </c>
      <c r="E557" s="205" t="s">
        <v>487</v>
      </c>
      <c r="F557" s="207">
        <v>811</v>
      </c>
      <c r="G557" s="208">
        <v>1192</v>
      </c>
    </row>
    <row r="558" spans="2:7" x14ac:dyDescent="0.25">
      <c r="B558" s="211">
        <v>41508</v>
      </c>
      <c r="C558" s="205" t="s">
        <v>511</v>
      </c>
      <c r="D558" s="205" t="s">
        <v>486</v>
      </c>
      <c r="E558" s="205" t="s">
        <v>485</v>
      </c>
      <c r="F558" s="207">
        <v>3539</v>
      </c>
      <c r="G558" s="208">
        <v>9565</v>
      </c>
    </row>
    <row r="559" spans="2:7" x14ac:dyDescent="0.25">
      <c r="B559" s="211">
        <v>41402</v>
      </c>
      <c r="C559" s="205" t="s">
        <v>511</v>
      </c>
      <c r="D559" s="205" t="s">
        <v>491</v>
      </c>
      <c r="E559" s="205" t="s">
        <v>485</v>
      </c>
      <c r="F559" s="207">
        <v>6255</v>
      </c>
      <c r="G559" s="208">
        <v>8341</v>
      </c>
    </row>
    <row r="560" spans="2:7" x14ac:dyDescent="0.25">
      <c r="B560" s="211">
        <v>41156</v>
      </c>
      <c r="C560" s="205" t="s">
        <v>515</v>
      </c>
      <c r="D560" s="205" t="s">
        <v>490</v>
      </c>
      <c r="E560" s="205" t="s">
        <v>485</v>
      </c>
      <c r="F560" s="207">
        <v>2886</v>
      </c>
      <c r="G560" s="208">
        <v>4976</v>
      </c>
    </row>
    <row r="561" spans="2:7" x14ac:dyDescent="0.25">
      <c r="B561" s="211">
        <v>41272</v>
      </c>
      <c r="C561" s="205" t="s">
        <v>515</v>
      </c>
      <c r="D561" s="205" t="s">
        <v>493</v>
      </c>
      <c r="E561" s="205" t="s">
        <v>492</v>
      </c>
      <c r="F561" s="207">
        <v>4204</v>
      </c>
      <c r="G561" s="208">
        <v>9778</v>
      </c>
    </row>
    <row r="562" spans="2:7" x14ac:dyDescent="0.25">
      <c r="B562" s="211">
        <v>41251</v>
      </c>
      <c r="C562" s="205" t="s">
        <v>511</v>
      </c>
      <c r="D562" s="205" t="s">
        <v>484</v>
      </c>
      <c r="E562" s="205" t="s">
        <v>485</v>
      </c>
      <c r="F562" s="207">
        <v>976</v>
      </c>
      <c r="G562" s="208">
        <v>1682</v>
      </c>
    </row>
    <row r="563" spans="2:7" x14ac:dyDescent="0.25">
      <c r="B563" s="211">
        <v>41588</v>
      </c>
      <c r="C563" s="205" t="s">
        <v>512</v>
      </c>
      <c r="D563" s="205" t="s">
        <v>493</v>
      </c>
      <c r="E563" s="205" t="s">
        <v>492</v>
      </c>
      <c r="F563" s="207">
        <v>8312</v>
      </c>
      <c r="G563" s="208">
        <v>9445</v>
      </c>
    </row>
    <row r="564" spans="2:7" x14ac:dyDescent="0.25">
      <c r="B564" s="211">
        <v>41547</v>
      </c>
      <c r="C564" s="205" t="s">
        <v>512</v>
      </c>
      <c r="D564" s="205" t="s">
        <v>490</v>
      </c>
      <c r="E564" s="205" t="s">
        <v>492</v>
      </c>
      <c r="F564" s="207">
        <v>2896</v>
      </c>
      <c r="G564" s="208">
        <v>4993</v>
      </c>
    </row>
    <row r="565" spans="2:7" x14ac:dyDescent="0.25">
      <c r="B565" s="211">
        <v>41511</v>
      </c>
      <c r="C565" s="205" t="s">
        <v>513</v>
      </c>
      <c r="D565" s="205" t="s">
        <v>493</v>
      </c>
      <c r="E565" s="205" t="s">
        <v>489</v>
      </c>
      <c r="F565" s="207">
        <v>275</v>
      </c>
      <c r="G565" s="208">
        <v>611</v>
      </c>
    </row>
    <row r="566" spans="2:7" x14ac:dyDescent="0.25">
      <c r="B566" s="211">
        <v>41022</v>
      </c>
      <c r="C566" s="205" t="s">
        <v>515</v>
      </c>
      <c r="D566" s="205" t="s">
        <v>488</v>
      </c>
      <c r="E566" s="205" t="s">
        <v>494</v>
      </c>
      <c r="F566" s="207">
        <v>3672</v>
      </c>
      <c r="G566" s="208">
        <v>9924</v>
      </c>
    </row>
    <row r="567" spans="2:7" x14ac:dyDescent="0.25">
      <c r="B567" s="211">
        <v>41350</v>
      </c>
      <c r="C567" s="205" t="s">
        <v>510</v>
      </c>
      <c r="D567" s="205" t="s">
        <v>488</v>
      </c>
      <c r="E567" s="205" t="s">
        <v>485</v>
      </c>
      <c r="F567" s="207">
        <v>1446</v>
      </c>
      <c r="G567" s="208">
        <v>3907</v>
      </c>
    </row>
    <row r="568" spans="2:7" x14ac:dyDescent="0.25">
      <c r="B568" s="211">
        <v>41077</v>
      </c>
      <c r="C568" s="205" t="s">
        <v>514</v>
      </c>
      <c r="D568" s="205" t="s">
        <v>491</v>
      </c>
      <c r="E568" s="205" t="s">
        <v>487</v>
      </c>
      <c r="F568" s="207">
        <v>8271</v>
      </c>
      <c r="G568" s="208">
        <v>9399</v>
      </c>
    </row>
    <row r="569" spans="2:7" x14ac:dyDescent="0.25">
      <c r="B569" s="211">
        <v>41330</v>
      </c>
      <c r="C569" s="205" t="s">
        <v>513</v>
      </c>
      <c r="D569" s="205" t="s">
        <v>488</v>
      </c>
      <c r="E569" s="205" t="s">
        <v>487</v>
      </c>
      <c r="F569" s="207">
        <v>3113</v>
      </c>
      <c r="G569" s="208">
        <v>4150</v>
      </c>
    </row>
    <row r="570" spans="2:7" x14ac:dyDescent="0.25">
      <c r="B570" s="211">
        <v>41549</v>
      </c>
      <c r="C570" s="205" t="s">
        <v>511</v>
      </c>
      <c r="D570" s="205" t="s">
        <v>486</v>
      </c>
      <c r="E570" s="205" t="s">
        <v>495</v>
      </c>
      <c r="F570" s="207">
        <v>7267</v>
      </c>
      <c r="G570" s="208">
        <v>7772</v>
      </c>
    </row>
    <row r="571" spans="2:7" x14ac:dyDescent="0.25">
      <c r="B571" s="211">
        <v>41366</v>
      </c>
      <c r="C571" s="205" t="s">
        <v>511</v>
      </c>
      <c r="D571" s="205" t="s">
        <v>491</v>
      </c>
      <c r="E571" s="205" t="s">
        <v>485</v>
      </c>
      <c r="F571" s="207">
        <v>3064</v>
      </c>
      <c r="G571" s="208">
        <v>8281</v>
      </c>
    </row>
    <row r="572" spans="2:7" x14ac:dyDescent="0.25">
      <c r="B572" s="211">
        <v>41493</v>
      </c>
      <c r="C572" s="205" t="s">
        <v>514</v>
      </c>
      <c r="D572" s="205" t="s">
        <v>493</v>
      </c>
      <c r="E572" s="205" t="s">
        <v>487</v>
      </c>
      <c r="F572" s="207">
        <v>4037</v>
      </c>
      <c r="G572" s="208">
        <v>9389</v>
      </c>
    </row>
    <row r="573" spans="2:7" x14ac:dyDescent="0.25">
      <c r="B573" s="211">
        <v>41435</v>
      </c>
      <c r="C573" s="205" t="s">
        <v>513</v>
      </c>
      <c r="D573" s="205" t="s">
        <v>490</v>
      </c>
      <c r="E573" s="205" t="s">
        <v>495</v>
      </c>
      <c r="F573" s="207">
        <v>1411</v>
      </c>
      <c r="G573" s="208">
        <v>3282</v>
      </c>
    </row>
    <row r="574" spans="2:7" x14ac:dyDescent="0.25">
      <c r="B574" s="211">
        <v>40994</v>
      </c>
      <c r="C574" s="205" t="s">
        <v>512</v>
      </c>
      <c r="D574" s="205" t="s">
        <v>493</v>
      </c>
      <c r="E574" s="205" t="s">
        <v>485</v>
      </c>
      <c r="F574" s="207">
        <v>7341</v>
      </c>
      <c r="G574" s="208">
        <v>9789</v>
      </c>
    </row>
    <row r="575" spans="2:7" x14ac:dyDescent="0.25">
      <c r="B575" s="211">
        <v>41371</v>
      </c>
      <c r="C575" s="205" t="s">
        <v>513</v>
      </c>
      <c r="D575" s="205" t="s">
        <v>486</v>
      </c>
      <c r="E575" s="205" t="s">
        <v>494</v>
      </c>
      <c r="F575" s="207">
        <v>3150</v>
      </c>
      <c r="G575" s="208">
        <v>8514</v>
      </c>
    </row>
    <row r="576" spans="2:7" x14ac:dyDescent="0.25">
      <c r="B576" s="211">
        <v>41023</v>
      </c>
      <c r="C576" s="205" t="s">
        <v>515</v>
      </c>
      <c r="D576" s="205" t="s">
        <v>491</v>
      </c>
      <c r="E576" s="205" t="s">
        <v>485</v>
      </c>
      <c r="F576" s="207">
        <v>2101</v>
      </c>
      <c r="G576" s="208">
        <v>3089</v>
      </c>
    </row>
    <row r="577" spans="2:7" x14ac:dyDescent="0.25">
      <c r="B577" s="211">
        <v>40965</v>
      </c>
      <c r="C577" s="205" t="s">
        <v>511</v>
      </c>
      <c r="D577" s="205" t="s">
        <v>484</v>
      </c>
      <c r="E577" s="205" t="s">
        <v>495</v>
      </c>
      <c r="F577" s="207">
        <v>1411</v>
      </c>
      <c r="G577" s="208">
        <v>1509</v>
      </c>
    </row>
    <row r="578" spans="2:7" x14ac:dyDescent="0.25">
      <c r="B578" s="211">
        <v>41444</v>
      </c>
      <c r="C578" s="205" t="s">
        <v>514</v>
      </c>
      <c r="D578" s="205" t="s">
        <v>488</v>
      </c>
      <c r="E578" s="205" t="s">
        <v>485</v>
      </c>
      <c r="F578" s="207">
        <v>1517</v>
      </c>
      <c r="G578" s="208">
        <v>2231</v>
      </c>
    </row>
    <row r="579" spans="2:7" x14ac:dyDescent="0.25">
      <c r="B579" s="211">
        <v>41064</v>
      </c>
      <c r="C579" s="205" t="s">
        <v>515</v>
      </c>
      <c r="D579" s="205" t="s">
        <v>490</v>
      </c>
      <c r="E579" s="205" t="s">
        <v>485</v>
      </c>
      <c r="F579" s="207">
        <v>7252</v>
      </c>
      <c r="G579" s="208">
        <v>8241</v>
      </c>
    </row>
    <row r="580" spans="2:7" x14ac:dyDescent="0.25">
      <c r="B580" s="211">
        <v>41218</v>
      </c>
      <c r="C580" s="205" t="s">
        <v>515</v>
      </c>
      <c r="D580" s="205" t="s">
        <v>493</v>
      </c>
      <c r="E580" s="205" t="s">
        <v>494</v>
      </c>
      <c r="F580" s="207">
        <v>7261</v>
      </c>
      <c r="G580" s="208">
        <v>8252</v>
      </c>
    </row>
    <row r="581" spans="2:7" x14ac:dyDescent="0.25">
      <c r="B581" s="211">
        <v>41244</v>
      </c>
      <c r="C581" s="205" t="s">
        <v>510</v>
      </c>
      <c r="D581" s="205" t="s">
        <v>491</v>
      </c>
      <c r="E581" s="205" t="s">
        <v>495</v>
      </c>
      <c r="F581" s="207">
        <v>5729</v>
      </c>
      <c r="G581" s="208">
        <v>6510</v>
      </c>
    </row>
    <row r="582" spans="2:7" x14ac:dyDescent="0.25">
      <c r="B582" s="211">
        <v>41634</v>
      </c>
      <c r="C582" s="205" t="s">
        <v>515</v>
      </c>
      <c r="D582" s="205" t="s">
        <v>491</v>
      </c>
      <c r="E582" s="205" t="s">
        <v>485</v>
      </c>
      <c r="F582" s="207">
        <v>5923</v>
      </c>
      <c r="G582" s="208">
        <v>6335</v>
      </c>
    </row>
    <row r="583" spans="2:7" x14ac:dyDescent="0.25">
      <c r="B583" s="211">
        <v>41067</v>
      </c>
      <c r="C583" s="205" t="s">
        <v>512</v>
      </c>
      <c r="D583" s="205" t="s">
        <v>486</v>
      </c>
      <c r="E583" s="205" t="s">
        <v>495</v>
      </c>
      <c r="F583" s="207">
        <v>1155</v>
      </c>
      <c r="G583" s="208">
        <v>1699</v>
      </c>
    </row>
    <row r="584" spans="2:7" x14ac:dyDescent="0.25">
      <c r="B584" s="211">
        <v>41099</v>
      </c>
      <c r="C584" s="205" t="s">
        <v>512</v>
      </c>
      <c r="D584" s="205" t="s">
        <v>491</v>
      </c>
      <c r="E584" s="205" t="s">
        <v>495</v>
      </c>
      <c r="F584" s="207">
        <v>1237</v>
      </c>
      <c r="G584" s="208">
        <v>2876</v>
      </c>
    </row>
    <row r="585" spans="2:7" x14ac:dyDescent="0.25">
      <c r="B585" s="211">
        <v>41335</v>
      </c>
      <c r="C585" s="205" t="s">
        <v>515</v>
      </c>
      <c r="D585" s="205" t="s">
        <v>484</v>
      </c>
      <c r="E585" s="205" t="s">
        <v>487</v>
      </c>
      <c r="F585" s="207">
        <v>2451</v>
      </c>
      <c r="G585" s="208">
        <v>3604</v>
      </c>
    </row>
    <row r="586" spans="2:7" x14ac:dyDescent="0.25">
      <c r="B586" s="211">
        <v>40953</v>
      </c>
      <c r="C586" s="205" t="s">
        <v>514</v>
      </c>
      <c r="D586" s="205" t="s">
        <v>491</v>
      </c>
      <c r="E586" s="205" t="s">
        <v>492</v>
      </c>
      <c r="F586" s="207">
        <v>4801</v>
      </c>
      <c r="G586" s="208">
        <v>7060</v>
      </c>
    </row>
    <row r="587" spans="2:7" x14ac:dyDescent="0.25">
      <c r="B587" s="211">
        <v>41078</v>
      </c>
      <c r="C587" s="205" t="s">
        <v>514</v>
      </c>
      <c r="D587" s="205" t="s">
        <v>484</v>
      </c>
      <c r="E587" s="205" t="s">
        <v>487</v>
      </c>
      <c r="F587" s="207">
        <v>1527</v>
      </c>
      <c r="G587" s="208">
        <v>3394</v>
      </c>
    </row>
    <row r="588" spans="2:7" x14ac:dyDescent="0.25">
      <c r="B588" s="211">
        <v>41099</v>
      </c>
      <c r="C588" s="205" t="s">
        <v>510</v>
      </c>
      <c r="D588" s="205" t="s">
        <v>488</v>
      </c>
      <c r="E588" s="205" t="s">
        <v>492</v>
      </c>
      <c r="F588" s="207">
        <v>5627</v>
      </c>
      <c r="G588" s="208">
        <v>7502</v>
      </c>
    </row>
    <row r="589" spans="2:7" x14ac:dyDescent="0.25">
      <c r="B589" s="211">
        <v>40964</v>
      </c>
      <c r="C589" s="205" t="s">
        <v>514</v>
      </c>
      <c r="D589" s="205" t="s">
        <v>486</v>
      </c>
      <c r="E589" s="205" t="s">
        <v>494</v>
      </c>
      <c r="F589" s="207">
        <v>8385</v>
      </c>
      <c r="G589" s="208">
        <v>9529</v>
      </c>
    </row>
    <row r="590" spans="2:7" x14ac:dyDescent="0.25">
      <c r="B590" s="211">
        <v>41193</v>
      </c>
      <c r="C590" s="205" t="s">
        <v>513</v>
      </c>
      <c r="D590" s="205" t="s">
        <v>490</v>
      </c>
      <c r="E590" s="205" t="s">
        <v>489</v>
      </c>
      <c r="F590" s="207">
        <v>396</v>
      </c>
      <c r="G590" s="208">
        <v>720</v>
      </c>
    </row>
    <row r="591" spans="2:7" x14ac:dyDescent="0.25">
      <c r="B591" s="211">
        <v>41540</v>
      </c>
      <c r="C591" s="205" t="s">
        <v>514</v>
      </c>
      <c r="D591" s="205" t="s">
        <v>488</v>
      </c>
      <c r="E591" s="205" t="s">
        <v>495</v>
      </c>
      <c r="F591" s="207">
        <v>4441</v>
      </c>
      <c r="G591" s="208">
        <v>8074</v>
      </c>
    </row>
    <row r="592" spans="2:7" x14ac:dyDescent="0.25">
      <c r="B592" s="211">
        <v>41448</v>
      </c>
      <c r="C592" s="205" t="s">
        <v>513</v>
      </c>
      <c r="D592" s="205" t="s">
        <v>493</v>
      </c>
      <c r="E592" s="205" t="s">
        <v>494</v>
      </c>
      <c r="F592" s="207">
        <v>777</v>
      </c>
      <c r="G592" s="208">
        <v>1412</v>
      </c>
    </row>
    <row r="593" spans="2:7" x14ac:dyDescent="0.25">
      <c r="B593" s="211">
        <v>41514</v>
      </c>
      <c r="C593" s="205" t="s">
        <v>513</v>
      </c>
      <c r="D593" s="205" t="s">
        <v>490</v>
      </c>
      <c r="E593" s="205" t="s">
        <v>487</v>
      </c>
      <c r="F593" s="207">
        <v>2068</v>
      </c>
      <c r="G593" s="208">
        <v>4809</v>
      </c>
    </row>
    <row r="594" spans="2:7" x14ac:dyDescent="0.25">
      <c r="B594" s="211">
        <v>41046</v>
      </c>
      <c r="C594" s="205" t="s">
        <v>510</v>
      </c>
      <c r="D594" s="205" t="s">
        <v>490</v>
      </c>
      <c r="E594" s="205" t="s">
        <v>492</v>
      </c>
      <c r="F594" s="207">
        <v>2953</v>
      </c>
      <c r="G594" s="208">
        <v>4342</v>
      </c>
    </row>
    <row r="595" spans="2:7" x14ac:dyDescent="0.25">
      <c r="B595" s="211">
        <v>41415</v>
      </c>
      <c r="C595" s="205" t="s">
        <v>510</v>
      </c>
      <c r="D595" s="205" t="s">
        <v>488</v>
      </c>
      <c r="E595" s="205" t="s">
        <v>495</v>
      </c>
      <c r="F595" s="207">
        <v>4149</v>
      </c>
      <c r="G595" s="208">
        <v>7544</v>
      </c>
    </row>
    <row r="596" spans="2:7" x14ac:dyDescent="0.25">
      <c r="B596" s="211">
        <v>41166</v>
      </c>
      <c r="C596" s="205" t="s">
        <v>511</v>
      </c>
      <c r="D596" s="205" t="s">
        <v>493</v>
      </c>
      <c r="E596" s="205" t="s">
        <v>495</v>
      </c>
      <c r="F596" s="207">
        <v>8115</v>
      </c>
      <c r="G596" s="208">
        <v>8679</v>
      </c>
    </row>
    <row r="597" spans="2:7" x14ac:dyDescent="0.25">
      <c r="B597" s="211">
        <v>41234</v>
      </c>
      <c r="C597" s="205" t="s">
        <v>515</v>
      </c>
      <c r="D597" s="205" t="s">
        <v>491</v>
      </c>
      <c r="E597" s="205" t="s">
        <v>487</v>
      </c>
      <c r="F597" s="207">
        <v>3387</v>
      </c>
      <c r="G597" s="208">
        <v>6158</v>
      </c>
    </row>
    <row r="598" spans="2:7" x14ac:dyDescent="0.25">
      <c r="B598" s="211">
        <v>41389</v>
      </c>
      <c r="C598" s="205" t="s">
        <v>511</v>
      </c>
      <c r="D598" s="205" t="s">
        <v>490</v>
      </c>
      <c r="E598" s="205" t="s">
        <v>492</v>
      </c>
      <c r="F598" s="207">
        <v>3392</v>
      </c>
      <c r="G598" s="208">
        <v>6167</v>
      </c>
    </row>
    <row r="599" spans="2:7" x14ac:dyDescent="0.25">
      <c r="B599" s="211">
        <v>41523</v>
      </c>
      <c r="C599" s="205" t="s">
        <v>510</v>
      </c>
      <c r="D599" s="205" t="s">
        <v>486</v>
      </c>
      <c r="E599" s="205" t="s">
        <v>494</v>
      </c>
      <c r="F599" s="207">
        <v>4294</v>
      </c>
      <c r="G599" s="208">
        <v>6315</v>
      </c>
    </row>
    <row r="600" spans="2:7" x14ac:dyDescent="0.25">
      <c r="B600" s="211">
        <v>41198</v>
      </c>
      <c r="C600" s="205" t="s">
        <v>514</v>
      </c>
      <c r="D600" s="205" t="s">
        <v>484</v>
      </c>
      <c r="E600" s="205" t="s">
        <v>485</v>
      </c>
      <c r="F600" s="207">
        <v>1135</v>
      </c>
      <c r="G600" s="208">
        <v>2640</v>
      </c>
    </row>
    <row r="601" spans="2:7" x14ac:dyDescent="0.25">
      <c r="B601" s="211">
        <v>41535</v>
      </c>
      <c r="C601" s="205" t="s">
        <v>510</v>
      </c>
      <c r="D601" s="205" t="s">
        <v>493</v>
      </c>
      <c r="E601" s="205" t="s">
        <v>485</v>
      </c>
      <c r="F601" s="207">
        <v>4374</v>
      </c>
      <c r="G601" s="208">
        <v>7541</v>
      </c>
    </row>
    <row r="602" spans="2:7" x14ac:dyDescent="0.25">
      <c r="B602" s="211">
        <v>41325</v>
      </c>
      <c r="C602" s="205" t="s">
        <v>512</v>
      </c>
      <c r="D602" s="205" t="s">
        <v>488</v>
      </c>
      <c r="E602" s="205" t="s">
        <v>485</v>
      </c>
      <c r="F602" s="207">
        <v>1004</v>
      </c>
      <c r="G602" s="208">
        <v>1701</v>
      </c>
    </row>
    <row r="603" spans="2:7" x14ac:dyDescent="0.25">
      <c r="B603" s="211">
        <v>41638</v>
      </c>
      <c r="C603" s="205" t="s">
        <v>512</v>
      </c>
      <c r="D603" s="205" t="s">
        <v>491</v>
      </c>
      <c r="E603" s="205" t="s">
        <v>487</v>
      </c>
      <c r="F603" s="207">
        <v>2151</v>
      </c>
      <c r="G603" s="208">
        <v>5002</v>
      </c>
    </row>
    <row r="604" spans="2:7" x14ac:dyDescent="0.25">
      <c r="B604" s="211">
        <v>41588</v>
      </c>
      <c r="C604" s="205" t="s">
        <v>513</v>
      </c>
      <c r="D604" s="205" t="s">
        <v>490</v>
      </c>
      <c r="E604" s="205" t="s">
        <v>495</v>
      </c>
      <c r="F604" s="207">
        <v>4551</v>
      </c>
      <c r="G604" s="208">
        <v>8275</v>
      </c>
    </row>
    <row r="605" spans="2:7" x14ac:dyDescent="0.25">
      <c r="B605" s="211">
        <v>41141</v>
      </c>
      <c r="C605" s="205" t="s">
        <v>510</v>
      </c>
      <c r="D605" s="205" t="s">
        <v>493</v>
      </c>
      <c r="E605" s="205" t="s">
        <v>485</v>
      </c>
      <c r="F605" s="207">
        <v>4020</v>
      </c>
      <c r="G605" s="208">
        <v>6932</v>
      </c>
    </row>
    <row r="606" spans="2:7" x14ac:dyDescent="0.25">
      <c r="B606" s="211">
        <v>41391</v>
      </c>
      <c r="C606" s="205" t="s">
        <v>515</v>
      </c>
      <c r="D606" s="205" t="s">
        <v>486</v>
      </c>
      <c r="E606" s="205" t="s">
        <v>495</v>
      </c>
      <c r="F606" s="207">
        <v>74</v>
      </c>
      <c r="G606" s="208">
        <v>134</v>
      </c>
    </row>
    <row r="607" spans="2:7" x14ac:dyDescent="0.25">
      <c r="B607" s="211">
        <v>41074</v>
      </c>
      <c r="C607" s="205" t="s">
        <v>511</v>
      </c>
      <c r="D607" s="205" t="s">
        <v>486</v>
      </c>
      <c r="E607" s="205" t="s">
        <v>487</v>
      </c>
      <c r="F607" s="207">
        <v>2065</v>
      </c>
      <c r="G607" s="208">
        <v>4589</v>
      </c>
    </row>
    <row r="608" spans="2:7" x14ac:dyDescent="0.25">
      <c r="B608" s="211">
        <v>41026</v>
      </c>
      <c r="C608" s="205" t="s">
        <v>511</v>
      </c>
      <c r="D608" s="205" t="s">
        <v>491</v>
      </c>
      <c r="E608" s="205" t="s">
        <v>492</v>
      </c>
      <c r="F608" s="207">
        <v>8080</v>
      </c>
      <c r="G608" s="208">
        <v>8641</v>
      </c>
    </row>
    <row r="609" spans="2:7" x14ac:dyDescent="0.25">
      <c r="B609" s="211">
        <v>41362</v>
      </c>
      <c r="C609" s="205" t="s">
        <v>514</v>
      </c>
      <c r="D609" s="205" t="s">
        <v>490</v>
      </c>
      <c r="E609" s="205" t="s">
        <v>494</v>
      </c>
      <c r="F609" s="207">
        <v>1929</v>
      </c>
      <c r="G609" s="208">
        <v>4287</v>
      </c>
    </row>
    <row r="610" spans="2:7" x14ac:dyDescent="0.25">
      <c r="B610" s="211">
        <v>41228</v>
      </c>
      <c r="C610" s="205" t="s">
        <v>514</v>
      </c>
      <c r="D610" s="205" t="s">
        <v>490</v>
      </c>
      <c r="E610" s="205" t="s">
        <v>489</v>
      </c>
      <c r="F610" s="207">
        <v>2346</v>
      </c>
      <c r="G610" s="208">
        <v>2509</v>
      </c>
    </row>
    <row r="611" spans="2:7" x14ac:dyDescent="0.25">
      <c r="B611" s="211">
        <v>41293</v>
      </c>
      <c r="C611" s="205" t="s">
        <v>511</v>
      </c>
      <c r="D611" s="205" t="s">
        <v>488</v>
      </c>
      <c r="E611" s="205" t="s">
        <v>494</v>
      </c>
      <c r="F611" s="207">
        <v>914</v>
      </c>
      <c r="G611" s="208">
        <v>2469</v>
      </c>
    </row>
    <row r="612" spans="2:7" x14ac:dyDescent="0.25">
      <c r="B612" s="211">
        <v>41213</v>
      </c>
      <c r="C612" s="205" t="s">
        <v>510</v>
      </c>
      <c r="D612" s="205" t="s">
        <v>484</v>
      </c>
      <c r="E612" s="205" t="s">
        <v>495</v>
      </c>
      <c r="F612" s="207">
        <v>3871</v>
      </c>
      <c r="G612" s="208">
        <v>5161</v>
      </c>
    </row>
    <row r="613" spans="2:7" x14ac:dyDescent="0.25">
      <c r="B613" s="211">
        <v>40992</v>
      </c>
      <c r="C613" s="205" t="s">
        <v>513</v>
      </c>
      <c r="D613" s="205" t="s">
        <v>484</v>
      </c>
      <c r="E613" s="205" t="s">
        <v>495</v>
      </c>
      <c r="F613" s="207">
        <v>3541</v>
      </c>
      <c r="G613" s="208">
        <v>6437</v>
      </c>
    </row>
    <row r="614" spans="2:7" x14ac:dyDescent="0.25">
      <c r="B614" s="211">
        <v>41319</v>
      </c>
      <c r="C614" s="205" t="s">
        <v>514</v>
      </c>
      <c r="D614" s="205" t="s">
        <v>491</v>
      </c>
      <c r="E614" s="205" t="s">
        <v>485</v>
      </c>
      <c r="F614" s="207">
        <v>1699</v>
      </c>
      <c r="G614" s="208">
        <v>4591</v>
      </c>
    </row>
    <row r="615" spans="2:7" x14ac:dyDescent="0.25">
      <c r="B615" s="211">
        <v>41489</v>
      </c>
      <c r="C615" s="205" t="s">
        <v>515</v>
      </c>
      <c r="D615" s="205" t="s">
        <v>486</v>
      </c>
      <c r="E615" s="205" t="s">
        <v>494</v>
      </c>
      <c r="F615" s="207">
        <v>8930</v>
      </c>
      <c r="G615" s="208">
        <v>9551</v>
      </c>
    </row>
    <row r="616" spans="2:7" x14ac:dyDescent="0.25">
      <c r="B616" s="211">
        <v>41340</v>
      </c>
      <c r="C616" s="205" t="s">
        <v>515</v>
      </c>
      <c r="D616" s="205" t="s">
        <v>484</v>
      </c>
      <c r="E616" s="205" t="s">
        <v>485</v>
      </c>
      <c r="F616" s="207">
        <v>4070</v>
      </c>
      <c r="G616" s="208">
        <v>7400</v>
      </c>
    </row>
    <row r="617" spans="2:7" x14ac:dyDescent="0.25">
      <c r="B617" s="211">
        <v>41483</v>
      </c>
      <c r="C617" s="205" t="s">
        <v>512</v>
      </c>
      <c r="D617" s="205" t="s">
        <v>486</v>
      </c>
      <c r="E617" s="205" t="s">
        <v>495</v>
      </c>
      <c r="F617" s="207">
        <v>500</v>
      </c>
      <c r="G617" s="208">
        <v>568</v>
      </c>
    </row>
    <row r="618" spans="2:7" x14ac:dyDescent="0.25">
      <c r="B618" s="211">
        <v>41592</v>
      </c>
      <c r="C618" s="205" t="s">
        <v>515</v>
      </c>
      <c r="D618" s="205" t="s">
        <v>488</v>
      </c>
      <c r="E618" s="205" t="s">
        <v>489</v>
      </c>
      <c r="F618" s="207">
        <v>4295</v>
      </c>
      <c r="G618" s="208">
        <v>5727</v>
      </c>
    </row>
    <row r="619" spans="2:7" x14ac:dyDescent="0.25">
      <c r="B619" s="211">
        <v>41070</v>
      </c>
      <c r="C619" s="205" t="s">
        <v>514</v>
      </c>
      <c r="D619" s="205" t="s">
        <v>488</v>
      </c>
      <c r="E619" s="205" t="s">
        <v>492</v>
      </c>
      <c r="F619" s="207">
        <v>2336</v>
      </c>
      <c r="G619" s="208">
        <v>5433</v>
      </c>
    </row>
    <row r="620" spans="2:7" x14ac:dyDescent="0.25">
      <c r="B620" s="211">
        <v>41376</v>
      </c>
      <c r="C620" s="205" t="s">
        <v>511</v>
      </c>
      <c r="D620" s="205" t="s">
        <v>490</v>
      </c>
      <c r="E620" s="205" t="s">
        <v>485</v>
      </c>
      <c r="F620" s="207">
        <v>5262</v>
      </c>
      <c r="G620" s="208">
        <v>8918</v>
      </c>
    </row>
    <row r="621" spans="2:7" x14ac:dyDescent="0.25">
      <c r="B621" s="211">
        <v>41397</v>
      </c>
      <c r="C621" s="205" t="s">
        <v>515</v>
      </c>
      <c r="D621" s="205" t="s">
        <v>486</v>
      </c>
      <c r="E621" s="205" t="s">
        <v>485</v>
      </c>
      <c r="F621" s="207">
        <v>1676</v>
      </c>
      <c r="G621" s="208">
        <v>3046</v>
      </c>
    </row>
    <row r="622" spans="2:7" x14ac:dyDescent="0.25">
      <c r="B622" s="211">
        <v>41549</v>
      </c>
      <c r="C622" s="205" t="s">
        <v>511</v>
      </c>
      <c r="D622" s="205" t="s">
        <v>486</v>
      </c>
      <c r="E622" s="205" t="s">
        <v>492</v>
      </c>
      <c r="F622" s="207">
        <v>1844</v>
      </c>
      <c r="G622" s="208">
        <v>4984</v>
      </c>
    </row>
    <row r="623" spans="2:7" x14ac:dyDescent="0.25">
      <c r="B623" s="211">
        <v>40910</v>
      </c>
      <c r="C623" s="205" t="s">
        <v>511</v>
      </c>
      <c r="D623" s="205" t="s">
        <v>488</v>
      </c>
      <c r="E623" s="205" t="s">
        <v>495</v>
      </c>
      <c r="F623" s="207">
        <v>4158</v>
      </c>
      <c r="G623" s="208">
        <v>5544</v>
      </c>
    </row>
    <row r="624" spans="2:7" x14ac:dyDescent="0.25">
      <c r="B624" s="211">
        <v>41539</v>
      </c>
      <c r="C624" s="205" t="s">
        <v>513</v>
      </c>
      <c r="D624" s="205" t="s">
        <v>491</v>
      </c>
      <c r="E624" s="205" t="s">
        <v>495</v>
      </c>
      <c r="F624" s="207">
        <v>7160</v>
      </c>
      <c r="G624" s="208">
        <v>8137</v>
      </c>
    </row>
    <row r="625" spans="2:7" x14ac:dyDescent="0.25">
      <c r="B625" s="211">
        <v>41227</v>
      </c>
      <c r="C625" s="205" t="s">
        <v>515</v>
      </c>
      <c r="D625" s="205" t="s">
        <v>491</v>
      </c>
      <c r="E625" s="205" t="s">
        <v>487</v>
      </c>
      <c r="F625" s="207">
        <v>29</v>
      </c>
      <c r="G625" s="208">
        <v>48</v>
      </c>
    </row>
    <row r="626" spans="2:7" x14ac:dyDescent="0.25">
      <c r="B626" s="211">
        <v>40996</v>
      </c>
      <c r="C626" s="205" t="s">
        <v>515</v>
      </c>
      <c r="D626" s="205" t="s">
        <v>488</v>
      </c>
      <c r="E626" s="205" t="s">
        <v>492</v>
      </c>
      <c r="F626" s="207">
        <v>6103</v>
      </c>
      <c r="G626" s="208">
        <v>6936</v>
      </c>
    </row>
    <row r="627" spans="2:7" x14ac:dyDescent="0.25">
      <c r="B627" s="211">
        <v>41082</v>
      </c>
      <c r="C627" s="205" t="s">
        <v>515</v>
      </c>
      <c r="D627" s="205" t="s">
        <v>486</v>
      </c>
      <c r="E627" s="205" t="s">
        <v>495</v>
      </c>
      <c r="F627" s="207">
        <v>1008</v>
      </c>
      <c r="G627" s="208">
        <v>2239</v>
      </c>
    </row>
    <row r="628" spans="2:7" x14ac:dyDescent="0.25">
      <c r="B628" s="211">
        <v>41468</v>
      </c>
      <c r="C628" s="205" t="s">
        <v>514</v>
      </c>
      <c r="D628" s="205" t="s">
        <v>493</v>
      </c>
      <c r="E628" s="205" t="s">
        <v>492</v>
      </c>
      <c r="F628" s="207">
        <v>6878</v>
      </c>
      <c r="G628" s="208">
        <v>9171</v>
      </c>
    </row>
    <row r="629" spans="2:7" x14ac:dyDescent="0.25">
      <c r="B629" s="211">
        <v>41312</v>
      </c>
      <c r="C629" s="205" t="s">
        <v>513</v>
      </c>
      <c r="D629" s="205" t="s">
        <v>488</v>
      </c>
      <c r="E629" s="205" t="s">
        <v>492</v>
      </c>
      <c r="F629" s="207">
        <v>2178</v>
      </c>
      <c r="G629" s="208">
        <v>4841</v>
      </c>
    </row>
    <row r="630" spans="2:7" x14ac:dyDescent="0.25">
      <c r="B630" s="211">
        <v>41252</v>
      </c>
      <c r="C630" s="205" t="s">
        <v>510</v>
      </c>
      <c r="D630" s="205" t="s">
        <v>493</v>
      </c>
      <c r="E630" s="205" t="s">
        <v>492</v>
      </c>
      <c r="F630" s="207">
        <v>3923</v>
      </c>
      <c r="G630" s="208">
        <v>5769</v>
      </c>
    </row>
    <row r="631" spans="2:7" x14ac:dyDescent="0.25">
      <c r="B631" s="211">
        <v>41446</v>
      </c>
      <c r="C631" s="205" t="s">
        <v>510</v>
      </c>
      <c r="D631" s="205" t="s">
        <v>484</v>
      </c>
      <c r="E631" s="205" t="s">
        <v>494</v>
      </c>
      <c r="F631" s="207">
        <v>3238</v>
      </c>
      <c r="G631" s="208">
        <v>7529</v>
      </c>
    </row>
    <row r="632" spans="2:7" x14ac:dyDescent="0.25">
      <c r="B632" s="211">
        <v>41069</v>
      </c>
      <c r="C632" s="205" t="s">
        <v>513</v>
      </c>
      <c r="D632" s="205" t="s">
        <v>486</v>
      </c>
      <c r="E632" s="205" t="s">
        <v>494</v>
      </c>
      <c r="F632" s="207">
        <v>1201</v>
      </c>
      <c r="G632" s="208">
        <v>3246</v>
      </c>
    </row>
    <row r="633" spans="2:7" x14ac:dyDescent="0.25">
      <c r="B633" s="211">
        <v>41155</v>
      </c>
      <c r="C633" s="205" t="s">
        <v>513</v>
      </c>
      <c r="D633" s="205" t="s">
        <v>486</v>
      </c>
      <c r="E633" s="205" t="s">
        <v>494</v>
      </c>
      <c r="F633" s="207">
        <v>2500</v>
      </c>
      <c r="G633" s="208">
        <v>4545</v>
      </c>
    </row>
    <row r="634" spans="2:7" x14ac:dyDescent="0.25">
      <c r="B634" s="211">
        <v>41289</v>
      </c>
      <c r="C634" s="205" t="s">
        <v>514</v>
      </c>
      <c r="D634" s="205" t="s">
        <v>484</v>
      </c>
      <c r="E634" s="205" t="s">
        <v>485</v>
      </c>
      <c r="F634" s="207">
        <v>2304</v>
      </c>
      <c r="G634" s="208">
        <v>3072</v>
      </c>
    </row>
    <row r="635" spans="2:7" x14ac:dyDescent="0.25">
      <c r="B635" s="211">
        <v>41311</v>
      </c>
      <c r="C635" s="205" t="s">
        <v>512</v>
      </c>
      <c r="D635" s="205" t="s">
        <v>490</v>
      </c>
      <c r="E635" s="205" t="s">
        <v>492</v>
      </c>
      <c r="F635" s="207">
        <v>1616</v>
      </c>
      <c r="G635" s="208">
        <v>3757</v>
      </c>
    </row>
    <row r="636" spans="2:7" x14ac:dyDescent="0.25">
      <c r="B636" s="211">
        <v>41551</v>
      </c>
      <c r="C636" s="205" t="s">
        <v>513</v>
      </c>
      <c r="D636" s="205" t="s">
        <v>486</v>
      </c>
      <c r="E636" s="205" t="s">
        <v>487</v>
      </c>
      <c r="F636" s="207">
        <v>5254</v>
      </c>
      <c r="G636" s="208">
        <v>8905</v>
      </c>
    </row>
    <row r="637" spans="2:7" x14ac:dyDescent="0.25">
      <c r="B637" s="211">
        <v>41084</v>
      </c>
      <c r="C637" s="205" t="s">
        <v>511</v>
      </c>
      <c r="D637" s="205" t="s">
        <v>488</v>
      </c>
      <c r="E637" s="205" t="s">
        <v>487</v>
      </c>
      <c r="F637" s="207">
        <v>380</v>
      </c>
      <c r="G637" s="208">
        <v>690</v>
      </c>
    </row>
    <row r="638" spans="2:7" x14ac:dyDescent="0.25">
      <c r="B638" s="211">
        <v>41067</v>
      </c>
      <c r="C638" s="205" t="s">
        <v>511</v>
      </c>
      <c r="D638" s="205" t="s">
        <v>486</v>
      </c>
      <c r="E638" s="205" t="s">
        <v>492</v>
      </c>
      <c r="F638" s="207">
        <v>3612</v>
      </c>
      <c r="G638" s="208">
        <v>5312</v>
      </c>
    </row>
    <row r="639" spans="2:7" x14ac:dyDescent="0.25">
      <c r="B639" s="211">
        <v>41513</v>
      </c>
      <c r="C639" s="205" t="s">
        <v>514</v>
      </c>
      <c r="D639" s="205" t="s">
        <v>484</v>
      </c>
      <c r="E639" s="205" t="s">
        <v>485</v>
      </c>
      <c r="F639" s="207">
        <v>757</v>
      </c>
      <c r="G639" s="208">
        <v>1377</v>
      </c>
    </row>
    <row r="640" spans="2:7" x14ac:dyDescent="0.25">
      <c r="B640" s="211">
        <v>40956</v>
      </c>
      <c r="C640" s="205" t="s">
        <v>513</v>
      </c>
      <c r="D640" s="205" t="s">
        <v>486</v>
      </c>
      <c r="E640" s="205" t="s">
        <v>495</v>
      </c>
      <c r="F640" s="207">
        <v>2046</v>
      </c>
      <c r="G640" s="208">
        <v>3467</v>
      </c>
    </row>
    <row r="641" spans="2:7" x14ac:dyDescent="0.25">
      <c r="B641" s="211">
        <v>41256</v>
      </c>
      <c r="C641" s="205" t="s">
        <v>512</v>
      </c>
      <c r="D641" s="205" t="s">
        <v>493</v>
      </c>
      <c r="E641" s="205" t="s">
        <v>485</v>
      </c>
      <c r="F641" s="207">
        <v>8046</v>
      </c>
      <c r="G641" s="208">
        <v>8606</v>
      </c>
    </row>
    <row r="642" spans="2:7" x14ac:dyDescent="0.25">
      <c r="B642" s="211">
        <v>41002</v>
      </c>
      <c r="C642" s="205" t="s">
        <v>510</v>
      </c>
      <c r="D642" s="205" t="s">
        <v>490</v>
      </c>
      <c r="E642" s="205" t="s">
        <v>485</v>
      </c>
      <c r="F642" s="207">
        <v>3714</v>
      </c>
      <c r="G642" s="208">
        <v>3973</v>
      </c>
    </row>
    <row r="643" spans="2:7" x14ac:dyDescent="0.25">
      <c r="B643" s="211">
        <v>41156</v>
      </c>
      <c r="C643" s="205" t="s">
        <v>513</v>
      </c>
      <c r="D643" s="205" t="s">
        <v>484</v>
      </c>
      <c r="E643" s="205" t="s">
        <v>489</v>
      </c>
      <c r="F643" s="207">
        <v>5157</v>
      </c>
      <c r="G643" s="208">
        <v>9376</v>
      </c>
    </row>
    <row r="644" spans="2:7" x14ac:dyDescent="0.25">
      <c r="B644" s="211">
        <v>41275</v>
      </c>
      <c r="C644" s="205" t="s">
        <v>511</v>
      </c>
      <c r="D644" s="205" t="s">
        <v>486</v>
      </c>
      <c r="E644" s="205" t="s">
        <v>495</v>
      </c>
      <c r="F644" s="207">
        <v>2791</v>
      </c>
      <c r="G644" s="208">
        <v>4731</v>
      </c>
    </row>
    <row r="645" spans="2:7" x14ac:dyDescent="0.25">
      <c r="B645" s="211">
        <v>40994</v>
      </c>
      <c r="C645" s="205" t="s">
        <v>514</v>
      </c>
      <c r="D645" s="205" t="s">
        <v>484</v>
      </c>
      <c r="E645" s="205" t="s">
        <v>487</v>
      </c>
      <c r="F645" s="207">
        <v>2676</v>
      </c>
      <c r="G645" s="208">
        <v>3568</v>
      </c>
    </row>
    <row r="646" spans="2:7" x14ac:dyDescent="0.25">
      <c r="B646" s="211">
        <v>41514</v>
      </c>
      <c r="C646" s="205" t="s">
        <v>515</v>
      </c>
      <c r="D646" s="205" t="s">
        <v>488</v>
      </c>
      <c r="E646" s="205" t="s">
        <v>489</v>
      </c>
      <c r="F646" s="207">
        <v>964</v>
      </c>
      <c r="G646" s="208">
        <v>1418</v>
      </c>
    </row>
    <row r="647" spans="2:7" x14ac:dyDescent="0.25">
      <c r="B647" s="211">
        <v>41034</v>
      </c>
      <c r="C647" s="205" t="s">
        <v>515</v>
      </c>
      <c r="D647" s="205" t="s">
        <v>491</v>
      </c>
      <c r="E647" s="205" t="s">
        <v>485</v>
      </c>
      <c r="F647" s="207">
        <v>743</v>
      </c>
      <c r="G647" s="208">
        <v>1728</v>
      </c>
    </row>
    <row r="648" spans="2:7" x14ac:dyDescent="0.25">
      <c r="B648" s="211">
        <v>41138</v>
      </c>
      <c r="C648" s="205" t="s">
        <v>513</v>
      </c>
      <c r="D648" s="205" t="s">
        <v>493</v>
      </c>
      <c r="E648" s="205" t="s">
        <v>487</v>
      </c>
      <c r="F648" s="207">
        <v>6391</v>
      </c>
      <c r="G648" s="208">
        <v>7262</v>
      </c>
    </row>
    <row r="649" spans="2:7" x14ac:dyDescent="0.25">
      <c r="B649" s="211">
        <v>41153</v>
      </c>
      <c r="C649" s="205" t="s">
        <v>515</v>
      </c>
      <c r="D649" s="205" t="s">
        <v>488</v>
      </c>
      <c r="E649" s="205" t="s">
        <v>492</v>
      </c>
      <c r="F649" s="207">
        <v>1617</v>
      </c>
      <c r="G649" s="208">
        <v>1838</v>
      </c>
    </row>
    <row r="650" spans="2:7" x14ac:dyDescent="0.25">
      <c r="B650" s="211">
        <v>40962</v>
      </c>
      <c r="C650" s="205" t="s">
        <v>510</v>
      </c>
      <c r="D650" s="205" t="s">
        <v>493</v>
      </c>
      <c r="E650" s="205" t="s">
        <v>489</v>
      </c>
      <c r="F650" s="207">
        <v>2010</v>
      </c>
      <c r="G650" s="208">
        <v>4467</v>
      </c>
    </row>
    <row r="651" spans="2:7" x14ac:dyDescent="0.25">
      <c r="B651" s="211">
        <v>41069</v>
      </c>
      <c r="C651" s="205" t="s">
        <v>510</v>
      </c>
      <c r="D651" s="205" t="s">
        <v>490</v>
      </c>
      <c r="E651" s="205" t="s">
        <v>487</v>
      </c>
      <c r="F651" s="207">
        <v>6488</v>
      </c>
      <c r="G651" s="208">
        <v>7372</v>
      </c>
    </row>
    <row r="652" spans="2:7" x14ac:dyDescent="0.25">
      <c r="B652" s="211">
        <v>41380</v>
      </c>
      <c r="C652" s="205" t="s">
        <v>515</v>
      </c>
      <c r="D652" s="205" t="s">
        <v>488</v>
      </c>
      <c r="E652" s="205" t="s">
        <v>485</v>
      </c>
      <c r="F652" s="207">
        <v>3495</v>
      </c>
      <c r="G652" s="208">
        <v>7766</v>
      </c>
    </row>
    <row r="653" spans="2:7" x14ac:dyDescent="0.25">
      <c r="B653" s="211">
        <v>41059</v>
      </c>
      <c r="C653" s="205" t="s">
        <v>514</v>
      </c>
      <c r="D653" s="205" t="s">
        <v>486</v>
      </c>
      <c r="E653" s="205" t="s">
        <v>494</v>
      </c>
      <c r="F653" s="207">
        <v>223</v>
      </c>
      <c r="G653" s="208">
        <v>495</v>
      </c>
    </row>
    <row r="654" spans="2:7" x14ac:dyDescent="0.25">
      <c r="B654" s="211">
        <v>41088</v>
      </c>
      <c r="C654" s="205" t="s">
        <v>512</v>
      </c>
      <c r="D654" s="205" t="s">
        <v>488</v>
      </c>
      <c r="E654" s="205" t="s">
        <v>492</v>
      </c>
      <c r="F654" s="207">
        <v>352</v>
      </c>
      <c r="G654" s="208">
        <v>951</v>
      </c>
    </row>
    <row r="655" spans="2:7" x14ac:dyDescent="0.25">
      <c r="B655" s="211">
        <v>41122</v>
      </c>
      <c r="C655" s="205" t="s">
        <v>510</v>
      </c>
      <c r="D655" s="205" t="s">
        <v>493</v>
      </c>
      <c r="E655" s="205" t="s">
        <v>489</v>
      </c>
      <c r="F655" s="207">
        <v>1375</v>
      </c>
      <c r="G655" s="208">
        <v>2022</v>
      </c>
    </row>
    <row r="656" spans="2:7" x14ac:dyDescent="0.25">
      <c r="B656" s="211">
        <v>41436</v>
      </c>
      <c r="C656" s="205" t="s">
        <v>513</v>
      </c>
      <c r="D656" s="205" t="s">
        <v>491</v>
      </c>
      <c r="E656" s="205" t="s">
        <v>495</v>
      </c>
      <c r="F656" s="207">
        <v>3428</v>
      </c>
      <c r="G656" s="208">
        <v>5810</v>
      </c>
    </row>
    <row r="657" spans="2:7" x14ac:dyDescent="0.25">
      <c r="B657" s="211">
        <v>41233</v>
      </c>
      <c r="C657" s="205" t="s">
        <v>513</v>
      </c>
      <c r="D657" s="205" t="s">
        <v>488</v>
      </c>
      <c r="E657" s="205" t="s">
        <v>485</v>
      </c>
      <c r="F657" s="207">
        <v>4490</v>
      </c>
      <c r="G657" s="208">
        <v>6604</v>
      </c>
    </row>
    <row r="658" spans="2:7" x14ac:dyDescent="0.25">
      <c r="B658" s="211">
        <v>41126</v>
      </c>
      <c r="C658" s="205" t="s">
        <v>513</v>
      </c>
      <c r="D658" s="205" t="s">
        <v>488</v>
      </c>
      <c r="E658" s="205" t="s">
        <v>495</v>
      </c>
      <c r="F658" s="207">
        <v>3794</v>
      </c>
      <c r="G658" s="208">
        <v>8822</v>
      </c>
    </row>
    <row r="659" spans="2:7" x14ac:dyDescent="0.25">
      <c r="B659" s="211">
        <v>41011</v>
      </c>
      <c r="C659" s="205" t="s">
        <v>513</v>
      </c>
      <c r="D659" s="205" t="s">
        <v>493</v>
      </c>
      <c r="E659" s="205" t="s">
        <v>494</v>
      </c>
      <c r="F659" s="207">
        <v>4867</v>
      </c>
      <c r="G659" s="208">
        <v>8391</v>
      </c>
    </row>
    <row r="660" spans="2:7" x14ac:dyDescent="0.25">
      <c r="B660" s="211">
        <v>41611</v>
      </c>
      <c r="C660" s="205" t="s">
        <v>515</v>
      </c>
      <c r="D660" s="205" t="s">
        <v>488</v>
      </c>
      <c r="E660" s="205" t="s">
        <v>487</v>
      </c>
      <c r="F660" s="207">
        <v>1515</v>
      </c>
      <c r="G660" s="208">
        <v>2228</v>
      </c>
    </row>
    <row r="661" spans="2:7" x14ac:dyDescent="0.25">
      <c r="B661" s="211">
        <v>41247</v>
      </c>
      <c r="C661" s="205" t="s">
        <v>513</v>
      </c>
      <c r="D661" s="205" t="s">
        <v>486</v>
      </c>
      <c r="E661" s="205" t="s">
        <v>485</v>
      </c>
      <c r="F661" s="207">
        <v>2741</v>
      </c>
      <c r="G661" s="208">
        <v>6091</v>
      </c>
    </row>
    <row r="662" spans="2:7" x14ac:dyDescent="0.25">
      <c r="B662" s="211">
        <v>41525</v>
      </c>
      <c r="C662" s="205" t="s">
        <v>510</v>
      </c>
      <c r="D662" s="205" t="s">
        <v>484</v>
      </c>
      <c r="E662" s="205" t="s">
        <v>492</v>
      </c>
      <c r="F662" s="207">
        <v>1160</v>
      </c>
      <c r="G662" s="208">
        <v>2698</v>
      </c>
    </row>
    <row r="663" spans="2:7" x14ac:dyDescent="0.25">
      <c r="B663" s="211">
        <v>41136</v>
      </c>
      <c r="C663" s="205" t="s">
        <v>514</v>
      </c>
      <c r="D663" s="205" t="s">
        <v>488</v>
      </c>
      <c r="E663" s="205" t="s">
        <v>494</v>
      </c>
      <c r="F663" s="207">
        <v>3746</v>
      </c>
      <c r="G663" s="208">
        <v>8712</v>
      </c>
    </row>
    <row r="664" spans="2:7" x14ac:dyDescent="0.25">
      <c r="B664" s="211">
        <v>41428</v>
      </c>
      <c r="C664" s="205" t="s">
        <v>513</v>
      </c>
      <c r="D664" s="205" t="s">
        <v>486</v>
      </c>
      <c r="E664" s="205" t="s">
        <v>489</v>
      </c>
      <c r="F664" s="207">
        <v>4050</v>
      </c>
      <c r="G664" s="208">
        <v>9420</v>
      </c>
    </row>
    <row r="665" spans="2:7" x14ac:dyDescent="0.25">
      <c r="B665" s="211">
        <v>41294</v>
      </c>
      <c r="C665" s="205" t="s">
        <v>513</v>
      </c>
      <c r="D665" s="205" t="s">
        <v>491</v>
      </c>
      <c r="E665" s="205" t="s">
        <v>495</v>
      </c>
      <c r="F665" s="207">
        <v>467</v>
      </c>
      <c r="G665" s="208">
        <v>1085</v>
      </c>
    </row>
    <row r="666" spans="2:7" x14ac:dyDescent="0.25">
      <c r="B666" s="211">
        <v>41542</v>
      </c>
      <c r="C666" s="205" t="s">
        <v>514</v>
      </c>
      <c r="D666" s="205" t="s">
        <v>486</v>
      </c>
      <c r="E666" s="205" t="s">
        <v>492</v>
      </c>
      <c r="F666" s="207">
        <v>2642</v>
      </c>
      <c r="G666" s="208">
        <v>5871</v>
      </c>
    </row>
    <row r="667" spans="2:7" x14ac:dyDescent="0.25">
      <c r="B667" s="211">
        <v>41048</v>
      </c>
      <c r="C667" s="205" t="s">
        <v>512</v>
      </c>
      <c r="D667" s="205" t="s">
        <v>491</v>
      </c>
      <c r="E667" s="205" t="s">
        <v>492</v>
      </c>
      <c r="F667" s="207">
        <v>1531</v>
      </c>
      <c r="G667" s="208">
        <v>3401</v>
      </c>
    </row>
    <row r="668" spans="2:7" x14ac:dyDescent="0.25">
      <c r="B668" s="211">
        <v>41575</v>
      </c>
      <c r="C668" s="205" t="s">
        <v>512</v>
      </c>
      <c r="D668" s="205" t="s">
        <v>493</v>
      </c>
      <c r="E668" s="205" t="s">
        <v>495</v>
      </c>
      <c r="F668" s="207">
        <v>499</v>
      </c>
      <c r="G668" s="208">
        <v>1109</v>
      </c>
    </row>
    <row r="669" spans="2:7" x14ac:dyDescent="0.25">
      <c r="B669" s="211">
        <v>41349</v>
      </c>
      <c r="C669" s="205" t="s">
        <v>512</v>
      </c>
      <c r="D669" s="205" t="s">
        <v>491</v>
      </c>
      <c r="E669" s="205" t="s">
        <v>489</v>
      </c>
      <c r="F669" s="207">
        <v>3494</v>
      </c>
      <c r="G669" s="208">
        <v>7765</v>
      </c>
    </row>
    <row r="670" spans="2:7" x14ac:dyDescent="0.25">
      <c r="B670" s="211">
        <v>41182</v>
      </c>
      <c r="C670" s="205" t="s">
        <v>510</v>
      </c>
      <c r="D670" s="205" t="s">
        <v>486</v>
      </c>
      <c r="E670" s="205" t="s">
        <v>495</v>
      </c>
      <c r="F670" s="207">
        <v>472</v>
      </c>
      <c r="G670" s="208">
        <v>1050</v>
      </c>
    </row>
    <row r="671" spans="2:7" x14ac:dyDescent="0.25">
      <c r="B671" s="211">
        <v>41409</v>
      </c>
      <c r="C671" s="205" t="s">
        <v>515</v>
      </c>
      <c r="D671" s="205" t="s">
        <v>493</v>
      </c>
      <c r="E671" s="205" t="s">
        <v>492</v>
      </c>
      <c r="F671" s="207">
        <v>3605</v>
      </c>
      <c r="G671" s="208">
        <v>6555</v>
      </c>
    </row>
    <row r="672" spans="2:7" x14ac:dyDescent="0.25">
      <c r="B672" s="211">
        <v>41329</v>
      </c>
      <c r="C672" s="205" t="s">
        <v>512</v>
      </c>
      <c r="D672" s="205" t="s">
        <v>486</v>
      </c>
      <c r="E672" s="205" t="s">
        <v>485</v>
      </c>
      <c r="F672" s="207">
        <v>4461</v>
      </c>
      <c r="G672" s="208">
        <v>8111</v>
      </c>
    </row>
    <row r="673" spans="2:7" x14ac:dyDescent="0.25">
      <c r="B673" s="211">
        <v>41483</v>
      </c>
      <c r="C673" s="205" t="s">
        <v>510</v>
      </c>
      <c r="D673" s="205" t="s">
        <v>488</v>
      </c>
      <c r="E673" s="205" t="s">
        <v>492</v>
      </c>
      <c r="F673" s="207">
        <v>3968</v>
      </c>
      <c r="G673" s="208">
        <v>5290</v>
      </c>
    </row>
    <row r="674" spans="2:7" x14ac:dyDescent="0.25">
      <c r="B674" s="211">
        <v>41413</v>
      </c>
      <c r="C674" s="205" t="s">
        <v>515</v>
      </c>
      <c r="D674" s="205" t="s">
        <v>490</v>
      </c>
      <c r="E674" s="205" t="s">
        <v>487</v>
      </c>
      <c r="F674" s="207">
        <v>3909</v>
      </c>
      <c r="G674" s="208">
        <v>4442</v>
      </c>
    </row>
    <row r="675" spans="2:7" x14ac:dyDescent="0.25">
      <c r="B675" s="211">
        <v>41498</v>
      </c>
      <c r="C675" s="205" t="s">
        <v>511</v>
      </c>
      <c r="D675" s="205" t="s">
        <v>486</v>
      </c>
      <c r="E675" s="205" t="s">
        <v>487</v>
      </c>
      <c r="F675" s="207">
        <v>662</v>
      </c>
      <c r="G675" s="208">
        <v>882</v>
      </c>
    </row>
    <row r="676" spans="2:7" x14ac:dyDescent="0.25">
      <c r="B676" s="211">
        <v>41341</v>
      </c>
      <c r="C676" s="205" t="s">
        <v>514</v>
      </c>
      <c r="D676" s="205" t="s">
        <v>490</v>
      </c>
      <c r="E676" s="205" t="s">
        <v>495</v>
      </c>
      <c r="F676" s="207">
        <v>976</v>
      </c>
      <c r="G676" s="208">
        <v>1774</v>
      </c>
    </row>
    <row r="677" spans="2:7" x14ac:dyDescent="0.25">
      <c r="B677" s="211">
        <v>41145</v>
      </c>
      <c r="C677" s="205" t="s">
        <v>510</v>
      </c>
      <c r="D677" s="205" t="s">
        <v>490</v>
      </c>
      <c r="E677" s="205" t="s">
        <v>494</v>
      </c>
      <c r="F677" s="207">
        <v>532</v>
      </c>
      <c r="G677" s="208">
        <v>917</v>
      </c>
    </row>
    <row r="678" spans="2:7" x14ac:dyDescent="0.25">
      <c r="B678" s="211">
        <v>41440</v>
      </c>
      <c r="C678" s="205" t="s">
        <v>514</v>
      </c>
      <c r="D678" s="205" t="s">
        <v>486</v>
      </c>
      <c r="E678" s="205" t="s">
        <v>495</v>
      </c>
      <c r="F678" s="207">
        <v>5406</v>
      </c>
      <c r="G678" s="208">
        <v>9163</v>
      </c>
    </row>
    <row r="679" spans="2:7" x14ac:dyDescent="0.25">
      <c r="B679" s="211">
        <v>41298</v>
      </c>
      <c r="C679" s="205" t="s">
        <v>511</v>
      </c>
      <c r="D679" s="205" t="s">
        <v>491</v>
      </c>
      <c r="E679" s="205" t="s">
        <v>487</v>
      </c>
      <c r="F679" s="207">
        <v>1091</v>
      </c>
      <c r="G679" s="208">
        <v>2538</v>
      </c>
    </row>
    <row r="680" spans="2:7" x14ac:dyDescent="0.25">
      <c r="B680" s="211">
        <v>41205</v>
      </c>
      <c r="C680" s="205" t="s">
        <v>512</v>
      </c>
      <c r="D680" s="205" t="s">
        <v>493</v>
      </c>
      <c r="E680" s="205" t="s">
        <v>495</v>
      </c>
      <c r="F680" s="207">
        <v>1719</v>
      </c>
      <c r="G680" s="208">
        <v>2528</v>
      </c>
    </row>
    <row r="681" spans="2:7" x14ac:dyDescent="0.25">
      <c r="B681" s="211">
        <v>41028</v>
      </c>
      <c r="C681" s="205" t="s">
        <v>512</v>
      </c>
      <c r="D681" s="205" t="s">
        <v>484</v>
      </c>
      <c r="E681" s="205" t="s">
        <v>495</v>
      </c>
      <c r="F681" s="207">
        <v>3491</v>
      </c>
      <c r="G681" s="208">
        <v>6348</v>
      </c>
    </row>
    <row r="682" spans="2:7" x14ac:dyDescent="0.25">
      <c r="B682" s="211">
        <v>41470</v>
      </c>
      <c r="C682" s="205" t="s">
        <v>513</v>
      </c>
      <c r="D682" s="205" t="s">
        <v>488</v>
      </c>
      <c r="E682" s="205" t="s">
        <v>495</v>
      </c>
      <c r="F682" s="207">
        <v>1050</v>
      </c>
      <c r="G682" s="208">
        <v>1780</v>
      </c>
    </row>
    <row r="683" spans="2:7" x14ac:dyDescent="0.25">
      <c r="B683" s="211">
        <v>41226</v>
      </c>
      <c r="C683" s="205" t="s">
        <v>515</v>
      </c>
      <c r="D683" s="205" t="s">
        <v>490</v>
      </c>
      <c r="E683" s="205" t="s">
        <v>487</v>
      </c>
      <c r="F683" s="207">
        <v>176</v>
      </c>
      <c r="G683" s="208">
        <v>304</v>
      </c>
    </row>
    <row r="684" spans="2:7" x14ac:dyDescent="0.25">
      <c r="B684" s="211">
        <v>41192</v>
      </c>
      <c r="C684" s="205" t="s">
        <v>511</v>
      </c>
      <c r="D684" s="205" t="s">
        <v>488</v>
      </c>
      <c r="E684" s="205" t="s">
        <v>495</v>
      </c>
      <c r="F684" s="207">
        <v>4141</v>
      </c>
      <c r="G684" s="208">
        <v>9631</v>
      </c>
    </row>
    <row r="685" spans="2:7" x14ac:dyDescent="0.25">
      <c r="B685" s="211">
        <v>41543</v>
      </c>
      <c r="C685" s="205" t="s">
        <v>510</v>
      </c>
      <c r="D685" s="205" t="s">
        <v>484</v>
      </c>
      <c r="E685" s="205" t="s">
        <v>489</v>
      </c>
      <c r="F685" s="207">
        <v>3591</v>
      </c>
      <c r="G685" s="208">
        <v>6529</v>
      </c>
    </row>
    <row r="686" spans="2:7" x14ac:dyDescent="0.25">
      <c r="B686" s="211">
        <v>41626</v>
      </c>
      <c r="C686" s="205" t="s">
        <v>515</v>
      </c>
      <c r="D686" s="205" t="s">
        <v>484</v>
      </c>
      <c r="E686" s="205" t="s">
        <v>489</v>
      </c>
      <c r="F686" s="207">
        <v>1827</v>
      </c>
      <c r="G686" s="208">
        <v>3149</v>
      </c>
    </row>
    <row r="687" spans="2:7" x14ac:dyDescent="0.25">
      <c r="B687" s="211">
        <v>41061</v>
      </c>
      <c r="C687" s="205" t="s">
        <v>513</v>
      </c>
      <c r="D687" s="205" t="s">
        <v>490</v>
      </c>
      <c r="E687" s="205" t="s">
        <v>492</v>
      </c>
      <c r="F687" s="207">
        <v>1276</v>
      </c>
      <c r="G687" s="208">
        <v>1702</v>
      </c>
    </row>
    <row r="688" spans="2:7" x14ac:dyDescent="0.25">
      <c r="B688" s="211">
        <v>41379</v>
      </c>
      <c r="C688" s="205" t="s">
        <v>511</v>
      </c>
      <c r="D688" s="205" t="s">
        <v>488</v>
      </c>
      <c r="E688" s="205" t="s">
        <v>485</v>
      </c>
      <c r="F688" s="207">
        <v>4387</v>
      </c>
      <c r="G688" s="208">
        <v>7436</v>
      </c>
    </row>
    <row r="689" spans="2:7" x14ac:dyDescent="0.25">
      <c r="B689" s="211">
        <v>41509</v>
      </c>
      <c r="C689" s="205" t="s">
        <v>513</v>
      </c>
      <c r="D689" s="205" t="s">
        <v>484</v>
      </c>
      <c r="E689" s="205" t="s">
        <v>494</v>
      </c>
      <c r="F689" s="207">
        <v>2798</v>
      </c>
      <c r="G689" s="208">
        <v>4824</v>
      </c>
    </row>
    <row r="690" spans="2:7" x14ac:dyDescent="0.25">
      <c r="B690" s="211">
        <v>41347</v>
      </c>
      <c r="C690" s="205" t="s">
        <v>513</v>
      </c>
      <c r="D690" s="205" t="s">
        <v>493</v>
      </c>
      <c r="E690" s="205" t="s">
        <v>489</v>
      </c>
      <c r="F690" s="207">
        <v>706</v>
      </c>
      <c r="G690" s="208">
        <v>1908</v>
      </c>
    </row>
    <row r="691" spans="2:7" x14ac:dyDescent="0.25">
      <c r="B691" s="211">
        <v>40909</v>
      </c>
      <c r="C691" s="205" t="s">
        <v>511</v>
      </c>
      <c r="D691" s="205" t="s">
        <v>491</v>
      </c>
      <c r="E691" s="205" t="s">
        <v>485</v>
      </c>
      <c r="F691" s="207">
        <v>727</v>
      </c>
      <c r="G691" s="208">
        <v>1692</v>
      </c>
    </row>
    <row r="692" spans="2:7" x14ac:dyDescent="0.25">
      <c r="B692" s="211">
        <v>40960</v>
      </c>
      <c r="C692" s="205" t="s">
        <v>515</v>
      </c>
      <c r="D692" s="205" t="s">
        <v>484</v>
      </c>
      <c r="E692" s="205" t="s">
        <v>487</v>
      </c>
      <c r="F692" s="207">
        <v>1860</v>
      </c>
      <c r="G692" s="208">
        <v>5028</v>
      </c>
    </row>
    <row r="693" spans="2:7" x14ac:dyDescent="0.25">
      <c r="B693" s="211">
        <v>40928</v>
      </c>
      <c r="C693" s="205" t="s">
        <v>513</v>
      </c>
      <c r="D693" s="205" t="s">
        <v>488</v>
      </c>
      <c r="E693" s="205" t="s">
        <v>485</v>
      </c>
      <c r="F693" s="207">
        <v>871</v>
      </c>
      <c r="G693" s="208">
        <v>990</v>
      </c>
    </row>
    <row r="694" spans="2:7" x14ac:dyDescent="0.25">
      <c r="B694" s="211">
        <v>41295</v>
      </c>
      <c r="C694" s="205" t="s">
        <v>512</v>
      </c>
      <c r="D694" s="205" t="s">
        <v>491</v>
      </c>
      <c r="E694" s="205" t="s">
        <v>487</v>
      </c>
      <c r="F694" s="207">
        <v>7438</v>
      </c>
      <c r="G694" s="208">
        <v>8452</v>
      </c>
    </row>
    <row r="695" spans="2:7" x14ac:dyDescent="0.25">
      <c r="B695" s="211">
        <v>41263</v>
      </c>
      <c r="C695" s="205" t="s">
        <v>511</v>
      </c>
      <c r="D695" s="205" t="s">
        <v>490</v>
      </c>
      <c r="E695" s="205" t="s">
        <v>487</v>
      </c>
      <c r="F695" s="207">
        <v>5000</v>
      </c>
      <c r="G695" s="208">
        <v>8474</v>
      </c>
    </row>
    <row r="696" spans="2:7" x14ac:dyDescent="0.25">
      <c r="B696" s="211">
        <v>40978</v>
      </c>
      <c r="C696" s="205" t="s">
        <v>511</v>
      </c>
      <c r="D696" s="205" t="s">
        <v>484</v>
      </c>
      <c r="E696" s="205" t="s">
        <v>489</v>
      </c>
      <c r="F696" s="207">
        <v>2963</v>
      </c>
      <c r="G696" s="208">
        <v>8009</v>
      </c>
    </row>
    <row r="697" spans="2:7" x14ac:dyDescent="0.25">
      <c r="B697" s="211">
        <v>41571</v>
      </c>
      <c r="C697" s="205" t="s">
        <v>512</v>
      </c>
      <c r="D697" s="205" t="s">
        <v>493</v>
      </c>
      <c r="E697" s="205" t="s">
        <v>487</v>
      </c>
      <c r="F697" s="207">
        <v>8350</v>
      </c>
      <c r="G697" s="208">
        <v>8931</v>
      </c>
    </row>
    <row r="698" spans="2:7" x14ac:dyDescent="0.25">
      <c r="B698" s="211">
        <v>41403</v>
      </c>
      <c r="C698" s="205" t="s">
        <v>510</v>
      </c>
      <c r="D698" s="205" t="s">
        <v>484</v>
      </c>
      <c r="E698" s="205" t="s">
        <v>494</v>
      </c>
      <c r="F698" s="207">
        <v>1858</v>
      </c>
      <c r="G698" s="208">
        <v>4322</v>
      </c>
    </row>
    <row r="699" spans="2:7" x14ac:dyDescent="0.25">
      <c r="B699" s="211">
        <v>41556</v>
      </c>
      <c r="C699" s="205" t="s">
        <v>510</v>
      </c>
      <c r="D699" s="205" t="s">
        <v>493</v>
      </c>
      <c r="E699" s="205" t="s">
        <v>492</v>
      </c>
      <c r="F699" s="207">
        <v>1936</v>
      </c>
      <c r="G699" s="208">
        <v>3519</v>
      </c>
    </row>
    <row r="700" spans="2:7" x14ac:dyDescent="0.25">
      <c r="B700" s="211">
        <v>41125</v>
      </c>
      <c r="C700" s="205" t="s">
        <v>513</v>
      </c>
      <c r="D700" s="205" t="s">
        <v>493</v>
      </c>
      <c r="E700" s="205" t="s">
        <v>485</v>
      </c>
      <c r="F700" s="207">
        <v>872</v>
      </c>
      <c r="G700" s="208">
        <v>1283</v>
      </c>
    </row>
    <row r="701" spans="2:7" x14ac:dyDescent="0.25">
      <c r="B701" s="211">
        <v>41295</v>
      </c>
      <c r="C701" s="205" t="s">
        <v>515</v>
      </c>
      <c r="D701" s="205" t="s">
        <v>493</v>
      </c>
      <c r="E701" s="205" t="s">
        <v>487</v>
      </c>
      <c r="F701" s="207">
        <v>3070</v>
      </c>
      <c r="G701" s="208">
        <v>4094</v>
      </c>
    </row>
    <row r="702" spans="2:7" x14ac:dyDescent="0.25">
      <c r="B702" s="211">
        <v>41394</v>
      </c>
      <c r="C702" s="205" t="s">
        <v>514</v>
      </c>
      <c r="D702" s="205" t="s">
        <v>490</v>
      </c>
      <c r="E702" s="205" t="s">
        <v>492</v>
      </c>
      <c r="F702" s="207">
        <v>2625</v>
      </c>
      <c r="G702" s="208">
        <v>4449</v>
      </c>
    </row>
    <row r="703" spans="2:7" x14ac:dyDescent="0.25">
      <c r="B703" s="211">
        <v>41540</v>
      </c>
      <c r="C703" s="205" t="s">
        <v>510</v>
      </c>
      <c r="D703" s="205" t="s">
        <v>491</v>
      </c>
      <c r="E703" s="205" t="s">
        <v>495</v>
      </c>
      <c r="F703" s="207">
        <v>1657</v>
      </c>
      <c r="G703" s="208">
        <v>2857</v>
      </c>
    </row>
    <row r="704" spans="2:7" x14ac:dyDescent="0.25">
      <c r="B704" s="211">
        <v>41612</v>
      </c>
      <c r="C704" s="205" t="s">
        <v>515</v>
      </c>
      <c r="D704" s="205" t="s">
        <v>491</v>
      </c>
      <c r="E704" s="205" t="s">
        <v>495</v>
      </c>
      <c r="F704" s="207">
        <v>5220</v>
      </c>
      <c r="G704" s="208">
        <v>5583</v>
      </c>
    </row>
    <row r="705" spans="2:7" x14ac:dyDescent="0.25">
      <c r="B705" s="211">
        <v>41554</v>
      </c>
      <c r="C705" s="205" t="s">
        <v>514</v>
      </c>
      <c r="D705" s="205" t="s">
        <v>491</v>
      </c>
      <c r="E705" s="205" t="s">
        <v>495</v>
      </c>
      <c r="F705" s="207">
        <v>2251</v>
      </c>
      <c r="G705" s="208">
        <v>2558</v>
      </c>
    </row>
    <row r="706" spans="2:7" x14ac:dyDescent="0.25">
      <c r="B706" s="211">
        <v>41170</v>
      </c>
      <c r="C706" s="205" t="s">
        <v>511</v>
      </c>
      <c r="D706" s="205" t="s">
        <v>488</v>
      </c>
      <c r="E706" s="205" t="s">
        <v>492</v>
      </c>
      <c r="F706" s="207">
        <v>5347</v>
      </c>
      <c r="G706" s="208">
        <v>9723</v>
      </c>
    </row>
    <row r="707" spans="2:7" x14ac:dyDescent="0.25">
      <c r="B707" s="211">
        <v>41143</v>
      </c>
      <c r="C707" s="205" t="s">
        <v>514</v>
      </c>
      <c r="D707" s="205" t="s">
        <v>486</v>
      </c>
      <c r="E707" s="205" t="s">
        <v>492</v>
      </c>
      <c r="F707" s="207">
        <v>1670</v>
      </c>
      <c r="G707" s="208">
        <v>3712</v>
      </c>
    </row>
    <row r="708" spans="2:7" x14ac:dyDescent="0.25">
      <c r="B708" s="211">
        <v>41579</v>
      </c>
      <c r="C708" s="205" t="s">
        <v>514</v>
      </c>
      <c r="D708" s="205" t="s">
        <v>484</v>
      </c>
      <c r="E708" s="205" t="s">
        <v>492</v>
      </c>
      <c r="F708" s="207">
        <v>3680</v>
      </c>
      <c r="G708" s="208">
        <v>9945</v>
      </c>
    </row>
    <row r="709" spans="2:7" x14ac:dyDescent="0.25">
      <c r="B709" s="211">
        <v>41338</v>
      </c>
      <c r="C709" s="205" t="s">
        <v>513</v>
      </c>
      <c r="D709" s="205" t="s">
        <v>488</v>
      </c>
      <c r="E709" s="205" t="s">
        <v>485</v>
      </c>
      <c r="F709" s="207">
        <v>1201</v>
      </c>
      <c r="G709" s="208">
        <v>3246</v>
      </c>
    </row>
    <row r="710" spans="2:7" x14ac:dyDescent="0.25">
      <c r="B710" s="211">
        <v>41568</v>
      </c>
      <c r="C710" s="205" t="s">
        <v>513</v>
      </c>
      <c r="D710" s="205" t="s">
        <v>491</v>
      </c>
      <c r="E710" s="205" t="s">
        <v>494</v>
      </c>
      <c r="F710" s="207">
        <v>1140</v>
      </c>
      <c r="G710" s="208">
        <v>1295</v>
      </c>
    </row>
    <row r="711" spans="2:7" x14ac:dyDescent="0.25">
      <c r="B711" s="211">
        <v>41165</v>
      </c>
      <c r="C711" s="205" t="s">
        <v>512</v>
      </c>
      <c r="D711" s="205" t="s">
        <v>493</v>
      </c>
      <c r="E711" s="205" t="s">
        <v>495</v>
      </c>
      <c r="F711" s="207">
        <v>2244</v>
      </c>
      <c r="G711" s="208">
        <v>2400</v>
      </c>
    </row>
    <row r="712" spans="2:7" x14ac:dyDescent="0.25">
      <c r="B712" s="211">
        <v>40934</v>
      </c>
      <c r="C712" s="205" t="s">
        <v>512</v>
      </c>
      <c r="D712" s="205" t="s">
        <v>488</v>
      </c>
      <c r="E712" s="205" t="s">
        <v>495</v>
      </c>
      <c r="F712" s="207">
        <v>6054</v>
      </c>
      <c r="G712" s="208">
        <v>8071</v>
      </c>
    </row>
    <row r="713" spans="2:7" x14ac:dyDescent="0.25">
      <c r="B713" s="211">
        <v>41601</v>
      </c>
      <c r="C713" s="205" t="s">
        <v>512</v>
      </c>
      <c r="D713" s="205" t="s">
        <v>493</v>
      </c>
      <c r="E713" s="205" t="s">
        <v>492</v>
      </c>
      <c r="F713" s="207">
        <v>3257</v>
      </c>
      <c r="G713" s="208">
        <v>5615</v>
      </c>
    </row>
    <row r="714" spans="2:7" x14ac:dyDescent="0.25">
      <c r="B714" s="211">
        <v>41600</v>
      </c>
      <c r="C714" s="205" t="s">
        <v>515</v>
      </c>
      <c r="D714" s="205" t="s">
        <v>488</v>
      </c>
      <c r="E714" s="205" t="s">
        <v>489</v>
      </c>
      <c r="F714" s="207">
        <v>5646</v>
      </c>
      <c r="G714" s="208">
        <v>9570</v>
      </c>
    </row>
    <row r="715" spans="2:7" x14ac:dyDescent="0.25">
      <c r="B715" s="211">
        <v>41311</v>
      </c>
      <c r="C715" s="205" t="s">
        <v>513</v>
      </c>
      <c r="D715" s="205" t="s">
        <v>486</v>
      </c>
      <c r="E715" s="205" t="s">
        <v>494</v>
      </c>
      <c r="F715" s="207">
        <v>7335</v>
      </c>
      <c r="G715" s="208">
        <v>7845</v>
      </c>
    </row>
    <row r="716" spans="2:7" x14ac:dyDescent="0.25">
      <c r="B716" s="211">
        <v>41438</v>
      </c>
      <c r="C716" s="205" t="s">
        <v>513</v>
      </c>
      <c r="D716" s="205" t="s">
        <v>484</v>
      </c>
      <c r="E716" s="205" t="s">
        <v>485</v>
      </c>
      <c r="F716" s="207">
        <v>2188</v>
      </c>
      <c r="G716" s="208">
        <v>3772</v>
      </c>
    </row>
    <row r="717" spans="2:7" x14ac:dyDescent="0.25">
      <c r="B717" s="211">
        <v>41007</v>
      </c>
      <c r="C717" s="205" t="s">
        <v>515</v>
      </c>
      <c r="D717" s="205" t="s">
        <v>488</v>
      </c>
      <c r="E717" s="205" t="s">
        <v>495</v>
      </c>
      <c r="F717" s="207">
        <v>3466</v>
      </c>
      <c r="G717" s="208">
        <v>7703</v>
      </c>
    </row>
    <row r="718" spans="2:7" x14ac:dyDescent="0.25">
      <c r="B718" s="211">
        <v>41356</v>
      </c>
      <c r="C718" s="205" t="s">
        <v>511</v>
      </c>
      <c r="D718" s="205" t="s">
        <v>493</v>
      </c>
      <c r="E718" s="205" t="s">
        <v>495</v>
      </c>
      <c r="F718" s="207">
        <v>1051</v>
      </c>
      <c r="G718" s="208">
        <v>2840</v>
      </c>
    </row>
    <row r="719" spans="2:7" x14ac:dyDescent="0.25">
      <c r="B719" s="211">
        <v>41024</v>
      </c>
      <c r="C719" s="205" t="s">
        <v>511</v>
      </c>
      <c r="D719" s="205" t="s">
        <v>484</v>
      </c>
      <c r="E719" s="205" t="s">
        <v>487</v>
      </c>
      <c r="F719" s="207">
        <v>3342</v>
      </c>
      <c r="G719" s="208">
        <v>7427</v>
      </c>
    </row>
    <row r="720" spans="2:7" x14ac:dyDescent="0.25">
      <c r="B720" s="211">
        <v>41295</v>
      </c>
      <c r="C720" s="205" t="s">
        <v>515</v>
      </c>
      <c r="D720" s="205" t="s">
        <v>493</v>
      </c>
      <c r="E720" s="205" t="s">
        <v>487</v>
      </c>
      <c r="F720" s="207">
        <v>1476</v>
      </c>
      <c r="G720" s="208">
        <v>3990</v>
      </c>
    </row>
    <row r="721" spans="2:7" x14ac:dyDescent="0.25">
      <c r="B721" s="211">
        <v>41279</v>
      </c>
      <c r="C721" s="205" t="s">
        <v>513</v>
      </c>
      <c r="D721" s="205" t="s">
        <v>493</v>
      </c>
      <c r="E721" s="205" t="s">
        <v>485</v>
      </c>
      <c r="F721" s="207">
        <v>1350</v>
      </c>
      <c r="G721" s="208">
        <v>3648</v>
      </c>
    </row>
    <row r="722" spans="2:7" x14ac:dyDescent="0.25">
      <c r="B722" s="211">
        <v>41411</v>
      </c>
      <c r="C722" s="205" t="s">
        <v>515</v>
      </c>
      <c r="D722" s="205" t="s">
        <v>486</v>
      </c>
      <c r="E722" s="205" t="s">
        <v>494</v>
      </c>
      <c r="F722" s="207">
        <v>437</v>
      </c>
      <c r="G722" s="208">
        <v>1181</v>
      </c>
    </row>
    <row r="723" spans="2:7" x14ac:dyDescent="0.25">
      <c r="B723" s="211">
        <v>41120</v>
      </c>
      <c r="C723" s="205" t="s">
        <v>511</v>
      </c>
      <c r="D723" s="205" t="s">
        <v>493</v>
      </c>
      <c r="E723" s="205" t="s">
        <v>485</v>
      </c>
      <c r="F723" s="207">
        <v>6832</v>
      </c>
      <c r="G723" s="208">
        <v>7306</v>
      </c>
    </row>
    <row r="724" spans="2:7" x14ac:dyDescent="0.25">
      <c r="B724" s="211">
        <v>41557</v>
      </c>
      <c r="C724" s="205" t="s">
        <v>514</v>
      </c>
      <c r="D724" s="205" t="s">
        <v>490</v>
      </c>
      <c r="E724" s="205" t="s">
        <v>485</v>
      </c>
      <c r="F724" s="207">
        <v>435</v>
      </c>
      <c r="G724" s="208">
        <v>494</v>
      </c>
    </row>
    <row r="725" spans="2:7" x14ac:dyDescent="0.25">
      <c r="B725" s="211">
        <v>41278</v>
      </c>
      <c r="C725" s="205" t="s">
        <v>512</v>
      </c>
      <c r="D725" s="205" t="s">
        <v>490</v>
      </c>
      <c r="E725" s="205" t="s">
        <v>495</v>
      </c>
      <c r="F725" s="207">
        <v>3082</v>
      </c>
      <c r="G725" s="208">
        <v>7168</v>
      </c>
    </row>
    <row r="726" spans="2:7" x14ac:dyDescent="0.25">
      <c r="B726" s="211">
        <v>41268</v>
      </c>
      <c r="C726" s="205" t="s">
        <v>515</v>
      </c>
      <c r="D726" s="205" t="s">
        <v>493</v>
      </c>
      <c r="E726" s="205" t="s">
        <v>492</v>
      </c>
      <c r="F726" s="207">
        <v>1812</v>
      </c>
      <c r="G726" s="208">
        <v>2416</v>
      </c>
    </row>
    <row r="727" spans="2:7" x14ac:dyDescent="0.25">
      <c r="B727" s="211">
        <v>40959</v>
      </c>
      <c r="C727" s="205" t="s">
        <v>511</v>
      </c>
      <c r="D727" s="205" t="s">
        <v>488</v>
      </c>
      <c r="E727" s="205" t="s">
        <v>494</v>
      </c>
      <c r="F727" s="207">
        <v>3262</v>
      </c>
      <c r="G727" s="208">
        <v>3488</v>
      </c>
    </row>
    <row r="728" spans="2:7" x14ac:dyDescent="0.25">
      <c r="B728" s="211">
        <v>41138</v>
      </c>
      <c r="C728" s="205" t="s">
        <v>512</v>
      </c>
      <c r="D728" s="205" t="s">
        <v>493</v>
      </c>
      <c r="E728" s="205" t="s">
        <v>485</v>
      </c>
      <c r="F728" s="207">
        <v>301</v>
      </c>
      <c r="G728" s="208">
        <v>402</v>
      </c>
    </row>
    <row r="729" spans="2:7" x14ac:dyDescent="0.25">
      <c r="B729" s="211">
        <v>41410</v>
      </c>
      <c r="C729" s="205" t="s">
        <v>512</v>
      </c>
      <c r="D729" s="205" t="s">
        <v>490</v>
      </c>
      <c r="E729" s="205" t="s">
        <v>495</v>
      </c>
      <c r="F729" s="207">
        <v>2000</v>
      </c>
      <c r="G729" s="208">
        <v>4652</v>
      </c>
    </row>
    <row r="730" spans="2:7" x14ac:dyDescent="0.25">
      <c r="B730" s="211">
        <v>41206</v>
      </c>
      <c r="C730" s="205" t="s">
        <v>510</v>
      </c>
      <c r="D730" s="205" t="s">
        <v>488</v>
      </c>
      <c r="E730" s="205" t="s">
        <v>495</v>
      </c>
      <c r="F730" s="207">
        <v>1516</v>
      </c>
      <c r="G730" s="208">
        <v>2613</v>
      </c>
    </row>
    <row r="731" spans="2:7" x14ac:dyDescent="0.25">
      <c r="B731" s="211">
        <v>41170</v>
      </c>
      <c r="C731" s="205" t="s">
        <v>513</v>
      </c>
      <c r="D731" s="205" t="s">
        <v>493</v>
      </c>
      <c r="E731" s="205" t="s">
        <v>492</v>
      </c>
      <c r="F731" s="207">
        <v>51</v>
      </c>
      <c r="G731" s="208">
        <v>75</v>
      </c>
    </row>
    <row r="732" spans="2:7" x14ac:dyDescent="0.25">
      <c r="B732" s="211">
        <v>41358</v>
      </c>
      <c r="C732" s="205" t="s">
        <v>512</v>
      </c>
      <c r="D732" s="205" t="s">
        <v>491</v>
      </c>
      <c r="E732" s="205" t="s">
        <v>495</v>
      </c>
      <c r="F732" s="207">
        <v>4543</v>
      </c>
      <c r="G732" s="208">
        <v>4859</v>
      </c>
    </row>
    <row r="733" spans="2:7" x14ac:dyDescent="0.25">
      <c r="B733" s="211">
        <v>41172</v>
      </c>
      <c r="C733" s="205" t="s">
        <v>510</v>
      </c>
      <c r="D733" s="205" t="s">
        <v>488</v>
      </c>
      <c r="E733" s="205" t="s">
        <v>492</v>
      </c>
      <c r="F733" s="207">
        <v>939</v>
      </c>
      <c r="G733" s="208">
        <v>1381</v>
      </c>
    </row>
    <row r="734" spans="2:7" x14ac:dyDescent="0.25">
      <c r="B734" s="211">
        <v>41270</v>
      </c>
      <c r="C734" s="205" t="s">
        <v>512</v>
      </c>
      <c r="D734" s="205" t="s">
        <v>488</v>
      </c>
      <c r="E734" s="205" t="s">
        <v>495</v>
      </c>
      <c r="F734" s="207">
        <v>1271</v>
      </c>
      <c r="G734" s="208">
        <v>3435</v>
      </c>
    </row>
    <row r="735" spans="2:7" x14ac:dyDescent="0.25">
      <c r="B735" s="211">
        <v>41345</v>
      </c>
      <c r="C735" s="205" t="s">
        <v>511</v>
      </c>
      <c r="D735" s="205" t="s">
        <v>491</v>
      </c>
      <c r="E735" s="205" t="s">
        <v>492</v>
      </c>
      <c r="F735" s="207">
        <v>1500</v>
      </c>
      <c r="G735" s="208">
        <v>2205</v>
      </c>
    </row>
    <row r="736" spans="2:7" x14ac:dyDescent="0.25">
      <c r="B736" s="211">
        <v>41180</v>
      </c>
      <c r="C736" s="205" t="s">
        <v>510</v>
      </c>
      <c r="D736" s="205" t="s">
        <v>493</v>
      </c>
      <c r="E736" s="205" t="s">
        <v>485</v>
      </c>
      <c r="F736" s="207">
        <v>1000</v>
      </c>
      <c r="G736" s="208">
        <v>1334</v>
      </c>
    </row>
    <row r="737" spans="2:7" x14ac:dyDescent="0.25">
      <c r="B737" s="211">
        <v>41376</v>
      </c>
      <c r="C737" s="205" t="s">
        <v>510</v>
      </c>
      <c r="D737" s="205" t="s">
        <v>493</v>
      </c>
      <c r="E737" s="205" t="s">
        <v>492</v>
      </c>
      <c r="F737" s="207">
        <v>988</v>
      </c>
      <c r="G737" s="208">
        <v>2195</v>
      </c>
    </row>
    <row r="738" spans="2:7" x14ac:dyDescent="0.25">
      <c r="B738" s="211">
        <v>41280</v>
      </c>
      <c r="C738" s="205" t="s">
        <v>513</v>
      </c>
      <c r="D738" s="205" t="s">
        <v>488</v>
      </c>
      <c r="E738" s="205" t="s">
        <v>487</v>
      </c>
      <c r="F738" s="207">
        <v>8136</v>
      </c>
      <c r="G738" s="208">
        <v>8702</v>
      </c>
    </row>
    <row r="739" spans="2:7" x14ac:dyDescent="0.25">
      <c r="B739" s="211">
        <v>41607</v>
      </c>
      <c r="C739" s="205" t="s">
        <v>515</v>
      </c>
      <c r="D739" s="205" t="s">
        <v>484</v>
      </c>
      <c r="E739" s="205" t="s">
        <v>494</v>
      </c>
      <c r="F739" s="207">
        <v>841</v>
      </c>
      <c r="G739" s="208">
        <v>1529</v>
      </c>
    </row>
    <row r="740" spans="2:7" x14ac:dyDescent="0.25">
      <c r="B740" s="211">
        <v>41158</v>
      </c>
      <c r="C740" s="205" t="s">
        <v>512</v>
      </c>
      <c r="D740" s="205" t="s">
        <v>488</v>
      </c>
      <c r="E740" s="205" t="s">
        <v>485</v>
      </c>
      <c r="F740" s="207">
        <v>3853</v>
      </c>
      <c r="G740" s="208">
        <v>4121</v>
      </c>
    </row>
    <row r="741" spans="2:7" x14ac:dyDescent="0.25">
      <c r="B741" s="211">
        <v>41203</v>
      </c>
      <c r="C741" s="205" t="s">
        <v>513</v>
      </c>
      <c r="D741" s="205" t="s">
        <v>484</v>
      </c>
      <c r="E741" s="205" t="s">
        <v>489</v>
      </c>
      <c r="F741" s="207">
        <v>780</v>
      </c>
      <c r="G741" s="208">
        <v>1418</v>
      </c>
    </row>
    <row r="742" spans="2:7" x14ac:dyDescent="0.25">
      <c r="B742" s="211">
        <v>41333</v>
      </c>
      <c r="C742" s="205" t="s">
        <v>513</v>
      </c>
      <c r="D742" s="205" t="s">
        <v>486</v>
      </c>
      <c r="E742" s="205" t="s">
        <v>487</v>
      </c>
      <c r="F742" s="207">
        <v>4940</v>
      </c>
      <c r="G742" s="208">
        <v>6586</v>
      </c>
    </row>
    <row r="743" spans="2:7" x14ac:dyDescent="0.25">
      <c r="B743" s="211">
        <v>41216</v>
      </c>
      <c r="C743" s="205" t="s">
        <v>514</v>
      </c>
      <c r="D743" s="205" t="s">
        <v>484</v>
      </c>
      <c r="E743" s="205" t="s">
        <v>495</v>
      </c>
      <c r="F743" s="207">
        <v>462</v>
      </c>
      <c r="G743" s="208">
        <v>680</v>
      </c>
    </row>
    <row r="744" spans="2:7" x14ac:dyDescent="0.25">
      <c r="B744" s="211">
        <v>41403</v>
      </c>
      <c r="C744" s="205" t="s">
        <v>514</v>
      </c>
      <c r="D744" s="205" t="s">
        <v>486</v>
      </c>
      <c r="E744" s="205" t="s">
        <v>485</v>
      </c>
      <c r="F744" s="207">
        <v>2724</v>
      </c>
      <c r="G744" s="208">
        <v>4696</v>
      </c>
    </row>
    <row r="745" spans="2:7" x14ac:dyDescent="0.25">
      <c r="B745" s="211">
        <v>41037</v>
      </c>
      <c r="C745" s="205" t="s">
        <v>514</v>
      </c>
      <c r="D745" s="205" t="s">
        <v>490</v>
      </c>
      <c r="E745" s="205" t="s">
        <v>492</v>
      </c>
      <c r="F745" s="207">
        <v>1834</v>
      </c>
      <c r="G745" s="208">
        <v>4957</v>
      </c>
    </row>
    <row r="746" spans="2:7" x14ac:dyDescent="0.25">
      <c r="B746" s="211">
        <v>41284</v>
      </c>
      <c r="C746" s="205" t="s">
        <v>514</v>
      </c>
      <c r="D746" s="205" t="s">
        <v>488</v>
      </c>
      <c r="E746" s="205" t="s">
        <v>495</v>
      </c>
      <c r="F746" s="207">
        <v>5815</v>
      </c>
      <c r="G746" s="208">
        <v>6608</v>
      </c>
    </row>
    <row r="747" spans="2:7" x14ac:dyDescent="0.25">
      <c r="B747" s="211">
        <v>41090</v>
      </c>
      <c r="C747" s="205" t="s">
        <v>514</v>
      </c>
      <c r="D747" s="205" t="s">
        <v>488</v>
      </c>
      <c r="E747" s="205" t="s">
        <v>485</v>
      </c>
      <c r="F747" s="207">
        <v>5122</v>
      </c>
      <c r="G747" s="208">
        <v>5478</v>
      </c>
    </row>
    <row r="748" spans="2:7" x14ac:dyDescent="0.25">
      <c r="B748" s="211">
        <v>41393</v>
      </c>
      <c r="C748" s="205" t="s">
        <v>512</v>
      </c>
      <c r="D748" s="205" t="s">
        <v>486</v>
      </c>
      <c r="E748" s="205" t="s">
        <v>495</v>
      </c>
      <c r="F748" s="207">
        <v>2260</v>
      </c>
      <c r="G748" s="208">
        <v>3830</v>
      </c>
    </row>
    <row r="749" spans="2:7" x14ac:dyDescent="0.25">
      <c r="B749" s="211">
        <v>40932</v>
      </c>
      <c r="C749" s="205" t="s">
        <v>514</v>
      </c>
      <c r="D749" s="205" t="s">
        <v>493</v>
      </c>
      <c r="E749" s="205" t="s">
        <v>485</v>
      </c>
      <c r="F749" s="207">
        <v>4774</v>
      </c>
      <c r="G749" s="208">
        <v>8091</v>
      </c>
    </row>
    <row r="750" spans="2:7" x14ac:dyDescent="0.25">
      <c r="B750" s="211">
        <v>40921</v>
      </c>
      <c r="C750" s="205" t="s">
        <v>513</v>
      </c>
      <c r="D750" s="205" t="s">
        <v>488</v>
      </c>
      <c r="E750" s="205" t="s">
        <v>495</v>
      </c>
      <c r="F750" s="207">
        <v>2235</v>
      </c>
      <c r="G750" s="208">
        <v>2980</v>
      </c>
    </row>
    <row r="751" spans="2:7" x14ac:dyDescent="0.25">
      <c r="B751" s="211">
        <v>41010</v>
      </c>
      <c r="C751" s="205" t="s">
        <v>511</v>
      </c>
      <c r="D751" s="205" t="s">
        <v>491</v>
      </c>
      <c r="E751" s="205" t="s">
        <v>489</v>
      </c>
      <c r="F751" s="207">
        <v>140</v>
      </c>
      <c r="G751" s="208">
        <v>378</v>
      </c>
    </row>
    <row r="752" spans="2:7" x14ac:dyDescent="0.25">
      <c r="B752" s="211">
        <v>41356</v>
      </c>
      <c r="C752" s="205" t="s">
        <v>511</v>
      </c>
      <c r="D752" s="205" t="s">
        <v>488</v>
      </c>
      <c r="E752" s="205" t="s">
        <v>489</v>
      </c>
      <c r="F752" s="207">
        <v>1265</v>
      </c>
      <c r="G752" s="208">
        <v>2144</v>
      </c>
    </row>
    <row r="753" spans="2:7" x14ac:dyDescent="0.25">
      <c r="B753" s="211">
        <v>41487</v>
      </c>
      <c r="C753" s="205" t="s">
        <v>512</v>
      </c>
      <c r="D753" s="205" t="s">
        <v>484</v>
      </c>
      <c r="E753" s="205" t="s">
        <v>494</v>
      </c>
      <c r="F753" s="207">
        <v>7010</v>
      </c>
      <c r="G753" s="208">
        <v>9347</v>
      </c>
    </row>
    <row r="754" spans="2:7" x14ac:dyDescent="0.25">
      <c r="B754" s="211">
        <v>41136</v>
      </c>
      <c r="C754" s="205" t="s">
        <v>514</v>
      </c>
      <c r="D754" s="205" t="s">
        <v>484</v>
      </c>
      <c r="E754" s="205" t="s">
        <v>492</v>
      </c>
      <c r="F754" s="207">
        <v>3779</v>
      </c>
      <c r="G754" s="208">
        <v>8788</v>
      </c>
    </row>
    <row r="755" spans="2:7" x14ac:dyDescent="0.25">
      <c r="B755" s="211">
        <v>41412</v>
      </c>
      <c r="C755" s="205" t="s">
        <v>515</v>
      </c>
      <c r="D755" s="205" t="s">
        <v>491</v>
      </c>
      <c r="E755" s="205" t="s">
        <v>485</v>
      </c>
      <c r="F755" s="207">
        <v>568</v>
      </c>
      <c r="G755" s="208">
        <v>607</v>
      </c>
    </row>
    <row r="756" spans="2:7" x14ac:dyDescent="0.25">
      <c r="B756" s="211">
        <v>41344</v>
      </c>
      <c r="C756" s="205" t="s">
        <v>510</v>
      </c>
      <c r="D756" s="205" t="s">
        <v>484</v>
      </c>
      <c r="E756" s="205" t="s">
        <v>492</v>
      </c>
      <c r="F756" s="207">
        <v>6724</v>
      </c>
      <c r="G756" s="208">
        <v>7641</v>
      </c>
    </row>
    <row r="757" spans="2:7" x14ac:dyDescent="0.25">
      <c r="B757" s="211">
        <v>41449</v>
      </c>
      <c r="C757" s="205" t="s">
        <v>510</v>
      </c>
      <c r="D757" s="205" t="s">
        <v>488</v>
      </c>
      <c r="E757" s="205" t="s">
        <v>494</v>
      </c>
      <c r="F757" s="207">
        <v>6180</v>
      </c>
      <c r="G757" s="208">
        <v>6610</v>
      </c>
    </row>
    <row r="758" spans="2:7" x14ac:dyDescent="0.25">
      <c r="B758" s="211">
        <v>41603</v>
      </c>
      <c r="C758" s="205" t="s">
        <v>512</v>
      </c>
      <c r="D758" s="205" t="s">
        <v>484</v>
      </c>
      <c r="E758" s="205" t="s">
        <v>495</v>
      </c>
      <c r="F758" s="207">
        <v>4281</v>
      </c>
      <c r="G758" s="208">
        <v>9955</v>
      </c>
    </row>
    <row r="759" spans="2:7" x14ac:dyDescent="0.25">
      <c r="B759" s="211">
        <v>40988</v>
      </c>
      <c r="C759" s="205" t="s">
        <v>513</v>
      </c>
      <c r="D759" s="205" t="s">
        <v>490</v>
      </c>
      <c r="E759" s="205" t="s">
        <v>492</v>
      </c>
      <c r="F759" s="207">
        <v>877</v>
      </c>
      <c r="G759" s="208">
        <v>1595</v>
      </c>
    </row>
    <row r="760" spans="2:7" x14ac:dyDescent="0.25">
      <c r="B760" s="211">
        <v>41121</v>
      </c>
      <c r="C760" s="205" t="s">
        <v>512</v>
      </c>
      <c r="D760" s="205" t="s">
        <v>490</v>
      </c>
      <c r="E760" s="205" t="s">
        <v>492</v>
      </c>
      <c r="F760" s="207">
        <v>2831</v>
      </c>
      <c r="G760" s="208">
        <v>4798</v>
      </c>
    </row>
    <row r="761" spans="2:7" x14ac:dyDescent="0.25">
      <c r="B761" s="211">
        <v>41317</v>
      </c>
      <c r="C761" s="205" t="s">
        <v>514</v>
      </c>
      <c r="D761" s="205" t="s">
        <v>488</v>
      </c>
      <c r="E761" s="205" t="s">
        <v>487</v>
      </c>
      <c r="F761" s="207">
        <v>6956</v>
      </c>
      <c r="G761" s="208">
        <v>7439</v>
      </c>
    </row>
    <row r="762" spans="2:7" x14ac:dyDescent="0.25">
      <c r="B762" s="211">
        <v>41524</v>
      </c>
      <c r="C762" s="205" t="s">
        <v>512</v>
      </c>
      <c r="D762" s="205" t="s">
        <v>484</v>
      </c>
      <c r="E762" s="205" t="s">
        <v>492</v>
      </c>
      <c r="F762" s="207">
        <v>7884</v>
      </c>
      <c r="G762" s="208">
        <v>8432</v>
      </c>
    </row>
    <row r="763" spans="2:7" x14ac:dyDescent="0.25">
      <c r="B763" s="211">
        <v>41038</v>
      </c>
      <c r="C763" s="205" t="s">
        <v>515</v>
      </c>
      <c r="D763" s="205" t="s">
        <v>490</v>
      </c>
      <c r="E763" s="205" t="s">
        <v>487</v>
      </c>
      <c r="F763" s="207">
        <v>4285</v>
      </c>
      <c r="G763" s="208">
        <v>5714</v>
      </c>
    </row>
    <row r="764" spans="2:7" x14ac:dyDescent="0.25">
      <c r="B764" s="211">
        <v>41199</v>
      </c>
      <c r="C764" s="205" t="s">
        <v>511</v>
      </c>
      <c r="D764" s="205" t="s">
        <v>490</v>
      </c>
      <c r="E764" s="205" t="s">
        <v>489</v>
      </c>
      <c r="F764" s="207">
        <v>2488</v>
      </c>
      <c r="G764" s="208">
        <v>2661</v>
      </c>
    </row>
    <row r="765" spans="2:7" x14ac:dyDescent="0.25">
      <c r="B765" s="211">
        <v>40961</v>
      </c>
      <c r="C765" s="205" t="s">
        <v>510</v>
      </c>
      <c r="D765" s="205" t="s">
        <v>486</v>
      </c>
      <c r="E765" s="205" t="s">
        <v>495</v>
      </c>
      <c r="F765" s="207">
        <v>5713</v>
      </c>
      <c r="G765" s="208">
        <v>9850</v>
      </c>
    </row>
    <row r="766" spans="2:7" x14ac:dyDescent="0.25">
      <c r="B766" s="211">
        <v>40947</v>
      </c>
      <c r="C766" s="205" t="s">
        <v>511</v>
      </c>
      <c r="D766" s="205" t="s">
        <v>491</v>
      </c>
      <c r="E766" s="205" t="s">
        <v>494</v>
      </c>
      <c r="F766" s="207">
        <v>6765</v>
      </c>
      <c r="G766" s="208">
        <v>7235</v>
      </c>
    </row>
    <row r="767" spans="2:7" x14ac:dyDescent="0.25">
      <c r="B767" s="211">
        <v>40957</v>
      </c>
      <c r="C767" s="205" t="s">
        <v>513</v>
      </c>
      <c r="D767" s="205" t="s">
        <v>490</v>
      </c>
      <c r="E767" s="205" t="s">
        <v>487</v>
      </c>
      <c r="F767" s="207">
        <v>2550</v>
      </c>
      <c r="G767" s="208">
        <v>5666</v>
      </c>
    </row>
    <row r="768" spans="2:7" x14ac:dyDescent="0.25">
      <c r="B768" s="211">
        <v>41170</v>
      </c>
      <c r="C768" s="205" t="s">
        <v>511</v>
      </c>
      <c r="D768" s="205" t="s">
        <v>486</v>
      </c>
      <c r="E768" s="205" t="s">
        <v>487</v>
      </c>
      <c r="F768" s="207">
        <v>3339</v>
      </c>
      <c r="G768" s="208">
        <v>7420</v>
      </c>
    </row>
    <row r="769" spans="2:7" x14ac:dyDescent="0.25">
      <c r="B769" s="211">
        <v>41562</v>
      </c>
      <c r="C769" s="205" t="s">
        <v>512</v>
      </c>
      <c r="D769" s="205" t="s">
        <v>491</v>
      </c>
      <c r="E769" s="205" t="s">
        <v>485</v>
      </c>
      <c r="F769" s="207">
        <v>926</v>
      </c>
      <c r="G769" s="208">
        <v>2058</v>
      </c>
    </row>
    <row r="770" spans="2:7" x14ac:dyDescent="0.25">
      <c r="B770" s="211">
        <v>41502</v>
      </c>
      <c r="C770" s="205" t="s">
        <v>513</v>
      </c>
      <c r="D770" s="205" t="s">
        <v>488</v>
      </c>
      <c r="E770" s="205" t="s">
        <v>495</v>
      </c>
      <c r="F770" s="207">
        <v>4346</v>
      </c>
      <c r="G770" s="208">
        <v>5794</v>
      </c>
    </row>
    <row r="771" spans="2:7" x14ac:dyDescent="0.25">
      <c r="B771" s="211">
        <v>41530</v>
      </c>
      <c r="C771" s="205" t="s">
        <v>510</v>
      </c>
      <c r="D771" s="205" t="s">
        <v>491</v>
      </c>
      <c r="E771" s="205" t="s">
        <v>494</v>
      </c>
      <c r="F771" s="207">
        <v>2812</v>
      </c>
      <c r="G771" s="208">
        <v>7599</v>
      </c>
    </row>
    <row r="772" spans="2:7" x14ac:dyDescent="0.25">
      <c r="B772" s="211">
        <v>40934</v>
      </c>
      <c r="C772" s="205" t="s">
        <v>512</v>
      </c>
      <c r="D772" s="205" t="s">
        <v>493</v>
      </c>
      <c r="E772" s="205" t="s">
        <v>489</v>
      </c>
      <c r="F772" s="207">
        <v>6226</v>
      </c>
      <c r="G772" s="208">
        <v>9155</v>
      </c>
    </row>
    <row r="773" spans="2:7" x14ac:dyDescent="0.25">
      <c r="B773" s="211">
        <v>41434</v>
      </c>
      <c r="C773" s="205" t="s">
        <v>515</v>
      </c>
      <c r="D773" s="205" t="s">
        <v>488</v>
      </c>
      <c r="E773" s="205" t="s">
        <v>489</v>
      </c>
      <c r="F773" s="207">
        <v>2479</v>
      </c>
      <c r="G773" s="208">
        <v>4201</v>
      </c>
    </row>
    <row r="774" spans="2:7" x14ac:dyDescent="0.25">
      <c r="B774" s="211">
        <v>41239</v>
      </c>
      <c r="C774" s="205" t="s">
        <v>512</v>
      </c>
      <c r="D774" s="205" t="s">
        <v>488</v>
      </c>
      <c r="E774" s="205" t="s">
        <v>494</v>
      </c>
      <c r="F774" s="207">
        <v>3184</v>
      </c>
      <c r="G774" s="208">
        <v>7406</v>
      </c>
    </row>
    <row r="775" spans="2:7" x14ac:dyDescent="0.25">
      <c r="B775" s="211">
        <v>41155</v>
      </c>
      <c r="C775" s="205" t="s">
        <v>510</v>
      </c>
      <c r="D775" s="205" t="s">
        <v>486</v>
      </c>
      <c r="E775" s="205" t="s">
        <v>494</v>
      </c>
      <c r="F775" s="207">
        <v>610</v>
      </c>
      <c r="G775" s="208">
        <v>1356</v>
      </c>
    </row>
    <row r="776" spans="2:7" x14ac:dyDescent="0.25">
      <c r="B776" s="211">
        <v>41410</v>
      </c>
      <c r="C776" s="205" t="s">
        <v>514</v>
      </c>
      <c r="D776" s="205" t="s">
        <v>488</v>
      </c>
      <c r="E776" s="205" t="s">
        <v>492</v>
      </c>
      <c r="F776" s="207">
        <v>2888</v>
      </c>
      <c r="G776" s="208">
        <v>4979</v>
      </c>
    </row>
    <row r="777" spans="2:7" x14ac:dyDescent="0.25">
      <c r="B777" s="211">
        <v>41244</v>
      </c>
      <c r="C777" s="205" t="s">
        <v>515</v>
      </c>
      <c r="D777" s="205" t="s">
        <v>493</v>
      </c>
      <c r="E777" s="205" t="s">
        <v>494</v>
      </c>
      <c r="F777" s="207">
        <v>7115</v>
      </c>
      <c r="G777" s="208">
        <v>8086</v>
      </c>
    </row>
    <row r="778" spans="2:7" x14ac:dyDescent="0.25">
      <c r="B778" s="211">
        <v>41550</v>
      </c>
      <c r="C778" s="205" t="s">
        <v>513</v>
      </c>
      <c r="D778" s="205" t="s">
        <v>484</v>
      </c>
      <c r="E778" s="205" t="s">
        <v>494</v>
      </c>
      <c r="F778" s="207">
        <v>2775</v>
      </c>
      <c r="G778" s="208">
        <v>6453</v>
      </c>
    </row>
    <row r="779" spans="2:7" x14ac:dyDescent="0.25">
      <c r="B779" s="211">
        <v>41270</v>
      </c>
      <c r="C779" s="205" t="s">
        <v>512</v>
      </c>
      <c r="D779" s="205" t="s">
        <v>491</v>
      </c>
      <c r="E779" s="205" t="s">
        <v>494</v>
      </c>
      <c r="F779" s="207">
        <v>6101</v>
      </c>
      <c r="G779" s="208">
        <v>8972</v>
      </c>
    </row>
    <row r="780" spans="2:7" x14ac:dyDescent="0.25">
      <c r="B780" s="211">
        <v>41149</v>
      </c>
      <c r="C780" s="205" t="s">
        <v>514</v>
      </c>
      <c r="D780" s="205" t="s">
        <v>484</v>
      </c>
      <c r="E780" s="205" t="s">
        <v>495</v>
      </c>
      <c r="F780" s="207">
        <v>7899</v>
      </c>
      <c r="G780" s="208">
        <v>8976</v>
      </c>
    </row>
    <row r="781" spans="2:7" x14ac:dyDescent="0.25">
      <c r="B781" s="211">
        <v>41602</v>
      </c>
      <c r="C781" s="205" t="s">
        <v>510</v>
      </c>
      <c r="D781" s="205" t="s">
        <v>491</v>
      </c>
      <c r="E781" s="205" t="s">
        <v>494</v>
      </c>
      <c r="F781" s="207">
        <v>2959</v>
      </c>
      <c r="G781" s="208">
        <v>5102</v>
      </c>
    </row>
    <row r="782" spans="2:7" x14ac:dyDescent="0.25">
      <c r="B782" s="211">
        <v>41021</v>
      </c>
      <c r="C782" s="205" t="s">
        <v>511</v>
      </c>
      <c r="D782" s="205" t="s">
        <v>488</v>
      </c>
      <c r="E782" s="205" t="s">
        <v>495</v>
      </c>
      <c r="F782" s="207">
        <v>3211</v>
      </c>
      <c r="G782" s="208">
        <v>7467</v>
      </c>
    </row>
    <row r="783" spans="2:7" x14ac:dyDescent="0.25">
      <c r="B783" s="211">
        <v>41261</v>
      </c>
      <c r="C783" s="205" t="s">
        <v>514</v>
      </c>
      <c r="D783" s="205" t="s">
        <v>490</v>
      </c>
      <c r="E783" s="205" t="s">
        <v>489</v>
      </c>
      <c r="F783" s="207">
        <v>758</v>
      </c>
      <c r="G783" s="208">
        <v>1763</v>
      </c>
    </row>
    <row r="784" spans="2:7" x14ac:dyDescent="0.25">
      <c r="B784" s="211">
        <v>41637</v>
      </c>
      <c r="C784" s="205" t="s">
        <v>512</v>
      </c>
      <c r="D784" s="205" t="s">
        <v>488</v>
      </c>
      <c r="E784" s="205" t="s">
        <v>494</v>
      </c>
      <c r="F784" s="207">
        <v>5623</v>
      </c>
      <c r="G784" s="208">
        <v>9530</v>
      </c>
    </row>
    <row r="785" spans="2:7" x14ac:dyDescent="0.25">
      <c r="B785" s="211">
        <v>41356</v>
      </c>
      <c r="C785" s="205" t="s">
        <v>512</v>
      </c>
      <c r="D785" s="205" t="s">
        <v>488</v>
      </c>
      <c r="E785" s="205" t="s">
        <v>492</v>
      </c>
      <c r="F785" s="207">
        <v>5257</v>
      </c>
      <c r="G785" s="208">
        <v>8909</v>
      </c>
    </row>
    <row r="786" spans="2:7" x14ac:dyDescent="0.25">
      <c r="B786" s="211">
        <v>41565</v>
      </c>
      <c r="C786" s="205" t="s">
        <v>515</v>
      </c>
      <c r="D786" s="205" t="s">
        <v>484</v>
      </c>
      <c r="E786" s="205" t="s">
        <v>494</v>
      </c>
      <c r="F786" s="207">
        <v>428</v>
      </c>
      <c r="G786" s="208">
        <v>629</v>
      </c>
    </row>
    <row r="787" spans="2:7" x14ac:dyDescent="0.25">
      <c r="B787" s="211">
        <v>41116</v>
      </c>
      <c r="C787" s="205" t="s">
        <v>512</v>
      </c>
      <c r="D787" s="205" t="s">
        <v>484</v>
      </c>
      <c r="E787" s="205" t="s">
        <v>495</v>
      </c>
      <c r="F787" s="207">
        <v>3914</v>
      </c>
      <c r="G787" s="208">
        <v>5219</v>
      </c>
    </row>
    <row r="788" spans="2:7" x14ac:dyDescent="0.25">
      <c r="B788" s="211">
        <v>41028</v>
      </c>
      <c r="C788" s="205" t="s">
        <v>514</v>
      </c>
      <c r="D788" s="205" t="s">
        <v>491</v>
      </c>
      <c r="E788" s="205" t="s">
        <v>487</v>
      </c>
      <c r="F788" s="207">
        <v>2714</v>
      </c>
      <c r="G788" s="208">
        <v>3992</v>
      </c>
    </row>
    <row r="789" spans="2:7" x14ac:dyDescent="0.25">
      <c r="B789" s="211">
        <v>41272</v>
      </c>
      <c r="C789" s="205" t="s">
        <v>512</v>
      </c>
      <c r="D789" s="205" t="s">
        <v>493</v>
      </c>
      <c r="E789" s="205" t="s">
        <v>487</v>
      </c>
      <c r="F789" s="207">
        <v>2768</v>
      </c>
      <c r="G789" s="208">
        <v>3145</v>
      </c>
    </row>
    <row r="790" spans="2:7" x14ac:dyDescent="0.25">
      <c r="B790" s="211">
        <v>41229</v>
      </c>
      <c r="C790" s="205" t="s">
        <v>514</v>
      </c>
      <c r="D790" s="205" t="s">
        <v>488</v>
      </c>
      <c r="E790" s="205" t="s">
        <v>489</v>
      </c>
      <c r="F790" s="207">
        <v>4919</v>
      </c>
      <c r="G790" s="208">
        <v>8944</v>
      </c>
    </row>
    <row r="791" spans="2:7" x14ac:dyDescent="0.25">
      <c r="B791" s="211">
        <v>41147</v>
      </c>
      <c r="C791" s="205" t="s">
        <v>513</v>
      </c>
      <c r="D791" s="205" t="s">
        <v>491</v>
      </c>
      <c r="E791" s="205" t="s">
        <v>485</v>
      </c>
      <c r="F791" s="207">
        <v>1042</v>
      </c>
      <c r="G791" s="208">
        <v>2815</v>
      </c>
    </row>
    <row r="792" spans="2:7" x14ac:dyDescent="0.25">
      <c r="B792" s="211">
        <v>41458</v>
      </c>
      <c r="C792" s="205" t="s">
        <v>511</v>
      </c>
      <c r="D792" s="205" t="s">
        <v>490</v>
      </c>
      <c r="E792" s="205" t="s">
        <v>487</v>
      </c>
      <c r="F792" s="207">
        <v>3141</v>
      </c>
      <c r="G792" s="208">
        <v>5711</v>
      </c>
    </row>
    <row r="793" spans="2:7" x14ac:dyDescent="0.25">
      <c r="B793" s="211">
        <v>41245</v>
      </c>
      <c r="C793" s="205" t="s">
        <v>511</v>
      </c>
      <c r="D793" s="205" t="s">
        <v>490</v>
      </c>
      <c r="E793" s="205" t="s">
        <v>492</v>
      </c>
      <c r="F793" s="207">
        <v>3290</v>
      </c>
      <c r="G793" s="208">
        <v>5673</v>
      </c>
    </row>
    <row r="794" spans="2:7" x14ac:dyDescent="0.25">
      <c r="B794" s="211">
        <v>41418</v>
      </c>
      <c r="C794" s="205" t="s">
        <v>515</v>
      </c>
      <c r="D794" s="205" t="s">
        <v>484</v>
      </c>
      <c r="E794" s="205" t="s">
        <v>489</v>
      </c>
      <c r="F794" s="207">
        <v>3591</v>
      </c>
      <c r="G794" s="208">
        <v>5281</v>
      </c>
    </row>
    <row r="795" spans="2:7" x14ac:dyDescent="0.25">
      <c r="B795" s="211">
        <v>41226</v>
      </c>
      <c r="C795" s="205" t="s">
        <v>512</v>
      </c>
      <c r="D795" s="205" t="s">
        <v>493</v>
      </c>
      <c r="E795" s="205" t="s">
        <v>492</v>
      </c>
      <c r="F795" s="207">
        <v>3654</v>
      </c>
      <c r="G795" s="208">
        <v>9875</v>
      </c>
    </row>
    <row r="796" spans="2:7" x14ac:dyDescent="0.25">
      <c r="B796" s="211">
        <v>41482</v>
      </c>
      <c r="C796" s="205" t="s">
        <v>513</v>
      </c>
      <c r="D796" s="205" t="s">
        <v>486</v>
      </c>
      <c r="E796" s="205" t="s">
        <v>489</v>
      </c>
      <c r="F796" s="207">
        <v>2807</v>
      </c>
      <c r="G796" s="208">
        <v>5104</v>
      </c>
    </row>
    <row r="797" spans="2:7" x14ac:dyDescent="0.25">
      <c r="B797" s="211">
        <v>41118</v>
      </c>
      <c r="C797" s="205" t="s">
        <v>511</v>
      </c>
      <c r="D797" s="205" t="s">
        <v>486</v>
      </c>
      <c r="E797" s="205" t="s">
        <v>489</v>
      </c>
      <c r="F797" s="207">
        <v>4021</v>
      </c>
      <c r="G797" s="208">
        <v>8935</v>
      </c>
    </row>
    <row r="798" spans="2:7" x14ac:dyDescent="0.25">
      <c r="B798" s="211">
        <v>41622</v>
      </c>
      <c r="C798" s="205" t="s">
        <v>515</v>
      </c>
      <c r="D798" s="205" t="s">
        <v>484</v>
      </c>
      <c r="E798" s="205" t="s">
        <v>487</v>
      </c>
      <c r="F798" s="207">
        <v>700</v>
      </c>
      <c r="G798" s="208">
        <v>1206</v>
      </c>
    </row>
    <row r="799" spans="2:7" x14ac:dyDescent="0.25">
      <c r="B799" s="211">
        <v>41525</v>
      </c>
      <c r="C799" s="205" t="s">
        <v>512</v>
      </c>
      <c r="D799" s="205" t="s">
        <v>491</v>
      </c>
      <c r="E799" s="205" t="s">
        <v>494</v>
      </c>
      <c r="F799" s="207">
        <v>1908</v>
      </c>
      <c r="G799" s="208">
        <v>4436</v>
      </c>
    </row>
    <row r="800" spans="2:7" x14ac:dyDescent="0.25">
      <c r="B800" s="211">
        <v>40917</v>
      </c>
      <c r="C800" s="205" t="s">
        <v>510</v>
      </c>
      <c r="D800" s="205" t="s">
        <v>484</v>
      </c>
      <c r="E800" s="205" t="s">
        <v>485</v>
      </c>
      <c r="F800" s="207">
        <v>1223</v>
      </c>
      <c r="G800" s="208">
        <v>1630</v>
      </c>
    </row>
    <row r="801" spans="2:7" x14ac:dyDescent="0.25">
      <c r="B801" s="211">
        <v>41496</v>
      </c>
      <c r="C801" s="205" t="s">
        <v>510</v>
      </c>
      <c r="D801" s="205" t="s">
        <v>490</v>
      </c>
      <c r="E801" s="205" t="s">
        <v>489</v>
      </c>
      <c r="F801" s="207">
        <v>944</v>
      </c>
      <c r="G801" s="208">
        <v>2552</v>
      </c>
    </row>
    <row r="802" spans="2:7" x14ac:dyDescent="0.25">
      <c r="B802" s="211">
        <v>41217</v>
      </c>
      <c r="C802" s="205" t="s">
        <v>512</v>
      </c>
      <c r="D802" s="205" t="s">
        <v>491</v>
      </c>
      <c r="E802" s="205" t="s">
        <v>487</v>
      </c>
      <c r="F802" s="207">
        <v>5753</v>
      </c>
      <c r="G802" s="208">
        <v>9920</v>
      </c>
    </row>
    <row r="803" spans="2:7" x14ac:dyDescent="0.25">
      <c r="B803" s="211">
        <v>41554</v>
      </c>
      <c r="C803" s="205" t="s">
        <v>515</v>
      </c>
      <c r="D803" s="205" t="s">
        <v>484</v>
      </c>
      <c r="E803" s="205" t="s">
        <v>492</v>
      </c>
      <c r="F803" s="207">
        <v>5418</v>
      </c>
      <c r="G803" s="208">
        <v>9341</v>
      </c>
    </row>
    <row r="804" spans="2:7" x14ac:dyDescent="0.25">
      <c r="B804" s="211">
        <v>41002</v>
      </c>
      <c r="C804" s="205" t="s">
        <v>515</v>
      </c>
      <c r="D804" s="205" t="s">
        <v>493</v>
      </c>
      <c r="E804" s="205" t="s">
        <v>489</v>
      </c>
      <c r="F804" s="207">
        <v>219</v>
      </c>
      <c r="G804" s="208">
        <v>322</v>
      </c>
    </row>
    <row r="805" spans="2:7" x14ac:dyDescent="0.25">
      <c r="B805" s="211">
        <v>41234</v>
      </c>
      <c r="C805" s="205" t="s">
        <v>510</v>
      </c>
      <c r="D805" s="205" t="s">
        <v>484</v>
      </c>
      <c r="E805" s="205" t="s">
        <v>487</v>
      </c>
      <c r="F805" s="207">
        <v>397</v>
      </c>
      <c r="G805" s="208">
        <v>1073</v>
      </c>
    </row>
    <row r="806" spans="2:7" x14ac:dyDescent="0.25">
      <c r="B806" s="211">
        <v>41137</v>
      </c>
      <c r="C806" s="205" t="s">
        <v>510</v>
      </c>
      <c r="D806" s="205" t="s">
        <v>490</v>
      </c>
      <c r="E806" s="205" t="s">
        <v>492</v>
      </c>
      <c r="F806" s="207">
        <v>5014</v>
      </c>
      <c r="G806" s="208">
        <v>5698</v>
      </c>
    </row>
    <row r="807" spans="2:7" x14ac:dyDescent="0.25">
      <c r="B807" s="211">
        <v>41261</v>
      </c>
      <c r="C807" s="205" t="s">
        <v>515</v>
      </c>
      <c r="D807" s="205" t="s">
        <v>488</v>
      </c>
      <c r="E807" s="205" t="s">
        <v>489</v>
      </c>
      <c r="F807" s="207">
        <v>4920</v>
      </c>
      <c r="G807" s="208">
        <v>8483</v>
      </c>
    </row>
    <row r="808" spans="2:7" x14ac:dyDescent="0.25">
      <c r="B808" s="211">
        <v>40930</v>
      </c>
      <c r="C808" s="205" t="s">
        <v>515</v>
      </c>
      <c r="D808" s="205" t="s">
        <v>493</v>
      </c>
      <c r="E808" s="205" t="s">
        <v>485</v>
      </c>
      <c r="F808" s="207">
        <v>2133</v>
      </c>
      <c r="G808" s="208">
        <v>2281</v>
      </c>
    </row>
    <row r="809" spans="2:7" x14ac:dyDescent="0.25">
      <c r="B809" s="211">
        <v>41091</v>
      </c>
      <c r="C809" s="205" t="s">
        <v>510</v>
      </c>
      <c r="D809" s="205" t="s">
        <v>484</v>
      </c>
      <c r="E809" s="205" t="s">
        <v>495</v>
      </c>
      <c r="F809" s="207">
        <v>2448</v>
      </c>
      <c r="G809" s="208">
        <v>2619</v>
      </c>
    </row>
    <row r="810" spans="2:7" x14ac:dyDescent="0.25">
      <c r="B810" s="211">
        <v>41589</v>
      </c>
      <c r="C810" s="205" t="s">
        <v>512</v>
      </c>
      <c r="D810" s="205" t="s">
        <v>486</v>
      </c>
      <c r="E810" s="205" t="s">
        <v>485</v>
      </c>
      <c r="F810" s="207">
        <v>1804</v>
      </c>
      <c r="G810" s="208">
        <v>4875</v>
      </c>
    </row>
    <row r="811" spans="2:7" x14ac:dyDescent="0.25">
      <c r="B811" s="211">
        <v>41335</v>
      </c>
      <c r="C811" s="205" t="s">
        <v>511</v>
      </c>
      <c r="D811" s="205" t="s">
        <v>486</v>
      </c>
      <c r="E811" s="205" t="s">
        <v>489</v>
      </c>
      <c r="F811" s="207">
        <v>4427</v>
      </c>
      <c r="G811" s="208">
        <v>7504</v>
      </c>
    </row>
    <row r="812" spans="2:7" x14ac:dyDescent="0.25">
      <c r="B812" s="211">
        <v>41333</v>
      </c>
      <c r="C812" s="205" t="s">
        <v>512</v>
      </c>
      <c r="D812" s="205" t="s">
        <v>493</v>
      </c>
      <c r="E812" s="205" t="s">
        <v>489</v>
      </c>
      <c r="F812" s="207">
        <v>213</v>
      </c>
      <c r="G812" s="208">
        <v>496</v>
      </c>
    </row>
    <row r="813" spans="2:7" x14ac:dyDescent="0.25">
      <c r="B813" s="211">
        <v>41269</v>
      </c>
      <c r="C813" s="205" t="s">
        <v>511</v>
      </c>
      <c r="D813" s="205" t="s">
        <v>491</v>
      </c>
      <c r="E813" s="205" t="s">
        <v>494</v>
      </c>
      <c r="F813" s="207">
        <v>8599</v>
      </c>
      <c r="G813" s="208">
        <v>9196</v>
      </c>
    </row>
    <row r="814" spans="2:7" x14ac:dyDescent="0.25">
      <c r="B814" s="211">
        <v>41314</v>
      </c>
      <c r="C814" s="205" t="s">
        <v>512</v>
      </c>
      <c r="D814" s="205" t="s">
        <v>493</v>
      </c>
      <c r="E814" s="205" t="s">
        <v>487</v>
      </c>
      <c r="F814" s="207">
        <v>1836</v>
      </c>
      <c r="G814" s="208">
        <v>4269</v>
      </c>
    </row>
    <row r="815" spans="2:7" x14ac:dyDescent="0.25">
      <c r="B815" s="211">
        <v>41563</v>
      </c>
      <c r="C815" s="205" t="s">
        <v>511</v>
      </c>
      <c r="D815" s="205" t="s">
        <v>490</v>
      </c>
      <c r="E815" s="205" t="s">
        <v>495</v>
      </c>
      <c r="F815" s="207">
        <v>3395</v>
      </c>
      <c r="G815" s="208">
        <v>7544</v>
      </c>
    </row>
    <row r="816" spans="2:7" x14ac:dyDescent="0.25">
      <c r="B816" s="211">
        <v>41278</v>
      </c>
      <c r="C816" s="205" t="s">
        <v>515</v>
      </c>
      <c r="D816" s="205" t="s">
        <v>488</v>
      </c>
      <c r="E816" s="205" t="s">
        <v>485</v>
      </c>
      <c r="F816" s="207">
        <v>4158</v>
      </c>
      <c r="G816" s="208">
        <v>5544</v>
      </c>
    </row>
    <row r="817" spans="2:7" x14ac:dyDescent="0.25">
      <c r="B817" s="211">
        <v>41547</v>
      </c>
      <c r="C817" s="205" t="s">
        <v>510</v>
      </c>
      <c r="D817" s="205" t="s">
        <v>493</v>
      </c>
      <c r="E817" s="205" t="s">
        <v>489</v>
      </c>
      <c r="F817" s="207">
        <v>2122</v>
      </c>
      <c r="G817" s="208">
        <v>4715</v>
      </c>
    </row>
    <row r="818" spans="2:7" x14ac:dyDescent="0.25">
      <c r="B818" s="211">
        <v>41157</v>
      </c>
      <c r="C818" s="205" t="s">
        <v>510</v>
      </c>
      <c r="D818" s="205" t="s">
        <v>491</v>
      </c>
      <c r="E818" s="205" t="s">
        <v>487</v>
      </c>
      <c r="F818" s="207">
        <v>5487</v>
      </c>
      <c r="G818" s="208">
        <v>5868</v>
      </c>
    </row>
    <row r="819" spans="2:7" x14ac:dyDescent="0.25">
      <c r="B819" s="211">
        <v>41632</v>
      </c>
      <c r="C819" s="205" t="s">
        <v>510</v>
      </c>
      <c r="D819" s="205" t="s">
        <v>486</v>
      </c>
      <c r="E819" s="205" t="s">
        <v>489</v>
      </c>
      <c r="F819" s="207">
        <v>322</v>
      </c>
      <c r="G819" s="208">
        <v>556</v>
      </c>
    </row>
    <row r="820" spans="2:7" x14ac:dyDescent="0.25">
      <c r="B820" s="211">
        <v>40940</v>
      </c>
      <c r="C820" s="205" t="s">
        <v>513</v>
      </c>
      <c r="D820" s="205" t="s">
        <v>491</v>
      </c>
      <c r="E820" s="205" t="s">
        <v>492</v>
      </c>
      <c r="F820" s="207">
        <v>3032</v>
      </c>
      <c r="G820" s="208">
        <v>6737</v>
      </c>
    </row>
    <row r="821" spans="2:7" x14ac:dyDescent="0.25">
      <c r="B821" s="211">
        <v>41266</v>
      </c>
      <c r="C821" s="205" t="s">
        <v>512</v>
      </c>
      <c r="D821" s="205" t="s">
        <v>491</v>
      </c>
      <c r="E821" s="205" t="s">
        <v>492</v>
      </c>
      <c r="F821" s="207">
        <v>7134</v>
      </c>
      <c r="G821" s="208">
        <v>8107</v>
      </c>
    </row>
    <row r="822" spans="2:7" x14ac:dyDescent="0.25">
      <c r="B822" s="211">
        <v>41279</v>
      </c>
      <c r="C822" s="205" t="s">
        <v>513</v>
      </c>
      <c r="D822" s="205" t="s">
        <v>493</v>
      </c>
      <c r="E822" s="205" t="s">
        <v>489</v>
      </c>
      <c r="F822" s="207">
        <v>849</v>
      </c>
      <c r="G822" s="208">
        <v>1887</v>
      </c>
    </row>
    <row r="823" spans="2:7" x14ac:dyDescent="0.25">
      <c r="B823" s="211">
        <v>41426</v>
      </c>
      <c r="C823" s="205" t="s">
        <v>515</v>
      </c>
      <c r="D823" s="205" t="s">
        <v>488</v>
      </c>
      <c r="E823" s="205" t="s">
        <v>495</v>
      </c>
      <c r="F823" s="207">
        <v>297</v>
      </c>
      <c r="G823" s="208">
        <v>539</v>
      </c>
    </row>
    <row r="824" spans="2:7" x14ac:dyDescent="0.25">
      <c r="B824" s="211">
        <v>41002</v>
      </c>
      <c r="C824" s="205" t="s">
        <v>510</v>
      </c>
      <c r="D824" s="205" t="s">
        <v>491</v>
      </c>
      <c r="E824" s="205" t="s">
        <v>487</v>
      </c>
      <c r="F824" s="207">
        <v>7959</v>
      </c>
      <c r="G824" s="208">
        <v>9045</v>
      </c>
    </row>
    <row r="825" spans="2:7" x14ac:dyDescent="0.25">
      <c r="B825" s="211">
        <v>40934</v>
      </c>
      <c r="C825" s="205" t="s">
        <v>514</v>
      </c>
      <c r="D825" s="205" t="s">
        <v>490</v>
      </c>
      <c r="E825" s="205" t="s">
        <v>494</v>
      </c>
      <c r="F825" s="207">
        <v>2612</v>
      </c>
      <c r="G825" s="208">
        <v>3841</v>
      </c>
    </row>
    <row r="826" spans="2:7" x14ac:dyDescent="0.25">
      <c r="B826" s="211">
        <v>41634</v>
      </c>
      <c r="C826" s="205" t="s">
        <v>515</v>
      </c>
      <c r="D826" s="205" t="s">
        <v>486</v>
      </c>
      <c r="E826" s="205" t="s">
        <v>485</v>
      </c>
      <c r="F826" s="207">
        <v>5533</v>
      </c>
      <c r="G826" s="208">
        <v>5918</v>
      </c>
    </row>
    <row r="827" spans="2:7" x14ac:dyDescent="0.25">
      <c r="B827" s="211">
        <v>41601</v>
      </c>
      <c r="C827" s="205" t="s">
        <v>511</v>
      </c>
      <c r="D827" s="205" t="s">
        <v>486</v>
      </c>
      <c r="E827" s="205" t="s">
        <v>494</v>
      </c>
      <c r="F827" s="207">
        <v>3667</v>
      </c>
      <c r="G827" s="208">
        <v>4889</v>
      </c>
    </row>
    <row r="828" spans="2:7" x14ac:dyDescent="0.25">
      <c r="B828" s="211">
        <v>41412</v>
      </c>
      <c r="C828" s="205" t="s">
        <v>515</v>
      </c>
      <c r="D828" s="205" t="s">
        <v>488</v>
      </c>
      <c r="E828" s="205" t="s">
        <v>495</v>
      </c>
      <c r="F828" s="207">
        <v>5309</v>
      </c>
      <c r="G828" s="208">
        <v>9653</v>
      </c>
    </row>
    <row r="829" spans="2:7" x14ac:dyDescent="0.25">
      <c r="B829" s="211">
        <v>41242</v>
      </c>
      <c r="C829" s="205" t="s">
        <v>512</v>
      </c>
      <c r="D829" s="205" t="s">
        <v>488</v>
      </c>
      <c r="E829" s="205" t="s">
        <v>489</v>
      </c>
      <c r="F829" s="207">
        <v>2669</v>
      </c>
      <c r="G829" s="208">
        <v>5932</v>
      </c>
    </row>
    <row r="830" spans="2:7" x14ac:dyDescent="0.25">
      <c r="B830" s="211">
        <v>41229</v>
      </c>
      <c r="C830" s="205" t="s">
        <v>512</v>
      </c>
      <c r="D830" s="205" t="s">
        <v>486</v>
      </c>
      <c r="E830" s="205" t="s">
        <v>489</v>
      </c>
      <c r="F830" s="207">
        <v>816</v>
      </c>
      <c r="G830" s="208">
        <v>1407</v>
      </c>
    </row>
    <row r="831" spans="2:7" x14ac:dyDescent="0.25">
      <c r="B831" s="211">
        <v>41182</v>
      </c>
      <c r="C831" s="205" t="s">
        <v>514</v>
      </c>
      <c r="D831" s="205" t="s">
        <v>490</v>
      </c>
      <c r="E831" s="205" t="s">
        <v>495</v>
      </c>
      <c r="F831" s="207">
        <v>444</v>
      </c>
      <c r="G831" s="208">
        <v>807</v>
      </c>
    </row>
    <row r="832" spans="2:7" x14ac:dyDescent="0.25">
      <c r="B832" s="211">
        <v>41422</v>
      </c>
      <c r="C832" s="205" t="s">
        <v>510</v>
      </c>
      <c r="D832" s="205" t="s">
        <v>493</v>
      </c>
      <c r="E832" s="205" t="s">
        <v>494</v>
      </c>
      <c r="F832" s="207">
        <v>2445</v>
      </c>
      <c r="G832" s="208">
        <v>6609</v>
      </c>
    </row>
    <row r="833" spans="2:7" x14ac:dyDescent="0.25">
      <c r="B833" s="211">
        <v>41202</v>
      </c>
      <c r="C833" s="205" t="s">
        <v>512</v>
      </c>
      <c r="D833" s="205" t="s">
        <v>490</v>
      </c>
      <c r="E833" s="205" t="s">
        <v>494</v>
      </c>
      <c r="F833" s="207">
        <v>5500</v>
      </c>
      <c r="G833" s="208">
        <v>8088</v>
      </c>
    </row>
    <row r="834" spans="2:7" x14ac:dyDescent="0.25">
      <c r="B834" s="211">
        <v>41204</v>
      </c>
      <c r="C834" s="205" t="s">
        <v>510</v>
      </c>
      <c r="D834" s="205" t="s">
        <v>486</v>
      </c>
      <c r="E834" s="205" t="s">
        <v>489</v>
      </c>
      <c r="F834" s="207">
        <v>114</v>
      </c>
      <c r="G834" s="208">
        <v>122</v>
      </c>
    </row>
    <row r="835" spans="2:7" x14ac:dyDescent="0.25">
      <c r="B835" s="211">
        <v>41242</v>
      </c>
      <c r="C835" s="205" t="s">
        <v>514</v>
      </c>
      <c r="D835" s="205" t="s">
        <v>491</v>
      </c>
      <c r="E835" s="205" t="s">
        <v>492</v>
      </c>
      <c r="F835" s="207">
        <v>2963</v>
      </c>
      <c r="G835" s="208">
        <v>5108</v>
      </c>
    </row>
    <row r="836" spans="2:7" x14ac:dyDescent="0.25">
      <c r="B836" s="211">
        <v>41510</v>
      </c>
      <c r="C836" s="205" t="s">
        <v>510</v>
      </c>
      <c r="D836" s="205" t="s">
        <v>493</v>
      </c>
      <c r="E836" s="205" t="s">
        <v>495</v>
      </c>
      <c r="F836" s="207">
        <v>924</v>
      </c>
      <c r="G836" s="208">
        <v>1050</v>
      </c>
    </row>
    <row r="837" spans="2:7" x14ac:dyDescent="0.25">
      <c r="B837" s="211">
        <v>41608</v>
      </c>
      <c r="C837" s="205" t="s">
        <v>510</v>
      </c>
      <c r="D837" s="205" t="s">
        <v>484</v>
      </c>
      <c r="E837" s="205" t="s">
        <v>495</v>
      </c>
      <c r="F837" s="207">
        <v>6499</v>
      </c>
      <c r="G837" s="208">
        <v>6951</v>
      </c>
    </row>
    <row r="838" spans="2:7" x14ac:dyDescent="0.25">
      <c r="B838" s="211">
        <v>41002</v>
      </c>
      <c r="C838" s="205" t="s">
        <v>511</v>
      </c>
      <c r="D838" s="205" t="s">
        <v>488</v>
      </c>
      <c r="E838" s="205" t="s">
        <v>489</v>
      </c>
      <c r="F838" s="207">
        <v>8792</v>
      </c>
      <c r="G838" s="208">
        <v>9991</v>
      </c>
    </row>
    <row r="839" spans="2:7" x14ac:dyDescent="0.25">
      <c r="B839" s="211">
        <v>41482</v>
      </c>
      <c r="C839" s="205" t="s">
        <v>511</v>
      </c>
      <c r="D839" s="205" t="s">
        <v>484</v>
      </c>
      <c r="E839" s="205" t="s">
        <v>495</v>
      </c>
      <c r="F839" s="207">
        <v>7079</v>
      </c>
      <c r="G839" s="208">
        <v>7571</v>
      </c>
    </row>
    <row r="840" spans="2:7" x14ac:dyDescent="0.25">
      <c r="B840" s="211">
        <v>41376</v>
      </c>
      <c r="C840" s="205" t="s">
        <v>515</v>
      </c>
      <c r="D840" s="205" t="s">
        <v>488</v>
      </c>
      <c r="E840" s="205" t="s">
        <v>492</v>
      </c>
      <c r="F840" s="207">
        <v>3454</v>
      </c>
      <c r="G840" s="208">
        <v>5955</v>
      </c>
    </row>
    <row r="841" spans="2:7" x14ac:dyDescent="0.25">
      <c r="B841" s="211">
        <v>41452</v>
      </c>
      <c r="C841" s="205" t="s">
        <v>512</v>
      </c>
      <c r="D841" s="205" t="s">
        <v>491</v>
      </c>
      <c r="E841" s="205" t="s">
        <v>485</v>
      </c>
      <c r="F841" s="207">
        <v>2181</v>
      </c>
      <c r="G841" s="208">
        <v>2908</v>
      </c>
    </row>
    <row r="842" spans="2:7" x14ac:dyDescent="0.25">
      <c r="B842" s="211">
        <v>41378</v>
      </c>
      <c r="C842" s="205" t="s">
        <v>511</v>
      </c>
      <c r="D842" s="205" t="s">
        <v>490</v>
      </c>
      <c r="E842" s="205" t="s">
        <v>492</v>
      </c>
      <c r="F842" s="207">
        <v>5082</v>
      </c>
      <c r="G842" s="208">
        <v>7474</v>
      </c>
    </row>
    <row r="843" spans="2:7" x14ac:dyDescent="0.25">
      <c r="B843" s="211">
        <v>41186</v>
      </c>
      <c r="C843" s="205" t="s">
        <v>513</v>
      </c>
      <c r="D843" s="205" t="s">
        <v>488</v>
      </c>
      <c r="E843" s="205" t="s">
        <v>487</v>
      </c>
      <c r="F843" s="207">
        <v>3640</v>
      </c>
      <c r="G843" s="208">
        <v>9839</v>
      </c>
    </row>
    <row r="844" spans="2:7" x14ac:dyDescent="0.25">
      <c r="B844" s="211">
        <v>41604</v>
      </c>
      <c r="C844" s="205" t="s">
        <v>512</v>
      </c>
      <c r="D844" s="205" t="s">
        <v>484</v>
      </c>
      <c r="E844" s="205" t="s">
        <v>494</v>
      </c>
      <c r="F844" s="207">
        <v>3239</v>
      </c>
      <c r="G844" s="208">
        <v>3464</v>
      </c>
    </row>
    <row r="845" spans="2:7" x14ac:dyDescent="0.25">
      <c r="B845" s="211">
        <v>41051</v>
      </c>
      <c r="C845" s="205" t="s">
        <v>515</v>
      </c>
      <c r="D845" s="205" t="s">
        <v>493</v>
      </c>
      <c r="E845" s="205" t="s">
        <v>495</v>
      </c>
      <c r="F845" s="207">
        <v>6011</v>
      </c>
      <c r="G845" s="208">
        <v>8840</v>
      </c>
    </row>
    <row r="846" spans="2:7" x14ac:dyDescent="0.25">
      <c r="B846" s="211">
        <v>41489</v>
      </c>
      <c r="C846" s="205" t="s">
        <v>512</v>
      </c>
      <c r="D846" s="205" t="s">
        <v>486</v>
      </c>
      <c r="E846" s="205" t="s">
        <v>494</v>
      </c>
      <c r="F846" s="207">
        <v>1272</v>
      </c>
      <c r="G846" s="208">
        <v>2826</v>
      </c>
    </row>
    <row r="847" spans="2:7" x14ac:dyDescent="0.25">
      <c r="B847" s="211">
        <v>41099</v>
      </c>
      <c r="C847" s="205" t="s">
        <v>510</v>
      </c>
      <c r="D847" s="205" t="s">
        <v>491</v>
      </c>
      <c r="E847" s="205" t="s">
        <v>489</v>
      </c>
      <c r="F847" s="207">
        <v>3273</v>
      </c>
      <c r="G847" s="208">
        <v>3720</v>
      </c>
    </row>
    <row r="848" spans="2:7" x14ac:dyDescent="0.25">
      <c r="B848" s="211">
        <v>41008</v>
      </c>
      <c r="C848" s="205" t="s">
        <v>513</v>
      </c>
      <c r="D848" s="205" t="s">
        <v>488</v>
      </c>
      <c r="E848" s="205" t="s">
        <v>495</v>
      </c>
      <c r="F848" s="207">
        <v>1786</v>
      </c>
      <c r="G848" s="208">
        <v>2030</v>
      </c>
    </row>
    <row r="849" spans="2:7" x14ac:dyDescent="0.25">
      <c r="B849" s="211">
        <v>41582</v>
      </c>
      <c r="C849" s="205" t="s">
        <v>513</v>
      </c>
      <c r="D849" s="205" t="s">
        <v>484</v>
      </c>
      <c r="E849" s="205" t="s">
        <v>494</v>
      </c>
      <c r="F849" s="207">
        <v>6525</v>
      </c>
      <c r="G849" s="208">
        <v>8700</v>
      </c>
    </row>
    <row r="850" spans="2:7" x14ac:dyDescent="0.25">
      <c r="B850" s="211">
        <v>41472</v>
      </c>
      <c r="C850" s="205" t="s">
        <v>515</v>
      </c>
      <c r="D850" s="205" t="s">
        <v>488</v>
      </c>
      <c r="E850" s="205" t="s">
        <v>495</v>
      </c>
      <c r="F850" s="207">
        <v>783</v>
      </c>
      <c r="G850" s="208">
        <v>1423</v>
      </c>
    </row>
    <row r="851" spans="2:7" x14ac:dyDescent="0.25">
      <c r="B851" s="211">
        <v>40964</v>
      </c>
      <c r="C851" s="205" t="s">
        <v>512</v>
      </c>
      <c r="D851" s="205" t="s">
        <v>490</v>
      </c>
      <c r="E851" s="205" t="s">
        <v>487</v>
      </c>
      <c r="F851" s="207">
        <v>4072</v>
      </c>
      <c r="G851" s="208">
        <v>6901</v>
      </c>
    </row>
    <row r="852" spans="2:7" x14ac:dyDescent="0.25">
      <c r="B852" s="211">
        <v>41598</v>
      </c>
      <c r="C852" s="205" t="s">
        <v>513</v>
      </c>
      <c r="D852" s="205" t="s">
        <v>493</v>
      </c>
      <c r="E852" s="205" t="s">
        <v>485</v>
      </c>
      <c r="F852" s="207">
        <v>6203</v>
      </c>
      <c r="G852" s="208">
        <v>6634</v>
      </c>
    </row>
    <row r="853" spans="2:7" x14ac:dyDescent="0.25">
      <c r="B853" s="211">
        <v>41537</v>
      </c>
      <c r="C853" s="205" t="s">
        <v>510</v>
      </c>
      <c r="D853" s="205" t="s">
        <v>490</v>
      </c>
      <c r="E853" s="205" t="s">
        <v>495</v>
      </c>
      <c r="F853" s="207">
        <v>1458</v>
      </c>
      <c r="G853" s="208">
        <v>1560</v>
      </c>
    </row>
    <row r="854" spans="2:7" x14ac:dyDescent="0.25">
      <c r="B854" s="211">
        <v>41269</v>
      </c>
      <c r="C854" s="205" t="s">
        <v>512</v>
      </c>
      <c r="D854" s="205" t="s">
        <v>490</v>
      </c>
      <c r="E854" s="205" t="s">
        <v>494</v>
      </c>
      <c r="F854" s="207">
        <v>6262</v>
      </c>
      <c r="G854" s="208">
        <v>8349</v>
      </c>
    </row>
    <row r="855" spans="2:7" x14ac:dyDescent="0.25">
      <c r="B855" s="211">
        <v>41519</v>
      </c>
      <c r="C855" s="205" t="s">
        <v>512</v>
      </c>
      <c r="D855" s="205" t="s">
        <v>484</v>
      </c>
      <c r="E855" s="205" t="s">
        <v>494</v>
      </c>
      <c r="F855" s="207">
        <v>2929</v>
      </c>
      <c r="G855" s="208">
        <v>5326</v>
      </c>
    </row>
    <row r="856" spans="2:7" x14ac:dyDescent="0.25">
      <c r="B856" s="211">
        <v>41612</v>
      </c>
      <c r="C856" s="205" t="s">
        <v>510</v>
      </c>
      <c r="D856" s="205" t="s">
        <v>493</v>
      </c>
      <c r="E856" s="205" t="s">
        <v>489</v>
      </c>
      <c r="F856" s="207">
        <v>4263</v>
      </c>
      <c r="G856" s="208">
        <v>7750</v>
      </c>
    </row>
    <row r="857" spans="2:7" x14ac:dyDescent="0.25">
      <c r="B857" s="211">
        <v>41564</v>
      </c>
      <c r="C857" s="205" t="s">
        <v>510</v>
      </c>
      <c r="D857" s="205" t="s">
        <v>484</v>
      </c>
      <c r="E857" s="205" t="s">
        <v>492</v>
      </c>
      <c r="F857" s="207">
        <v>4317</v>
      </c>
      <c r="G857" s="208">
        <v>4617</v>
      </c>
    </row>
    <row r="858" spans="2:7" x14ac:dyDescent="0.25">
      <c r="B858" s="211">
        <v>41428</v>
      </c>
      <c r="C858" s="205" t="s">
        <v>514</v>
      </c>
      <c r="D858" s="205" t="s">
        <v>486</v>
      </c>
      <c r="E858" s="205" t="s">
        <v>489</v>
      </c>
      <c r="F858" s="207">
        <v>1291</v>
      </c>
      <c r="G858" s="208">
        <v>1722</v>
      </c>
    </row>
    <row r="859" spans="2:7" x14ac:dyDescent="0.25">
      <c r="B859" s="211">
        <v>41636</v>
      </c>
      <c r="C859" s="205" t="s">
        <v>515</v>
      </c>
      <c r="D859" s="205" t="s">
        <v>488</v>
      </c>
      <c r="E859" s="205" t="s">
        <v>495</v>
      </c>
      <c r="F859" s="207">
        <v>6404</v>
      </c>
      <c r="G859" s="208">
        <v>8539</v>
      </c>
    </row>
    <row r="860" spans="2:7" x14ac:dyDescent="0.25">
      <c r="B860" s="211">
        <v>40978</v>
      </c>
      <c r="C860" s="205" t="s">
        <v>514</v>
      </c>
      <c r="D860" s="205" t="s">
        <v>491</v>
      </c>
      <c r="E860" s="205" t="s">
        <v>494</v>
      </c>
      <c r="F860" s="207">
        <v>6588</v>
      </c>
      <c r="G860" s="208">
        <v>8783</v>
      </c>
    </row>
    <row r="861" spans="2:7" x14ac:dyDescent="0.25">
      <c r="B861" s="211">
        <v>40988</v>
      </c>
      <c r="C861" s="205" t="s">
        <v>515</v>
      </c>
      <c r="D861" s="205" t="s">
        <v>486</v>
      </c>
      <c r="E861" s="205" t="s">
        <v>495</v>
      </c>
      <c r="F861" s="207">
        <v>3176</v>
      </c>
      <c r="G861" s="208">
        <v>4670</v>
      </c>
    </row>
    <row r="862" spans="2:7" x14ac:dyDescent="0.25">
      <c r="B862" s="211">
        <v>41348</v>
      </c>
      <c r="C862" s="205" t="s">
        <v>510</v>
      </c>
      <c r="D862" s="205" t="s">
        <v>490</v>
      </c>
      <c r="E862" s="205" t="s">
        <v>485</v>
      </c>
      <c r="F862" s="207">
        <v>1116</v>
      </c>
      <c r="G862" s="208">
        <v>1268</v>
      </c>
    </row>
    <row r="863" spans="2:7" x14ac:dyDescent="0.25">
      <c r="B863" s="211">
        <v>41602</v>
      </c>
      <c r="C863" s="205" t="s">
        <v>512</v>
      </c>
      <c r="D863" s="205" t="s">
        <v>488</v>
      </c>
      <c r="E863" s="205" t="s">
        <v>495</v>
      </c>
      <c r="F863" s="207">
        <v>3276</v>
      </c>
      <c r="G863" s="208">
        <v>3504</v>
      </c>
    </row>
    <row r="864" spans="2:7" x14ac:dyDescent="0.25">
      <c r="B864" s="211">
        <v>41611</v>
      </c>
      <c r="C864" s="205" t="s">
        <v>512</v>
      </c>
      <c r="D864" s="205" t="s">
        <v>491</v>
      </c>
      <c r="E864" s="205" t="s">
        <v>487</v>
      </c>
      <c r="F864" s="207">
        <v>1011</v>
      </c>
      <c r="G864" s="208">
        <v>1487</v>
      </c>
    </row>
    <row r="865" spans="2:7" x14ac:dyDescent="0.25">
      <c r="B865" s="211">
        <v>41276</v>
      </c>
      <c r="C865" s="205" t="s">
        <v>510</v>
      </c>
      <c r="D865" s="205" t="s">
        <v>490</v>
      </c>
      <c r="E865" s="205" t="s">
        <v>492</v>
      </c>
      <c r="F865" s="207">
        <v>5239</v>
      </c>
      <c r="G865" s="208">
        <v>9032</v>
      </c>
    </row>
    <row r="866" spans="2:7" x14ac:dyDescent="0.25">
      <c r="B866" s="211">
        <v>41058</v>
      </c>
      <c r="C866" s="205" t="s">
        <v>515</v>
      </c>
      <c r="D866" s="205" t="s">
        <v>491</v>
      </c>
      <c r="E866" s="205" t="s">
        <v>495</v>
      </c>
      <c r="F866" s="207">
        <v>2053</v>
      </c>
      <c r="G866" s="208">
        <v>3019</v>
      </c>
    </row>
    <row r="867" spans="2:7" x14ac:dyDescent="0.25">
      <c r="B867" s="211">
        <v>41604</v>
      </c>
      <c r="C867" s="205" t="s">
        <v>515</v>
      </c>
      <c r="D867" s="205" t="s">
        <v>490</v>
      </c>
      <c r="E867" s="205" t="s">
        <v>485</v>
      </c>
      <c r="F867" s="207">
        <v>3950</v>
      </c>
      <c r="G867" s="208">
        <v>4489</v>
      </c>
    </row>
    <row r="868" spans="2:7" x14ac:dyDescent="0.25">
      <c r="B868" s="211">
        <v>41515</v>
      </c>
      <c r="C868" s="205" t="s">
        <v>514</v>
      </c>
      <c r="D868" s="205" t="s">
        <v>484</v>
      </c>
      <c r="E868" s="205" t="s">
        <v>494</v>
      </c>
      <c r="F868" s="207">
        <v>3739</v>
      </c>
      <c r="G868" s="208">
        <v>8696</v>
      </c>
    </row>
    <row r="869" spans="2:7" x14ac:dyDescent="0.25">
      <c r="B869" s="211">
        <v>41362</v>
      </c>
      <c r="C869" s="205" t="s">
        <v>511</v>
      </c>
      <c r="D869" s="205" t="s">
        <v>493</v>
      </c>
      <c r="E869" s="205" t="s">
        <v>485</v>
      </c>
      <c r="F869" s="207">
        <v>526</v>
      </c>
      <c r="G869" s="208">
        <v>906</v>
      </c>
    </row>
    <row r="870" spans="2:7" x14ac:dyDescent="0.25">
      <c r="B870" s="211">
        <v>41387</v>
      </c>
      <c r="C870" s="205" t="s">
        <v>514</v>
      </c>
      <c r="D870" s="205" t="s">
        <v>491</v>
      </c>
      <c r="E870" s="205" t="s">
        <v>485</v>
      </c>
      <c r="F870" s="207">
        <v>1674</v>
      </c>
      <c r="G870" s="208">
        <v>4523</v>
      </c>
    </row>
    <row r="871" spans="2:7" x14ac:dyDescent="0.25">
      <c r="B871" s="211">
        <v>41627</v>
      </c>
      <c r="C871" s="205" t="s">
        <v>512</v>
      </c>
      <c r="D871" s="205" t="s">
        <v>491</v>
      </c>
      <c r="E871" s="205" t="s">
        <v>492</v>
      </c>
      <c r="F871" s="207">
        <v>1081</v>
      </c>
      <c r="G871" s="208">
        <v>1966</v>
      </c>
    </row>
    <row r="872" spans="2:7" x14ac:dyDescent="0.25">
      <c r="B872" s="211">
        <v>41231</v>
      </c>
      <c r="C872" s="205" t="s">
        <v>514</v>
      </c>
      <c r="D872" s="205" t="s">
        <v>490</v>
      </c>
      <c r="E872" s="205" t="s">
        <v>492</v>
      </c>
      <c r="F872" s="207">
        <v>1059</v>
      </c>
      <c r="G872" s="208">
        <v>1558</v>
      </c>
    </row>
    <row r="873" spans="2:7" x14ac:dyDescent="0.25">
      <c r="B873" s="211">
        <v>41342</v>
      </c>
      <c r="C873" s="205" t="s">
        <v>514</v>
      </c>
      <c r="D873" s="205" t="s">
        <v>484</v>
      </c>
      <c r="E873" s="205" t="s">
        <v>485</v>
      </c>
      <c r="F873" s="207">
        <v>7635</v>
      </c>
      <c r="G873" s="208">
        <v>8166</v>
      </c>
    </row>
    <row r="874" spans="2:7" x14ac:dyDescent="0.25">
      <c r="B874" s="211">
        <v>40969</v>
      </c>
      <c r="C874" s="205" t="s">
        <v>514</v>
      </c>
      <c r="D874" s="205" t="s">
        <v>493</v>
      </c>
      <c r="E874" s="205" t="s">
        <v>495</v>
      </c>
      <c r="F874" s="207">
        <v>1680</v>
      </c>
      <c r="G874" s="208">
        <v>4540</v>
      </c>
    </row>
    <row r="875" spans="2:7" x14ac:dyDescent="0.25">
      <c r="B875" s="211">
        <v>41406</v>
      </c>
      <c r="C875" s="205" t="s">
        <v>512</v>
      </c>
      <c r="D875" s="205" t="s">
        <v>488</v>
      </c>
      <c r="E875" s="205" t="s">
        <v>495</v>
      </c>
      <c r="F875" s="207">
        <v>4938</v>
      </c>
      <c r="G875" s="208">
        <v>7261</v>
      </c>
    </row>
    <row r="876" spans="2:7" x14ac:dyDescent="0.25">
      <c r="B876" s="211">
        <v>41347</v>
      </c>
      <c r="C876" s="205" t="s">
        <v>512</v>
      </c>
      <c r="D876" s="205" t="s">
        <v>484</v>
      </c>
      <c r="E876" s="205" t="s">
        <v>487</v>
      </c>
      <c r="F876" s="207">
        <v>2282</v>
      </c>
      <c r="G876" s="208">
        <v>3356</v>
      </c>
    </row>
    <row r="877" spans="2:7" x14ac:dyDescent="0.25">
      <c r="B877" s="211">
        <v>41059</v>
      </c>
      <c r="C877" s="205" t="s">
        <v>513</v>
      </c>
      <c r="D877" s="205" t="s">
        <v>486</v>
      </c>
      <c r="E877" s="205" t="s">
        <v>485</v>
      </c>
      <c r="F877" s="207">
        <v>4190</v>
      </c>
      <c r="G877" s="208">
        <v>4762</v>
      </c>
    </row>
    <row r="878" spans="2:7" x14ac:dyDescent="0.25">
      <c r="B878" s="211">
        <v>40940</v>
      </c>
      <c r="C878" s="205" t="s">
        <v>512</v>
      </c>
      <c r="D878" s="205" t="s">
        <v>486</v>
      </c>
      <c r="E878" s="205" t="s">
        <v>494</v>
      </c>
      <c r="F878" s="207">
        <v>4422</v>
      </c>
      <c r="G878" s="208">
        <v>6504</v>
      </c>
    </row>
    <row r="879" spans="2:7" x14ac:dyDescent="0.25">
      <c r="B879" s="211">
        <v>41162</v>
      </c>
      <c r="C879" s="205" t="s">
        <v>515</v>
      </c>
      <c r="D879" s="205" t="s">
        <v>484</v>
      </c>
      <c r="E879" s="205" t="s">
        <v>492</v>
      </c>
      <c r="F879" s="207">
        <v>6482</v>
      </c>
      <c r="G879" s="208">
        <v>8643</v>
      </c>
    </row>
    <row r="880" spans="2:7" x14ac:dyDescent="0.25">
      <c r="B880" s="211">
        <v>41440</v>
      </c>
      <c r="C880" s="205" t="s">
        <v>510</v>
      </c>
      <c r="D880" s="205" t="s">
        <v>491</v>
      </c>
      <c r="E880" s="205" t="s">
        <v>492</v>
      </c>
      <c r="F880" s="207">
        <v>3302</v>
      </c>
      <c r="G880" s="208">
        <v>4402</v>
      </c>
    </row>
    <row r="881" spans="2:7" x14ac:dyDescent="0.25">
      <c r="B881" s="211">
        <v>40943</v>
      </c>
      <c r="C881" s="205" t="s">
        <v>512</v>
      </c>
      <c r="D881" s="205" t="s">
        <v>486</v>
      </c>
      <c r="E881" s="205" t="s">
        <v>495</v>
      </c>
      <c r="F881" s="207">
        <v>2045</v>
      </c>
      <c r="G881" s="208">
        <v>3007</v>
      </c>
    </row>
    <row r="882" spans="2:7" x14ac:dyDescent="0.25">
      <c r="B882" s="211">
        <v>41035</v>
      </c>
      <c r="C882" s="205" t="s">
        <v>511</v>
      </c>
      <c r="D882" s="205" t="s">
        <v>488</v>
      </c>
      <c r="E882" s="205" t="s">
        <v>494</v>
      </c>
      <c r="F882" s="207">
        <v>3559</v>
      </c>
      <c r="G882" s="208">
        <v>8276</v>
      </c>
    </row>
    <row r="883" spans="2:7" x14ac:dyDescent="0.25">
      <c r="B883" s="211">
        <v>41084</v>
      </c>
      <c r="C883" s="205" t="s">
        <v>513</v>
      </c>
      <c r="D883" s="205" t="s">
        <v>488</v>
      </c>
      <c r="E883" s="205" t="s">
        <v>489</v>
      </c>
      <c r="F883" s="207">
        <v>4969</v>
      </c>
      <c r="G883" s="208">
        <v>9034</v>
      </c>
    </row>
    <row r="884" spans="2:7" x14ac:dyDescent="0.25">
      <c r="B884" s="211">
        <v>41578</v>
      </c>
      <c r="C884" s="205" t="s">
        <v>514</v>
      </c>
      <c r="D884" s="205" t="s">
        <v>486</v>
      </c>
      <c r="E884" s="205" t="s">
        <v>495</v>
      </c>
      <c r="F884" s="207">
        <v>7842</v>
      </c>
      <c r="G884" s="208">
        <v>8911</v>
      </c>
    </row>
    <row r="885" spans="2:7" x14ac:dyDescent="0.25">
      <c r="B885" s="211">
        <v>41172</v>
      </c>
      <c r="C885" s="205" t="s">
        <v>512</v>
      </c>
      <c r="D885" s="205" t="s">
        <v>491</v>
      </c>
      <c r="E885" s="205" t="s">
        <v>489</v>
      </c>
      <c r="F885" s="207">
        <v>6055</v>
      </c>
      <c r="G885" s="208">
        <v>6881</v>
      </c>
    </row>
    <row r="886" spans="2:7" x14ac:dyDescent="0.25">
      <c r="B886" s="211">
        <v>41289</v>
      </c>
      <c r="C886" s="205" t="s">
        <v>510</v>
      </c>
      <c r="D886" s="205" t="s">
        <v>486</v>
      </c>
      <c r="E886" s="205" t="s">
        <v>495</v>
      </c>
      <c r="F886" s="207">
        <v>5057</v>
      </c>
      <c r="G886" s="208">
        <v>7437</v>
      </c>
    </row>
    <row r="887" spans="2:7" x14ac:dyDescent="0.25">
      <c r="B887" s="211">
        <v>41070</v>
      </c>
      <c r="C887" s="205" t="s">
        <v>511</v>
      </c>
      <c r="D887" s="205" t="s">
        <v>488</v>
      </c>
      <c r="E887" s="205" t="s">
        <v>489</v>
      </c>
      <c r="F887" s="207">
        <v>2682</v>
      </c>
      <c r="G887" s="208">
        <v>5959</v>
      </c>
    </row>
    <row r="888" spans="2:7" x14ac:dyDescent="0.25">
      <c r="B888" s="211">
        <v>40929</v>
      </c>
      <c r="C888" s="205" t="s">
        <v>514</v>
      </c>
      <c r="D888" s="205" t="s">
        <v>490</v>
      </c>
      <c r="E888" s="205" t="s">
        <v>485</v>
      </c>
      <c r="F888" s="207">
        <v>600</v>
      </c>
      <c r="G888" s="208">
        <v>882</v>
      </c>
    </row>
    <row r="889" spans="2:7" x14ac:dyDescent="0.25">
      <c r="B889" s="211">
        <v>41232</v>
      </c>
      <c r="C889" s="205" t="s">
        <v>514</v>
      </c>
      <c r="D889" s="205" t="s">
        <v>486</v>
      </c>
      <c r="E889" s="205" t="s">
        <v>495</v>
      </c>
      <c r="F889" s="207">
        <v>4198</v>
      </c>
      <c r="G889" s="208">
        <v>7115</v>
      </c>
    </row>
    <row r="890" spans="2:7" x14ac:dyDescent="0.25">
      <c r="B890" s="211">
        <v>41248</v>
      </c>
      <c r="C890" s="205" t="s">
        <v>513</v>
      </c>
      <c r="D890" s="205" t="s">
        <v>491</v>
      </c>
      <c r="E890" s="205" t="s">
        <v>487</v>
      </c>
      <c r="F890" s="207">
        <v>2499</v>
      </c>
      <c r="G890" s="208">
        <v>3332</v>
      </c>
    </row>
    <row r="891" spans="2:7" x14ac:dyDescent="0.25">
      <c r="B891" s="211">
        <v>40966</v>
      </c>
      <c r="C891" s="205" t="s">
        <v>512</v>
      </c>
      <c r="D891" s="205" t="s">
        <v>490</v>
      </c>
      <c r="E891" s="205" t="s">
        <v>485</v>
      </c>
      <c r="F891" s="207">
        <v>5257</v>
      </c>
      <c r="G891" s="208">
        <v>5974</v>
      </c>
    </row>
    <row r="892" spans="2:7" x14ac:dyDescent="0.25">
      <c r="B892" s="211">
        <v>41607</v>
      </c>
      <c r="C892" s="205" t="s">
        <v>510</v>
      </c>
      <c r="D892" s="205" t="s">
        <v>490</v>
      </c>
      <c r="E892" s="205" t="s">
        <v>489</v>
      </c>
      <c r="F892" s="207">
        <v>2682</v>
      </c>
      <c r="G892" s="208">
        <v>6237</v>
      </c>
    </row>
    <row r="893" spans="2:7" x14ac:dyDescent="0.25">
      <c r="B893" s="211">
        <v>41413</v>
      </c>
      <c r="C893" s="205" t="s">
        <v>511</v>
      </c>
      <c r="D893" s="205" t="s">
        <v>493</v>
      </c>
      <c r="E893" s="205" t="s">
        <v>485</v>
      </c>
      <c r="F893" s="207">
        <v>349</v>
      </c>
      <c r="G893" s="208">
        <v>775</v>
      </c>
    </row>
    <row r="894" spans="2:7" x14ac:dyDescent="0.25">
      <c r="B894" s="211">
        <v>41349</v>
      </c>
      <c r="C894" s="205" t="s">
        <v>511</v>
      </c>
      <c r="D894" s="205" t="s">
        <v>493</v>
      </c>
      <c r="E894" s="205" t="s">
        <v>487</v>
      </c>
      <c r="F894" s="207">
        <v>4446</v>
      </c>
      <c r="G894" s="208">
        <v>4755</v>
      </c>
    </row>
    <row r="895" spans="2:7" x14ac:dyDescent="0.25">
      <c r="B895" s="211">
        <v>41335</v>
      </c>
      <c r="C895" s="205" t="s">
        <v>511</v>
      </c>
      <c r="D895" s="205" t="s">
        <v>488</v>
      </c>
      <c r="E895" s="205" t="s">
        <v>492</v>
      </c>
      <c r="F895" s="207">
        <v>1851</v>
      </c>
      <c r="G895" s="208">
        <v>4113</v>
      </c>
    </row>
    <row r="896" spans="2:7" x14ac:dyDescent="0.25">
      <c r="B896" s="211">
        <v>41100</v>
      </c>
      <c r="C896" s="205" t="s">
        <v>515</v>
      </c>
      <c r="D896" s="205" t="s">
        <v>490</v>
      </c>
      <c r="E896" s="205" t="s">
        <v>485</v>
      </c>
      <c r="F896" s="207">
        <v>4456</v>
      </c>
      <c r="G896" s="208">
        <v>9903</v>
      </c>
    </row>
    <row r="897" spans="2:7" x14ac:dyDescent="0.25">
      <c r="B897" s="211">
        <v>41166</v>
      </c>
      <c r="C897" s="205" t="s">
        <v>515</v>
      </c>
      <c r="D897" s="205" t="s">
        <v>486</v>
      </c>
      <c r="E897" s="205" t="s">
        <v>494</v>
      </c>
      <c r="F897" s="207">
        <v>4950</v>
      </c>
      <c r="G897" s="208">
        <v>6600</v>
      </c>
    </row>
    <row r="898" spans="2:7" x14ac:dyDescent="0.25">
      <c r="B898" s="211">
        <v>41499</v>
      </c>
      <c r="C898" s="205" t="s">
        <v>515</v>
      </c>
      <c r="D898" s="205" t="s">
        <v>486</v>
      </c>
      <c r="E898" s="205" t="s">
        <v>485</v>
      </c>
      <c r="F898" s="207">
        <v>425</v>
      </c>
      <c r="G898" s="208">
        <v>733</v>
      </c>
    </row>
    <row r="899" spans="2:7" x14ac:dyDescent="0.25">
      <c r="B899" s="211">
        <v>41115</v>
      </c>
      <c r="C899" s="205" t="s">
        <v>513</v>
      </c>
      <c r="D899" s="205" t="s">
        <v>491</v>
      </c>
      <c r="E899" s="205" t="s">
        <v>494</v>
      </c>
      <c r="F899" s="207">
        <v>1395</v>
      </c>
      <c r="G899" s="208">
        <v>3244</v>
      </c>
    </row>
    <row r="900" spans="2:7" x14ac:dyDescent="0.25">
      <c r="B900" s="211">
        <v>41368</v>
      </c>
      <c r="C900" s="205" t="s">
        <v>511</v>
      </c>
      <c r="D900" s="205" t="s">
        <v>486</v>
      </c>
      <c r="E900" s="205" t="s">
        <v>489</v>
      </c>
      <c r="F900" s="207">
        <v>1961</v>
      </c>
      <c r="G900" s="208">
        <v>2615</v>
      </c>
    </row>
    <row r="901" spans="2:7" x14ac:dyDescent="0.25">
      <c r="B901" s="211">
        <v>41090</v>
      </c>
      <c r="C901" s="205" t="s">
        <v>515</v>
      </c>
      <c r="D901" s="205" t="s">
        <v>491</v>
      </c>
      <c r="E901" s="205" t="s">
        <v>492</v>
      </c>
      <c r="F901" s="207">
        <v>1223</v>
      </c>
      <c r="G901" s="208">
        <v>2844</v>
      </c>
    </row>
    <row r="902" spans="2:7" x14ac:dyDescent="0.25">
      <c r="B902" s="211">
        <v>41473</v>
      </c>
      <c r="C902" s="205" t="s">
        <v>513</v>
      </c>
      <c r="D902" s="205" t="s">
        <v>491</v>
      </c>
      <c r="E902" s="205" t="s">
        <v>494</v>
      </c>
      <c r="F902" s="207">
        <v>3414</v>
      </c>
      <c r="G902" s="208">
        <v>4552</v>
      </c>
    </row>
    <row r="903" spans="2:7" x14ac:dyDescent="0.25">
      <c r="B903" s="211">
        <v>41523</v>
      </c>
      <c r="C903" s="205" t="s">
        <v>515</v>
      </c>
      <c r="D903" s="205" t="s">
        <v>484</v>
      </c>
      <c r="E903" s="205" t="s">
        <v>489</v>
      </c>
      <c r="F903" s="207">
        <v>3595</v>
      </c>
      <c r="G903" s="208">
        <v>8362</v>
      </c>
    </row>
    <row r="904" spans="2:7" x14ac:dyDescent="0.25">
      <c r="B904" s="211">
        <v>41128</v>
      </c>
      <c r="C904" s="205" t="s">
        <v>511</v>
      </c>
      <c r="D904" s="205" t="s">
        <v>484</v>
      </c>
      <c r="E904" s="205" t="s">
        <v>485</v>
      </c>
      <c r="F904" s="207">
        <v>8482</v>
      </c>
      <c r="G904" s="208">
        <v>9072</v>
      </c>
    </row>
    <row r="905" spans="2:7" x14ac:dyDescent="0.25">
      <c r="B905" s="211">
        <v>41525</v>
      </c>
      <c r="C905" s="205" t="s">
        <v>513</v>
      </c>
      <c r="D905" s="205" t="s">
        <v>491</v>
      </c>
      <c r="E905" s="205" t="s">
        <v>485</v>
      </c>
      <c r="F905" s="207">
        <v>3286</v>
      </c>
      <c r="G905" s="208">
        <v>3514</v>
      </c>
    </row>
    <row r="906" spans="2:7" x14ac:dyDescent="0.25">
      <c r="B906" s="211">
        <v>41075</v>
      </c>
      <c r="C906" s="205" t="s">
        <v>512</v>
      </c>
      <c r="D906" s="205" t="s">
        <v>486</v>
      </c>
      <c r="E906" s="205" t="s">
        <v>495</v>
      </c>
      <c r="F906" s="207">
        <v>6971</v>
      </c>
      <c r="G906" s="208">
        <v>9295</v>
      </c>
    </row>
    <row r="907" spans="2:7" x14ac:dyDescent="0.25">
      <c r="B907" s="211">
        <v>41447</v>
      </c>
      <c r="C907" s="205" t="s">
        <v>511</v>
      </c>
      <c r="D907" s="205" t="s">
        <v>490</v>
      </c>
      <c r="E907" s="205" t="s">
        <v>495</v>
      </c>
      <c r="F907" s="207">
        <v>1659</v>
      </c>
      <c r="G907" s="208">
        <v>3858</v>
      </c>
    </row>
    <row r="908" spans="2:7" x14ac:dyDescent="0.25">
      <c r="B908" s="211">
        <v>41074</v>
      </c>
      <c r="C908" s="205" t="s">
        <v>515</v>
      </c>
      <c r="D908" s="205" t="s">
        <v>490</v>
      </c>
      <c r="E908" s="205" t="s">
        <v>495</v>
      </c>
      <c r="F908" s="207">
        <v>1378</v>
      </c>
      <c r="G908" s="208">
        <v>3205</v>
      </c>
    </row>
    <row r="909" spans="2:7" x14ac:dyDescent="0.25">
      <c r="B909" s="211">
        <v>41211</v>
      </c>
      <c r="C909" s="205" t="s">
        <v>511</v>
      </c>
      <c r="D909" s="205" t="s">
        <v>491</v>
      </c>
      <c r="E909" s="205" t="s">
        <v>487</v>
      </c>
      <c r="F909" s="207">
        <v>2366</v>
      </c>
      <c r="G909" s="208">
        <v>2688</v>
      </c>
    </row>
    <row r="910" spans="2:7" x14ac:dyDescent="0.25">
      <c r="B910" s="211">
        <v>40988</v>
      </c>
      <c r="C910" s="205" t="s">
        <v>512</v>
      </c>
      <c r="D910" s="205" t="s">
        <v>491</v>
      </c>
      <c r="E910" s="205" t="s">
        <v>489</v>
      </c>
      <c r="F910" s="207">
        <v>3706</v>
      </c>
      <c r="G910" s="208">
        <v>6389</v>
      </c>
    </row>
    <row r="911" spans="2:7" x14ac:dyDescent="0.25">
      <c r="B911" s="211">
        <v>41346</v>
      </c>
      <c r="C911" s="205" t="s">
        <v>511</v>
      </c>
      <c r="D911" s="205" t="s">
        <v>488</v>
      </c>
      <c r="E911" s="205" t="s">
        <v>487</v>
      </c>
      <c r="F911" s="207">
        <v>1126</v>
      </c>
      <c r="G911" s="208">
        <v>2619</v>
      </c>
    </row>
    <row r="912" spans="2:7" x14ac:dyDescent="0.25">
      <c r="B912" s="211">
        <v>40991</v>
      </c>
      <c r="C912" s="205" t="s">
        <v>515</v>
      </c>
      <c r="D912" s="205" t="s">
        <v>491</v>
      </c>
      <c r="E912" s="205" t="s">
        <v>487</v>
      </c>
      <c r="F912" s="207">
        <v>1497</v>
      </c>
      <c r="G912" s="208">
        <v>2721</v>
      </c>
    </row>
    <row r="913" spans="2:7" x14ac:dyDescent="0.25">
      <c r="B913" s="211">
        <v>41413</v>
      </c>
      <c r="C913" s="205" t="s">
        <v>514</v>
      </c>
      <c r="D913" s="205" t="s">
        <v>484</v>
      </c>
      <c r="E913" s="205" t="s">
        <v>487</v>
      </c>
      <c r="F913" s="207">
        <v>5268</v>
      </c>
      <c r="G913" s="208">
        <v>5634</v>
      </c>
    </row>
    <row r="914" spans="2:7" x14ac:dyDescent="0.25">
      <c r="B914" s="211">
        <v>41104</v>
      </c>
      <c r="C914" s="205" t="s">
        <v>512</v>
      </c>
      <c r="D914" s="205" t="s">
        <v>484</v>
      </c>
      <c r="E914" s="205" t="s">
        <v>495</v>
      </c>
      <c r="F914" s="207">
        <v>4414</v>
      </c>
      <c r="G914" s="208">
        <v>9808</v>
      </c>
    </row>
    <row r="915" spans="2:7" x14ac:dyDescent="0.25">
      <c r="B915" s="211">
        <v>41551</v>
      </c>
      <c r="C915" s="205" t="s">
        <v>511</v>
      </c>
      <c r="D915" s="205" t="s">
        <v>491</v>
      </c>
      <c r="E915" s="205" t="s">
        <v>494</v>
      </c>
      <c r="F915" s="207">
        <v>621</v>
      </c>
      <c r="G915" s="208">
        <v>1443</v>
      </c>
    </row>
    <row r="916" spans="2:7" x14ac:dyDescent="0.25">
      <c r="B916" s="211">
        <v>41003</v>
      </c>
      <c r="C916" s="205" t="s">
        <v>512</v>
      </c>
      <c r="D916" s="205" t="s">
        <v>484</v>
      </c>
      <c r="E916" s="205" t="s">
        <v>492</v>
      </c>
      <c r="F916" s="207">
        <v>5554</v>
      </c>
      <c r="G916" s="208">
        <v>6312</v>
      </c>
    </row>
    <row r="917" spans="2:7" x14ac:dyDescent="0.25">
      <c r="B917" s="211">
        <v>40959</v>
      </c>
      <c r="C917" s="205" t="s">
        <v>514</v>
      </c>
      <c r="D917" s="205" t="s">
        <v>484</v>
      </c>
      <c r="E917" s="205" t="s">
        <v>494</v>
      </c>
      <c r="F917" s="207">
        <v>2424</v>
      </c>
      <c r="G917" s="208">
        <v>5386</v>
      </c>
    </row>
    <row r="918" spans="2:7" x14ac:dyDescent="0.25">
      <c r="B918" s="211">
        <v>41014</v>
      </c>
      <c r="C918" s="205" t="s">
        <v>515</v>
      </c>
      <c r="D918" s="205" t="s">
        <v>491</v>
      </c>
      <c r="E918" s="205" t="s">
        <v>487</v>
      </c>
      <c r="F918" s="207">
        <v>1936</v>
      </c>
      <c r="G918" s="208">
        <v>3281</v>
      </c>
    </row>
    <row r="919" spans="2:7" x14ac:dyDescent="0.25">
      <c r="B919" s="211">
        <v>40915</v>
      </c>
      <c r="C919" s="205" t="s">
        <v>510</v>
      </c>
      <c r="D919" s="205" t="s">
        <v>488</v>
      </c>
      <c r="E919" s="205" t="s">
        <v>492</v>
      </c>
      <c r="F919" s="207">
        <v>1406</v>
      </c>
      <c r="G919" s="208">
        <v>3125</v>
      </c>
    </row>
    <row r="920" spans="2:7" x14ac:dyDescent="0.25">
      <c r="B920" s="211">
        <v>41469</v>
      </c>
      <c r="C920" s="205" t="s">
        <v>512</v>
      </c>
      <c r="D920" s="205" t="s">
        <v>493</v>
      </c>
      <c r="E920" s="205" t="s">
        <v>489</v>
      </c>
      <c r="F920" s="207">
        <v>7702</v>
      </c>
      <c r="G920" s="208">
        <v>8238</v>
      </c>
    </row>
    <row r="921" spans="2:7" x14ac:dyDescent="0.25">
      <c r="B921" s="211">
        <v>41471</v>
      </c>
      <c r="C921" s="205" t="s">
        <v>512</v>
      </c>
      <c r="D921" s="205" t="s">
        <v>488</v>
      </c>
      <c r="E921" s="205" t="s">
        <v>485</v>
      </c>
      <c r="F921" s="207">
        <v>858</v>
      </c>
      <c r="G921" s="208">
        <v>1480</v>
      </c>
    </row>
    <row r="922" spans="2:7" x14ac:dyDescent="0.25">
      <c r="B922" s="211">
        <v>41103</v>
      </c>
      <c r="C922" s="205" t="s">
        <v>514</v>
      </c>
      <c r="D922" s="205" t="s">
        <v>493</v>
      </c>
      <c r="E922" s="205" t="s">
        <v>487</v>
      </c>
      <c r="F922" s="207">
        <v>690</v>
      </c>
      <c r="G922" s="208">
        <v>1190</v>
      </c>
    </row>
    <row r="923" spans="2:7" x14ac:dyDescent="0.25">
      <c r="B923" s="211">
        <v>40947</v>
      </c>
      <c r="C923" s="205" t="s">
        <v>511</v>
      </c>
      <c r="D923" s="205" t="s">
        <v>491</v>
      </c>
      <c r="E923" s="205" t="s">
        <v>494</v>
      </c>
      <c r="F923" s="207">
        <v>2765</v>
      </c>
      <c r="G923" s="208">
        <v>7472</v>
      </c>
    </row>
    <row r="924" spans="2:7" x14ac:dyDescent="0.25">
      <c r="B924" s="211">
        <v>41211</v>
      </c>
      <c r="C924" s="205" t="s">
        <v>515</v>
      </c>
      <c r="D924" s="205" t="s">
        <v>491</v>
      </c>
      <c r="E924" s="205" t="s">
        <v>489</v>
      </c>
      <c r="F924" s="207">
        <v>3181</v>
      </c>
      <c r="G924" s="208">
        <v>5484</v>
      </c>
    </row>
    <row r="925" spans="2:7" x14ac:dyDescent="0.25">
      <c r="B925" s="211">
        <v>41382</v>
      </c>
      <c r="C925" s="205" t="s">
        <v>511</v>
      </c>
      <c r="D925" s="205" t="s">
        <v>484</v>
      </c>
      <c r="E925" s="205" t="s">
        <v>495</v>
      </c>
      <c r="F925" s="207">
        <v>2322</v>
      </c>
      <c r="G925" s="208">
        <v>4222</v>
      </c>
    </row>
    <row r="926" spans="2:7" x14ac:dyDescent="0.25">
      <c r="B926" s="211">
        <v>41290</v>
      </c>
      <c r="C926" s="205" t="s">
        <v>511</v>
      </c>
      <c r="D926" s="205" t="s">
        <v>484</v>
      </c>
      <c r="E926" s="205" t="s">
        <v>494</v>
      </c>
      <c r="F926" s="207">
        <v>516</v>
      </c>
      <c r="G926" s="208">
        <v>875</v>
      </c>
    </row>
    <row r="927" spans="2:7" x14ac:dyDescent="0.25">
      <c r="B927" s="211">
        <v>41523</v>
      </c>
      <c r="C927" s="205" t="s">
        <v>514</v>
      </c>
      <c r="D927" s="205" t="s">
        <v>493</v>
      </c>
      <c r="E927" s="205" t="s">
        <v>485</v>
      </c>
      <c r="F927" s="207">
        <v>827</v>
      </c>
      <c r="G927" s="208">
        <v>884</v>
      </c>
    </row>
    <row r="928" spans="2:7" x14ac:dyDescent="0.25">
      <c r="B928" s="211">
        <v>40922</v>
      </c>
      <c r="C928" s="205" t="s">
        <v>511</v>
      </c>
      <c r="D928" s="205" t="s">
        <v>486</v>
      </c>
      <c r="E928" s="205" t="s">
        <v>487</v>
      </c>
      <c r="F928" s="207">
        <v>2876</v>
      </c>
      <c r="G928" s="208">
        <v>6689</v>
      </c>
    </row>
    <row r="929" spans="2:7" x14ac:dyDescent="0.25">
      <c r="B929" s="211">
        <v>41409</v>
      </c>
      <c r="C929" s="205" t="s">
        <v>515</v>
      </c>
      <c r="D929" s="205" t="s">
        <v>488</v>
      </c>
      <c r="E929" s="205" t="s">
        <v>492</v>
      </c>
      <c r="F929" s="207">
        <v>2721</v>
      </c>
      <c r="G929" s="208">
        <v>2910</v>
      </c>
    </row>
    <row r="930" spans="2:7" x14ac:dyDescent="0.25">
      <c r="B930" s="211">
        <v>41017</v>
      </c>
      <c r="C930" s="205" t="s">
        <v>515</v>
      </c>
      <c r="D930" s="205" t="s">
        <v>484</v>
      </c>
      <c r="E930" s="205" t="s">
        <v>487</v>
      </c>
      <c r="F930" s="207">
        <v>3240</v>
      </c>
      <c r="G930" s="208">
        <v>3465</v>
      </c>
    </row>
    <row r="931" spans="2:7" x14ac:dyDescent="0.25">
      <c r="B931" s="211">
        <v>41634</v>
      </c>
      <c r="C931" s="205" t="s">
        <v>513</v>
      </c>
      <c r="D931" s="205" t="s">
        <v>491</v>
      </c>
      <c r="E931" s="205" t="s">
        <v>485</v>
      </c>
      <c r="F931" s="207">
        <v>1064</v>
      </c>
      <c r="G931" s="208">
        <v>2474</v>
      </c>
    </row>
    <row r="932" spans="2:7" x14ac:dyDescent="0.25">
      <c r="B932" s="211">
        <v>41595</v>
      </c>
      <c r="C932" s="205" t="s">
        <v>510</v>
      </c>
      <c r="D932" s="205" t="s">
        <v>486</v>
      </c>
      <c r="E932" s="205" t="s">
        <v>487</v>
      </c>
      <c r="F932" s="207">
        <v>3404</v>
      </c>
      <c r="G932" s="208">
        <v>3868</v>
      </c>
    </row>
    <row r="933" spans="2:7" x14ac:dyDescent="0.25">
      <c r="B933" s="211">
        <v>41502</v>
      </c>
      <c r="C933" s="205" t="s">
        <v>513</v>
      </c>
      <c r="D933" s="205" t="s">
        <v>484</v>
      </c>
      <c r="E933" s="205" t="s">
        <v>489</v>
      </c>
      <c r="F933" s="207">
        <v>4671</v>
      </c>
      <c r="G933" s="208">
        <v>6869</v>
      </c>
    </row>
    <row r="934" spans="2:7" x14ac:dyDescent="0.25">
      <c r="B934" s="211">
        <v>41325</v>
      </c>
      <c r="C934" s="205" t="s">
        <v>511</v>
      </c>
      <c r="D934" s="205" t="s">
        <v>486</v>
      </c>
      <c r="E934" s="205" t="s">
        <v>495</v>
      </c>
      <c r="F934" s="207">
        <v>1201</v>
      </c>
      <c r="G934" s="208">
        <v>1602</v>
      </c>
    </row>
    <row r="935" spans="2:7" x14ac:dyDescent="0.25">
      <c r="B935" s="211">
        <v>41015</v>
      </c>
      <c r="C935" s="205" t="s">
        <v>515</v>
      </c>
      <c r="D935" s="205" t="s">
        <v>493</v>
      </c>
      <c r="E935" s="205" t="s">
        <v>485</v>
      </c>
      <c r="F935" s="207">
        <v>2522</v>
      </c>
      <c r="G935" s="208">
        <v>5865</v>
      </c>
    </row>
    <row r="936" spans="2:7" x14ac:dyDescent="0.25">
      <c r="B936" s="211">
        <v>41612</v>
      </c>
      <c r="C936" s="205" t="s">
        <v>510</v>
      </c>
      <c r="D936" s="205" t="s">
        <v>484</v>
      </c>
      <c r="E936" s="205" t="s">
        <v>492</v>
      </c>
      <c r="F936" s="207">
        <v>2349</v>
      </c>
      <c r="G936" s="208">
        <v>3981</v>
      </c>
    </row>
    <row r="937" spans="2:7" x14ac:dyDescent="0.25">
      <c r="B937" s="211">
        <v>41305</v>
      </c>
      <c r="C937" s="205" t="s">
        <v>514</v>
      </c>
      <c r="D937" s="205" t="s">
        <v>491</v>
      </c>
      <c r="E937" s="205" t="s">
        <v>494</v>
      </c>
      <c r="F937" s="207">
        <v>569</v>
      </c>
      <c r="G937" s="208">
        <v>836</v>
      </c>
    </row>
    <row r="938" spans="2:7" x14ac:dyDescent="0.25">
      <c r="B938" s="211">
        <v>41318</v>
      </c>
      <c r="C938" s="205" t="s">
        <v>512</v>
      </c>
      <c r="D938" s="205" t="s">
        <v>491</v>
      </c>
      <c r="E938" s="205" t="s">
        <v>487</v>
      </c>
      <c r="F938" s="207">
        <v>4096</v>
      </c>
      <c r="G938" s="208">
        <v>9527</v>
      </c>
    </row>
    <row r="939" spans="2:7" x14ac:dyDescent="0.25">
      <c r="B939" s="211">
        <v>41408</v>
      </c>
      <c r="C939" s="205" t="s">
        <v>512</v>
      </c>
      <c r="D939" s="205" t="s">
        <v>493</v>
      </c>
      <c r="E939" s="205" t="s">
        <v>485</v>
      </c>
      <c r="F939" s="207">
        <v>3559</v>
      </c>
      <c r="G939" s="208">
        <v>4746</v>
      </c>
    </row>
    <row r="940" spans="2:7" x14ac:dyDescent="0.25">
      <c r="B940" s="211">
        <v>41202</v>
      </c>
      <c r="C940" s="205" t="s">
        <v>510</v>
      </c>
      <c r="D940" s="205" t="s">
        <v>493</v>
      </c>
      <c r="E940" s="205" t="s">
        <v>495</v>
      </c>
      <c r="F940" s="207">
        <v>1645</v>
      </c>
      <c r="G940" s="208">
        <v>4445</v>
      </c>
    </row>
    <row r="941" spans="2:7" x14ac:dyDescent="0.25">
      <c r="B941" s="211">
        <v>41532</v>
      </c>
      <c r="C941" s="205" t="s">
        <v>510</v>
      </c>
      <c r="D941" s="205" t="s">
        <v>491</v>
      </c>
      <c r="E941" s="205" t="s">
        <v>494</v>
      </c>
      <c r="F941" s="207">
        <v>2600</v>
      </c>
      <c r="G941" s="208">
        <v>7028</v>
      </c>
    </row>
    <row r="942" spans="2:7" x14ac:dyDescent="0.25">
      <c r="B942" s="211">
        <v>41117</v>
      </c>
      <c r="C942" s="205" t="s">
        <v>510</v>
      </c>
      <c r="D942" s="205" t="s">
        <v>484</v>
      </c>
      <c r="E942" s="205" t="s">
        <v>495</v>
      </c>
      <c r="F942" s="207">
        <v>1468</v>
      </c>
      <c r="G942" s="208">
        <v>2489</v>
      </c>
    </row>
    <row r="943" spans="2:7" x14ac:dyDescent="0.25">
      <c r="B943" s="211">
        <v>41271</v>
      </c>
      <c r="C943" s="205" t="s">
        <v>513</v>
      </c>
      <c r="D943" s="205" t="s">
        <v>484</v>
      </c>
      <c r="E943" s="205" t="s">
        <v>495</v>
      </c>
      <c r="F943" s="207">
        <v>1775</v>
      </c>
      <c r="G943" s="208">
        <v>3008</v>
      </c>
    </row>
    <row r="944" spans="2:7" x14ac:dyDescent="0.25">
      <c r="B944" s="211">
        <v>41570</v>
      </c>
      <c r="C944" s="205" t="s">
        <v>510</v>
      </c>
      <c r="D944" s="205" t="s">
        <v>488</v>
      </c>
      <c r="E944" s="205" t="s">
        <v>492</v>
      </c>
      <c r="F944" s="207">
        <v>564</v>
      </c>
      <c r="G944" s="208">
        <v>1026</v>
      </c>
    </row>
    <row r="945" spans="2:7" x14ac:dyDescent="0.25">
      <c r="B945" s="211">
        <v>41334</v>
      </c>
      <c r="C945" s="205" t="s">
        <v>514</v>
      </c>
      <c r="D945" s="205" t="s">
        <v>484</v>
      </c>
      <c r="E945" s="205" t="s">
        <v>495</v>
      </c>
      <c r="F945" s="207">
        <v>1050</v>
      </c>
      <c r="G945" s="208">
        <v>2837</v>
      </c>
    </row>
    <row r="946" spans="2:7" x14ac:dyDescent="0.25">
      <c r="B946" s="211">
        <v>41109</v>
      </c>
      <c r="C946" s="205" t="s">
        <v>512</v>
      </c>
      <c r="D946" s="205" t="s">
        <v>488</v>
      </c>
      <c r="E946" s="205" t="s">
        <v>492</v>
      </c>
      <c r="F946" s="207">
        <v>5046</v>
      </c>
      <c r="G946" s="208">
        <v>8700</v>
      </c>
    </row>
    <row r="947" spans="2:7" x14ac:dyDescent="0.25">
      <c r="B947" s="211">
        <v>41180</v>
      </c>
      <c r="C947" s="205" t="s">
        <v>511</v>
      </c>
      <c r="D947" s="205" t="s">
        <v>490</v>
      </c>
      <c r="E947" s="205" t="s">
        <v>492</v>
      </c>
      <c r="F947" s="207">
        <v>5666</v>
      </c>
      <c r="G947" s="208">
        <v>9770</v>
      </c>
    </row>
    <row r="948" spans="2:7" x14ac:dyDescent="0.25">
      <c r="B948" s="211">
        <v>41516</v>
      </c>
      <c r="C948" s="205" t="s">
        <v>510</v>
      </c>
      <c r="D948" s="205" t="s">
        <v>486</v>
      </c>
      <c r="E948" s="205" t="s">
        <v>489</v>
      </c>
      <c r="F948" s="207">
        <v>142</v>
      </c>
      <c r="G948" s="208">
        <v>258</v>
      </c>
    </row>
    <row r="949" spans="2:7" x14ac:dyDescent="0.25">
      <c r="B949" s="211">
        <v>41471</v>
      </c>
      <c r="C949" s="205" t="s">
        <v>511</v>
      </c>
      <c r="D949" s="205" t="s">
        <v>484</v>
      </c>
      <c r="E949" s="205" t="s">
        <v>487</v>
      </c>
      <c r="F949" s="207">
        <v>2288</v>
      </c>
      <c r="G949" s="208">
        <v>3050</v>
      </c>
    </row>
    <row r="950" spans="2:7" x14ac:dyDescent="0.25">
      <c r="B950" s="211">
        <v>41005</v>
      </c>
      <c r="C950" s="205" t="s">
        <v>515</v>
      </c>
      <c r="D950" s="205" t="s">
        <v>493</v>
      </c>
      <c r="E950" s="205" t="s">
        <v>487</v>
      </c>
      <c r="F950" s="207">
        <v>7375</v>
      </c>
      <c r="G950" s="208">
        <v>7888</v>
      </c>
    </row>
    <row r="951" spans="2:7" x14ac:dyDescent="0.25">
      <c r="B951" s="211">
        <v>41252</v>
      </c>
      <c r="C951" s="205" t="s">
        <v>510</v>
      </c>
      <c r="D951" s="205" t="s">
        <v>484</v>
      </c>
      <c r="E951" s="205" t="s">
        <v>494</v>
      </c>
      <c r="F951" s="207">
        <v>6544</v>
      </c>
      <c r="G951" s="208">
        <v>7436</v>
      </c>
    </row>
    <row r="952" spans="2:7" x14ac:dyDescent="0.25">
      <c r="B952" s="211">
        <v>40958</v>
      </c>
      <c r="C952" s="205" t="s">
        <v>513</v>
      </c>
      <c r="D952" s="205" t="s">
        <v>493</v>
      </c>
      <c r="E952" s="205" t="s">
        <v>492</v>
      </c>
      <c r="F952" s="207">
        <v>950</v>
      </c>
      <c r="G952" s="208">
        <v>2110</v>
      </c>
    </row>
    <row r="953" spans="2:7" x14ac:dyDescent="0.25">
      <c r="B953" s="211">
        <v>41299</v>
      </c>
      <c r="C953" s="205" t="s">
        <v>515</v>
      </c>
      <c r="D953" s="205" t="s">
        <v>490</v>
      </c>
      <c r="E953" s="205" t="s">
        <v>487</v>
      </c>
      <c r="F953" s="207">
        <v>3999</v>
      </c>
      <c r="G953" s="208">
        <v>8886</v>
      </c>
    </row>
    <row r="954" spans="2:7" x14ac:dyDescent="0.25">
      <c r="B954" s="211">
        <v>41415</v>
      </c>
      <c r="C954" s="205" t="s">
        <v>510</v>
      </c>
      <c r="D954" s="205" t="s">
        <v>493</v>
      </c>
      <c r="E954" s="205" t="s">
        <v>489</v>
      </c>
      <c r="F954" s="207">
        <v>3570</v>
      </c>
      <c r="G954" s="208">
        <v>4057</v>
      </c>
    </row>
    <row r="955" spans="2:7" x14ac:dyDescent="0.25">
      <c r="B955" s="211">
        <v>41584</v>
      </c>
      <c r="C955" s="205" t="s">
        <v>515</v>
      </c>
      <c r="D955" s="205" t="s">
        <v>488</v>
      </c>
      <c r="E955" s="205" t="s">
        <v>495</v>
      </c>
      <c r="F955" s="207">
        <v>2922</v>
      </c>
      <c r="G955" s="208">
        <v>7898</v>
      </c>
    </row>
    <row r="956" spans="2:7" x14ac:dyDescent="0.25">
      <c r="B956" s="211">
        <v>41588</v>
      </c>
      <c r="C956" s="205" t="s">
        <v>510</v>
      </c>
      <c r="D956" s="205" t="s">
        <v>488</v>
      </c>
      <c r="E956" s="205" t="s">
        <v>492</v>
      </c>
      <c r="F956" s="207">
        <v>336</v>
      </c>
      <c r="G956" s="208">
        <v>781</v>
      </c>
    </row>
    <row r="957" spans="2:7" x14ac:dyDescent="0.25">
      <c r="B957" s="211">
        <v>41345</v>
      </c>
      <c r="C957" s="205" t="s">
        <v>515</v>
      </c>
      <c r="D957" s="205" t="s">
        <v>491</v>
      </c>
      <c r="E957" s="205" t="s">
        <v>495</v>
      </c>
      <c r="F957" s="207">
        <v>412</v>
      </c>
      <c r="G957" s="208">
        <v>1112</v>
      </c>
    </row>
    <row r="958" spans="2:7" x14ac:dyDescent="0.25">
      <c r="B958" s="211">
        <v>41129</v>
      </c>
      <c r="C958" s="205" t="s">
        <v>514</v>
      </c>
      <c r="D958" s="205" t="s">
        <v>488</v>
      </c>
      <c r="E958" s="205" t="s">
        <v>492</v>
      </c>
      <c r="F958" s="207">
        <v>7632</v>
      </c>
      <c r="G958" s="208">
        <v>8163</v>
      </c>
    </row>
    <row r="959" spans="2:7" x14ac:dyDescent="0.25">
      <c r="B959" s="211">
        <v>41043</v>
      </c>
      <c r="C959" s="205" t="s">
        <v>512</v>
      </c>
      <c r="D959" s="205" t="s">
        <v>493</v>
      </c>
      <c r="E959" s="205" t="s">
        <v>487</v>
      </c>
      <c r="F959" s="207">
        <v>5409</v>
      </c>
      <c r="G959" s="208">
        <v>9326</v>
      </c>
    </row>
    <row r="960" spans="2:7" x14ac:dyDescent="0.25">
      <c r="B960" s="211">
        <v>40928</v>
      </c>
      <c r="C960" s="205" t="s">
        <v>515</v>
      </c>
      <c r="D960" s="205" t="s">
        <v>490</v>
      </c>
      <c r="E960" s="205" t="s">
        <v>495</v>
      </c>
      <c r="F960" s="207">
        <v>5085</v>
      </c>
      <c r="G960" s="208">
        <v>6780</v>
      </c>
    </row>
    <row r="961" spans="2:7" x14ac:dyDescent="0.25">
      <c r="B961" s="211">
        <v>41177</v>
      </c>
      <c r="C961" s="205" t="s">
        <v>513</v>
      </c>
      <c r="D961" s="205" t="s">
        <v>491</v>
      </c>
      <c r="E961" s="205" t="s">
        <v>487</v>
      </c>
      <c r="F961" s="207">
        <v>3754</v>
      </c>
      <c r="G961" s="208">
        <v>4266</v>
      </c>
    </row>
    <row r="962" spans="2:7" x14ac:dyDescent="0.25">
      <c r="B962" s="211">
        <v>41562</v>
      </c>
      <c r="C962" s="205" t="s">
        <v>512</v>
      </c>
      <c r="D962" s="205" t="s">
        <v>493</v>
      </c>
      <c r="E962" s="205" t="s">
        <v>485</v>
      </c>
      <c r="F962" s="207">
        <v>1227</v>
      </c>
      <c r="G962" s="208">
        <v>1395</v>
      </c>
    </row>
    <row r="963" spans="2:7" x14ac:dyDescent="0.25">
      <c r="B963" s="211">
        <v>41130</v>
      </c>
      <c r="C963" s="205" t="s">
        <v>515</v>
      </c>
      <c r="D963" s="205" t="s">
        <v>491</v>
      </c>
      <c r="E963" s="205" t="s">
        <v>495</v>
      </c>
      <c r="F963" s="207">
        <v>4071</v>
      </c>
      <c r="G963" s="208">
        <v>6899</v>
      </c>
    </row>
    <row r="964" spans="2:7" x14ac:dyDescent="0.25">
      <c r="B964" s="211">
        <v>41377</v>
      </c>
      <c r="C964" s="205" t="s">
        <v>511</v>
      </c>
      <c r="D964" s="205" t="s">
        <v>488</v>
      </c>
      <c r="E964" s="205" t="s">
        <v>494</v>
      </c>
      <c r="F964" s="207">
        <v>3293</v>
      </c>
      <c r="G964" s="208">
        <v>5678</v>
      </c>
    </row>
    <row r="965" spans="2:7" x14ac:dyDescent="0.25">
      <c r="B965" s="211">
        <v>41501</v>
      </c>
      <c r="C965" s="205" t="s">
        <v>511</v>
      </c>
      <c r="D965" s="205" t="s">
        <v>488</v>
      </c>
      <c r="E965" s="205" t="s">
        <v>492</v>
      </c>
      <c r="F965" s="207">
        <v>3647</v>
      </c>
      <c r="G965" s="208">
        <v>4863</v>
      </c>
    </row>
    <row r="966" spans="2:7" x14ac:dyDescent="0.25">
      <c r="B966" s="211">
        <v>40959</v>
      </c>
      <c r="C966" s="205" t="s">
        <v>513</v>
      </c>
      <c r="D966" s="205" t="s">
        <v>491</v>
      </c>
      <c r="E966" s="205" t="s">
        <v>492</v>
      </c>
      <c r="F966" s="207">
        <v>3507</v>
      </c>
      <c r="G966" s="208">
        <v>3986</v>
      </c>
    </row>
    <row r="967" spans="2:7" x14ac:dyDescent="0.25">
      <c r="B967" s="211">
        <v>41118</v>
      </c>
      <c r="C967" s="205" t="s">
        <v>515</v>
      </c>
      <c r="D967" s="205" t="s">
        <v>493</v>
      </c>
      <c r="E967" s="205" t="s">
        <v>492</v>
      </c>
      <c r="F967" s="207">
        <v>7015</v>
      </c>
      <c r="G967" s="208">
        <v>9353</v>
      </c>
    </row>
    <row r="968" spans="2:7" x14ac:dyDescent="0.25">
      <c r="B968" s="211">
        <v>41110</v>
      </c>
      <c r="C968" s="205" t="s">
        <v>513</v>
      </c>
      <c r="D968" s="205" t="s">
        <v>493</v>
      </c>
      <c r="E968" s="205" t="s">
        <v>495</v>
      </c>
      <c r="F968" s="207">
        <v>2051</v>
      </c>
      <c r="G968" s="208">
        <v>4770</v>
      </c>
    </row>
    <row r="969" spans="2:7" x14ac:dyDescent="0.25">
      <c r="B969" s="211">
        <v>41420</v>
      </c>
      <c r="C969" s="205" t="s">
        <v>513</v>
      </c>
      <c r="D969" s="205" t="s">
        <v>490</v>
      </c>
      <c r="E969" s="205" t="s">
        <v>487</v>
      </c>
      <c r="F969" s="207">
        <v>3632</v>
      </c>
      <c r="G969" s="208">
        <v>6155</v>
      </c>
    </row>
    <row r="970" spans="2:7" x14ac:dyDescent="0.25">
      <c r="B970" s="211">
        <v>41474</v>
      </c>
      <c r="C970" s="205" t="s">
        <v>510</v>
      </c>
      <c r="D970" s="205" t="s">
        <v>490</v>
      </c>
      <c r="E970" s="205" t="s">
        <v>492</v>
      </c>
      <c r="F970" s="207">
        <v>5064</v>
      </c>
      <c r="G970" s="208">
        <v>7447</v>
      </c>
    </row>
    <row r="971" spans="2:7" x14ac:dyDescent="0.25">
      <c r="B971" s="211">
        <v>41118</v>
      </c>
      <c r="C971" s="205" t="s">
        <v>511</v>
      </c>
      <c r="D971" s="205" t="s">
        <v>491</v>
      </c>
      <c r="E971" s="205" t="s">
        <v>494</v>
      </c>
      <c r="F971" s="207">
        <v>4400</v>
      </c>
      <c r="G971" s="208">
        <v>5000</v>
      </c>
    </row>
    <row r="972" spans="2:7" x14ac:dyDescent="0.25">
      <c r="B972" s="211">
        <v>41550</v>
      </c>
      <c r="C972" s="205" t="s">
        <v>512</v>
      </c>
      <c r="D972" s="205" t="s">
        <v>491</v>
      </c>
      <c r="E972" s="205" t="s">
        <v>495</v>
      </c>
      <c r="F972" s="207">
        <v>3840</v>
      </c>
      <c r="G972" s="208">
        <v>4364</v>
      </c>
    </row>
    <row r="973" spans="2:7" x14ac:dyDescent="0.25">
      <c r="B973" s="211">
        <v>41518</v>
      </c>
      <c r="C973" s="205" t="s">
        <v>513</v>
      </c>
      <c r="D973" s="205" t="s">
        <v>493</v>
      </c>
      <c r="E973" s="205" t="s">
        <v>495</v>
      </c>
      <c r="F973" s="207">
        <v>425</v>
      </c>
      <c r="G973" s="208">
        <v>455</v>
      </c>
    </row>
    <row r="974" spans="2:7" x14ac:dyDescent="0.25">
      <c r="B974" s="211">
        <v>41314</v>
      </c>
      <c r="C974" s="205" t="s">
        <v>512</v>
      </c>
      <c r="D974" s="205" t="s">
        <v>493</v>
      </c>
      <c r="E974" s="205" t="s">
        <v>494</v>
      </c>
      <c r="F974" s="207">
        <v>1524</v>
      </c>
      <c r="G974" s="208">
        <v>2583</v>
      </c>
    </row>
    <row r="975" spans="2:7" x14ac:dyDescent="0.25">
      <c r="B975" s="211">
        <v>41303</v>
      </c>
      <c r="C975" s="205" t="s">
        <v>515</v>
      </c>
      <c r="D975" s="205" t="s">
        <v>486</v>
      </c>
      <c r="E975" s="205" t="s">
        <v>485</v>
      </c>
      <c r="F975" s="207">
        <v>430</v>
      </c>
      <c r="G975" s="208">
        <v>459</v>
      </c>
    </row>
    <row r="976" spans="2:7" x14ac:dyDescent="0.25">
      <c r="B976" s="211">
        <v>41098</v>
      </c>
      <c r="C976" s="205" t="s">
        <v>515</v>
      </c>
      <c r="D976" s="205" t="s">
        <v>484</v>
      </c>
      <c r="E976" s="205" t="s">
        <v>492</v>
      </c>
      <c r="F976" s="207">
        <v>1830</v>
      </c>
      <c r="G976" s="208">
        <v>2079</v>
      </c>
    </row>
    <row r="977" spans="2:7" x14ac:dyDescent="0.25">
      <c r="B977" s="211">
        <v>40928</v>
      </c>
      <c r="C977" s="205" t="s">
        <v>511</v>
      </c>
      <c r="D977" s="205" t="s">
        <v>491</v>
      </c>
      <c r="E977" s="205" t="s">
        <v>492</v>
      </c>
      <c r="F977" s="207">
        <v>669</v>
      </c>
      <c r="G977" s="208">
        <v>893</v>
      </c>
    </row>
    <row r="978" spans="2:7" x14ac:dyDescent="0.25">
      <c r="B978" s="211">
        <v>41555</v>
      </c>
      <c r="C978" s="205" t="s">
        <v>512</v>
      </c>
      <c r="D978" s="205" t="s">
        <v>493</v>
      </c>
      <c r="E978" s="205" t="s">
        <v>489</v>
      </c>
      <c r="F978" s="207">
        <v>6220</v>
      </c>
      <c r="G978" s="208">
        <v>6653</v>
      </c>
    </row>
    <row r="979" spans="2:7" x14ac:dyDescent="0.25">
      <c r="B979" s="211">
        <v>41327</v>
      </c>
      <c r="C979" s="205" t="s">
        <v>515</v>
      </c>
      <c r="D979" s="205" t="s">
        <v>484</v>
      </c>
      <c r="E979" s="205" t="s">
        <v>485</v>
      </c>
      <c r="F979" s="207">
        <v>7872</v>
      </c>
      <c r="G979" s="208">
        <v>8946</v>
      </c>
    </row>
    <row r="980" spans="2:7" x14ac:dyDescent="0.25">
      <c r="B980" s="211">
        <v>41153</v>
      </c>
      <c r="C980" s="205" t="s">
        <v>515</v>
      </c>
      <c r="D980" s="205" t="s">
        <v>493</v>
      </c>
      <c r="E980" s="205" t="s">
        <v>494</v>
      </c>
      <c r="F980" s="207">
        <v>5018</v>
      </c>
      <c r="G980" s="208">
        <v>7380</v>
      </c>
    </row>
    <row r="981" spans="2:7" x14ac:dyDescent="0.25">
      <c r="B981" s="211">
        <v>40943</v>
      </c>
      <c r="C981" s="205" t="s">
        <v>515</v>
      </c>
      <c r="D981" s="205" t="s">
        <v>486</v>
      </c>
      <c r="E981" s="205" t="s">
        <v>487</v>
      </c>
      <c r="F981" s="207">
        <v>4114</v>
      </c>
      <c r="G981" s="208">
        <v>9568</v>
      </c>
    </row>
    <row r="982" spans="2:7" x14ac:dyDescent="0.25">
      <c r="B982" s="211">
        <v>41580</v>
      </c>
      <c r="C982" s="205" t="s">
        <v>515</v>
      </c>
      <c r="D982" s="205" t="s">
        <v>490</v>
      </c>
      <c r="E982" s="205" t="s">
        <v>487</v>
      </c>
      <c r="F982" s="207">
        <v>8072</v>
      </c>
      <c r="G982" s="208">
        <v>8633</v>
      </c>
    </row>
    <row r="983" spans="2:7" x14ac:dyDescent="0.25">
      <c r="B983" s="211">
        <v>41255</v>
      </c>
      <c r="C983" s="205" t="s">
        <v>513</v>
      </c>
      <c r="D983" s="205" t="s">
        <v>488</v>
      </c>
      <c r="E983" s="205" t="s">
        <v>495</v>
      </c>
      <c r="F983" s="207">
        <v>1853</v>
      </c>
      <c r="G983" s="208">
        <v>3195</v>
      </c>
    </row>
    <row r="984" spans="2:7" x14ac:dyDescent="0.25">
      <c r="B984" s="211">
        <v>41039</v>
      </c>
      <c r="C984" s="205" t="s">
        <v>511</v>
      </c>
      <c r="D984" s="205" t="s">
        <v>493</v>
      </c>
      <c r="E984" s="205" t="s">
        <v>489</v>
      </c>
      <c r="F984" s="207">
        <v>4031</v>
      </c>
      <c r="G984" s="208">
        <v>7329</v>
      </c>
    </row>
    <row r="985" spans="2:7" x14ac:dyDescent="0.25">
      <c r="B985" s="211">
        <v>41380</v>
      </c>
      <c r="C985" s="205" t="s">
        <v>515</v>
      </c>
      <c r="D985" s="205" t="s">
        <v>490</v>
      </c>
      <c r="E985" s="205" t="s">
        <v>489</v>
      </c>
      <c r="F985" s="207">
        <v>4473</v>
      </c>
      <c r="G985" s="208">
        <v>5964</v>
      </c>
    </row>
    <row r="986" spans="2:7" x14ac:dyDescent="0.25">
      <c r="B986" s="211">
        <v>41276</v>
      </c>
      <c r="C986" s="205" t="s">
        <v>514</v>
      </c>
      <c r="D986" s="205" t="s">
        <v>486</v>
      </c>
      <c r="E986" s="205" t="s">
        <v>489</v>
      </c>
      <c r="F986" s="207">
        <v>2438</v>
      </c>
      <c r="G986" s="208">
        <v>3585</v>
      </c>
    </row>
    <row r="987" spans="2:7" x14ac:dyDescent="0.25">
      <c r="B987" s="211">
        <v>41189</v>
      </c>
      <c r="C987" s="205" t="s">
        <v>510</v>
      </c>
      <c r="D987" s="205" t="s">
        <v>486</v>
      </c>
      <c r="E987" s="205" t="s">
        <v>489</v>
      </c>
      <c r="F987" s="207">
        <v>3329</v>
      </c>
      <c r="G987" s="208">
        <v>7741</v>
      </c>
    </row>
    <row r="988" spans="2:7" x14ac:dyDescent="0.25">
      <c r="B988" s="211">
        <v>41395</v>
      </c>
      <c r="C988" s="205" t="s">
        <v>515</v>
      </c>
      <c r="D988" s="205" t="s">
        <v>490</v>
      </c>
      <c r="E988" s="205" t="s">
        <v>485</v>
      </c>
      <c r="F988" s="207">
        <v>6605</v>
      </c>
      <c r="G988" s="208">
        <v>8807</v>
      </c>
    </row>
    <row r="989" spans="2:7" x14ac:dyDescent="0.25">
      <c r="B989" s="211">
        <v>41552</v>
      </c>
      <c r="C989" s="205" t="s">
        <v>511</v>
      </c>
      <c r="D989" s="205" t="s">
        <v>491</v>
      </c>
      <c r="E989" s="205" t="s">
        <v>487</v>
      </c>
      <c r="F989" s="207">
        <v>852</v>
      </c>
      <c r="G989" s="208">
        <v>1135</v>
      </c>
    </row>
    <row r="990" spans="2:7" x14ac:dyDescent="0.25">
      <c r="B990" s="211">
        <v>41115</v>
      </c>
      <c r="C990" s="205" t="s">
        <v>514</v>
      </c>
      <c r="D990" s="205" t="s">
        <v>488</v>
      </c>
      <c r="E990" s="205" t="s">
        <v>489</v>
      </c>
      <c r="F990" s="207">
        <v>4489</v>
      </c>
      <c r="G990" s="208">
        <v>9975</v>
      </c>
    </row>
    <row r="991" spans="2:7" x14ac:dyDescent="0.25">
      <c r="B991" s="211">
        <v>41394</v>
      </c>
      <c r="C991" s="205" t="s">
        <v>511</v>
      </c>
      <c r="D991" s="205" t="s">
        <v>490</v>
      </c>
      <c r="E991" s="205" t="s">
        <v>489</v>
      </c>
      <c r="F991" s="207">
        <v>2796</v>
      </c>
      <c r="G991" s="208">
        <v>3178</v>
      </c>
    </row>
    <row r="992" spans="2:7" x14ac:dyDescent="0.25">
      <c r="B992" s="211">
        <v>41224</v>
      </c>
      <c r="C992" s="205" t="s">
        <v>515</v>
      </c>
      <c r="D992" s="205" t="s">
        <v>488</v>
      </c>
      <c r="E992" s="205" t="s">
        <v>494</v>
      </c>
      <c r="F992" s="207">
        <v>1820</v>
      </c>
      <c r="G992" s="208">
        <v>4044</v>
      </c>
    </row>
    <row r="993" spans="2:7" x14ac:dyDescent="0.25">
      <c r="B993" s="211">
        <v>41356</v>
      </c>
      <c r="C993" s="205" t="s">
        <v>511</v>
      </c>
      <c r="D993" s="205" t="s">
        <v>493</v>
      </c>
      <c r="E993" s="205" t="s">
        <v>485</v>
      </c>
      <c r="F993" s="207">
        <v>1283</v>
      </c>
      <c r="G993" s="208">
        <v>3468</v>
      </c>
    </row>
    <row r="994" spans="2:7" x14ac:dyDescent="0.25">
      <c r="B994" s="211">
        <v>41541</v>
      </c>
      <c r="C994" s="205" t="s">
        <v>512</v>
      </c>
      <c r="D994" s="205" t="s">
        <v>493</v>
      </c>
      <c r="E994" s="205" t="s">
        <v>489</v>
      </c>
      <c r="F994" s="207">
        <v>2393</v>
      </c>
      <c r="G994" s="208">
        <v>5319</v>
      </c>
    </row>
    <row r="995" spans="2:7" x14ac:dyDescent="0.25">
      <c r="B995" s="211">
        <v>41093</v>
      </c>
      <c r="C995" s="205" t="s">
        <v>514</v>
      </c>
      <c r="D995" s="205" t="s">
        <v>486</v>
      </c>
      <c r="E995" s="205" t="s">
        <v>495</v>
      </c>
      <c r="F995" s="207">
        <v>1161</v>
      </c>
      <c r="G995" s="208">
        <v>2580</v>
      </c>
    </row>
    <row r="996" spans="2:7" x14ac:dyDescent="0.25">
      <c r="B996" s="211">
        <v>41353</v>
      </c>
      <c r="C996" s="205" t="s">
        <v>512</v>
      </c>
      <c r="D996" s="205" t="s">
        <v>491</v>
      </c>
      <c r="E996" s="205" t="s">
        <v>485</v>
      </c>
      <c r="F996" s="207">
        <v>699</v>
      </c>
      <c r="G996" s="208">
        <v>1890</v>
      </c>
    </row>
    <row r="997" spans="2:7" x14ac:dyDescent="0.25">
      <c r="B997" s="211">
        <v>41482</v>
      </c>
      <c r="C997" s="205" t="s">
        <v>511</v>
      </c>
      <c r="D997" s="205" t="s">
        <v>490</v>
      </c>
      <c r="E997" s="205" t="s">
        <v>495</v>
      </c>
      <c r="F997" s="207">
        <v>246</v>
      </c>
      <c r="G997" s="208">
        <v>664</v>
      </c>
    </row>
    <row r="998" spans="2:7" x14ac:dyDescent="0.25">
      <c r="B998" s="211">
        <v>41265</v>
      </c>
      <c r="C998" s="205" t="s">
        <v>513</v>
      </c>
      <c r="D998" s="205" t="s">
        <v>486</v>
      </c>
      <c r="E998" s="205" t="s">
        <v>489</v>
      </c>
      <c r="F998" s="207">
        <v>3787</v>
      </c>
      <c r="G998" s="208">
        <v>4303</v>
      </c>
    </row>
    <row r="999" spans="2:7" x14ac:dyDescent="0.25">
      <c r="B999" s="211">
        <v>41404</v>
      </c>
      <c r="C999" s="205" t="s">
        <v>512</v>
      </c>
      <c r="D999" s="205" t="s">
        <v>493</v>
      </c>
      <c r="E999" s="205" t="s">
        <v>494</v>
      </c>
      <c r="F999" s="207">
        <v>637</v>
      </c>
      <c r="G999" s="208">
        <v>1723</v>
      </c>
    </row>
    <row r="1000" spans="2:7" x14ac:dyDescent="0.25">
      <c r="B1000" s="211">
        <v>41324</v>
      </c>
      <c r="C1000" s="205" t="s">
        <v>515</v>
      </c>
      <c r="D1000" s="205" t="s">
        <v>493</v>
      </c>
      <c r="E1000" s="205" t="s">
        <v>494</v>
      </c>
      <c r="F1000" s="207">
        <v>3523</v>
      </c>
      <c r="G1000" s="208">
        <v>9522</v>
      </c>
    </row>
    <row r="1001" spans="2:7" x14ac:dyDescent="0.25">
      <c r="B1001" s="211">
        <v>41068</v>
      </c>
      <c r="C1001" s="205" t="s">
        <v>515</v>
      </c>
      <c r="D1001" s="205" t="s">
        <v>484</v>
      </c>
      <c r="E1001" s="205" t="s">
        <v>489</v>
      </c>
      <c r="F1001" s="207">
        <v>1563</v>
      </c>
      <c r="G1001" s="208">
        <v>3635</v>
      </c>
    </row>
    <row r="1002" spans="2:7" x14ac:dyDescent="0.25">
      <c r="B1002" s="211">
        <v>41602</v>
      </c>
      <c r="C1002" s="205" t="s">
        <v>515</v>
      </c>
      <c r="D1002" s="205" t="s">
        <v>488</v>
      </c>
      <c r="E1002" s="205" t="s">
        <v>492</v>
      </c>
      <c r="F1002" s="207">
        <v>2309</v>
      </c>
      <c r="G1002" s="208">
        <v>3980</v>
      </c>
    </row>
    <row r="1003" spans="2:7" x14ac:dyDescent="0.25">
      <c r="B1003" s="211">
        <v>41435</v>
      </c>
      <c r="C1003" s="205" t="s">
        <v>512</v>
      </c>
      <c r="D1003" s="205" t="s">
        <v>488</v>
      </c>
      <c r="E1003" s="205" t="s">
        <v>485</v>
      </c>
      <c r="F1003" s="207">
        <v>209</v>
      </c>
      <c r="G1003" s="208">
        <v>361</v>
      </c>
    </row>
    <row r="1004" spans="2:7" x14ac:dyDescent="0.25">
      <c r="B1004" s="211">
        <v>40987</v>
      </c>
      <c r="C1004" s="205" t="s">
        <v>511</v>
      </c>
      <c r="D1004" s="205" t="s">
        <v>486</v>
      </c>
      <c r="E1004" s="205" t="s">
        <v>494</v>
      </c>
      <c r="F1004" s="207">
        <v>1911</v>
      </c>
      <c r="G1004" s="208">
        <v>2548</v>
      </c>
    </row>
    <row r="1005" spans="2:7" x14ac:dyDescent="0.25">
      <c r="B1005" s="211">
        <v>41261</v>
      </c>
      <c r="C1005" s="205" t="s">
        <v>513</v>
      </c>
      <c r="D1005" s="205" t="s">
        <v>484</v>
      </c>
      <c r="E1005" s="205" t="s">
        <v>494</v>
      </c>
      <c r="F1005" s="207">
        <v>830</v>
      </c>
      <c r="G1005" s="208">
        <v>1406</v>
      </c>
    </row>
    <row r="1006" spans="2:7" x14ac:dyDescent="0.25">
      <c r="B1006" s="211">
        <v>41160</v>
      </c>
      <c r="C1006" s="205" t="s">
        <v>510</v>
      </c>
      <c r="D1006" s="205" t="s">
        <v>484</v>
      </c>
      <c r="E1006" s="205" t="s">
        <v>494</v>
      </c>
      <c r="F1006" s="207">
        <v>423</v>
      </c>
      <c r="G1006" s="208">
        <v>769</v>
      </c>
    </row>
    <row r="1007" spans="2:7" x14ac:dyDescent="0.25">
      <c r="B1007" s="211">
        <v>41628</v>
      </c>
      <c r="C1007" s="205" t="s">
        <v>512</v>
      </c>
      <c r="D1007" s="205" t="s">
        <v>493</v>
      </c>
      <c r="E1007" s="205" t="s">
        <v>485</v>
      </c>
      <c r="F1007" s="207">
        <v>2697</v>
      </c>
      <c r="G1007" s="208">
        <v>5993</v>
      </c>
    </row>
    <row r="1008" spans="2:7" x14ac:dyDescent="0.25">
      <c r="B1008" s="211">
        <v>41173</v>
      </c>
      <c r="C1008" s="205" t="s">
        <v>510</v>
      </c>
      <c r="D1008" s="205" t="s">
        <v>486</v>
      </c>
      <c r="E1008" s="205" t="s">
        <v>489</v>
      </c>
      <c r="F1008" s="207">
        <v>5774</v>
      </c>
      <c r="G1008" s="208">
        <v>9955</v>
      </c>
    </row>
    <row r="1009" spans="2:7" x14ac:dyDescent="0.25">
      <c r="B1009" s="211">
        <v>41104</v>
      </c>
      <c r="C1009" s="205" t="s">
        <v>512</v>
      </c>
      <c r="D1009" s="205" t="s">
        <v>493</v>
      </c>
      <c r="E1009" s="205" t="s">
        <v>492</v>
      </c>
      <c r="F1009" s="207">
        <v>2179</v>
      </c>
      <c r="G1009" s="208">
        <v>5067</v>
      </c>
    </row>
    <row r="1010" spans="2:7" x14ac:dyDescent="0.25">
      <c r="B1010" s="211">
        <v>41351</v>
      </c>
      <c r="C1010" s="205" t="s">
        <v>510</v>
      </c>
      <c r="D1010" s="205" t="s">
        <v>490</v>
      </c>
      <c r="E1010" s="205" t="s">
        <v>487</v>
      </c>
      <c r="F1010" s="207">
        <v>3496</v>
      </c>
      <c r="G1010" s="208">
        <v>4661</v>
      </c>
    </row>
    <row r="1011" spans="2:7" x14ac:dyDescent="0.25">
      <c r="B1011" s="211">
        <v>41603</v>
      </c>
      <c r="C1011" s="205" t="s">
        <v>513</v>
      </c>
      <c r="D1011" s="205" t="s">
        <v>486</v>
      </c>
      <c r="E1011" s="205" t="s">
        <v>485</v>
      </c>
      <c r="F1011" s="207">
        <v>3203</v>
      </c>
      <c r="G1011" s="208">
        <v>5522</v>
      </c>
    </row>
    <row r="1012" spans="2:7" x14ac:dyDescent="0.25">
      <c r="B1012" s="211">
        <v>41260</v>
      </c>
      <c r="C1012" s="205" t="s">
        <v>514</v>
      </c>
      <c r="D1012" s="205" t="s">
        <v>488</v>
      </c>
      <c r="E1012" s="205" t="s">
        <v>489</v>
      </c>
      <c r="F1012" s="207">
        <v>1382</v>
      </c>
      <c r="G1012" s="208">
        <v>3214</v>
      </c>
    </row>
    <row r="1013" spans="2:7" x14ac:dyDescent="0.25">
      <c r="B1013" s="211">
        <v>41175</v>
      </c>
      <c r="C1013" s="205" t="s">
        <v>511</v>
      </c>
      <c r="D1013" s="205" t="s">
        <v>488</v>
      </c>
      <c r="E1013" s="205" t="s">
        <v>485</v>
      </c>
      <c r="F1013" s="207">
        <v>4089</v>
      </c>
      <c r="G1013" s="208">
        <v>9510</v>
      </c>
    </row>
    <row r="1014" spans="2:7" x14ac:dyDescent="0.25">
      <c r="B1014" s="211">
        <v>41059</v>
      </c>
      <c r="C1014" s="205" t="s">
        <v>514</v>
      </c>
      <c r="D1014" s="205" t="s">
        <v>493</v>
      </c>
      <c r="E1014" s="205" t="s">
        <v>485</v>
      </c>
      <c r="F1014" s="207">
        <v>1138</v>
      </c>
      <c r="G1014" s="208">
        <v>1293</v>
      </c>
    </row>
    <row r="1015" spans="2:7" x14ac:dyDescent="0.25">
      <c r="B1015" s="211">
        <v>41558</v>
      </c>
      <c r="C1015" s="205" t="s">
        <v>513</v>
      </c>
      <c r="D1015" s="205" t="s">
        <v>488</v>
      </c>
      <c r="E1015" s="205" t="s">
        <v>494</v>
      </c>
      <c r="F1015" s="207">
        <v>7307</v>
      </c>
      <c r="G1015" s="208">
        <v>7815</v>
      </c>
    </row>
    <row r="1016" spans="2:7" x14ac:dyDescent="0.25">
      <c r="B1016" s="211">
        <v>41562</v>
      </c>
      <c r="C1016" s="205" t="s">
        <v>512</v>
      </c>
      <c r="D1016" s="205" t="s">
        <v>486</v>
      </c>
      <c r="E1016" s="205" t="s">
        <v>494</v>
      </c>
      <c r="F1016" s="207">
        <v>2633</v>
      </c>
      <c r="G1016" s="208">
        <v>6123</v>
      </c>
    </row>
    <row r="1017" spans="2:7" x14ac:dyDescent="0.25">
      <c r="B1017" s="211">
        <v>41402</v>
      </c>
      <c r="C1017" s="205" t="s">
        <v>515</v>
      </c>
      <c r="D1017" s="205" t="s">
        <v>488</v>
      </c>
      <c r="E1017" s="205" t="s">
        <v>485</v>
      </c>
      <c r="F1017" s="207">
        <v>815</v>
      </c>
      <c r="G1017" s="208">
        <v>1810</v>
      </c>
    </row>
    <row r="1018" spans="2:7" x14ac:dyDescent="0.25">
      <c r="B1018" s="211">
        <v>41004</v>
      </c>
      <c r="C1018" s="205" t="s">
        <v>513</v>
      </c>
      <c r="D1018" s="205" t="s">
        <v>490</v>
      </c>
      <c r="E1018" s="205" t="s">
        <v>485</v>
      </c>
      <c r="F1018" s="207">
        <v>3136</v>
      </c>
      <c r="G1018" s="208">
        <v>8475</v>
      </c>
    </row>
    <row r="1019" spans="2:7" x14ac:dyDescent="0.25">
      <c r="B1019" s="211">
        <v>41185</v>
      </c>
      <c r="C1019" s="205" t="s">
        <v>511</v>
      </c>
      <c r="D1019" s="205" t="s">
        <v>488</v>
      </c>
      <c r="E1019" s="205" t="s">
        <v>494</v>
      </c>
      <c r="F1019" s="207">
        <v>2068</v>
      </c>
      <c r="G1019" s="208">
        <v>5589</v>
      </c>
    </row>
    <row r="1020" spans="2:7" x14ac:dyDescent="0.25">
      <c r="B1020" s="211">
        <v>41063</v>
      </c>
      <c r="C1020" s="205" t="s">
        <v>515</v>
      </c>
      <c r="D1020" s="205" t="s">
        <v>491</v>
      </c>
      <c r="E1020" s="205" t="s">
        <v>489</v>
      </c>
      <c r="F1020" s="207">
        <v>6306</v>
      </c>
      <c r="G1020" s="208">
        <v>8409</v>
      </c>
    </row>
    <row r="1021" spans="2:7" x14ac:dyDescent="0.25">
      <c r="B1021" s="211">
        <v>41478</v>
      </c>
      <c r="C1021" s="205" t="s">
        <v>510</v>
      </c>
      <c r="D1021" s="205" t="s">
        <v>493</v>
      </c>
      <c r="E1021" s="205" t="s">
        <v>492</v>
      </c>
      <c r="F1021" s="207">
        <v>829</v>
      </c>
      <c r="G1021" s="208">
        <v>942</v>
      </c>
    </row>
    <row r="1022" spans="2:7" x14ac:dyDescent="0.25">
      <c r="B1022" s="211">
        <v>41540</v>
      </c>
      <c r="C1022" s="205" t="s">
        <v>515</v>
      </c>
      <c r="D1022" s="205" t="s">
        <v>488</v>
      </c>
      <c r="E1022" s="205" t="s">
        <v>489</v>
      </c>
      <c r="F1022" s="207">
        <v>3280</v>
      </c>
      <c r="G1022" s="208">
        <v>5656</v>
      </c>
    </row>
    <row r="1023" spans="2:7" x14ac:dyDescent="0.25">
      <c r="B1023" s="211">
        <v>41522</v>
      </c>
      <c r="C1023" s="205" t="s">
        <v>514</v>
      </c>
      <c r="D1023" s="205" t="s">
        <v>490</v>
      </c>
      <c r="E1023" s="205" t="s">
        <v>494</v>
      </c>
      <c r="F1023" s="207">
        <v>3209</v>
      </c>
      <c r="G1023" s="208">
        <v>5440</v>
      </c>
    </row>
    <row r="1024" spans="2:7" x14ac:dyDescent="0.25">
      <c r="B1024" s="211">
        <v>41103</v>
      </c>
      <c r="C1024" s="205" t="s">
        <v>511</v>
      </c>
      <c r="D1024" s="205" t="s">
        <v>486</v>
      </c>
      <c r="E1024" s="205" t="s">
        <v>495</v>
      </c>
      <c r="F1024" s="207">
        <v>1612</v>
      </c>
      <c r="G1024" s="208">
        <v>4357</v>
      </c>
    </row>
    <row r="1025" spans="2:7" x14ac:dyDescent="0.25">
      <c r="B1025" s="211">
        <v>41413</v>
      </c>
      <c r="C1025" s="205" t="s">
        <v>514</v>
      </c>
      <c r="D1025" s="205" t="s">
        <v>484</v>
      </c>
      <c r="E1025" s="205" t="s">
        <v>489</v>
      </c>
      <c r="F1025" s="207">
        <v>1798</v>
      </c>
      <c r="G1025" s="208">
        <v>3101</v>
      </c>
    </row>
    <row r="1026" spans="2:7" x14ac:dyDescent="0.25">
      <c r="B1026" s="211">
        <v>41205</v>
      </c>
      <c r="C1026" s="205" t="s">
        <v>512</v>
      </c>
      <c r="D1026" s="205" t="s">
        <v>493</v>
      </c>
      <c r="E1026" s="205" t="s">
        <v>489</v>
      </c>
      <c r="F1026" s="207">
        <v>4923</v>
      </c>
      <c r="G1026" s="208">
        <v>8344</v>
      </c>
    </row>
    <row r="1027" spans="2:7" x14ac:dyDescent="0.25">
      <c r="B1027" s="211">
        <v>41315</v>
      </c>
      <c r="C1027" s="205" t="s">
        <v>515</v>
      </c>
      <c r="D1027" s="205" t="s">
        <v>493</v>
      </c>
      <c r="E1027" s="205" t="s">
        <v>485</v>
      </c>
      <c r="F1027" s="207">
        <v>1089</v>
      </c>
      <c r="G1027" s="208">
        <v>2532</v>
      </c>
    </row>
    <row r="1028" spans="2:7" x14ac:dyDescent="0.25">
      <c r="B1028" s="211">
        <v>41161</v>
      </c>
      <c r="C1028" s="205" t="s">
        <v>510</v>
      </c>
      <c r="D1028" s="205" t="s">
        <v>490</v>
      </c>
      <c r="E1028" s="205" t="s">
        <v>495</v>
      </c>
      <c r="F1028" s="207">
        <v>4391</v>
      </c>
      <c r="G1028" s="208">
        <v>4696</v>
      </c>
    </row>
    <row r="1029" spans="2:7" x14ac:dyDescent="0.25">
      <c r="B1029" s="211">
        <v>40996</v>
      </c>
      <c r="C1029" s="205" t="s">
        <v>514</v>
      </c>
      <c r="D1029" s="205" t="s">
        <v>491</v>
      </c>
      <c r="E1029" s="205" t="s">
        <v>492</v>
      </c>
      <c r="F1029" s="207">
        <v>2294</v>
      </c>
      <c r="G1029" s="208">
        <v>2454</v>
      </c>
    </row>
    <row r="1030" spans="2:7" x14ac:dyDescent="0.25">
      <c r="B1030" s="211">
        <v>41297</v>
      </c>
      <c r="C1030" s="205" t="s">
        <v>511</v>
      </c>
      <c r="D1030" s="205" t="s">
        <v>488</v>
      </c>
      <c r="E1030" s="205" t="s">
        <v>492</v>
      </c>
      <c r="F1030" s="207">
        <v>3703</v>
      </c>
      <c r="G1030" s="208">
        <v>8229</v>
      </c>
    </row>
    <row r="1031" spans="2:7" x14ac:dyDescent="0.25">
      <c r="B1031" s="211">
        <v>41537</v>
      </c>
      <c r="C1031" s="205" t="s">
        <v>515</v>
      </c>
      <c r="D1031" s="205" t="s">
        <v>490</v>
      </c>
      <c r="E1031" s="205" t="s">
        <v>494</v>
      </c>
      <c r="F1031" s="207">
        <v>4646</v>
      </c>
      <c r="G1031" s="208">
        <v>8011</v>
      </c>
    </row>
    <row r="1032" spans="2:7" x14ac:dyDescent="0.25">
      <c r="B1032" s="211">
        <v>41115</v>
      </c>
      <c r="C1032" s="205" t="s">
        <v>511</v>
      </c>
      <c r="D1032" s="205" t="s">
        <v>484</v>
      </c>
      <c r="E1032" s="205" t="s">
        <v>489</v>
      </c>
      <c r="F1032" s="207">
        <v>3288</v>
      </c>
      <c r="G1032" s="208">
        <v>5977</v>
      </c>
    </row>
    <row r="1033" spans="2:7" x14ac:dyDescent="0.25">
      <c r="B1033" s="211">
        <v>41427</v>
      </c>
      <c r="C1033" s="205" t="s">
        <v>510</v>
      </c>
      <c r="D1033" s="205" t="s">
        <v>488</v>
      </c>
      <c r="E1033" s="205" t="s">
        <v>494</v>
      </c>
      <c r="F1033" s="207">
        <v>6663</v>
      </c>
      <c r="G1033" s="208">
        <v>9798</v>
      </c>
    </row>
    <row r="1034" spans="2:7" x14ac:dyDescent="0.25">
      <c r="B1034" s="211">
        <v>41158</v>
      </c>
      <c r="C1034" s="205" t="s">
        <v>514</v>
      </c>
      <c r="D1034" s="205" t="s">
        <v>488</v>
      </c>
      <c r="E1034" s="205" t="s">
        <v>492</v>
      </c>
      <c r="F1034" s="207">
        <v>4775</v>
      </c>
      <c r="G1034" s="208">
        <v>8681</v>
      </c>
    </row>
    <row r="1035" spans="2:7" x14ac:dyDescent="0.25">
      <c r="B1035" s="211">
        <v>41094</v>
      </c>
      <c r="C1035" s="205" t="s">
        <v>514</v>
      </c>
      <c r="D1035" s="205" t="s">
        <v>484</v>
      </c>
      <c r="E1035" s="205" t="s">
        <v>494</v>
      </c>
      <c r="F1035" s="207">
        <v>8788</v>
      </c>
      <c r="G1035" s="208">
        <v>9986</v>
      </c>
    </row>
    <row r="1036" spans="2:7" x14ac:dyDescent="0.25">
      <c r="B1036" s="211">
        <v>41470</v>
      </c>
      <c r="C1036" s="205" t="s">
        <v>512</v>
      </c>
      <c r="D1036" s="205" t="s">
        <v>491</v>
      </c>
      <c r="E1036" s="205" t="s">
        <v>489</v>
      </c>
      <c r="F1036" s="207">
        <v>3146</v>
      </c>
      <c r="G1036" s="208">
        <v>3364</v>
      </c>
    </row>
    <row r="1037" spans="2:7" x14ac:dyDescent="0.25">
      <c r="B1037" s="211">
        <v>41250</v>
      </c>
      <c r="C1037" s="205" t="s">
        <v>511</v>
      </c>
      <c r="D1037" s="205" t="s">
        <v>486</v>
      </c>
      <c r="E1037" s="205" t="s">
        <v>489</v>
      </c>
      <c r="F1037" s="207">
        <v>4485</v>
      </c>
      <c r="G1037" s="208">
        <v>4797</v>
      </c>
    </row>
    <row r="1038" spans="2:7" x14ac:dyDescent="0.25">
      <c r="B1038" s="211">
        <v>41109</v>
      </c>
      <c r="C1038" s="205" t="s">
        <v>513</v>
      </c>
      <c r="D1038" s="205" t="s">
        <v>486</v>
      </c>
      <c r="E1038" s="205" t="s">
        <v>492</v>
      </c>
      <c r="F1038" s="207">
        <v>1832</v>
      </c>
      <c r="G1038" s="208">
        <v>3105</v>
      </c>
    </row>
    <row r="1039" spans="2:7" x14ac:dyDescent="0.25">
      <c r="B1039" s="211">
        <v>41610</v>
      </c>
      <c r="C1039" s="205" t="s">
        <v>512</v>
      </c>
      <c r="D1039" s="205" t="s">
        <v>484</v>
      </c>
      <c r="E1039" s="205" t="s">
        <v>485</v>
      </c>
      <c r="F1039" s="207">
        <v>2580</v>
      </c>
      <c r="G1039" s="208">
        <v>4690</v>
      </c>
    </row>
    <row r="1040" spans="2:7" x14ac:dyDescent="0.25">
      <c r="B1040" s="211">
        <v>41165</v>
      </c>
      <c r="C1040" s="205" t="s">
        <v>511</v>
      </c>
      <c r="D1040" s="205" t="s">
        <v>491</v>
      </c>
      <c r="E1040" s="205" t="s">
        <v>494</v>
      </c>
      <c r="F1040" s="207">
        <v>2402</v>
      </c>
      <c r="G1040" s="208">
        <v>4071</v>
      </c>
    </row>
    <row r="1041" spans="2:7" x14ac:dyDescent="0.25">
      <c r="B1041" s="211">
        <v>40967</v>
      </c>
      <c r="C1041" s="205" t="s">
        <v>511</v>
      </c>
      <c r="D1041" s="205" t="s">
        <v>488</v>
      </c>
      <c r="E1041" s="205" t="s">
        <v>487</v>
      </c>
      <c r="F1041" s="207">
        <v>855</v>
      </c>
      <c r="G1041" s="208">
        <v>1899</v>
      </c>
    </row>
    <row r="1042" spans="2:7" x14ac:dyDescent="0.25">
      <c r="B1042" s="211">
        <v>41338</v>
      </c>
      <c r="C1042" s="205" t="s">
        <v>513</v>
      </c>
      <c r="D1042" s="205" t="s">
        <v>484</v>
      </c>
      <c r="E1042" s="205" t="s">
        <v>494</v>
      </c>
      <c r="F1042" s="207">
        <v>796</v>
      </c>
      <c r="G1042" s="208">
        <v>1447</v>
      </c>
    </row>
    <row r="1043" spans="2:7" x14ac:dyDescent="0.25">
      <c r="B1043" s="211">
        <v>41158</v>
      </c>
      <c r="C1043" s="205" t="s">
        <v>512</v>
      </c>
      <c r="D1043" s="205" t="s">
        <v>490</v>
      </c>
      <c r="E1043" s="205" t="s">
        <v>489</v>
      </c>
      <c r="F1043" s="207">
        <v>3980</v>
      </c>
      <c r="G1043" s="208">
        <v>4523</v>
      </c>
    </row>
    <row r="1044" spans="2:7" x14ac:dyDescent="0.25">
      <c r="B1044" s="211">
        <v>41284</v>
      </c>
      <c r="C1044" s="205" t="s">
        <v>515</v>
      </c>
      <c r="D1044" s="205" t="s">
        <v>491</v>
      </c>
      <c r="E1044" s="205" t="s">
        <v>489</v>
      </c>
      <c r="F1044" s="207">
        <v>988</v>
      </c>
      <c r="G1044" s="208">
        <v>1057</v>
      </c>
    </row>
    <row r="1045" spans="2:7" x14ac:dyDescent="0.25">
      <c r="B1045" s="211">
        <v>41264</v>
      </c>
      <c r="C1045" s="205" t="s">
        <v>513</v>
      </c>
      <c r="D1045" s="205" t="s">
        <v>491</v>
      </c>
      <c r="E1045" s="205" t="s">
        <v>489</v>
      </c>
      <c r="F1045" s="207">
        <v>1749</v>
      </c>
      <c r="G1045" s="208">
        <v>1871</v>
      </c>
    </row>
    <row r="1046" spans="2:7" x14ac:dyDescent="0.25">
      <c r="B1046" s="211">
        <v>41356</v>
      </c>
      <c r="C1046" s="205" t="s">
        <v>511</v>
      </c>
      <c r="D1046" s="205" t="s">
        <v>486</v>
      </c>
      <c r="E1046" s="205" t="s">
        <v>495</v>
      </c>
      <c r="F1046" s="207">
        <v>7978</v>
      </c>
      <c r="G1046" s="208">
        <v>8533</v>
      </c>
    </row>
    <row r="1047" spans="2:7" x14ac:dyDescent="0.25">
      <c r="B1047" s="211">
        <v>41587</v>
      </c>
      <c r="C1047" s="205" t="s">
        <v>515</v>
      </c>
      <c r="D1047" s="205" t="s">
        <v>484</v>
      </c>
      <c r="E1047" s="205" t="s">
        <v>485</v>
      </c>
      <c r="F1047" s="207">
        <v>3374</v>
      </c>
      <c r="G1047" s="208">
        <v>7847</v>
      </c>
    </row>
    <row r="1048" spans="2:7" x14ac:dyDescent="0.25">
      <c r="B1048" s="211">
        <v>41119</v>
      </c>
      <c r="C1048" s="205" t="s">
        <v>512</v>
      </c>
      <c r="D1048" s="205" t="s">
        <v>491</v>
      </c>
      <c r="E1048" s="205" t="s">
        <v>485</v>
      </c>
      <c r="F1048" s="207">
        <v>3218</v>
      </c>
      <c r="G1048" s="208">
        <v>5852</v>
      </c>
    </row>
    <row r="1049" spans="2:7" x14ac:dyDescent="0.25">
      <c r="B1049" s="211">
        <v>41556</v>
      </c>
      <c r="C1049" s="205" t="s">
        <v>513</v>
      </c>
      <c r="D1049" s="205" t="s">
        <v>484</v>
      </c>
      <c r="E1049" s="205" t="s">
        <v>485</v>
      </c>
      <c r="F1049" s="207">
        <v>3348</v>
      </c>
      <c r="G1049" s="208">
        <v>7439</v>
      </c>
    </row>
    <row r="1050" spans="2:7" x14ac:dyDescent="0.25">
      <c r="B1050" s="211">
        <v>40935</v>
      </c>
      <c r="C1050" s="205" t="s">
        <v>514</v>
      </c>
      <c r="D1050" s="205" t="s">
        <v>490</v>
      </c>
      <c r="E1050" s="205" t="s">
        <v>485</v>
      </c>
      <c r="F1050" s="207">
        <v>4856</v>
      </c>
      <c r="G1050" s="208">
        <v>5194</v>
      </c>
    </row>
    <row r="1051" spans="2:7" x14ac:dyDescent="0.25">
      <c r="B1051" s="211">
        <v>41033</v>
      </c>
      <c r="C1051" s="205" t="s">
        <v>515</v>
      </c>
      <c r="D1051" s="205" t="s">
        <v>490</v>
      </c>
      <c r="E1051" s="205" t="s">
        <v>492</v>
      </c>
      <c r="F1051" s="207">
        <v>6408</v>
      </c>
      <c r="G1051" s="208">
        <v>9423</v>
      </c>
    </row>
    <row r="1052" spans="2:7" x14ac:dyDescent="0.25">
      <c r="B1052" s="211">
        <v>40967</v>
      </c>
      <c r="C1052" s="205" t="s">
        <v>510</v>
      </c>
      <c r="D1052" s="205" t="s">
        <v>491</v>
      </c>
      <c r="E1052" s="205" t="s">
        <v>487</v>
      </c>
      <c r="F1052" s="207">
        <v>8702</v>
      </c>
      <c r="G1052" s="208">
        <v>9889</v>
      </c>
    </row>
    <row r="1053" spans="2:7" x14ac:dyDescent="0.25">
      <c r="B1053" s="211">
        <v>41223</v>
      </c>
      <c r="C1053" s="205" t="s">
        <v>512</v>
      </c>
      <c r="D1053" s="205" t="s">
        <v>488</v>
      </c>
      <c r="E1053" s="205" t="s">
        <v>492</v>
      </c>
      <c r="F1053" s="207">
        <v>3427</v>
      </c>
      <c r="G1053" s="208">
        <v>6230</v>
      </c>
    </row>
    <row r="1054" spans="2:7" x14ac:dyDescent="0.25">
      <c r="B1054" s="211">
        <v>41010</v>
      </c>
      <c r="C1054" s="205" t="s">
        <v>512</v>
      </c>
      <c r="D1054" s="205" t="s">
        <v>486</v>
      </c>
      <c r="E1054" s="205" t="s">
        <v>495</v>
      </c>
      <c r="F1054" s="207">
        <v>3268</v>
      </c>
      <c r="G1054" s="208">
        <v>7599</v>
      </c>
    </row>
    <row r="1055" spans="2:7" x14ac:dyDescent="0.25">
      <c r="B1055" s="211">
        <v>41351</v>
      </c>
      <c r="C1055" s="205" t="s">
        <v>515</v>
      </c>
      <c r="D1055" s="205" t="s">
        <v>484</v>
      </c>
      <c r="E1055" s="205" t="s">
        <v>489</v>
      </c>
      <c r="F1055" s="207">
        <v>6939</v>
      </c>
      <c r="G1055" s="208">
        <v>7421</v>
      </c>
    </row>
    <row r="1056" spans="2:7" x14ac:dyDescent="0.25">
      <c r="B1056" s="211">
        <v>40969</v>
      </c>
      <c r="C1056" s="205" t="s">
        <v>514</v>
      </c>
      <c r="D1056" s="205" t="s">
        <v>484</v>
      </c>
      <c r="E1056" s="205" t="s">
        <v>485</v>
      </c>
      <c r="F1056" s="207">
        <v>1844</v>
      </c>
      <c r="G1056" s="208">
        <v>3352</v>
      </c>
    </row>
    <row r="1057" spans="2:7" x14ac:dyDescent="0.25">
      <c r="B1057" s="211">
        <v>41628</v>
      </c>
      <c r="C1057" s="205" t="s">
        <v>512</v>
      </c>
      <c r="D1057" s="205" t="s">
        <v>488</v>
      </c>
      <c r="E1057" s="205" t="s">
        <v>487</v>
      </c>
      <c r="F1057" s="207">
        <v>3589</v>
      </c>
      <c r="G1057" s="208">
        <v>8347</v>
      </c>
    </row>
    <row r="1058" spans="2:7" x14ac:dyDescent="0.25">
      <c r="B1058" s="211">
        <v>41127</v>
      </c>
      <c r="C1058" s="205" t="s">
        <v>513</v>
      </c>
      <c r="D1058" s="205" t="s">
        <v>486</v>
      </c>
      <c r="E1058" s="205" t="s">
        <v>487</v>
      </c>
      <c r="F1058" s="207">
        <v>3617</v>
      </c>
      <c r="G1058" s="208">
        <v>8412</v>
      </c>
    </row>
    <row r="1059" spans="2:7" x14ac:dyDescent="0.25">
      <c r="B1059" s="211">
        <v>41502</v>
      </c>
      <c r="C1059" s="205" t="s">
        <v>510</v>
      </c>
      <c r="D1059" s="205" t="s">
        <v>490</v>
      </c>
      <c r="E1059" s="205" t="s">
        <v>494</v>
      </c>
      <c r="F1059" s="207">
        <v>2096</v>
      </c>
      <c r="G1059" s="208">
        <v>3082</v>
      </c>
    </row>
    <row r="1060" spans="2:7" x14ac:dyDescent="0.25">
      <c r="B1060" s="211">
        <v>41029</v>
      </c>
      <c r="C1060" s="205" t="s">
        <v>510</v>
      </c>
      <c r="D1060" s="205" t="s">
        <v>491</v>
      </c>
      <c r="E1060" s="205" t="s">
        <v>495</v>
      </c>
      <c r="F1060" s="207">
        <v>3234</v>
      </c>
      <c r="G1060" s="208">
        <v>5481</v>
      </c>
    </row>
    <row r="1061" spans="2:7" x14ac:dyDescent="0.25">
      <c r="B1061" s="211">
        <v>41456</v>
      </c>
      <c r="C1061" s="205" t="s">
        <v>510</v>
      </c>
      <c r="D1061" s="205" t="s">
        <v>491</v>
      </c>
      <c r="E1061" s="205" t="s">
        <v>492</v>
      </c>
      <c r="F1061" s="207">
        <v>2656</v>
      </c>
      <c r="G1061" s="208">
        <v>4502</v>
      </c>
    </row>
    <row r="1062" spans="2:7" x14ac:dyDescent="0.25">
      <c r="B1062" s="211">
        <v>41282</v>
      </c>
      <c r="C1062" s="205" t="s">
        <v>512</v>
      </c>
      <c r="D1062" s="205" t="s">
        <v>490</v>
      </c>
      <c r="E1062" s="205" t="s">
        <v>489</v>
      </c>
      <c r="F1062" s="207">
        <v>1194</v>
      </c>
      <c r="G1062" s="208">
        <v>2654</v>
      </c>
    </row>
    <row r="1063" spans="2:7" x14ac:dyDescent="0.25">
      <c r="B1063" s="211">
        <v>41172</v>
      </c>
      <c r="C1063" s="205" t="s">
        <v>513</v>
      </c>
      <c r="D1063" s="205" t="s">
        <v>491</v>
      </c>
      <c r="E1063" s="205" t="s">
        <v>487</v>
      </c>
      <c r="F1063" s="207">
        <v>2833</v>
      </c>
      <c r="G1063" s="208">
        <v>4801</v>
      </c>
    </row>
    <row r="1064" spans="2:7" x14ac:dyDescent="0.25">
      <c r="B1064" s="211">
        <v>41400</v>
      </c>
      <c r="C1064" s="205" t="s">
        <v>510</v>
      </c>
      <c r="D1064" s="205" t="s">
        <v>493</v>
      </c>
      <c r="E1064" s="205" t="s">
        <v>487</v>
      </c>
      <c r="F1064" s="207">
        <v>1558</v>
      </c>
      <c r="G1064" s="208">
        <v>3463</v>
      </c>
    </row>
    <row r="1065" spans="2:7" x14ac:dyDescent="0.25">
      <c r="B1065" s="211">
        <v>41434</v>
      </c>
      <c r="C1065" s="205" t="s">
        <v>514</v>
      </c>
      <c r="D1065" s="205" t="s">
        <v>486</v>
      </c>
      <c r="E1065" s="205" t="s">
        <v>489</v>
      </c>
      <c r="F1065" s="207">
        <v>5771</v>
      </c>
      <c r="G1065" s="208">
        <v>9950</v>
      </c>
    </row>
    <row r="1066" spans="2:7" x14ac:dyDescent="0.25">
      <c r="B1066" s="211">
        <v>41523</v>
      </c>
      <c r="C1066" s="205" t="s">
        <v>511</v>
      </c>
      <c r="D1066" s="205" t="s">
        <v>490</v>
      </c>
      <c r="E1066" s="205" t="s">
        <v>495</v>
      </c>
      <c r="F1066" s="207">
        <v>1823</v>
      </c>
      <c r="G1066" s="208">
        <v>3090</v>
      </c>
    </row>
    <row r="1067" spans="2:7" x14ac:dyDescent="0.25">
      <c r="B1067" s="211">
        <v>41335</v>
      </c>
      <c r="C1067" s="205" t="s">
        <v>513</v>
      </c>
      <c r="D1067" s="205" t="s">
        <v>490</v>
      </c>
      <c r="E1067" s="205" t="s">
        <v>487</v>
      </c>
      <c r="F1067" s="207">
        <v>3803</v>
      </c>
      <c r="G1067" s="208">
        <v>6557</v>
      </c>
    </row>
    <row r="1068" spans="2:7" x14ac:dyDescent="0.25">
      <c r="B1068" s="211">
        <v>41098</v>
      </c>
      <c r="C1068" s="205" t="s">
        <v>512</v>
      </c>
      <c r="D1068" s="205" t="s">
        <v>486</v>
      </c>
      <c r="E1068" s="205" t="s">
        <v>485</v>
      </c>
      <c r="F1068" s="207">
        <v>3735</v>
      </c>
      <c r="G1068" s="208">
        <v>4980</v>
      </c>
    </row>
    <row r="1069" spans="2:7" x14ac:dyDescent="0.25">
      <c r="B1069" s="211">
        <v>41018</v>
      </c>
      <c r="C1069" s="205" t="s">
        <v>515</v>
      </c>
      <c r="D1069" s="205" t="s">
        <v>486</v>
      </c>
      <c r="E1069" s="205" t="s">
        <v>494</v>
      </c>
      <c r="F1069" s="207">
        <v>4338</v>
      </c>
      <c r="G1069" s="208">
        <v>7353</v>
      </c>
    </row>
    <row r="1070" spans="2:7" x14ac:dyDescent="0.25">
      <c r="B1070" s="211">
        <v>41181</v>
      </c>
      <c r="C1070" s="205" t="s">
        <v>515</v>
      </c>
      <c r="D1070" s="205" t="s">
        <v>484</v>
      </c>
      <c r="E1070" s="205" t="s">
        <v>492</v>
      </c>
      <c r="F1070" s="207">
        <v>3031</v>
      </c>
      <c r="G1070" s="208">
        <v>5225</v>
      </c>
    </row>
    <row r="1071" spans="2:7" x14ac:dyDescent="0.25">
      <c r="B1071" s="211">
        <v>40917</v>
      </c>
      <c r="C1071" s="205" t="s">
        <v>510</v>
      </c>
      <c r="D1071" s="205" t="s">
        <v>490</v>
      </c>
      <c r="E1071" s="205" t="s">
        <v>487</v>
      </c>
      <c r="F1071" s="207">
        <v>1205</v>
      </c>
      <c r="G1071" s="208">
        <v>1772</v>
      </c>
    </row>
    <row r="1072" spans="2:7" x14ac:dyDescent="0.25">
      <c r="B1072" s="211">
        <v>41216</v>
      </c>
      <c r="C1072" s="205" t="s">
        <v>513</v>
      </c>
      <c r="D1072" s="205" t="s">
        <v>493</v>
      </c>
      <c r="E1072" s="205" t="s">
        <v>495</v>
      </c>
      <c r="F1072" s="207">
        <v>3517</v>
      </c>
      <c r="G1072" s="208">
        <v>6394</v>
      </c>
    </row>
    <row r="1073" spans="2:7" x14ac:dyDescent="0.25">
      <c r="B1073" s="211">
        <v>41515</v>
      </c>
      <c r="C1073" s="205" t="s">
        <v>512</v>
      </c>
      <c r="D1073" s="205" t="s">
        <v>484</v>
      </c>
      <c r="E1073" s="205" t="s">
        <v>495</v>
      </c>
      <c r="F1073" s="207">
        <v>1776</v>
      </c>
      <c r="G1073" s="208">
        <v>4130</v>
      </c>
    </row>
    <row r="1074" spans="2:7" x14ac:dyDescent="0.25">
      <c r="B1074" s="211">
        <v>41085</v>
      </c>
      <c r="C1074" s="205" t="s">
        <v>514</v>
      </c>
      <c r="D1074" s="205" t="s">
        <v>484</v>
      </c>
      <c r="E1074" s="205" t="s">
        <v>495</v>
      </c>
      <c r="F1074" s="207">
        <v>2357</v>
      </c>
      <c r="G1074" s="208">
        <v>2521</v>
      </c>
    </row>
    <row r="1075" spans="2:7" x14ac:dyDescent="0.25">
      <c r="B1075" s="211">
        <v>41515</v>
      </c>
      <c r="C1075" s="205" t="s">
        <v>511</v>
      </c>
      <c r="D1075" s="205" t="s">
        <v>488</v>
      </c>
      <c r="E1075" s="205" t="s">
        <v>485</v>
      </c>
      <c r="F1075" s="207">
        <v>8149</v>
      </c>
      <c r="G1075" s="208">
        <v>8716</v>
      </c>
    </row>
    <row r="1076" spans="2:7" x14ac:dyDescent="0.25">
      <c r="B1076" s="211">
        <v>40921</v>
      </c>
      <c r="C1076" s="205" t="s">
        <v>514</v>
      </c>
      <c r="D1076" s="205" t="s">
        <v>490</v>
      </c>
      <c r="E1076" s="205" t="s">
        <v>485</v>
      </c>
      <c r="F1076" s="207">
        <v>5047</v>
      </c>
      <c r="G1076" s="208">
        <v>8554</v>
      </c>
    </row>
    <row r="1077" spans="2:7" x14ac:dyDescent="0.25">
      <c r="B1077" s="211">
        <v>40953</v>
      </c>
      <c r="C1077" s="205" t="s">
        <v>512</v>
      </c>
      <c r="D1077" s="205" t="s">
        <v>493</v>
      </c>
      <c r="E1077" s="205" t="s">
        <v>492</v>
      </c>
      <c r="F1077" s="207">
        <v>5434</v>
      </c>
      <c r="G1077" s="208">
        <v>7245</v>
      </c>
    </row>
    <row r="1078" spans="2:7" x14ac:dyDescent="0.25">
      <c r="B1078" s="211">
        <v>41541</v>
      </c>
      <c r="C1078" s="205" t="s">
        <v>512</v>
      </c>
      <c r="D1078" s="205" t="s">
        <v>488</v>
      </c>
      <c r="E1078" s="205" t="s">
        <v>494</v>
      </c>
      <c r="F1078" s="207">
        <v>2873</v>
      </c>
      <c r="G1078" s="208">
        <v>3830</v>
      </c>
    </row>
    <row r="1079" spans="2:7" x14ac:dyDescent="0.25">
      <c r="B1079" s="211">
        <v>40931</v>
      </c>
      <c r="C1079" s="205" t="s">
        <v>514</v>
      </c>
      <c r="D1079" s="205" t="s">
        <v>490</v>
      </c>
      <c r="E1079" s="205" t="s">
        <v>487</v>
      </c>
      <c r="F1079" s="207">
        <v>1701</v>
      </c>
      <c r="G1079" s="208">
        <v>1932</v>
      </c>
    </row>
    <row r="1080" spans="2:7" x14ac:dyDescent="0.25">
      <c r="B1080" s="211">
        <v>41199</v>
      </c>
      <c r="C1080" s="205" t="s">
        <v>510</v>
      </c>
      <c r="D1080" s="205" t="s">
        <v>488</v>
      </c>
      <c r="E1080" s="205" t="s">
        <v>489</v>
      </c>
      <c r="F1080" s="207">
        <v>4465</v>
      </c>
      <c r="G1080" s="208">
        <v>5953</v>
      </c>
    </row>
    <row r="1081" spans="2:7" x14ac:dyDescent="0.25">
      <c r="B1081" s="211">
        <v>41506</v>
      </c>
      <c r="C1081" s="205" t="s">
        <v>512</v>
      </c>
      <c r="D1081" s="205" t="s">
        <v>488</v>
      </c>
      <c r="E1081" s="205" t="s">
        <v>487</v>
      </c>
      <c r="F1081" s="207">
        <v>2735</v>
      </c>
      <c r="G1081" s="208">
        <v>4635</v>
      </c>
    </row>
    <row r="1082" spans="2:7" x14ac:dyDescent="0.25">
      <c r="B1082" s="211">
        <v>41062</v>
      </c>
      <c r="C1082" s="205" t="s">
        <v>512</v>
      </c>
      <c r="D1082" s="205" t="s">
        <v>493</v>
      </c>
      <c r="E1082" s="205" t="s">
        <v>492</v>
      </c>
      <c r="F1082" s="207">
        <v>4304</v>
      </c>
      <c r="G1082" s="208">
        <v>4604</v>
      </c>
    </row>
    <row r="1083" spans="2:7" x14ac:dyDescent="0.25">
      <c r="B1083" s="211">
        <v>41550</v>
      </c>
      <c r="C1083" s="205" t="s">
        <v>513</v>
      </c>
      <c r="D1083" s="205" t="s">
        <v>493</v>
      </c>
      <c r="E1083" s="205" t="s">
        <v>495</v>
      </c>
      <c r="F1083" s="207">
        <v>940</v>
      </c>
      <c r="G1083" s="208">
        <v>2186</v>
      </c>
    </row>
    <row r="1084" spans="2:7" x14ac:dyDescent="0.25">
      <c r="B1084" s="211">
        <v>40912</v>
      </c>
      <c r="C1084" s="205" t="s">
        <v>510</v>
      </c>
      <c r="D1084" s="205" t="s">
        <v>491</v>
      </c>
      <c r="E1084" s="205" t="s">
        <v>494</v>
      </c>
      <c r="F1084" s="207">
        <v>3692</v>
      </c>
      <c r="G1084" s="208">
        <v>8586</v>
      </c>
    </row>
    <row r="1085" spans="2:7" x14ac:dyDescent="0.25">
      <c r="B1085" s="211">
        <v>41067</v>
      </c>
      <c r="C1085" s="205" t="s">
        <v>513</v>
      </c>
      <c r="D1085" s="205" t="s">
        <v>488</v>
      </c>
      <c r="E1085" s="205" t="s">
        <v>485</v>
      </c>
      <c r="F1085" s="207">
        <v>1570</v>
      </c>
      <c r="G1085" s="208">
        <v>2660</v>
      </c>
    </row>
    <row r="1086" spans="2:7" x14ac:dyDescent="0.25">
      <c r="B1086" s="211">
        <v>41597</v>
      </c>
      <c r="C1086" s="205" t="s">
        <v>510</v>
      </c>
      <c r="D1086" s="205" t="s">
        <v>493</v>
      </c>
      <c r="E1086" s="205" t="s">
        <v>494</v>
      </c>
      <c r="F1086" s="207">
        <v>1796</v>
      </c>
      <c r="G1086" s="208">
        <v>4853</v>
      </c>
    </row>
    <row r="1087" spans="2:7" x14ac:dyDescent="0.25">
      <c r="B1087" s="211">
        <v>40937</v>
      </c>
      <c r="C1087" s="205" t="s">
        <v>513</v>
      </c>
      <c r="D1087" s="205" t="s">
        <v>488</v>
      </c>
      <c r="E1087" s="205" t="s">
        <v>489</v>
      </c>
      <c r="F1087" s="207">
        <v>5143</v>
      </c>
      <c r="G1087" s="208">
        <v>6857</v>
      </c>
    </row>
    <row r="1088" spans="2:7" x14ac:dyDescent="0.25">
      <c r="B1088" s="211">
        <v>40961</v>
      </c>
      <c r="C1088" s="205" t="s">
        <v>515</v>
      </c>
      <c r="D1088" s="205" t="s">
        <v>493</v>
      </c>
      <c r="E1088" s="205" t="s">
        <v>487</v>
      </c>
      <c r="F1088" s="207">
        <v>283</v>
      </c>
      <c r="G1088" s="208">
        <v>303</v>
      </c>
    </row>
    <row r="1089" spans="2:7" x14ac:dyDescent="0.25">
      <c r="B1089" s="211">
        <v>41210</v>
      </c>
      <c r="C1089" s="205" t="s">
        <v>511</v>
      </c>
      <c r="D1089" s="205" t="s">
        <v>491</v>
      </c>
      <c r="E1089" s="205" t="s">
        <v>495</v>
      </c>
      <c r="F1089" s="207">
        <v>748</v>
      </c>
      <c r="G1089" s="208">
        <v>1663</v>
      </c>
    </row>
    <row r="1090" spans="2:7" x14ac:dyDescent="0.25">
      <c r="B1090" s="211">
        <v>41609</v>
      </c>
      <c r="C1090" s="205" t="s">
        <v>510</v>
      </c>
      <c r="D1090" s="205" t="s">
        <v>491</v>
      </c>
      <c r="E1090" s="205" t="s">
        <v>487</v>
      </c>
      <c r="F1090" s="207">
        <v>3437</v>
      </c>
      <c r="G1090" s="208">
        <v>4583</v>
      </c>
    </row>
    <row r="1091" spans="2:7" x14ac:dyDescent="0.25">
      <c r="B1091" s="211">
        <v>40955</v>
      </c>
      <c r="C1091" s="205" t="s">
        <v>515</v>
      </c>
      <c r="D1091" s="205" t="s">
        <v>491</v>
      </c>
      <c r="E1091" s="205" t="s">
        <v>487</v>
      </c>
      <c r="F1091" s="207">
        <v>84</v>
      </c>
      <c r="G1091" s="208">
        <v>95</v>
      </c>
    </row>
    <row r="1092" spans="2:7" x14ac:dyDescent="0.25">
      <c r="B1092" s="211">
        <v>41364</v>
      </c>
      <c r="C1092" s="205" t="s">
        <v>513</v>
      </c>
      <c r="D1092" s="205" t="s">
        <v>486</v>
      </c>
      <c r="E1092" s="205" t="s">
        <v>494</v>
      </c>
      <c r="F1092" s="207">
        <v>714</v>
      </c>
      <c r="G1092" s="208">
        <v>1050</v>
      </c>
    </row>
    <row r="1093" spans="2:7" x14ac:dyDescent="0.25">
      <c r="B1093" s="211">
        <v>41636</v>
      </c>
      <c r="C1093" s="205" t="s">
        <v>514</v>
      </c>
      <c r="D1093" s="205" t="s">
        <v>488</v>
      </c>
      <c r="E1093" s="205" t="s">
        <v>494</v>
      </c>
      <c r="F1093" s="207">
        <v>2216</v>
      </c>
      <c r="G1093" s="208">
        <v>5988</v>
      </c>
    </row>
    <row r="1094" spans="2:7" x14ac:dyDescent="0.25">
      <c r="B1094" s="211">
        <v>41458</v>
      </c>
      <c r="C1094" s="205" t="s">
        <v>510</v>
      </c>
      <c r="D1094" s="205" t="s">
        <v>486</v>
      </c>
      <c r="E1094" s="205" t="s">
        <v>489</v>
      </c>
      <c r="F1094" s="207">
        <v>1034</v>
      </c>
      <c r="G1094" s="208">
        <v>1783</v>
      </c>
    </row>
    <row r="1095" spans="2:7" x14ac:dyDescent="0.25">
      <c r="B1095" s="211">
        <v>41586</v>
      </c>
      <c r="C1095" s="205" t="s">
        <v>512</v>
      </c>
      <c r="D1095" s="205" t="s">
        <v>491</v>
      </c>
      <c r="E1095" s="205" t="s">
        <v>489</v>
      </c>
      <c r="F1095" s="207">
        <v>3336</v>
      </c>
      <c r="G1095" s="208">
        <v>5655</v>
      </c>
    </row>
    <row r="1096" spans="2:7" x14ac:dyDescent="0.25">
      <c r="B1096" s="211">
        <v>41247</v>
      </c>
      <c r="C1096" s="205" t="s">
        <v>515</v>
      </c>
      <c r="D1096" s="205" t="s">
        <v>486</v>
      </c>
      <c r="E1096" s="205" t="s">
        <v>494</v>
      </c>
      <c r="F1096" s="207">
        <v>3172</v>
      </c>
      <c r="G1096" s="208">
        <v>5376</v>
      </c>
    </row>
    <row r="1097" spans="2:7" x14ac:dyDescent="0.25">
      <c r="B1097" s="211">
        <v>41622</v>
      </c>
      <c r="C1097" s="205" t="s">
        <v>511</v>
      </c>
      <c r="D1097" s="205" t="s">
        <v>490</v>
      </c>
      <c r="E1097" s="205" t="s">
        <v>487</v>
      </c>
      <c r="F1097" s="207">
        <v>4676</v>
      </c>
      <c r="G1097" s="208">
        <v>8063</v>
      </c>
    </row>
    <row r="1098" spans="2:7" x14ac:dyDescent="0.25">
      <c r="B1098" s="211">
        <v>41421</v>
      </c>
      <c r="C1098" s="205" t="s">
        <v>513</v>
      </c>
      <c r="D1098" s="205" t="s">
        <v>488</v>
      </c>
      <c r="E1098" s="205" t="s">
        <v>485</v>
      </c>
      <c r="F1098" s="207">
        <v>1067</v>
      </c>
      <c r="G1098" s="208">
        <v>1809</v>
      </c>
    </row>
    <row r="1099" spans="2:7" x14ac:dyDescent="0.25">
      <c r="B1099" s="211">
        <v>41427</v>
      </c>
      <c r="C1099" s="205" t="s">
        <v>510</v>
      </c>
      <c r="D1099" s="205" t="s">
        <v>486</v>
      </c>
      <c r="E1099" s="205" t="s">
        <v>495</v>
      </c>
      <c r="F1099" s="207">
        <v>6768</v>
      </c>
      <c r="G1099" s="208">
        <v>9024</v>
      </c>
    </row>
    <row r="1100" spans="2:7" x14ac:dyDescent="0.25">
      <c r="B1100" s="211">
        <v>41473</v>
      </c>
      <c r="C1100" s="205" t="s">
        <v>510</v>
      </c>
      <c r="D1100" s="205" t="s">
        <v>488</v>
      </c>
      <c r="E1100" s="205" t="s">
        <v>485</v>
      </c>
      <c r="F1100" s="207">
        <v>5439</v>
      </c>
      <c r="G1100" s="208">
        <v>9888</v>
      </c>
    </row>
    <row r="1101" spans="2:7" x14ac:dyDescent="0.25">
      <c r="B1101" s="211">
        <v>41453</v>
      </c>
      <c r="C1101" s="205" t="s">
        <v>514</v>
      </c>
      <c r="D1101" s="205" t="s">
        <v>484</v>
      </c>
      <c r="E1101" s="205" t="s">
        <v>492</v>
      </c>
      <c r="F1101" s="207">
        <v>2044</v>
      </c>
      <c r="G1101" s="208">
        <v>4752</v>
      </c>
    </row>
    <row r="1102" spans="2:7" x14ac:dyDescent="0.25">
      <c r="B1102" s="211">
        <v>41061</v>
      </c>
      <c r="C1102" s="205" t="s">
        <v>510</v>
      </c>
      <c r="D1102" s="205" t="s">
        <v>490</v>
      </c>
      <c r="E1102" s="205" t="s">
        <v>489</v>
      </c>
      <c r="F1102" s="207">
        <v>8346</v>
      </c>
      <c r="G1102" s="208">
        <v>8926</v>
      </c>
    </row>
    <row r="1103" spans="2:7" x14ac:dyDescent="0.25">
      <c r="B1103" s="211">
        <v>41547</v>
      </c>
      <c r="C1103" s="205" t="s">
        <v>515</v>
      </c>
      <c r="D1103" s="205" t="s">
        <v>488</v>
      </c>
      <c r="E1103" s="205" t="s">
        <v>494</v>
      </c>
      <c r="F1103" s="207">
        <v>3524</v>
      </c>
      <c r="G1103" s="208">
        <v>9523</v>
      </c>
    </row>
    <row r="1104" spans="2:7" x14ac:dyDescent="0.25">
      <c r="B1104" s="211">
        <v>41633</v>
      </c>
      <c r="C1104" s="205" t="s">
        <v>514</v>
      </c>
      <c r="D1104" s="205" t="s">
        <v>484</v>
      </c>
      <c r="E1104" s="205" t="s">
        <v>485</v>
      </c>
      <c r="F1104" s="207">
        <v>3107</v>
      </c>
      <c r="G1104" s="208">
        <v>4142</v>
      </c>
    </row>
    <row r="1105" spans="2:7" x14ac:dyDescent="0.25">
      <c r="B1105" s="211">
        <v>41162</v>
      </c>
      <c r="C1105" s="205" t="s">
        <v>514</v>
      </c>
      <c r="D1105" s="205" t="s">
        <v>490</v>
      </c>
      <c r="E1105" s="205" t="s">
        <v>485</v>
      </c>
      <c r="F1105" s="207">
        <v>2852</v>
      </c>
      <c r="G1105" s="208">
        <v>7709</v>
      </c>
    </row>
    <row r="1106" spans="2:7" x14ac:dyDescent="0.25">
      <c r="B1106" s="211">
        <v>40926</v>
      </c>
      <c r="C1106" s="205" t="s">
        <v>512</v>
      </c>
      <c r="D1106" s="205" t="s">
        <v>486</v>
      </c>
      <c r="E1106" s="205" t="s">
        <v>492</v>
      </c>
      <c r="F1106" s="207">
        <v>404</v>
      </c>
      <c r="G1106" s="208">
        <v>539</v>
      </c>
    </row>
    <row r="1107" spans="2:7" x14ac:dyDescent="0.25">
      <c r="B1107" s="211">
        <v>41611</v>
      </c>
      <c r="C1107" s="205" t="s">
        <v>513</v>
      </c>
      <c r="D1107" s="205" t="s">
        <v>484</v>
      </c>
      <c r="E1107" s="205" t="s">
        <v>485</v>
      </c>
      <c r="F1107" s="207">
        <v>2650</v>
      </c>
      <c r="G1107" s="208">
        <v>6164</v>
      </c>
    </row>
    <row r="1108" spans="2:7" x14ac:dyDescent="0.25">
      <c r="B1108" s="211">
        <v>41301</v>
      </c>
      <c r="C1108" s="205" t="s">
        <v>515</v>
      </c>
      <c r="D1108" s="205" t="s">
        <v>486</v>
      </c>
      <c r="E1108" s="205" t="s">
        <v>495</v>
      </c>
      <c r="F1108" s="207">
        <v>1916</v>
      </c>
      <c r="G1108" s="208">
        <v>5177</v>
      </c>
    </row>
    <row r="1109" spans="2:7" x14ac:dyDescent="0.25">
      <c r="B1109" s="211">
        <v>41098</v>
      </c>
      <c r="C1109" s="205" t="s">
        <v>514</v>
      </c>
      <c r="D1109" s="205" t="s">
        <v>486</v>
      </c>
      <c r="E1109" s="205" t="s">
        <v>494</v>
      </c>
      <c r="F1109" s="207">
        <v>365</v>
      </c>
      <c r="G1109" s="208">
        <v>664</v>
      </c>
    </row>
    <row r="1110" spans="2:7" x14ac:dyDescent="0.25">
      <c r="B1110" s="211">
        <v>41247</v>
      </c>
      <c r="C1110" s="205" t="s">
        <v>514</v>
      </c>
      <c r="D1110" s="205" t="s">
        <v>484</v>
      </c>
      <c r="E1110" s="205" t="s">
        <v>487</v>
      </c>
      <c r="F1110" s="207">
        <v>3907</v>
      </c>
      <c r="G1110" s="208">
        <v>8682</v>
      </c>
    </row>
    <row r="1111" spans="2:7" x14ac:dyDescent="0.25">
      <c r="B1111" s="211">
        <v>41311</v>
      </c>
      <c r="C1111" s="205" t="s">
        <v>515</v>
      </c>
      <c r="D1111" s="205" t="s">
        <v>491</v>
      </c>
      <c r="E1111" s="205" t="s">
        <v>487</v>
      </c>
      <c r="F1111" s="207">
        <v>1550</v>
      </c>
      <c r="G1111" s="208">
        <v>4189</v>
      </c>
    </row>
    <row r="1112" spans="2:7" x14ac:dyDescent="0.25">
      <c r="B1112" s="211">
        <v>41346</v>
      </c>
      <c r="C1112" s="205" t="s">
        <v>510</v>
      </c>
      <c r="D1112" s="205" t="s">
        <v>490</v>
      </c>
      <c r="E1112" s="205" t="s">
        <v>489</v>
      </c>
      <c r="F1112" s="207">
        <v>3605</v>
      </c>
      <c r="G1112" s="208">
        <v>6554</v>
      </c>
    </row>
    <row r="1113" spans="2:7" x14ac:dyDescent="0.25">
      <c r="B1113" s="211">
        <v>41599</v>
      </c>
      <c r="C1113" s="205" t="s">
        <v>511</v>
      </c>
      <c r="D1113" s="205" t="s">
        <v>484</v>
      </c>
      <c r="E1113" s="205" t="s">
        <v>492</v>
      </c>
      <c r="F1113" s="207">
        <v>7480</v>
      </c>
      <c r="G1113" s="208">
        <v>8500</v>
      </c>
    </row>
    <row r="1114" spans="2:7" x14ac:dyDescent="0.25">
      <c r="B1114" s="211">
        <v>41301</v>
      </c>
      <c r="C1114" s="205" t="s">
        <v>510</v>
      </c>
      <c r="D1114" s="205" t="s">
        <v>493</v>
      </c>
      <c r="E1114" s="205" t="s">
        <v>494</v>
      </c>
      <c r="F1114" s="207">
        <v>4696</v>
      </c>
      <c r="G1114" s="208">
        <v>6906</v>
      </c>
    </row>
    <row r="1115" spans="2:7" x14ac:dyDescent="0.25">
      <c r="B1115" s="211">
        <v>41265</v>
      </c>
      <c r="C1115" s="205" t="s">
        <v>512</v>
      </c>
      <c r="D1115" s="205" t="s">
        <v>486</v>
      </c>
      <c r="E1115" s="205" t="s">
        <v>494</v>
      </c>
      <c r="F1115" s="207">
        <v>4383</v>
      </c>
      <c r="G1115" s="208">
        <v>4981</v>
      </c>
    </row>
    <row r="1116" spans="2:7" x14ac:dyDescent="0.25">
      <c r="B1116" s="211">
        <v>41150</v>
      </c>
      <c r="C1116" s="205" t="s">
        <v>515</v>
      </c>
      <c r="D1116" s="205" t="s">
        <v>491</v>
      </c>
      <c r="E1116" s="205" t="s">
        <v>494</v>
      </c>
      <c r="F1116" s="207">
        <v>3887</v>
      </c>
      <c r="G1116" s="208">
        <v>5717</v>
      </c>
    </row>
    <row r="1117" spans="2:7" x14ac:dyDescent="0.25">
      <c r="B1117" s="211">
        <v>41410</v>
      </c>
      <c r="C1117" s="205" t="s">
        <v>514</v>
      </c>
      <c r="D1117" s="205" t="s">
        <v>493</v>
      </c>
      <c r="E1117" s="205" t="s">
        <v>495</v>
      </c>
      <c r="F1117" s="207">
        <v>4534</v>
      </c>
      <c r="G1117" s="208">
        <v>6045</v>
      </c>
    </row>
    <row r="1118" spans="2:7" x14ac:dyDescent="0.25">
      <c r="B1118" s="211">
        <v>40956</v>
      </c>
      <c r="C1118" s="205" t="s">
        <v>512</v>
      </c>
      <c r="D1118" s="205" t="s">
        <v>493</v>
      </c>
      <c r="E1118" s="205" t="s">
        <v>485</v>
      </c>
      <c r="F1118" s="207">
        <v>729</v>
      </c>
      <c r="G1118" s="208">
        <v>1696</v>
      </c>
    </row>
    <row r="1119" spans="2:7" x14ac:dyDescent="0.25">
      <c r="B1119" s="211">
        <v>41201</v>
      </c>
      <c r="C1119" s="205" t="s">
        <v>510</v>
      </c>
      <c r="D1119" s="205" t="s">
        <v>491</v>
      </c>
      <c r="E1119" s="205" t="s">
        <v>495</v>
      </c>
      <c r="F1119" s="207">
        <v>3251</v>
      </c>
      <c r="G1119" s="208">
        <v>5911</v>
      </c>
    </row>
    <row r="1120" spans="2:7" x14ac:dyDescent="0.25">
      <c r="B1120" s="211">
        <v>40959</v>
      </c>
      <c r="C1120" s="205" t="s">
        <v>514</v>
      </c>
      <c r="D1120" s="205" t="s">
        <v>493</v>
      </c>
      <c r="E1120" s="205" t="s">
        <v>492</v>
      </c>
      <c r="F1120" s="207">
        <v>5015</v>
      </c>
      <c r="G1120" s="208">
        <v>6686</v>
      </c>
    </row>
    <row r="1121" spans="2:7" x14ac:dyDescent="0.25">
      <c r="B1121" s="211">
        <v>41072</v>
      </c>
      <c r="C1121" s="205" t="s">
        <v>515</v>
      </c>
      <c r="D1121" s="205" t="s">
        <v>493</v>
      </c>
      <c r="E1121" s="205" t="s">
        <v>485</v>
      </c>
      <c r="F1121" s="207">
        <v>2964</v>
      </c>
      <c r="G1121" s="208">
        <v>5390</v>
      </c>
    </row>
    <row r="1122" spans="2:7" x14ac:dyDescent="0.25">
      <c r="B1122" s="211">
        <v>41047</v>
      </c>
      <c r="C1122" s="205" t="s">
        <v>515</v>
      </c>
      <c r="D1122" s="205" t="s">
        <v>488</v>
      </c>
      <c r="E1122" s="205" t="s">
        <v>487</v>
      </c>
      <c r="F1122" s="207">
        <v>8649</v>
      </c>
      <c r="G1122" s="208">
        <v>9251</v>
      </c>
    </row>
    <row r="1123" spans="2:7" x14ac:dyDescent="0.25">
      <c r="B1123" s="211">
        <v>41023</v>
      </c>
      <c r="C1123" s="205" t="s">
        <v>510</v>
      </c>
      <c r="D1123" s="205" t="s">
        <v>484</v>
      </c>
      <c r="E1123" s="205" t="s">
        <v>495</v>
      </c>
      <c r="F1123" s="207">
        <v>2237</v>
      </c>
      <c r="G1123" s="208">
        <v>3792</v>
      </c>
    </row>
    <row r="1124" spans="2:7" x14ac:dyDescent="0.25">
      <c r="B1124" s="211">
        <v>40965</v>
      </c>
      <c r="C1124" s="205" t="s">
        <v>512</v>
      </c>
      <c r="D1124" s="205" t="s">
        <v>486</v>
      </c>
      <c r="E1124" s="205" t="s">
        <v>487</v>
      </c>
      <c r="F1124" s="207">
        <v>2746</v>
      </c>
      <c r="G1124" s="208">
        <v>4039</v>
      </c>
    </row>
    <row r="1125" spans="2:7" x14ac:dyDescent="0.25">
      <c r="B1125" s="211">
        <v>40990</v>
      </c>
      <c r="C1125" s="205" t="s">
        <v>512</v>
      </c>
      <c r="D1125" s="205" t="s">
        <v>493</v>
      </c>
      <c r="E1125" s="205" t="s">
        <v>492</v>
      </c>
      <c r="F1125" s="207">
        <v>2231</v>
      </c>
      <c r="G1125" s="208">
        <v>2535</v>
      </c>
    </row>
    <row r="1126" spans="2:7" x14ac:dyDescent="0.25">
      <c r="B1126" s="211">
        <v>41100</v>
      </c>
      <c r="C1126" s="205" t="s">
        <v>513</v>
      </c>
      <c r="D1126" s="205" t="s">
        <v>486</v>
      </c>
      <c r="E1126" s="205" t="s">
        <v>495</v>
      </c>
      <c r="F1126" s="207">
        <v>5101</v>
      </c>
      <c r="G1126" s="208">
        <v>9274</v>
      </c>
    </row>
    <row r="1127" spans="2:7" x14ac:dyDescent="0.25">
      <c r="B1127" s="211">
        <v>41434</v>
      </c>
      <c r="C1127" s="205" t="s">
        <v>511</v>
      </c>
      <c r="D1127" s="205" t="s">
        <v>491</v>
      </c>
      <c r="E1127" s="205" t="s">
        <v>495</v>
      </c>
      <c r="F1127" s="207">
        <v>3481</v>
      </c>
      <c r="G1127" s="208">
        <v>6002</v>
      </c>
    </row>
    <row r="1128" spans="2:7" x14ac:dyDescent="0.25">
      <c r="B1128" s="211">
        <v>41469</v>
      </c>
      <c r="C1128" s="205" t="s">
        <v>510</v>
      </c>
      <c r="D1128" s="205" t="s">
        <v>488</v>
      </c>
      <c r="E1128" s="205" t="s">
        <v>485</v>
      </c>
      <c r="F1128" s="207">
        <v>1143</v>
      </c>
      <c r="G1128" s="208">
        <v>1971</v>
      </c>
    </row>
    <row r="1129" spans="2:7" x14ac:dyDescent="0.25">
      <c r="B1129" s="211">
        <v>41581</v>
      </c>
      <c r="C1129" s="205" t="s">
        <v>511</v>
      </c>
      <c r="D1129" s="205" t="s">
        <v>484</v>
      </c>
      <c r="E1129" s="205" t="s">
        <v>495</v>
      </c>
      <c r="F1129" s="207">
        <v>1972</v>
      </c>
      <c r="G1129" s="208">
        <v>2629</v>
      </c>
    </row>
    <row r="1130" spans="2:7" x14ac:dyDescent="0.25">
      <c r="B1130" s="211">
        <v>40939</v>
      </c>
      <c r="C1130" s="205" t="s">
        <v>513</v>
      </c>
      <c r="D1130" s="205" t="s">
        <v>486</v>
      </c>
      <c r="E1130" s="205" t="s">
        <v>494</v>
      </c>
      <c r="F1130" s="207">
        <v>3331</v>
      </c>
      <c r="G1130" s="208">
        <v>4899</v>
      </c>
    </row>
    <row r="1131" spans="2:7" x14ac:dyDescent="0.25">
      <c r="B1131" s="211">
        <v>41470</v>
      </c>
      <c r="C1131" s="205" t="s">
        <v>512</v>
      </c>
      <c r="D1131" s="205" t="s">
        <v>488</v>
      </c>
      <c r="E1131" s="205" t="s">
        <v>487</v>
      </c>
      <c r="F1131" s="207">
        <v>4615</v>
      </c>
      <c r="G1131" s="208">
        <v>6786</v>
      </c>
    </row>
    <row r="1132" spans="2:7" x14ac:dyDescent="0.25">
      <c r="B1132" s="211">
        <v>41152</v>
      </c>
      <c r="C1132" s="205" t="s">
        <v>514</v>
      </c>
      <c r="D1132" s="205" t="s">
        <v>490</v>
      </c>
      <c r="E1132" s="205" t="s">
        <v>487</v>
      </c>
      <c r="F1132" s="207">
        <v>2394</v>
      </c>
      <c r="G1132" s="208">
        <v>3520</v>
      </c>
    </row>
    <row r="1133" spans="2:7" x14ac:dyDescent="0.25">
      <c r="B1133" s="211">
        <v>41433</v>
      </c>
      <c r="C1133" s="205" t="s">
        <v>510</v>
      </c>
      <c r="D1133" s="205" t="s">
        <v>493</v>
      </c>
      <c r="E1133" s="205" t="s">
        <v>492</v>
      </c>
      <c r="F1133" s="207">
        <v>4950</v>
      </c>
      <c r="G1133" s="208">
        <v>8389</v>
      </c>
    </row>
    <row r="1134" spans="2:7" x14ac:dyDescent="0.25">
      <c r="B1134" s="211">
        <v>41433</v>
      </c>
      <c r="C1134" s="205" t="s">
        <v>515</v>
      </c>
      <c r="D1134" s="205" t="s">
        <v>493</v>
      </c>
      <c r="E1134" s="205" t="s">
        <v>485</v>
      </c>
      <c r="F1134" s="207">
        <v>1030</v>
      </c>
      <c r="G1134" s="208">
        <v>1873</v>
      </c>
    </row>
    <row r="1135" spans="2:7" x14ac:dyDescent="0.25">
      <c r="B1135" s="211">
        <v>41424</v>
      </c>
      <c r="C1135" s="205" t="s">
        <v>511</v>
      </c>
      <c r="D1135" s="205" t="s">
        <v>493</v>
      </c>
      <c r="E1135" s="205" t="s">
        <v>487</v>
      </c>
      <c r="F1135" s="207">
        <v>1005</v>
      </c>
      <c r="G1135" s="208">
        <v>1732</v>
      </c>
    </row>
    <row r="1136" spans="2:7" x14ac:dyDescent="0.25">
      <c r="B1136" s="211">
        <v>41074</v>
      </c>
      <c r="C1136" s="205" t="s">
        <v>510</v>
      </c>
      <c r="D1136" s="205" t="s">
        <v>488</v>
      </c>
      <c r="E1136" s="205" t="s">
        <v>494</v>
      </c>
      <c r="F1136" s="207">
        <v>4334</v>
      </c>
      <c r="G1136" s="208">
        <v>7879</v>
      </c>
    </row>
    <row r="1137" spans="2:7" x14ac:dyDescent="0.25">
      <c r="B1137" s="211">
        <v>40926</v>
      </c>
      <c r="C1137" s="205" t="s">
        <v>513</v>
      </c>
      <c r="D1137" s="205" t="s">
        <v>488</v>
      </c>
      <c r="E1137" s="205" t="s">
        <v>487</v>
      </c>
      <c r="F1137" s="207">
        <v>3652</v>
      </c>
      <c r="G1137" s="208">
        <v>8492</v>
      </c>
    </row>
    <row r="1138" spans="2:7" x14ac:dyDescent="0.25">
      <c r="B1138" s="211">
        <v>41291</v>
      </c>
      <c r="C1138" s="205" t="s">
        <v>515</v>
      </c>
      <c r="D1138" s="205" t="s">
        <v>486</v>
      </c>
      <c r="E1138" s="205" t="s">
        <v>487</v>
      </c>
      <c r="F1138" s="207">
        <v>747</v>
      </c>
      <c r="G1138" s="208">
        <v>799</v>
      </c>
    </row>
    <row r="1139" spans="2:7" x14ac:dyDescent="0.25">
      <c r="B1139" s="211">
        <v>41397</v>
      </c>
      <c r="C1139" s="205" t="s">
        <v>515</v>
      </c>
      <c r="D1139" s="205" t="s">
        <v>488</v>
      </c>
      <c r="E1139" s="205" t="s">
        <v>487</v>
      </c>
      <c r="F1139" s="207">
        <v>3843</v>
      </c>
      <c r="G1139" s="208">
        <v>6514</v>
      </c>
    </row>
    <row r="1140" spans="2:7" x14ac:dyDescent="0.25">
      <c r="B1140" s="211">
        <v>41489</v>
      </c>
      <c r="C1140" s="205" t="s">
        <v>510</v>
      </c>
      <c r="D1140" s="205" t="s">
        <v>488</v>
      </c>
      <c r="E1140" s="205" t="s">
        <v>489</v>
      </c>
      <c r="F1140" s="207">
        <v>3972</v>
      </c>
      <c r="G1140" s="208">
        <v>4514</v>
      </c>
    </row>
    <row r="1141" spans="2:7" x14ac:dyDescent="0.25">
      <c r="B1141" s="211">
        <v>41518</v>
      </c>
      <c r="C1141" s="205" t="s">
        <v>513</v>
      </c>
      <c r="D1141" s="205" t="s">
        <v>493</v>
      </c>
      <c r="E1141" s="205" t="s">
        <v>485</v>
      </c>
      <c r="F1141" s="207">
        <v>2969</v>
      </c>
      <c r="G1141" s="208">
        <v>5119</v>
      </c>
    </row>
    <row r="1142" spans="2:7" x14ac:dyDescent="0.25">
      <c r="B1142" s="211">
        <v>41477</v>
      </c>
      <c r="C1142" s="205" t="s">
        <v>511</v>
      </c>
      <c r="D1142" s="205" t="s">
        <v>491</v>
      </c>
      <c r="E1142" s="205" t="s">
        <v>487</v>
      </c>
      <c r="F1142" s="207">
        <v>3117</v>
      </c>
      <c r="G1142" s="208">
        <v>7248</v>
      </c>
    </row>
    <row r="1143" spans="2:7" x14ac:dyDescent="0.25">
      <c r="B1143" s="211">
        <v>40926</v>
      </c>
      <c r="C1143" s="205" t="s">
        <v>514</v>
      </c>
      <c r="D1143" s="205" t="s">
        <v>491</v>
      </c>
      <c r="E1143" s="205" t="s">
        <v>492</v>
      </c>
      <c r="F1143" s="207">
        <v>3657</v>
      </c>
      <c r="G1143" s="208">
        <v>9885</v>
      </c>
    </row>
    <row r="1144" spans="2:7" x14ac:dyDescent="0.25">
      <c r="B1144" s="211">
        <v>41615</v>
      </c>
      <c r="C1144" s="205" t="s">
        <v>513</v>
      </c>
      <c r="D1144" s="205" t="s">
        <v>490</v>
      </c>
      <c r="E1144" s="205" t="s">
        <v>487</v>
      </c>
      <c r="F1144" s="207">
        <v>2540</v>
      </c>
      <c r="G1144" s="208">
        <v>2887</v>
      </c>
    </row>
    <row r="1145" spans="2:7" x14ac:dyDescent="0.25">
      <c r="B1145" s="211">
        <v>41004</v>
      </c>
      <c r="C1145" s="205" t="s">
        <v>511</v>
      </c>
      <c r="D1145" s="205" t="s">
        <v>491</v>
      </c>
      <c r="E1145" s="205" t="s">
        <v>495</v>
      </c>
      <c r="F1145" s="207">
        <v>715</v>
      </c>
      <c r="G1145" s="208">
        <v>1588</v>
      </c>
    </row>
    <row r="1146" spans="2:7" x14ac:dyDescent="0.25">
      <c r="B1146" s="211">
        <v>40990</v>
      </c>
      <c r="C1146" s="205" t="s">
        <v>510</v>
      </c>
      <c r="D1146" s="205" t="s">
        <v>484</v>
      </c>
      <c r="E1146" s="205" t="s">
        <v>495</v>
      </c>
      <c r="F1146" s="207">
        <v>1548</v>
      </c>
      <c r="G1146" s="208">
        <v>2814</v>
      </c>
    </row>
    <row r="1147" spans="2:7" x14ac:dyDescent="0.25">
      <c r="B1147" s="211">
        <v>41110</v>
      </c>
      <c r="C1147" s="205" t="s">
        <v>512</v>
      </c>
      <c r="D1147" s="205" t="s">
        <v>486</v>
      </c>
      <c r="E1147" s="205" t="s">
        <v>489</v>
      </c>
      <c r="F1147" s="207">
        <v>1118</v>
      </c>
      <c r="G1147" s="208">
        <v>1895</v>
      </c>
    </row>
    <row r="1148" spans="2:7" x14ac:dyDescent="0.25">
      <c r="B1148" s="211">
        <v>41074</v>
      </c>
      <c r="C1148" s="205" t="s">
        <v>515</v>
      </c>
      <c r="D1148" s="205" t="s">
        <v>486</v>
      </c>
      <c r="E1148" s="205" t="s">
        <v>492</v>
      </c>
      <c r="F1148" s="207">
        <v>1233</v>
      </c>
      <c r="G1148" s="208">
        <v>2868</v>
      </c>
    </row>
    <row r="1149" spans="2:7" x14ac:dyDescent="0.25">
      <c r="B1149" s="211">
        <v>41098</v>
      </c>
      <c r="C1149" s="205" t="s">
        <v>513</v>
      </c>
      <c r="D1149" s="205" t="s">
        <v>490</v>
      </c>
      <c r="E1149" s="205" t="s">
        <v>494</v>
      </c>
      <c r="F1149" s="207">
        <v>1677</v>
      </c>
      <c r="G1149" s="208">
        <v>1905</v>
      </c>
    </row>
    <row r="1150" spans="2:7" x14ac:dyDescent="0.25">
      <c r="B1150" s="211">
        <v>41027</v>
      </c>
      <c r="C1150" s="205" t="s">
        <v>510</v>
      </c>
      <c r="D1150" s="205" t="s">
        <v>493</v>
      </c>
      <c r="E1150" s="205" t="s">
        <v>487</v>
      </c>
      <c r="F1150" s="207">
        <v>98</v>
      </c>
      <c r="G1150" s="208">
        <v>265</v>
      </c>
    </row>
    <row r="1151" spans="2:7" x14ac:dyDescent="0.25">
      <c r="B1151" s="211">
        <v>40940</v>
      </c>
      <c r="C1151" s="205" t="s">
        <v>513</v>
      </c>
      <c r="D1151" s="205" t="s">
        <v>488</v>
      </c>
      <c r="E1151" s="205" t="s">
        <v>489</v>
      </c>
      <c r="F1151" s="207">
        <v>5841</v>
      </c>
      <c r="G1151" s="208">
        <v>8590</v>
      </c>
    </row>
    <row r="1152" spans="2:7" x14ac:dyDescent="0.25">
      <c r="B1152" s="211">
        <v>41397</v>
      </c>
      <c r="C1152" s="205" t="s">
        <v>511</v>
      </c>
      <c r="D1152" s="205" t="s">
        <v>484</v>
      </c>
      <c r="E1152" s="205" t="s">
        <v>489</v>
      </c>
      <c r="F1152" s="207">
        <v>1978</v>
      </c>
      <c r="G1152" s="208">
        <v>2116</v>
      </c>
    </row>
    <row r="1153" spans="2:7" x14ac:dyDescent="0.25">
      <c r="B1153" s="211">
        <v>41021</v>
      </c>
      <c r="C1153" s="205" t="s">
        <v>512</v>
      </c>
      <c r="D1153" s="205" t="s">
        <v>490</v>
      </c>
      <c r="E1153" s="205" t="s">
        <v>489</v>
      </c>
      <c r="F1153" s="207">
        <v>276</v>
      </c>
      <c r="G1153" s="208">
        <v>405</v>
      </c>
    </row>
    <row r="1154" spans="2:7" x14ac:dyDescent="0.25">
      <c r="B1154" s="211">
        <v>40932</v>
      </c>
      <c r="C1154" s="205" t="s">
        <v>512</v>
      </c>
      <c r="D1154" s="205" t="s">
        <v>493</v>
      </c>
      <c r="E1154" s="205" t="s">
        <v>494</v>
      </c>
      <c r="F1154" s="207">
        <v>2303</v>
      </c>
      <c r="G1154" s="208">
        <v>3387</v>
      </c>
    </row>
    <row r="1155" spans="2:7" x14ac:dyDescent="0.25">
      <c r="B1155" s="211">
        <v>41216</v>
      </c>
      <c r="C1155" s="205" t="s">
        <v>512</v>
      </c>
      <c r="D1155" s="205" t="s">
        <v>490</v>
      </c>
      <c r="E1155" s="205" t="s">
        <v>485</v>
      </c>
      <c r="F1155" s="207">
        <v>3695</v>
      </c>
      <c r="G1155" s="208">
        <v>5434</v>
      </c>
    </row>
    <row r="1156" spans="2:7" x14ac:dyDescent="0.25">
      <c r="B1156" s="211">
        <v>41151</v>
      </c>
      <c r="C1156" s="205" t="s">
        <v>515</v>
      </c>
      <c r="D1156" s="205" t="s">
        <v>490</v>
      </c>
      <c r="E1156" s="205" t="s">
        <v>494</v>
      </c>
      <c r="F1156" s="207">
        <v>1507</v>
      </c>
      <c r="G1156" s="208">
        <v>3504</v>
      </c>
    </row>
    <row r="1157" spans="2:7" x14ac:dyDescent="0.25">
      <c r="B1157" s="211">
        <v>41030</v>
      </c>
      <c r="C1157" s="205" t="s">
        <v>514</v>
      </c>
      <c r="D1157" s="205" t="s">
        <v>491</v>
      </c>
      <c r="E1157" s="205" t="s">
        <v>487</v>
      </c>
      <c r="F1157" s="207">
        <v>2081</v>
      </c>
      <c r="G1157" s="208">
        <v>4840</v>
      </c>
    </row>
    <row r="1158" spans="2:7" x14ac:dyDescent="0.25">
      <c r="B1158" s="211">
        <v>41588</v>
      </c>
      <c r="C1158" s="205" t="s">
        <v>513</v>
      </c>
      <c r="D1158" s="205" t="s">
        <v>486</v>
      </c>
      <c r="E1158" s="205" t="s">
        <v>485</v>
      </c>
      <c r="F1158" s="207">
        <v>5467</v>
      </c>
      <c r="G1158" s="208">
        <v>9266</v>
      </c>
    </row>
    <row r="1159" spans="2:7" x14ac:dyDescent="0.25">
      <c r="B1159" s="211">
        <v>41355</v>
      </c>
      <c r="C1159" s="205" t="s">
        <v>513</v>
      </c>
      <c r="D1159" s="205" t="s">
        <v>493</v>
      </c>
      <c r="E1159" s="205" t="s">
        <v>492</v>
      </c>
      <c r="F1159" s="207">
        <v>1828</v>
      </c>
      <c r="G1159" s="208">
        <v>2077</v>
      </c>
    </row>
    <row r="1160" spans="2:7" x14ac:dyDescent="0.25">
      <c r="B1160" s="211">
        <v>41562</v>
      </c>
      <c r="C1160" s="205" t="s">
        <v>512</v>
      </c>
      <c r="D1160" s="205" t="s">
        <v>493</v>
      </c>
      <c r="E1160" s="205" t="s">
        <v>494</v>
      </c>
      <c r="F1160" s="207">
        <v>354</v>
      </c>
      <c r="G1160" s="208">
        <v>600</v>
      </c>
    </row>
    <row r="1161" spans="2:7" x14ac:dyDescent="0.25">
      <c r="B1161" s="211">
        <v>41394</v>
      </c>
      <c r="C1161" s="205" t="s">
        <v>515</v>
      </c>
      <c r="D1161" s="205" t="s">
        <v>488</v>
      </c>
      <c r="E1161" s="205" t="s">
        <v>489</v>
      </c>
      <c r="F1161" s="207">
        <v>5033</v>
      </c>
      <c r="G1161" s="208">
        <v>5382</v>
      </c>
    </row>
    <row r="1162" spans="2:7" x14ac:dyDescent="0.25">
      <c r="B1162" s="211">
        <v>41472</v>
      </c>
      <c r="C1162" s="205" t="s">
        <v>515</v>
      </c>
      <c r="D1162" s="205" t="s">
        <v>486</v>
      </c>
      <c r="E1162" s="205" t="s">
        <v>494</v>
      </c>
      <c r="F1162" s="207">
        <v>4164</v>
      </c>
      <c r="G1162" s="208">
        <v>5552</v>
      </c>
    </row>
    <row r="1163" spans="2:7" x14ac:dyDescent="0.25">
      <c r="B1163" s="211">
        <v>41430</v>
      </c>
      <c r="C1163" s="205" t="s">
        <v>510</v>
      </c>
      <c r="D1163" s="205" t="s">
        <v>493</v>
      </c>
      <c r="E1163" s="205" t="s">
        <v>485</v>
      </c>
      <c r="F1163" s="207">
        <v>1756</v>
      </c>
      <c r="G1163" s="208">
        <v>2582</v>
      </c>
    </row>
    <row r="1164" spans="2:7" x14ac:dyDescent="0.25">
      <c r="B1164" s="211">
        <v>41337</v>
      </c>
      <c r="C1164" s="205" t="s">
        <v>514</v>
      </c>
      <c r="D1164" s="205" t="s">
        <v>488</v>
      </c>
      <c r="E1164" s="205" t="s">
        <v>487</v>
      </c>
      <c r="F1164" s="207">
        <v>5660</v>
      </c>
      <c r="G1164" s="208">
        <v>7547</v>
      </c>
    </row>
    <row r="1165" spans="2:7" x14ac:dyDescent="0.25">
      <c r="B1165" s="211">
        <v>41298</v>
      </c>
      <c r="C1165" s="205" t="s">
        <v>513</v>
      </c>
      <c r="D1165" s="205" t="s">
        <v>490</v>
      </c>
      <c r="E1165" s="205" t="s">
        <v>487</v>
      </c>
      <c r="F1165" s="207">
        <v>4083</v>
      </c>
      <c r="G1165" s="208">
        <v>9496</v>
      </c>
    </row>
    <row r="1166" spans="2:7" x14ac:dyDescent="0.25">
      <c r="B1166" s="211">
        <v>41349</v>
      </c>
      <c r="C1166" s="205" t="s">
        <v>514</v>
      </c>
      <c r="D1166" s="205" t="s">
        <v>486</v>
      </c>
      <c r="E1166" s="205" t="s">
        <v>485</v>
      </c>
      <c r="F1166" s="207">
        <v>9007</v>
      </c>
      <c r="G1166" s="208">
        <v>9633</v>
      </c>
    </row>
    <row r="1167" spans="2:7" x14ac:dyDescent="0.25">
      <c r="B1167" s="211">
        <v>41192</v>
      </c>
      <c r="C1167" s="205" t="s">
        <v>515</v>
      </c>
      <c r="D1167" s="205" t="s">
        <v>488</v>
      </c>
      <c r="E1167" s="205" t="s">
        <v>494</v>
      </c>
      <c r="F1167" s="207">
        <v>3688</v>
      </c>
      <c r="G1167" s="208">
        <v>4191</v>
      </c>
    </row>
    <row r="1168" spans="2:7" x14ac:dyDescent="0.25">
      <c r="B1168" s="211">
        <v>41070</v>
      </c>
      <c r="C1168" s="205" t="s">
        <v>511</v>
      </c>
      <c r="D1168" s="205" t="s">
        <v>493</v>
      </c>
      <c r="E1168" s="205" t="s">
        <v>489</v>
      </c>
      <c r="F1168" s="207">
        <v>1620</v>
      </c>
      <c r="G1168" s="208">
        <v>2159</v>
      </c>
    </row>
    <row r="1169" spans="2:7" x14ac:dyDescent="0.25">
      <c r="B1169" s="211">
        <v>40934</v>
      </c>
      <c r="C1169" s="205" t="s">
        <v>513</v>
      </c>
      <c r="D1169" s="205" t="s">
        <v>484</v>
      </c>
      <c r="E1169" s="205" t="s">
        <v>485</v>
      </c>
      <c r="F1169" s="207">
        <v>3501</v>
      </c>
      <c r="G1169" s="208">
        <v>5149</v>
      </c>
    </row>
    <row r="1170" spans="2:7" x14ac:dyDescent="0.25">
      <c r="B1170" s="211">
        <v>41057</v>
      </c>
      <c r="C1170" s="205" t="s">
        <v>513</v>
      </c>
      <c r="D1170" s="205" t="s">
        <v>490</v>
      </c>
      <c r="E1170" s="205" t="s">
        <v>495</v>
      </c>
      <c r="F1170" s="207">
        <v>4924</v>
      </c>
      <c r="G1170" s="208">
        <v>8953</v>
      </c>
    </row>
    <row r="1171" spans="2:7" x14ac:dyDescent="0.25">
      <c r="B1171" s="211">
        <v>41009</v>
      </c>
      <c r="C1171" s="205" t="s">
        <v>511</v>
      </c>
      <c r="D1171" s="205" t="s">
        <v>493</v>
      </c>
      <c r="E1171" s="205" t="s">
        <v>487</v>
      </c>
      <c r="F1171" s="207">
        <v>2771</v>
      </c>
      <c r="G1171" s="208">
        <v>6445</v>
      </c>
    </row>
    <row r="1172" spans="2:7" x14ac:dyDescent="0.25">
      <c r="B1172" s="211">
        <v>41499</v>
      </c>
      <c r="C1172" s="205" t="s">
        <v>510</v>
      </c>
      <c r="D1172" s="205" t="s">
        <v>491</v>
      </c>
      <c r="E1172" s="205" t="s">
        <v>489</v>
      </c>
      <c r="F1172" s="207">
        <v>853</v>
      </c>
      <c r="G1172" s="208">
        <v>1470</v>
      </c>
    </row>
    <row r="1173" spans="2:7" x14ac:dyDescent="0.25">
      <c r="B1173" s="211">
        <v>41115</v>
      </c>
      <c r="C1173" s="205" t="s">
        <v>511</v>
      </c>
      <c r="D1173" s="205" t="s">
        <v>488</v>
      </c>
      <c r="E1173" s="205" t="s">
        <v>495</v>
      </c>
      <c r="F1173" s="207">
        <v>7401</v>
      </c>
      <c r="G1173" s="208">
        <v>9868</v>
      </c>
    </row>
    <row r="1174" spans="2:7" x14ac:dyDescent="0.25">
      <c r="B1174" s="211">
        <v>41605</v>
      </c>
      <c r="C1174" s="205" t="s">
        <v>511</v>
      </c>
      <c r="D1174" s="205" t="s">
        <v>484</v>
      </c>
      <c r="E1174" s="205" t="s">
        <v>489</v>
      </c>
      <c r="F1174" s="207">
        <v>1484</v>
      </c>
      <c r="G1174" s="208">
        <v>4011</v>
      </c>
    </row>
    <row r="1175" spans="2:7" x14ac:dyDescent="0.25">
      <c r="B1175" s="211">
        <v>41555</v>
      </c>
      <c r="C1175" s="205" t="s">
        <v>515</v>
      </c>
      <c r="D1175" s="205" t="s">
        <v>491</v>
      </c>
      <c r="E1175" s="205" t="s">
        <v>487</v>
      </c>
      <c r="F1175" s="207">
        <v>7750</v>
      </c>
      <c r="G1175" s="208">
        <v>8807</v>
      </c>
    </row>
    <row r="1176" spans="2:7" x14ac:dyDescent="0.25">
      <c r="B1176" s="211">
        <v>41195</v>
      </c>
      <c r="C1176" s="205" t="s">
        <v>510</v>
      </c>
      <c r="D1176" s="205" t="s">
        <v>490</v>
      </c>
      <c r="E1176" s="205" t="s">
        <v>485</v>
      </c>
      <c r="F1176" s="207">
        <v>2736</v>
      </c>
      <c r="G1176" s="208">
        <v>7394</v>
      </c>
    </row>
    <row r="1177" spans="2:7" x14ac:dyDescent="0.25">
      <c r="B1177" s="211">
        <v>41344</v>
      </c>
      <c r="C1177" s="205" t="s">
        <v>511</v>
      </c>
      <c r="D1177" s="205" t="s">
        <v>490</v>
      </c>
      <c r="E1177" s="205" t="s">
        <v>495</v>
      </c>
      <c r="F1177" s="207">
        <v>2597</v>
      </c>
      <c r="G1177" s="208">
        <v>4478</v>
      </c>
    </row>
    <row r="1178" spans="2:7" x14ac:dyDescent="0.25">
      <c r="B1178" s="211">
        <v>41178</v>
      </c>
      <c r="C1178" s="205" t="s">
        <v>512</v>
      </c>
      <c r="D1178" s="205" t="s">
        <v>488</v>
      </c>
      <c r="E1178" s="205" t="s">
        <v>492</v>
      </c>
      <c r="F1178" s="207">
        <v>3621</v>
      </c>
      <c r="G1178" s="208">
        <v>8421</v>
      </c>
    </row>
    <row r="1179" spans="2:7" x14ac:dyDescent="0.25">
      <c r="B1179" s="211">
        <v>41360</v>
      </c>
      <c r="C1179" s="205" t="s">
        <v>514</v>
      </c>
      <c r="D1179" s="205" t="s">
        <v>493</v>
      </c>
      <c r="E1179" s="205" t="s">
        <v>487</v>
      </c>
      <c r="F1179" s="207">
        <v>3377</v>
      </c>
      <c r="G1179" s="208">
        <v>5724</v>
      </c>
    </row>
    <row r="1180" spans="2:7" x14ac:dyDescent="0.25">
      <c r="B1180" s="211">
        <v>41534</v>
      </c>
      <c r="C1180" s="205" t="s">
        <v>515</v>
      </c>
      <c r="D1180" s="205" t="s">
        <v>488</v>
      </c>
      <c r="E1180" s="205" t="s">
        <v>487</v>
      </c>
      <c r="F1180" s="207">
        <v>2680</v>
      </c>
      <c r="G1180" s="208">
        <v>7244</v>
      </c>
    </row>
    <row r="1181" spans="2:7" x14ac:dyDescent="0.25">
      <c r="B1181" s="211">
        <v>41118</v>
      </c>
      <c r="C1181" s="205" t="s">
        <v>514</v>
      </c>
      <c r="D1181" s="205" t="s">
        <v>486</v>
      </c>
      <c r="E1181" s="205" t="s">
        <v>489</v>
      </c>
      <c r="F1181" s="207">
        <v>2898</v>
      </c>
      <c r="G1181" s="208">
        <v>6740</v>
      </c>
    </row>
    <row r="1182" spans="2:7" x14ac:dyDescent="0.25">
      <c r="B1182" s="211">
        <v>40917</v>
      </c>
      <c r="C1182" s="205" t="s">
        <v>513</v>
      </c>
      <c r="D1182" s="205" t="s">
        <v>490</v>
      </c>
      <c r="E1182" s="205" t="s">
        <v>489</v>
      </c>
      <c r="F1182" s="207">
        <v>7340</v>
      </c>
      <c r="G1182" s="208">
        <v>7851</v>
      </c>
    </row>
    <row r="1183" spans="2:7" x14ac:dyDescent="0.25">
      <c r="B1183" s="211">
        <v>41478</v>
      </c>
      <c r="C1183" s="205" t="s">
        <v>511</v>
      </c>
      <c r="D1183" s="205" t="s">
        <v>486</v>
      </c>
      <c r="E1183" s="205" t="s">
        <v>494</v>
      </c>
      <c r="F1183" s="207">
        <v>1152</v>
      </c>
      <c r="G1183" s="208">
        <v>3114</v>
      </c>
    </row>
    <row r="1184" spans="2:7" x14ac:dyDescent="0.25">
      <c r="B1184" s="211">
        <v>41279</v>
      </c>
      <c r="C1184" s="205" t="s">
        <v>510</v>
      </c>
      <c r="D1184" s="205" t="s">
        <v>484</v>
      </c>
      <c r="E1184" s="205" t="s">
        <v>494</v>
      </c>
      <c r="F1184" s="207">
        <v>5672</v>
      </c>
      <c r="G1184" s="208">
        <v>9614</v>
      </c>
    </row>
    <row r="1185" spans="2:7" x14ac:dyDescent="0.25">
      <c r="B1185" s="211">
        <v>41012</v>
      </c>
      <c r="C1185" s="205" t="s">
        <v>510</v>
      </c>
      <c r="D1185" s="205" t="s">
        <v>490</v>
      </c>
      <c r="E1185" s="205" t="s">
        <v>492</v>
      </c>
      <c r="F1185" s="207">
        <v>5417</v>
      </c>
      <c r="G1185" s="208">
        <v>5794</v>
      </c>
    </row>
    <row r="1186" spans="2:7" x14ac:dyDescent="0.25">
      <c r="B1186" s="211">
        <v>41420</v>
      </c>
      <c r="C1186" s="205" t="s">
        <v>513</v>
      </c>
      <c r="D1186" s="205" t="s">
        <v>486</v>
      </c>
      <c r="E1186" s="205" t="s">
        <v>487</v>
      </c>
      <c r="F1186" s="207">
        <v>195</v>
      </c>
      <c r="G1186" s="208">
        <v>354</v>
      </c>
    </row>
    <row r="1187" spans="2:7" x14ac:dyDescent="0.25">
      <c r="B1187" s="211">
        <v>41443</v>
      </c>
      <c r="C1187" s="205" t="s">
        <v>511</v>
      </c>
      <c r="D1187" s="205" t="s">
        <v>488</v>
      </c>
      <c r="E1187" s="205" t="s">
        <v>485</v>
      </c>
      <c r="F1187" s="207">
        <v>4302</v>
      </c>
      <c r="G1187" s="208">
        <v>9560</v>
      </c>
    </row>
    <row r="1188" spans="2:7" x14ac:dyDescent="0.25">
      <c r="B1188" s="211">
        <v>41472</v>
      </c>
      <c r="C1188" s="205" t="s">
        <v>512</v>
      </c>
      <c r="D1188" s="205" t="s">
        <v>484</v>
      </c>
      <c r="E1188" s="205" t="s">
        <v>487</v>
      </c>
      <c r="F1188" s="207">
        <v>1870</v>
      </c>
      <c r="G1188" s="208">
        <v>5054</v>
      </c>
    </row>
    <row r="1189" spans="2:7" x14ac:dyDescent="0.25">
      <c r="B1189" s="211">
        <v>41121</v>
      </c>
      <c r="C1189" s="205" t="s">
        <v>513</v>
      </c>
      <c r="D1189" s="205" t="s">
        <v>490</v>
      </c>
      <c r="E1189" s="205" t="s">
        <v>489</v>
      </c>
      <c r="F1189" s="207">
        <v>6526</v>
      </c>
      <c r="G1189" s="208">
        <v>7416</v>
      </c>
    </row>
    <row r="1190" spans="2:7" x14ac:dyDescent="0.25">
      <c r="B1190" s="211">
        <v>41376</v>
      </c>
      <c r="C1190" s="205" t="s">
        <v>511</v>
      </c>
      <c r="D1190" s="205" t="s">
        <v>488</v>
      </c>
      <c r="E1190" s="205" t="s">
        <v>495</v>
      </c>
      <c r="F1190" s="207">
        <v>7061</v>
      </c>
      <c r="G1190" s="208">
        <v>7552</v>
      </c>
    </row>
    <row r="1191" spans="2:7" x14ac:dyDescent="0.25">
      <c r="B1191" s="211">
        <v>41564</v>
      </c>
      <c r="C1191" s="205" t="s">
        <v>510</v>
      </c>
      <c r="D1191" s="205" t="s">
        <v>490</v>
      </c>
      <c r="E1191" s="205" t="s">
        <v>495</v>
      </c>
      <c r="F1191" s="207">
        <v>4015</v>
      </c>
      <c r="G1191" s="208">
        <v>6922</v>
      </c>
    </row>
    <row r="1192" spans="2:7" x14ac:dyDescent="0.25">
      <c r="B1192" s="211">
        <v>41229</v>
      </c>
      <c r="C1192" s="205" t="s">
        <v>514</v>
      </c>
      <c r="D1192" s="205" t="s">
        <v>486</v>
      </c>
      <c r="E1192" s="205" t="s">
        <v>487</v>
      </c>
      <c r="F1192" s="207">
        <v>3606</v>
      </c>
      <c r="G1192" s="208">
        <v>9747</v>
      </c>
    </row>
    <row r="1193" spans="2:7" x14ac:dyDescent="0.25">
      <c r="B1193" s="211">
        <v>41571</v>
      </c>
      <c r="C1193" s="205" t="s">
        <v>512</v>
      </c>
      <c r="D1193" s="205" t="s">
        <v>491</v>
      </c>
      <c r="E1193" s="205" t="s">
        <v>494</v>
      </c>
      <c r="F1193" s="207">
        <v>3075</v>
      </c>
      <c r="G1193" s="208">
        <v>8310</v>
      </c>
    </row>
    <row r="1194" spans="2:7" x14ac:dyDescent="0.25">
      <c r="B1194" s="211">
        <v>40932</v>
      </c>
      <c r="C1194" s="205" t="s">
        <v>515</v>
      </c>
      <c r="D1194" s="205" t="s">
        <v>486</v>
      </c>
      <c r="E1194" s="205" t="s">
        <v>485</v>
      </c>
      <c r="F1194" s="207">
        <v>7774</v>
      </c>
      <c r="G1194" s="208">
        <v>8314</v>
      </c>
    </row>
    <row r="1195" spans="2:7" x14ac:dyDescent="0.25">
      <c r="B1195" s="211">
        <v>41334</v>
      </c>
      <c r="C1195" s="205" t="s">
        <v>514</v>
      </c>
      <c r="D1195" s="205" t="s">
        <v>491</v>
      </c>
      <c r="E1195" s="205" t="s">
        <v>494</v>
      </c>
      <c r="F1195" s="207">
        <v>1363</v>
      </c>
      <c r="G1195" s="208">
        <v>2005</v>
      </c>
    </row>
    <row r="1196" spans="2:7" x14ac:dyDescent="0.25">
      <c r="B1196" s="211">
        <v>41112</v>
      </c>
      <c r="C1196" s="205" t="s">
        <v>510</v>
      </c>
      <c r="D1196" s="205" t="s">
        <v>486</v>
      </c>
      <c r="E1196" s="205" t="s">
        <v>495</v>
      </c>
      <c r="F1196" s="207">
        <v>3982</v>
      </c>
      <c r="G1196" s="208">
        <v>9261</v>
      </c>
    </row>
    <row r="1197" spans="2:7" x14ac:dyDescent="0.25">
      <c r="B1197" s="211">
        <v>41577</v>
      </c>
      <c r="C1197" s="205" t="s">
        <v>511</v>
      </c>
      <c r="D1197" s="205" t="s">
        <v>493</v>
      </c>
      <c r="E1197" s="205" t="s">
        <v>495</v>
      </c>
      <c r="F1197" s="207">
        <v>4457</v>
      </c>
      <c r="G1197" s="208">
        <v>7684</v>
      </c>
    </row>
    <row r="1198" spans="2:7" x14ac:dyDescent="0.25">
      <c r="B1198" s="211">
        <v>41547</v>
      </c>
      <c r="C1198" s="205" t="s">
        <v>514</v>
      </c>
      <c r="D1198" s="205" t="s">
        <v>493</v>
      </c>
      <c r="E1198" s="205" t="s">
        <v>485</v>
      </c>
      <c r="F1198" s="207">
        <v>5506</v>
      </c>
      <c r="G1198" s="208">
        <v>9493</v>
      </c>
    </row>
    <row r="1199" spans="2:7" x14ac:dyDescent="0.25">
      <c r="B1199" s="211">
        <v>40917</v>
      </c>
      <c r="C1199" s="205" t="s">
        <v>515</v>
      </c>
      <c r="D1199" s="205" t="s">
        <v>490</v>
      </c>
      <c r="E1199" s="205" t="s">
        <v>485</v>
      </c>
      <c r="F1199" s="207">
        <v>8206</v>
      </c>
      <c r="G1199" s="208">
        <v>8777</v>
      </c>
    </row>
    <row r="1200" spans="2:7" x14ac:dyDescent="0.25">
      <c r="B1200" s="211">
        <v>41180</v>
      </c>
      <c r="C1200" s="205" t="s">
        <v>511</v>
      </c>
      <c r="D1200" s="205" t="s">
        <v>486</v>
      </c>
      <c r="E1200" s="205" t="s">
        <v>485</v>
      </c>
      <c r="F1200" s="207">
        <v>1583</v>
      </c>
      <c r="G1200" s="208">
        <v>2328</v>
      </c>
    </row>
    <row r="1201" spans="2:7" x14ac:dyDescent="0.25">
      <c r="B1201" s="211">
        <v>41336</v>
      </c>
      <c r="C1201" s="205" t="s">
        <v>510</v>
      </c>
      <c r="D1201" s="205" t="s">
        <v>490</v>
      </c>
      <c r="E1201" s="205" t="s">
        <v>492</v>
      </c>
      <c r="F1201" s="207">
        <v>428</v>
      </c>
      <c r="G1201" s="208">
        <v>738</v>
      </c>
    </row>
    <row r="1202" spans="2:7" x14ac:dyDescent="0.25">
      <c r="B1202" s="211">
        <v>41464</v>
      </c>
      <c r="C1202" s="205" t="s">
        <v>512</v>
      </c>
      <c r="D1202" s="205" t="s">
        <v>493</v>
      </c>
      <c r="E1202" s="205" t="s">
        <v>494</v>
      </c>
      <c r="F1202" s="207">
        <v>3034</v>
      </c>
      <c r="G1202" s="208">
        <v>8201</v>
      </c>
    </row>
    <row r="1203" spans="2:7" x14ac:dyDescent="0.25">
      <c r="B1203" s="211">
        <v>41296</v>
      </c>
      <c r="C1203" s="205" t="s">
        <v>515</v>
      </c>
      <c r="D1203" s="205" t="s">
        <v>491</v>
      </c>
      <c r="E1203" s="205" t="s">
        <v>495</v>
      </c>
      <c r="F1203" s="207">
        <v>4518</v>
      </c>
      <c r="G1203" s="208">
        <v>6644</v>
      </c>
    </row>
    <row r="1204" spans="2:7" x14ac:dyDescent="0.25">
      <c r="B1204" s="211">
        <v>41597</v>
      </c>
      <c r="C1204" s="205" t="s">
        <v>510</v>
      </c>
      <c r="D1204" s="205" t="s">
        <v>486</v>
      </c>
      <c r="E1204" s="205" t="s">
        <v>494</v>
      </c>
      <c r="F1204" s="207">
        <v>5561</v>
      </c>
      <c r="G1204" s="208">
        <v>5948</v>
      </c>
    </row>
    <row r="1205" spans="2:7" x14ac:dyDescent="0.25">
      <c r="B1205" s="211">
        <v>41098</v>
      </c>
      <c r="C1205" s="205" t="s">
        <v>515</v>
      </c>
      <c r="D1205" s="205" t="s">
        <v>493</v>
      </c>
      <c r="E1205" s="205" t="s">
        <v>489</v>
      </c>
      <c r="F1205" s="207">
        <v>5692</v>
      </c>
      <c r="G1205" s="208">
        <v>9813</v>
      </c>
    </row>
    <row r="1206" spans="2:7" x14ac:dyDescent="0.25">
      <c r="B1206" s="211">
        <v>41159</v>
      </c>
      <c r="C1206" s="205" t="s">
        <v>511</v>
      </c>
      <c r="D1206" s="205" t="s">
        <v>493</v>
      </c>
      <c r="E1206" s="205" t="s">
        <v>485</v>
      </c>
      <c r="F1206" s="207">
        <v>3498</v>
      </c>
      <c r="G1206" s="208">
        <v>8135</v>
      </c>
    </row>
    <row r="1207" spans="2:7" x14ac:dyDescent="0.25">
      <c r="B1207" s="211">
        <v>41408</v>
      </c>
      <c r="C1207" s="205" t="s">
        <v>510</v>
      </c>
      <c r="D1207" s="205" t="s">
        <v>484</v>
      </c>
      <c r="E1207" s="205" t="s">
        <v>492</v>
      </c>
      <c r="F1207" s="207">
        <v>4812</v>
      </c>
      <c r="G1207" s="208">
        <v>8296</v>
      </c>
    </row>
    <row r="1208" spans="2:7" x14ac:dyDescent="0.25">
      <c r="B1208" s="211">
        <v>41579</v>
      </c>
      <c r="C1208" s="205" t="s">
        <v>512</v>
      </c>
      <c r="D1208" s="205" t="s">
        <v>491</v>
      </c>
      <c r="E1208" s="205" t="s">
        <v>489</v>
      </c>
      <c r="F1208" s="207">
        <v>42</v>
      </c>
      <c r="G1208" s="208">
        <v>62</v>
      </c>
    </row>
    <row r="1209" spans="2:7" x14ac:dyDescent="0.25">
      <c r="B1209" s="211">
        <v>41395</v>
      </c>
      <c r="C1209" s="205" t="s">
        <v>511</v>
      </c>
      <c r="D1209" s="205" t="s">
        <v>484</v>
      </c>
      <c r="E1209" s="205" t="s">
        <v>492</v>
      </c>
      <c r="F1209" s="207">
        <v>3364</v>
      </c>
      <c r="G1209" s="208">
        <v>7476</v>
      </c>
    </row>
    <row r="1210" spans="2:7" x14ac:dyDescent="0.25">
      <c r="B1210" s="211">
        <v>41237</v>
      </c>
      <c r="C1210" s="205" t="s">
        <v>514</v>
      </c>
      <c r="D1210" s="205" t="s">
        <v>490</v>
      </c>
      <c r="E1210" s="205" t="s">
        <v>489</v>
      </c>
      <c r="F1210" s="207">
        <v>2266</v>
      </c>
      <c r="G1210" s="208">
        <v>4120</v>
      </c>
    </row>
    <row r="1211" spans="2:7" x14ac:dyDescent="0.25">
      <c r="B1211" s="211">
        <v>41369</v>
      </c>
      <c r="C1211" s="205" t="s">
        <v>510</v>
      </c>
      <c r="D1211" s="205" t="s">
        <v>484</v>
      </c>
      <c r="E1211" s="205" t="s">
        <v>492</v>
      </c>
      <c r="F1211" s="207">
        <v>4594</v>
      </c>
      <c r="G1211" s="208">
        <v>6755</v>
      </c>
    </row>
    <row r="1212" spans="2:7" x14ac:dyDescent="0.25">
      <c r="B1212" s="211">
        <v>41465</v>
      </c>
      <c r="C1212" s="205" t="s">
        <v>515</v>
      </c>
      <c r="D1212" s="205" t="s">
        <v>488</v>
      </c>
      <c r="E1212" s="205" t="s">
        <v>489</v>
      </c>
      <c r="F1212" s="207">
        <v>8429</v>
      </c>
      <c r="G1212" s="208">
        <v>9579</v>
      </c>
    </row>
    <row r="1213" spans="2:7" x14ac:dyDescent="0.25">
      <c r="B1213" s="211">
        <v>41262</v>
      </c>
      <c r="C1213" s="205" t="s">
        <v>512</v>
      </c>
      <c r="D1213" s="205" t="s">
        <v>491</v>
      </c>
      <c r="E1213" s="205" t="s">
        <v>489</v>
      </c>
      <c r="F1213" s="207">
        <v>1619</v>
      </c>
      <c r="G1213" s="208">
        <v>2944</v>
      </c>
    </row>
    <row r="1214" spans="2:7" x14ac:dyDescent="0.25">
      <c r="B1214" s="211">
        <v>41452</v>
      </c>
      <c r="C1214" s="205" t="s">
        <v>513</v>
      </c>
      <c r="D1214" s="205" t="s">
        <v>484</v>
      </c>
      <c r="E1214" s="205" t="s">
        <v>494</v>
      </c>
      <c r="F1214" s="207">
        <v>1990</v>
      </c>
      <c r="G1214" s="208">
        <v>5379</v>
      </c>
    </row>
    <row r="1215" spans="2:7" x14ac:dyDescent="0.25">
      <c r="B1215" s="211">
        <v>41334</v>
      </c>
      <c r="C1215" s="205" t="s">
        <v>512</v>
      </c>
      <c r="D1215" s="205" t="s">
        <v>493</v>
      </c>
      <c r="E1215" s="205" t="s">
        <v>495</v>
      </c>
      <c r="F1215" s="207">
        <v>5673</v>
      </c>
      <c r="G1215" s="208">
        <v>7563</v>
      </c>
    </row>
    <row r="1216" spans="2:7" x14ac:dyDescent="0.25">
      <c r="B1216" s="211">
        <v>41152</v>
      </c>
      <c r="C1216" s="205" t="s">
        <v>513</v>
      </c>
      <c r="D1216" s="205" t="s">
        <v>493</v>
      </c>
      <c r="E1216" s="205" t="s">
        <v>494</v>
      </c>
      <c r="F1216" s="207">
        <v>5803</v>
      </c>
      <c r="G1216" s="208">
        <v>9835</v>
      </c>
    </row>
    <row r="1217" spans="2:7" x14ac:dyDescent="0.25">
      <c r="B1217" s="211">
        <v>41272</v>
      </c>
      <c r="C1217" s="205" t="s">
        <v>513</v>
      </c>
      <c r="D1217" s="205" t="s">
        <v>484</v>
      </c>
      <c r="E1217" s="205" t="s">
        <v>489</v>
      </c>
      <c r="F1217" s="207">
        <v>14</v>
      </c>
      <c r="G1217" s="208">
        <v>31</v>
      </c>
    </row>
    <row r="1218" spans="2:7" x14ac:dyDescent="0.25">
      <c r="B1218" s="211">
        <v>41568</v>
      </c>
      <c r="C1218" s="205" t="s">
        <v>515</v>
      </c>
      <c r="D1218" s="205" t="s">
        <v>493</v>
      </c>
      <c r="E1218" s="205" t="s">
        <v>489</v>
      </c>
      <c r="F1218" s="207">
        <v>5843</v>
      </c>
      <c r="G1218" s="208">
        <v>8592</v>
      </c>
    </row>
    <row r="1219" spans="2:7" x14ac:dyDescent="0.25">
      <c r="B1219" s="211">
        <v>41264</v>
      </c>
      <c r="C1219" s="205" t="s">
        <v>515</v>
      </c>
      <c r="D1219" s="205" t="s">
        <v>490</v>
      </c>
      <c r="E1219" s="205" t="s">
        <v>494</v>
      </c>
      <c r="F1219" s="207">
        <v>2033</v>
      </c>
      <c r="G1219" s="208">
        <v>5494</v>
      </c>
    </row>
    <row r="1220" spans="2:7" x14ac:dyDescent="0.25">
      <c r="B1220" s="211">
        <v>41003</v>
      </c>
      <c r="C1220" s="205" t="s">
        <v>512</v>
      </c>
      <c r="D1220" s="205" t="s">
        <v>491</v>
      </c>
      <c r="E1220" s="205" t="s">
        <v>485</v>
      </c>
      <c r="F1220" s="207">
        <v>5897</v>
      </c>
      <c r="G1220" s="208">
        <v>6701</v>
      </c>
    </row>
    <row r="1221" spans="2:7" x14ac:dyDescent="0.25">
      <c r="B1221" s="211">
        <v>41629</v>
      </c>
      <c r="C1221" s="205" t="s">
        <v>511</v>
      </c>
      <c r="D1221" s="205" t="s">
        <v>490</v>
      </c>
      <c r="E1221" s="205" t="s">
        <v>489</v>
      </c>
      <c r="F1221" s="207">
        <v>2433</v>
      </c>
      <c r="G1221" s="208">
        <v>6575</v>
      </c>
    </row>
    <row r="1222" spans="2:7" x14ac:dyDescent="0.25">
      <c r="B1222" s="211">
        <v>41405</v>
      </c>
      <c r="C1222" s="205" t="s">
        <v>513</v>
      </c>
      <c r="D1222" s="205" t="s">
        <v>486</v>
      </c>
      <c r="E1222" s="205" t="s">
        <v>495</v>
      </c>
      <c r="F1222" s="207">
        <v>2294</v>
      </c>
      <c r="G1222" s="208">
        <v>3058</v>
      </c>
    </row>
    <row r="1223" spans="2:7" x14ac:dyDescent="0.25">
      <c r="B1223" s="211">
        <v>40937</v>
      </c>
      <c r="C1223" s="205" t="s">
        <v>513</v>
      </c>
      <c r="D1223" s="205" t="s">
        <v>493</v>
      </c>
      <c r="E1223" s="205" t="s">
        <v>492</v>
      </c>
      <c r="F1223" s="207">
        <v>185</v>
      </c>
      <c r="G1223" s="208">
        <v>273</v>
      </c>
    </row>
    <row r="1224" spans="2:7" x14ac:dyDescent="0.25">
      <c r="B1224" s="211">
        <v>41248</v>
      </c>
      <c r="C1224" s="205" t="s">
        <v>510</v>
      </c>
      <c r="D1224" s="205" t="s">
        <v>491</v>
      </c>
      <c r="E1224" s="205" t="s">
        <v>494</v>
      </c>
      <c r="F1224" s="207">
        <v>852</v>
      </c>
      <c r="G1224" s="208">
        <v>2302</v>
      </c>
    </row>
    <row r="1225" spans="2:7" x14ac:dyDescent="0.25">
      <c r="B1225" s="211">
        <v>41064</v>
      </c>
      <c r="C1225" s="205" t="s">
        <v>511</v>
      </c>
      <c r="D1225" s="205" t="s">
        <v>493</v>
      </c>
      <c r="E1225" s="205" t="s">
        <v>487</v>
      </c>
      <c r="F1225" s="207">
        <v>3178</v>
      </c>
      <c r="G1225" s="208">
        <v>5779</v>
      </c>
    </row>
    <row r="1226" spans="2:7" x14ac:dyDescent="0.25">
      <c r="B1226" s="211">
        <v>40997</v>
      </c>
      <c r="C1226" s="205" t="s">
        <v>512</v>
      </c>
      <c r="D1226" s="205" t="s">
        <v>491</v>
      </c>
      <c r="E1226" s="205" t="s">
        <v>485</v>
      </c>
      <c r="F1226" s="207">
        <v>1747</v>
      </c>
      <c r="G1226" s="208">
        <v>3011</v>
      </c>
    </row>
    <row r="1227" spans="2:7" x14ac:dyDescent="0.25">
      <c r="B1227" s="211">
        <v>40999</v>
      </c>
      <c r="C1227" s="205" t="s">
        <v>515</v>
      </c>
      <c r="D1227" s="205" t="s">
        <v>493</v>
      </c>
      <c r="E1227" s="205" t="s">
        <v>492</v>
      </c>
      <c r="F1227" s="207">
        <v>1762</v>
      </c>
      <c r="G1227" s="208">
        <v>4098</v>
      </c>
    </row>
    <row r="1228" spans="2:7" x14ac:dyDescent="0.25">
      <c r="B1228" s="211">
        <v>41268</v>
      </c>
      <c r="C1228" s="205" t="s">
        <v>515</v>
      </c>
      <c r="D1228" s="205" t="s">
        <v>490</v>
      </c>
      <c r="E1228" s="205" t="s">
        <v>485</v>
      </c>
      <c r="F1228" s="207">
        <v>2282</v>
      </c>
      <c r="G1228" s="208">
        <v>6167</v>
      </c>
    </row>
    <row r="1229" spans="2:7" x14ac:dyDescent="0.25">
      <c r="B1229" s="211">
        <v>41025</v>
      </c>
      <c r="C1229" s="205" t="s">
        <v>510</v>
      </c>
      <c r="D1229" s="205" t="s">
        <v>493</v>
      </c>
      <c r="E1229" s="205" t="s">
        <v>492</v>
      </c>
      <c r="F1229" s="207">
        <v>1102</v>
      </c>
      <c r="G1229" s="208">
        <v>1469</v>
      </c>
    </row>
    <row r="1230" spans="2:7" x14ac:dyDescent="0.25">
      <c r="B1230" s="211">
        <v>41105</v>
      </c>
      <c r="C1230" s="205" t="s">
        <v>512</v>
      </c>
      <c r="D1230" s="205" t="s">
        <v>490</v>
      </c>
      <c r="E1230" s="205" t="s">
        <v>487</v>
      </c>
      <c r="F1230" s="207">
        <v>990</v>
      </c>
      <c r="G1230" s="208">
        <v>1678</v>
      </c>
    </row>
    <row r="1231" spans="2:7" x14ac:dyDescent="0.25">
      <c r="B1231" s="211">
        <v>40954</v>
      </c>
      <c r="C1231" s="205" t="s">
        <v>512</v>
      </c>
      <c r="D1231" s="205" t="s">
        <v>493</v>
      </c>
      <c r="E1231" s="205" t="s">
        <v>485</v>
      </c>
      <c r="F1231" s="207">
        <v>5538</v>
      </c>
      <c r="G1231" s="208">
        <v>9386</v>
      </c>
    </row>
    <row r="1232" spans="2:7" x14ac:dyDescent="0.25">
      <c r="B1232" s="211">
        <v>41495</v>
      </c>
      <c r="C1232" s="205" t="s">
        <v>515</v>
      </c>
      <c r="D1232" s="205" t="s">
        <v>491</v>
      </c>
      <c r="E1232" s="205" t="s">
        <v>492</v>
      </c>
      <c r="F1232" s="207">
        <v>1149</v>
      </c>
      <c r="G1232" s="208">
        <v>3106</v>
      </c>
    </row>
    <row r="1233" spans="2:7" x14ac:dyDescent="0.25">
      <c r="B1233" s="211">
        <v>41084</v>
      </c>
      <c r="C1233" s="205" t="s">
        <v>511</v>
      </c>
      <c r="D1233" s="205" t="s">
        <v>490</v>
      </c>
      <c r="E1233" s="205" t="s">
        <v>492</v>
      </c>
      <c r="F1233" s="207">
        <v>2080</v>
      </c>
      <c r="G1233" s="208">
        <v>4622</v>
      </c>
    </row>
    <row r="1234" spans="2:7" x14ac:dyDescent="0.25">
      <c r="B1234" s="211">
        <v>41567</v>
      </c>
      <c r="C1234" s="205" t="s">
        <v>514</v>
      </c>
      <c r="D1234" s="205" t="s">
        <v>486</v>
      </c>
      <c r="E1234" s="205" t="s">
        <v>489</v>
      </c>
      <c r="F1234" s="207">
        <v>5027</v>
      </c>
      <c r="G1234" s="208">
        <v>8667</v>
      </c>
    </row>
    <row r="1235" spans="2:7" x14ac:dyDescent="0.25">
      <c r="B1235" s="211">
        <v>41081</v>
      </c>
      <c r="C1235" s="205" t="s">
        <v>512</v>
      </c>
      <c r="D1235" s="205" t="s">
        <v>493</v>
      </c>
      <c r="E1235" s="205" t="s">
        <v>492</v>
      </c>
      <c r="F1235" s="207">
        <v>4844</v>
      </c>
      <c r="G1235" s="208">
        <v>8209</v>
      </c>
    </row>
    <row r="1236" spans="2:7" x14ac:dyDescent="0.25">
      <c r="B1236" s="211">
        <v>40922</v>
      </c>
      <c r="C1236" s="205" t="s">
        <v>512</v>
      </c>
      <c r="D1236" s="205" t="s">
        <v>491</v>
      </c>
      <c r="E1236" s="205" t="s">
        <v>495</v>
      </c>
      <c r="F1236" s="207">
        <v>2207</v>
      </c>
      <c r="G1236" s="208">
        <v>5964</v>
      </c>
    </row>
    <row r="1237" spans="2:7" x14ac:dyDescent="0.25">
      <c r="B1237" s="211">
        <v>41579</v>
      </c>
      <c r="C1237" s="205" t="s">
        <v>511</v>
      </c>
      <c r="D1237" s="205" t="s">
        <v>486</v>
      </c>
      <c r="E1237" s="205" t="s">
        <v>487</v>
      </c>
      <c r="F1237" s="207">
        <v>4806</v>
      </c>
      <c r="G1237" s="208">
        <v>7067</v>
      </c>
    </row>
    <row r="1238" spans="2:7" x14ac:dyDescent="0.25">
      <c r="B1238" s="211">
        <v>40949</v>
      </c>
      <c r="C1238" s="205" t="s">
        <v>513</v>
      </c>
      <c r="D1238" s="205" t="s">
        <v>493</v>
      </c>
      <c r="E1238" s="205" t="s">
        <v>485</v>
      </c>
      <c r="F1238" s="207">
        <v>4298</v>
      </c>
      <c r="G1238" s="208">
        <v>9994</v>
      </c>
    </row>
    <row r="1239" spans="2:7" x14ac:dyDescent="0.25">
      <c r="B1239" s="211">
        <v>41459</v>
      </c>
      <c r="C1239" s="205" t="s">
        <v>513</v>
      </c>
      <c r="D1239" s="205" t="s">
        <v>493</v>
      </c>
      <c r="E1239" s="205" t="s">
        <v>487</v>
      </c>
      <c r="F1239" s="207">
        <v>345</v>
      </c>
      <c r="G1239" s="208">
        <v>369</v>
      </c>
    </row>
    <row r="1240" spans="2:7" x14ac:dyDescent="0.25">
      <c r="B1240" s="211">
        <v>41286</v>
      </c>
      <c r="C1240" s="205" t="s">
        <v>515</v>
      </c>
      <c r="D1240" s="205" t="s">
        <v>490</v>
      </c>
      <c r="E1240" s="205" t="s">
        <v>487</v>
      </c>
      <c r="F1240" s="207">
        <v>2810</v>
      </c>
      <c r="G1240" s="208">
        <v>5108</v>
      </c>
    </row>
    <row r="1241" spans="2:7" x14ac:dyDescent="0.25">
      <c r="B1241" s="211">
        <v>41374</v>
      </c>
      <c r="C1241" s="205" t="s">
        <v>511</v>
      </c>
      <c r="D1241" s="205" t="s">
        <v>493</v>
      </c>
      <c r="E1241" s="205" t="s">
        <v>495</v>
      </c>
      <c r="F1241" s="207">
        <v>2059</v>
      </c>
      <c r="G1241" s="208">
        <v>3490</v>
      </c>
    </row>
    <row r="1242" spans="2:7" x14ac:dyDescent="0.25">
      <c r="B1242" s="211">
        <v>41260</v>
      </c>
      <c r="C1242" s="205" t="s">
        <v>513</v>
      </c>
      <c r="D1242" s="205" t="s">
        <v>484</v>
      </c>
      <c r="E1242" s="205" t="s">
        <v>489</v>
      </c>
      <c r="F1242" s="207">
        <v>3550</v>
      </c>
      <c r="G1242" s="208">
        <v>7889</v>
      </c>
    </row>
    <row r="1243" spans="2:7" x14ac:dyDescent="0.25">
      <c r="B1243" s="211">
        <v>41263</v>
      </c>
      <c r="C1243" s="205" t="s">
        <v>510</v>
      </c>
      <c r="D1243" s="205" t="s">
        <v>493</v>
      </c>
      <c r="E1243" s="205" t="s">
        <v>494</v>
      </c>
      <c r="F1243" s="207">
        <v>609</v>
      </c>
      <c r="G1243" s="208">
        <v>1049</v>
      </c>
    </row>
    <row r="1244" spans="2:7" x14ac:dyDescent="0.25">
      <c r="B1244" s="211">
        <v>41391</v>
      </c>
      <c r="C1244" s="205" t="s">
        <v>514</v>
      </c>
      <c r="D1244" s="205" t="s">
        <v>486</v>
      </c>
      <c r="E1244" s="205" t="s">
        <v>489</v>
      </c>
      <c r="F1244" s="207">
        <v>1942</v>
      </c>
      <c r="G1244" s="208">
        <v>2590</v>
      </c>
    </row>
    <row r="1245" spans="2:7" x14ac:dyDescent="0.25">
      <c r="B1245" s="211">
        <v>41257</v>
      </c>
      <c r="C1245" s="205" t="s">
        <v>510</v>
      </c>
      <c r="D1245" s="205" t="s">
        <v>493</v>
      </c>
      <c r="E1245" s="205" t="s">
        <v>494</v>
      </c>
      <c r="F1245" s="207">
        <v>2417</v>
      </c>
      <c r="G1245" s="208">
        <v>5370</v>
      </c>
    </row>
    <row r="1246" spans="2:7" x14ac:dyDescent="0.25">
      <c r="B1246" s="211">
        <v>41314</v>
      </c>
      <c r="C1246" s="205" t="s">
        <v>515</v>
      </c>
      <c r="D1246" s="205" t="s">
        <v>490</v>
      </c>
      <c r="E1246" s="205" t="s">
        <v>487</v>
      </c>
      <c r="F1246" s="207">
        <v>7362</v>
      </c>
      <c r="G1246" s="208">
        <v>9816</v>
      </c>
    </row>
    <row r="1247" spans="2:7" x14ac:dyDescent="0.25">
      <c r="B1247" s="211">
        <v>40948</v>
      </c>
      <c r="C1247" s="205" t="s">
        <v>514</v>
      </c>
      <c r="D1247" s="205" t="s">
        <v>484</v>
      </c>
      <c r="E1247" s="205" t="s">
        <v>489</v>
      </c>
      <c r="F1247" s="207">
        <v>2711</v>
      </c>
      <c r="G1247" s="208">
        <v>6025</v>
      </c>
    </row>
    <row r="1248" spans="2:7" x14ac:dyDescent="0.25">
      <c r="B1248" s="211">
        <v>41036</v>
      </c>
      <c r="C1248" s="205" t="s">
        <v>514</v>
      </c>
      <c r="D1248" s="205" t="s">
        <v>488</v>
      </c>
      <c r="E1248" s="205" t="s">
        <v>492</v>
      </c>
      <c r="F1248" s="207">
        <v>2609</v>
      </c>
      <c r="G1248" s="208">
        <v>2965</v>
      </c>
    </row>
    <row r="1249" spans="2:7" x14ac:dyDescent="0.25">
      <c r="B1249" s="211">
        <v>41114</v>
      </c>
      <c r="C1249" s="205" t="s">
        <v>510</v>
      </c>
      <c r="D1249" s="205" t="s">
        <v>493</v>
      </c>
      <c r="E1249" s="205" t="s">
        <v>495</v>
      </c>
      <c r="F1249" s="207">
        <v>4232</v>
      </c>
      <c r="G1249" s="208">
        <v>9405</v>
      </c>
    </row>
    <row r="1250" spans="2:7" x14ac:dyDescent="0.25">
      <c r="B1250" s="211">
        <v>41268</v>
      </c>
      <c r="C1250" s="205" t="s">
        <v>511</v>
      </c>
      <c r="D1250" s="205" t="s">
        <v>488</v>
      </c>
      <c r="E1250" s="205" t="s">
        <v>495</v>
      </c>
      <c r="F1250" s="207">
        <v>5914</v>
      </c>
      <c r="G1250" s="208">
        <v>6326</v>
      </c>
    </row>
    <row r="1251" spans="2:7" x14ac:dyDescent="0.25">
      <c r="B1251" s="211">
        <v>40956</v>
      </c>
      <c r="C1251" s="205" t="s">
        <v>515</v>
      </c>
      <c r="D1251" s="205" t="s">
        <v>490</v>
      </c>
      <c r="E1251" s="205" t="s">
        <v>494</v>
      </c>
      <c r="F1251" s="207">
        <v>2037</v>
      </c>
      <c r="G1251" s="208">
        <v>3704</v>
      </c>
    </row>
    <row r="1252" spans="2:7" x14ac:dyDescent="0.25">
      <c r="B1252" s="211">
        <v>41407</v>
      </c>
      <c r="C1252" s="205" t="s">
        <v>515</v>
      </c>
      <c r="D1252" s="205" t="s">
        <v>488</v>
      </c>
      <c r="E1252" s="205" t="s">
        <v>495</v>
      </c>
      <c r="F1252" s="207">
        <v>928</v>
      </c>
      <c r="G1252" s="208">
        <v>2507</v>
      </c>
    </row>
    <row r="1253" spans="2:7" x14ac:dyDescent="0.25">
      <c r="B1253" s="211">
        <v>41480</v>
      </c>
      <c r="C1253" s="205" t="s">
        <v>510</v>
      </c>
      <c r="D1253" s="205" t="s">
        <v>493</v>
      </c>
      <c r="E1253" s="205" t="s">
        <v>495</v>
      </c>
      <c r="F1253" s="207">
        <v>307</v>
      </c>
      <c r="G1253" s="208">
        <v>410</v>
      </c>
    </row>
    <row r="1254" spans="2:7" x14ac:dyDescent="0.25">
      <c r="B1254" s="211">
        <v>41261</v>
      </c>
      <c r="C1254" s="205" t="s">
        <v>511</v>
      </c>
      <c r="D1254" s="205" t="s">
        <v>491</v>
      </c>
      <c r="E1254" s="205" t="s">
        <v>492</v>
      </c>
      <c r="F1254" s="207">
        <v>2693</v>
      </c>
      <c r="G1254" s="208">
        <v>7278</v>
      </c>
    </row>
    <row r="1255" spans="2:7" x14ac:dyDescent="0.25">
      <c r="B1255" s="211">
        <v>41379</v>
      </c>
      <c r="C1255" s="205" t="s">
        <v>515</v>
      </c>
      <c r="D1255" s="205" t="s">
        <v>484</v>
      </c>
      <c r="E1255" s="205" t="s">
        <v>485</v>
      </c>
      <c r="F1255" s="207">
        <v>3894</v>
      </c>
      <c r="G1255" s="208">
        <v>8654</v>
      </c>
    </row>
    <row r="1256" spans="2:7" x14ac:dyDescent="0.25">
      <c r="B1256" s="211">
        <v>40912</v>
      </c>
      <c r="C1256" s="205" t="s">
        <v>510</v>
      </c>
      <c r="D1256" s="205" t="s">
        <v>486</v>
      </c>
      <c r="E1256" s="205" t="s">
        <v>487</v>
      </c>
      <c r="F1256" s="207">
        <v>2694</v>
      </c>
      <c r="G1256" s="208">
        <v>5986</v>
      </c>
    </row>
    <row r="1257" spans="2:7" x14ac:dyDescent="0.25">
      <c r="B1257" s="211">
        <v>41084</v>
      </c>
      <c r="C1257" s="205" t="s">
        <v>513</v>
      </c>
      <c r="D1257" s="205" t="s">
        <v>486</v>
      </c>
      <c r="E1257" s="205" t="s">
        <v>494</v>
      </c>
      <c r="F1257" s="207">
        <v>1861</v>
      </c>
      <c r="G1257" s="208">
        <v>1990</v>
      </c>
    </row>
    <row r="1258" spans="2:7" x14ac:dyDescent="0.25">
      <c r="B1258" s="211">
        <v>41172</v>
      </c>
      <c r="C1258" s="205" t="s">
        <v>515</v>
      </c>
      <c r="D1258" s="205" t="s">
        <v>493</v>
      </c>
      <c r="E1258" s="205" t="s">
        <v>494</v>
      </c>
      <c r="F1258" s="207">
        <v>2081</v>
      </c>
      <c r="G1258" s="208">
        <v>2775</v>
      </c>
    </row>
    <row r="1259" spans="2:7" x14ac:dyDescent="0.25">
      <c r="B1259" s="211">
        <v>40921</v>
      </c>
      <c r="C1259" s="205" t="s">
        <v>515</v>
      </c>
      <c r="D1259" s="205" t="s">
        <v>490</v>
      </c>
      <c r="E1259" s="205" t="s">
        <v>494</v>
      </c>
      <c r="F1259" s="207">
        <v>1268</v>
      </c>
      <c r="G1259" s="208">
        <v>1691</v>
      </c>
    </row>
    <row r="1260" spans="2:7" x14ac:dyDescent="0.25">
      <c r="B1260" s="211">
        <v>41556</v>
      </c>
      <c r="C1260" s="205" t="s">
        <v>512</v>
      </c>
      <c r="D1260" s="205" t="s">
        <v>493</v>
      </c>
      <c r="E1260" s="205" t="s">
        <v>492</v>
      </c>
      <c r="F1260" s="207">
        <v>2719</v>
      </c>
      <c r="G1260" s="208">
        <v>6323</v>
      </c>
    </row>
    <row r="1261" spans="2:7" x14ac:dyDescent="0.25">
      <c r="B1261" s="211">
        <v>41580</v>
      </c>
      <c r="C1261" s="205" t="s">
        <v>511</v>
      </c>
      <c r="D1261" s="205" t="s">
        <v>484</v>
      </c>
      <c r="E1261" s="205" t="s">
        <v>492</v>
      </c>
      <c r="F1261" s="207">
        <v>3550</v>
      </c>
      <c r="G1261" s="208">
        <v>4733</v>
      </c>
    </row>
    <row r="1262" spans="2:7" x14ac:dyDescent="0.25">
      <c r="B1262" s="211">
        <v>41416</v>
      </c>
      <c r="C1262" s="205" t="s">
        <v>510</v>
      </c>
      <c r="D1262" s="205" t="s">
        <v>484</v>
      </c>
      <c r="E1262" s="205" t="s">
        <v>485</v>
      </c>
      <c r="F1262" s="207">
        <v>4441</v>
      </c>
      <c r="G1262" s="208">
        <v>6531</v>
      </c>
    </row>
    <row r="1263" spans="2:7" x14ac:dyDescent="0.25">
      <c r="B1263" s="211">
        <v>41514</v>
      </c>
      <c r="C1263" s="205" t="s">
        <v>514</v>
      </c>
      <c r="D1263" s="205" t="s">
        <v>493</v>
      </c>
      <c r="E1263" s="205" t="s">
        <v>487</v>
      </c>
      <c r="F1263" s="207">
        <v>5363</v>
      </c>
      <c r="G1263" s="208">
        <v>7887</v>
      </c>
    </row>
    <row r="1264" spans="2:7" x14ac:dyDescent="0.25">
      <c r="B1264" s="211">
        <v>41281</v>
      </c>
      <c r="C1264" s="205" t="s">
        <v>512</v>
      </c>
      <c r="D1264" s="205" t="s">
        <v>490</v>
      </c>
      <c r="E1264" s="205" t="s">
        <v>494</v>
      </c>
      <c r="F1264" s="207">
        <v>3894</v>
      </c>
      <c r="G1264" s="208">
        <v>6601</v>
      </c>
    </row>
    <row r="1265" spans="2:7" x14ac:dyDescent="0.25">
      <c r="B1265" s="211">
        <v>40946</v>
      </c>
      <c r="C1265" s="205" t="s">
        <v>512</v>
      </c>
      <c r="D1265" s="205" t="s">
        <v>484</v>
      </c>
      <c r="E1265" s="205" t="s">
        <v>485</v>
      </c>
      <c r="F1265" s="207">
        <v>3726</v>
      </c>
      <c r="G1265" s="208">
        <v>3985</v>
      </c>
    </row>
    <row r="1266" spans="2:7" x14ac:dyDescent="0.25">
      <c r="B1266" s="211">
        <v>41554</v>
      </c>
      <c r="C1266" s="205" t="s">
        <v>510</v>
      </c>
      <c r="D1266" s="205" t="s">
        <v>493</v>
      </c>
      <c r="E1266" s="205" t="s">
        <v>487</v>
      </c>
      <c r="F1266" s="207">
        <v>3455</v>
      </c>
      <c r="G1266" s="208">
        <v>9337</v>
      </c>
    </row>
    <row r="1267" spans="2:7" x14ac:dyDescent="0.25">
      <c r="B1267" s="211">
        <v>41207</v>
      </c>
      <c r="C1267" s="205" t="s">
        <v>513</v>
      </c>
      <c r="D1267" s="205" t="s">
        <v>493</v>
      </c>
      <c r="E1267" s="205" t="s">
        <v>485</v>
      </c>
      <c r="F1267" s="207">
        <v>2034</v>
      </c>
      <c r="G1267" s="208">
        <v>3506</v>
      </c>
    </row>
    <row r="1268" spans="2:7" x14ac:dyDescent="0.25">
      <c r="B1268" s="211">
        <v>40990</v>
      </c>
      <c r="C1268" s="205" t="s">
        <v>510</v>
      </c>
      <c r="D1268" s="205" t="s">
        <v>488</v>
      </c>
      <c r="E1268" s="205" t="s">
        <v>494</v>
      </c>
      <c r="F1268" s="207">
        <v>4231</v>
      </c>
      <c r="G1268" s="208">
        <v>7295</v>
      </c>
    </row>
    <row r="1269" spans="2:7" x14ac:dyDescent="0.25">
      <c r="B1269" s="211">
        <v>40992</v>
      </c>
      <c r="C1269" s="205" t="s">
        <v>515</v>
      </c>
      <c r="D1269" s="205" t="s">
        <v>491</v>
      </c>
      <c r="E1269" s="205" t="s">
        <v>495</v>
      </c>
      <c r="F1269" s="207">
        <v>141</v>
      </c>
      <c r="G1269" s="208">
        <v>314</v>
      </c>
    </row>
    <row r="1270" spans="2:7" x14ac:dyDescent="0.25">
      <c r="B1270" s="211">
        <v>41431</v>
      </c>
      <c r="C1270" s="205" t="s">
        <v>511</v>
      </c>
      <c r="D1270" s="205" t="s">
        <v>493</v>
      </c>
      <c r="E1270" s="205" t="s">
        <v>489</v>
      </c>
      <c r="F1270" s="207">
        <v>990</v>
      </c>
      <c r="G1270" s="208">
        <v>2675</v>
      </c>
    </row>
    <row r="1271" spans="2:7" x14ac:dyDescent="0.25">
      <c r="B1271" s="211">
        <v>41257</v>
      </c>
      <c r="C1271" s="205" t="s">
        <v>514</v>
      </c>
      <c r="D1271" s="205" t="s">
        <v>493</v>
      </c>
      <c r="E1271" s="205" t="s">
        <v>487</v>
      </c>
      <c r="F1271" s="207">
        <v>2231</v>
      </c>
      <c r="G1271" s="208">
        <v>4958</v>
      </c>
    </row>
    <row r="1272" spans="2:7" x14ac:dyDescent="0.25">
      <c r="B1272" s="211">
        <v>41315</v>
      </c>
      <c r="C1272" s="205" t="s">
        <v>515</v>
      </c>
      <c r="D1272" s="205" t="s">
        <v>484</v>
      </c>
      <c r="E1272" s="205" t="s">
        <v>492</v>
      </c>
      <c r="F1272" s="207">
        <v>522</v>
      </c>
      <c r="G1272" s="208">
        <v>593</v>
      </c>
    </row>
    <row r="1273" spans="2:7" x14ac:dyDescent="0.25">
      <c r="B1273" s="211">
        <v>41024</v>
      </c>
      <c r="C1273" s="205" t="s">
        <v>511</v>
      </c>
      <c r="D1273" s="205" t="s">
        <v>490</v>
      </c>
      <c r="E1273" s="205" t="s">
        <v>485</v>
      </c>
      <c r="F1273" s="207">
        <v>3292</v>
      </c>
      <c r="G1273" s="208">
        <v>4842</v>
      </c>
    </row>
    <row r="1274" spans="2:7" x14ac:dyDescent="0.25">
      <c r="B1274" s="211">
        <v>41376</v>
      </c>
      <c r="C1274" s="205" t="s">
        <v>513</v>
      </c>
      <c r="D1274" s="205" t="s">
        <v>491</v>
      </c>
      <c r="E1274" s="205" t="s">
        <v>494</v>
      </c>
      <c r="F1274" s="207">
        <v>5929</v>
      </c>
      <c r="G1274" s="208">
        <v>7905</v>
      </c>
    </row>
    <row r="1275" spans="2:7" x14ac:dyDescent="0.25">
      <c r="B1275" s="211">
        <v>41140</v>
      </c>
      <c r="C1275" s="205" t="s">
        <v>512</v>
      </c>
      <c r="D1275" s="205" t="s">
        <v>493</v>
      </c>
      <c r="E1275" s="205" t="s">
        <v>494</v>
      </c>
      <c r="F1275" s="207">
        <v>7772</v>
      </c>
      <c r="G1275" s="208">
        <v>8313</v>
      </c>
    </row>
    <row r="1276" spans="2:7" x14ac:dyDescent="0.25">
      <c r="B1276" s="211">
        <v>41217</v>
      </c>
      <c r="C1276" s="205" t="s">
        <v>512</v>
      </c>
      <c r="D1276" s="205" t="s">
        <v>488</v>
      </c>
      <c r="E1276" s="205" t="s">
        <v>492</v>
      </c>
      <c r="F1276" s="207">
        <v>1445</v>
      </c>
      <c r="G1276" s="208">
        <v>2450</v>
      </c>
    </row>
    <row r="1277" spans="2:7" x14ac:dyDescent="0.25">
      <c r="B1277" s="211">
        <v>40964</v>
      </c>
      <c r="C1277" s="205" t="s">
        <v>511</v>
      </c>
      <c r="D1277" s="205" t="s">
        <v>486</v>
      </c>
      <c r="E1277" s="205" t="s">
        <v>494</v>
      </c>
      <c r="F1277" s="207">
        <v>2307</v>
      </c>
      <c r="G1277" s="208">
        <v>6235</v>
      </c>
    </row>
    <row r="1278" spans="2:7" x14ac:dyDescent="0.25">
      <c r="B1278" s="211">
        <v>41213</v>
      </c>
      <c r="C1278" s="205" t="s">
        <v>512</v>
      </c>
      <c r="D1278" s="205" t="s">
        <v>488</v>
      </c>
      <c r="E1278" s="205" t="s">
        <v>494</v>
      </c>
      <c r="F1278" s="207">
        <v>3160</v>
      </c>
      <c r="G1278" s="208">
        <v>7023</v>
      </c>
    </row>
    <row r="1279" spans="2:7" x14ac:dyDescent="0.25">
      <c r="B1279" s="211">
        <v>41089</v>
      </c>
      <c r="C1279" s="205" t="s">
        <v>514</v>
      </c>
      <c r="D1279" s="205" t="s">
        <v>490</v>
      </c>
      <c r="E1279" s="205" t="s">
        <v>494</v>
      </c>
      <c r="F1279" s="207">
        <v>1565</v>
      </c>
      <c r="G1279" s="208">
        <v>2846</v>
      </c>
    </row>
    <row r="1280" spans="2:7" x14ac:dyDescent="0.25">
      <c r="B1280" s="211">
        <v>41529</v>
      </c>
      <c r="C1280" s="205" t="s">
        <v>515</v>
      </c>
      <c r="D1280" s="205" t="s">
        <v>491</v>
      </c>
      <c r="E1280" s="205" t="s">
        <v>495</v>
      </c>
      <c r="F1280" s="207">
        <v>1455</v>
      </c>
      <c r="G1280" s="208">
        <v>1940</v>
      </c>
    </row>
    <row r="1281" spans="2:7" x14ac:dyDescent="0.25">
      <c r="B1281" s="211">
        <v>41282</v>
      </c>
      <c r="C1281" s="205" t="s">
        <v>513</v>
      </c>
      <c r="D1281" s="205" t="s">
        <v>484</v>
      </c>
      <c r="E1281" s="205" t="s">
        <v>487</v>
      </c>
      <c r="F1281" s="207">
        <v>4349</v>
      </c>
      <c r="G1281" s="208">
        <v>4942</v>
      </c>
    </row>
    <row r="1282" spans="2:7" x14ac:dyDescent="0.25">
      <c r="B1282" s="211">
        <v>41162</v>
      </c>
      <c r="C1282" s="205" t="s">
        <v>514</v>
      </c>
      <c r="D1282" s="205" t="s">
        <v>490</v>
      </c>
      <c r="E1282" s="205" t="s">
        <v>495</v>
      </c>
      <c r="F1282" s="207">
        <v>3060</v>
      </c>
      <c r="G1282" s="208">
        <v>5564</v>
      </c>
    </row>
    <row r="1283" spans="2:7" x14ac:dyDescent="0.25">
      <c r="B1283" s="211">
        <v>41522</v>
      </c>
      <c r="C1283" s="205" t="s">
        <v>510</v>
      </c>
      <c r="D1283" s="205" t="s">
        <v>491</v>
      </c>
      <c r="E1283" s="205" t="s">
        <v>492</v>
      </c>
      <c r="F1283" s="207">
        <v>3313</v>
      </c>
      <c r="G1283" s="208">
        <v>6024</v>
      </c>
    </row>
    <row r="1284" spans="2:7" x14ac:dyDescent="0.25">
      <c r="B1284" s="211">
        <v>40922</v>
      </c>
      <c r="C1284" s="205" t="s">
        <v>511</v>
      </c>
      <c r="D1284" s="205" t="s">
        <v>490</v>
      </c>
      <c r="E1284" s="205" t="s">
        <v>485</v>
      </c>
      <c r="F1284" s="207">
        <v>3241</v>
      </c>
      <c r="G1284" s="208">
        <v>3467</v>
      </c>
    </row>
    <row r="1285" spans="2:7" x14ac:dyDescent="0.25">
      <c r="B1285" s="211">
        <v>41274</v>
      </c>
      <c r="C1285" s="205" t="s">
        <v>512</v>
      </c>
      <c r="D1285" s="205" t="s">
        <v>484</v>
      </c>
      <c r="E1285" s="205" t="s">
        <v>485</v>
      </c>
      <c r="F1285" s="207">
        <v>4765</v>
      </c>
      <c r="G1285" s="208">
        <v>8663</v>
      </c>
    </row>
    <row r="1286" spans="2:7" x14ac:dyDescent="0.25">
      <c r="B1286" s="211">
        <v>41315</v>
      </c>
      <c r="C1286" s="205" t="s">
        <v>512</v>
      </c>
      <c r="D1286" s="205" t="s">
        <v>490</v>
      </c>
      <c r="E1286" s="205" t="s">
        <v>495</v>
      </c>
      <c r="F1286" s="207">
        <v>3235</v>
      </c>
      <c r="G1286" s="208">
        <v>7189</v>
      </c>
    </row>
    <row r="1287" spans="2:7" x14ac:dyDescent="0.25">
      <c r="B1287" s="211">
        <v>41012</v>
      </c>
      <c r="C1287" s="205" t="s">
        <v>512</v>
      </c>
      <c r="D1287" s="205" t="s">
        <v>486</v>
      </c>
      <c r="E1287" s="205" t="s">
        <v>489</v>
      </c>
      <c r="F1287" s="207">
        <v>458</v>
      </c>
      <c r="G1287" s="208">
        <v>1237</v>
      </c>
    </row>
    <row r="1288" spans="2:7" x14ac:dyDescent="0.25">
      <c r="B1288" s="211">
        <v>41299</v>
      </c>
      <c r="C1288" s="205" t="s">
        <v>515</v>
      </c>
      <c r="D1288" s="205" t="s">
        <v>488</v>
      </c>
      <c r="E1288" s="205" t="s">
        <v>495</v>
      </c>
      <c r="F1288" s="207">
        <v>518</v>
      </c>
      <c r="G1288" s="208">
        <v>941</v>
      </c>
    </row>
    <row r="1289" spans="2:7" x14ac:dyDescent="0.25">
      <c r="B1289" s="211">
        <v>41445</v>
      </c>
      <c r="C1289" s="205" t="s">
        <v>511</v>
      </c>
      <c r="D1289" s="205" t="s">
        <v>484</v>
      </c>
      <c r="E1289" s="205" t="s">
        <v>489</v>
      </c>
      <c r="F1289" s="207">
        <v>8722</v>
      </c>
      <c r="G1289" s="208">
        <v>9912</v>
      </c>
    </row>
    <row r="1290" spans="2:7" x14ac:dyDescent="0.25">
      <c r="B1290" s="211">
        <v>41186</v>
      </c>
      <c r="C1290" s="205" t="s">
        <v>510</v>
      </c>
      <c r="D1290" s="205" t="s">
        <v>491</v>
      </c>
      <c r="E1290" s="205" t="s">
        <v>494</v>
      </c>
      <c r="F1290" s="207">
        <v>8749</v>
      </c>
      <c r="G1290" s="208">
        <v>9942</v>
      </c>
    </row>
    <row r="1291" spans="2:7" x14ac:dyDescent="0.25">
      <c r="B1291" s="211">
        <v>41216</v>
      </c>
      <c r="C1291" s="205" t="s">
        <v>514</v>
      </c>
      <c r="D1291" s="205" t="s">
        <v>484</v>
      </c>
      <c r="E1291" s="205" t="s">
        <v>489</v>
      </c>
      <c r="F1291" s="207">
        <v>1381</v>
      </c>
      <c r="G1291" s="208">
        <v>3732</v>
      </c>
    </row>
    <row r="1292" spans="2:7" x14ac:dyDescent="0.25">
      <c r="B1292" s="211">
        <v>41506</v>
      </c>
      <c r="C1292" s="205" t="s">
        <v>513</v>
      </c>
      <c r="D1292" s="205" t="s">
        <v>493</v>
      </c>
      <c r="E1292" s="205" t="s">
        <v>487</v>
      </c>
      <c r="F1292" s="207">
        <v>2368</v>
      </c>
      <c r="G1292" s="208">
        <v>5507</v>
      </c>
    </row>
    <row r="1293" spans="2:7" x14ac:dyDescent="0.25">
      <c r="B1293" s="211">
        <v>41519</v>
      </c>
      <c r="C1293" s="205" t="s">
        <v>510</v>
      </c>
      <c r="D1293" s="205" t="s">
        <v>486</v>
      </c>
      <c r="E1293" s="205" t="s">
        <v>489</v>
      </c>
      <c r="F1293" s="207">
        <v>3720</v>
      </c>
      <c r="G1293" s="208">
        <v>4227</v>
      </c>
    </row>
    <row r="1294" spans="2:7" x14ac:dyDescent="0.25">
      <c r="B1294" s="211">
        <v>41476</v>
      </c>
      <c r="C1294" s="205" t="s">
        <v>512</v>
      </c>
      <c r="D1294" s="205" t="s">
        <v>493</v>
      </c>
      <c r="E1294" s="205" t="s">
        <v>487</v>
      </c>
      <c r="F1294" s="207">
        <v>7044</v>
      </c>
      <c r="G1294" s="208">
        <v>9392</v>
      </c>
    </row>
    <row r="1295" spans="2:7" x14ac:dyDescent="0.25">
      <c r="B1295" s="211">
        <v>41186</v>
      </c>
      <c r="C1295" s="205" t="s">
        <v>511</v>
      </c>
      <c r="D1295" s="205" t="s">
        <v>491</v>
      </c>
      <c r="E1295" s="205" t="s">
        <v>492</v>
      </c>
      <c r="F1295" s="207">
        <v>3947</v>
      </c>
      <c r="G1295" s="208">
        <v>5262</v>
      </c>
    </row>
    <row r="1296" spans="2:7" x14ac:dyDescent="0.25">
      <c r="B1296" s="211">
        <v>41536</v>
      </c>
      <c r="C1296" s="205" t="s">
        <v>511</v>
      </c>
      <c r="D1296" s="205" t="s">
        <v>490</v>
      </c>
      <c r="E1296" s="205" t="s">
        <v>487</v>
      </c>
      <c r="F1296" s="207">
        <v>2146</v>
      </c>
      <c r="G1296" s="208">
        <v>2438</v>
      </c>
    </row>
    <row r="1297" spans="2:7" x14ac:dyDescent="0.25">
      <c r="B1297" s="211">
        <v>41266</v>
      </c>
      <c r="C1297" s="205" t="s">
        <v>510</v>
      </c>
      <c r="D1297" s="205" t="s">
        <v>493</v>
      </c>
      <c r="E1297" s="205" t="s">
        <v>487</v>
      </c>
      <c r="F1297" s="207">
        <v>4489</v>
      </c>
      <c r="G1297" s="208">
        <v>5986</v>
      </c>
    </row>
    <row r="1298" spans="2:7" x14ac:dyDescent="0.25">
      <c r="B1298" s="211">
        <v>40922</v>
      </c>
      <c r="C1298" s="205" t="s">
        <v>513</v>
      </c>
      <c r="D1298" s="205" t="s">
        <v>490</v>
      </c>
      <c r="E1298" s="205" t="s">
        <v>494</v>
      </c>
      <c r="F1298" s="207">
        <v>7063</v>
      </c>
      <c r="G1298" s="208">
        <v>8026</v>
      </c>
    </row>
    <row r="1299" spans="2:7" x14ac:dyDescent="0.25">
      <c r="B1299" s="211">
        <v>41442</v>
      </c>
      <c r="C1299" s="205" t="s">
        <v>512</v>
      </c>
      <c r="D1299" s="205" t="s">
        <v>493</v>
      </c>
      <c r="E1299" s="205" t="s">
        <v>489</v>
      </c>
      <c r="F1299" s="207">
        <v>4920</v>
      </c>
      <c r="G1299" s="208">
        <v>7235</v>
      </c>
    </row>
    <row r="1300" spans="2:7" x14ac:dyDescent="0.25">
      <c r="B1300" s="211">
        <v>41051</v>
      </c>
      <c r="C1300" s="205" t="s">
        <v>513</v>
      </c>
      <c r="D1300" s="205" t="s">
        <v>493</v>
      </c>
      <c r="E1300" s="205" t="s">
        <v>489</v>
      </c>
      <c r="F1300" s="207">
        <v>3964</v>
      </c>
      <c r="G1300" s="208">
        <v>8808</v>
      </c>
    </row>
    <row r="1301" spans="2:7" x14ac:dyDescent="0.25">
      <c r="B1301" s="211">
        <v>40979</v>
      </c>
      <c r="C1301" s="205" t="s">
        <v>512</v>
      </c>
      <c r="D1301" s="205" t="s">
        <v>484</v>
      </c>
      <c r="E1301" s="205" t="s">
        <v>492</v>
      </c>
      <c r="F1301" s="207">
        <v>3255</v>
      </c>
      <c r="G1301" s="208">
        <v>4787</v>
      </c>
    </row>
    <row r="1302" spans="2:7" x14ac:dyDescent="0.25">
      <c r="B1302" s="211">
        <v>40947</v>
      </c>
      <c r="C1302" s="205" t="s">
        <v>513</v>
      </c>
      <c r="D1302" s="205" t="s">
        <v>484</v>
      </c>
      <c r="E1302" s="205" t="s">
        <v>485</v>
      </c>
      <c r="F1302" s="207">
        <v>2180</v>
      </c>
      <c r="G1302" s="208">
        <v>2477</v>
      </c>
    </row>
    <row r="1303" spans="2:7" x14ac:dyDescent="0.25">
      <c r="B1303" s="211">
        <v>41499</v>
      </c>
      <c r="C1303" s="205" t="s">
        <v>512</v>
      </c>
      <c r="D1303" s="205" t="s">
        <v>488</v>
      </c>
      <c r="E1303" s="205" t="s">
        <v>494</v>
      </c>
      <c r="F1303" s="207">
        <v>2792</v>
      </c>
      <c r="G1303" s="208">
        <v>7546</v>
      </c>
    </row>
    <row r="1304" spans="2:7" x14ac:dyDescent="0.25">
      <c r="B1304" s="211">
        <v>41084</v>
      </c>
      <c r="C1304" s="205" t="s">
        <v>513</v>
      </c>
      <c r="D1304" s="205" t="s">
        <v>490</v>
      </c>
      <c r="E1304" s="205" t="s">
        <v>494</v>
      </c>
      <c r="F1304" s="207">
        <v>1712</v>
      </c>
      <c r="G1304" s="208">
        <v>1946</v>
      </c>
    </row>
    <row r="1305" spans="2:7" x14ac:dyDescent="0.25">
      <c r="B1305" s="211">
        <v>41146</v>
      </c>
      <c r="C1305" s="205" t="s">
        <v>512</v>
      </c>
      <c r="D1305" s="205" t="s">
        <v>484</v>
      </c>
      <c r="E1305" s="205" t="s">
        <v>485</v>
      </c>
      <c r="F1305" s="207">
        <v>6362</v>
      </c>
      <c r="G1305" s="208">
        <v>7230</v>
      </c>
    </row>
    <row r="1306" spans="2:7" x14ac:dyDescent="0.25">
      <c r="B1306" s="211">
        <v>41617</v>
      </c>
      <c r="C1306" s="205" t="s">
        <v>514</v>
      </c>
      <c r="D1306" s="205" t="s">
        <v>486</v>
      </c>
      <c r="E1306" s="205" t="s">
        <v>494</v>
      </c>
      <c r="F1306" s="207">
        <v>6619</v>
      </c>
      <c r="G1306" s="208">
        <v>9734</v>
      </c>
    </row>
    <row r="1307" spans="2:7" x14ac:dyDescent="0.25">
      <c r="B1307" s="211">
        <v>41177</v>
      </c>
      <c r="C1307" s="205" t="s">
        <v>514</v>
      </c>
      <c r="D1307" s="205" t="s">
        <v>493</v>
      </c>
      <c r="E1307" s="205" t="s">
        <v>495</v>
      </c>
      <c r="F1307" s="207">
        <v>4153</v>
      </c>
      <c r="G1307" s="208">
        <v>9228</v>
      </c>
    </row>
    <row r="1308" spans="2:7" x14ac:dyDescent="0.25">
      <c r="B1308" s="211">
        <v>41205</v>
      </c>
      <c r="C1308" s="205" t="s">
        <v>511</v>
      </c>
      <c r="D1308" s="205" t="s">
        <v>491</v>
      </c>
      <c r="E1308" s="205" t="s">
        <v>489</v>
      </c>
      <c r="F1308" s="207">
        <v>1979</v>
      </c>
      <c r="G1308" s="208">
        <v>2249</v>
      </c>
    </row>
    <row r="1309" spans="2:7" x14ac:dyDescent="0.25">
      <c r="B1309" s="211">
        <v>41443</v>
      </c>
      <c r="C1309" s="205" t="s">
        <v>511</v>
      </c>
      <c r="D1309" s="205" t="s">
        <v>486</v>
      </c>
      <c r="E1309" s="205" t="s">
        <v>494</v>
      </c>
      <c r="F1309" s="207">
        <v>2042</v>
      </c>
      <c r="G1309" s="208">
        <v>3713</v>
      </c>
    </row>
    <row r="1310" spans="2:7" x14ac:dyDescent="0.25">
      <c r="B1310" s="211">
        <v>41222</v>
      </c>
      <c r="C1310" s="205" t="s">
        <v>510</v>
      </c>
      <c r="D1310" s="205" t="s">
        <v>491</v>
      </c>
      <c r="E1310" s="205" t="s">
        <v>492</v>
      </c>
      <c r="F1310" s="207">
        <v>2245</v>
      </c>
      <c r="G1310" s="208">
        <v>3302</v>
      </c>
    </row>
    <row r="1311" spans="2:7" x14ac:dyDescent="0.25">
      <c r="B1311" s="211">
        <v>41115</v>
      </c>
      <c r="C1311" s="205" t="s">
        <v>514</v>
      </c>
      <c r="D1311" s="205" t="s">
        <v>493</v>
      </c>
      <c r="E1311" s="205" t="s">
        <v>485</v>
      </c>
      <c r="F1311" s="207">
        <v>1872</v>
      </c>
      <c r="G1311" s="208">
        <v>2128</v>
      </c>
    </row>
    <row r="1312" spans="2:7" x14ac:dyDescent="0.25">
      <c r="B1312" s="211">
        <v>41220</v>
      </c>
      <c r="C1312" s="205" t="s">
        <v>513</v>
      </c>
      <c r="D1312" s="205" t="s">
        <v>486</v>
      </c>
      <c r="E1312" s="205" t="s">
        <v>492</v>
      </c>
      <c r="F1312" s="207">
        <v>2972</v>
      </c>
      <c r="G1312" s="208">
        <v>4371</v>
      </c>
    </row>
    <row r="1313" spans="2:7" x14ac:dyDescent="0.25">
      <c r="B1313" s="211">
        <v>41409</v>
      </c>
      <c r="C1313" s="205" t="s">
        <v>515</v>
      </c>
      <c r="D1313" s="205" t="s">
        <v>493</v>
      </c>
      <c r="E1313" s="205" t="s">
        <v>495</v>
      </c>
      <c r="F1313" s="207">
        <v>5428</v>
      </c>
      <c r="G1313" s="208">
        <v>9200</v>
      </c>
    </row>
    <row r="1314" spans="2:7" x14ac:dyDescent="0.25">
      <c r="B1314" s="211">
        <v>41601</v>
      </c>
      <c r="C1314" s="205" t="s">
        <v>513</v>
      </c>
      <c r="D1314" s="205" t="s">
        <v>491</v>
      </c>
      <c r="E1314" s="205" t="s">
        <v>485</v>
      </c>
      <c r="F1314" s="207">
        <v>1104</v>
      </c>
      <c r="G1314" s="208">
        <v>2983</v>
      </c>
    </row>
    <row r="1315" spans="2:7" x14ac:dyDescent="0.25">
      <c r="B1315" s="211">
        <v>40953</v>
      </c>
      <c r="C1315" s="205" t="s">
        <v>512</v>
      </c>
      <c r="D1315" s="205" t="s">
        <v>488</v>
      </c>
      <c r="E1315" s="205" t="s">
        <v>489</v>
      </c>
      <c r="F1315" s="207">
        <v>8319</v>
      </c>
      <c r="G1315" s="208">
        <v>8897</v>
      </c>
    </row>
    <row r="1316" spans="2:7" x14ac:dyDescent="0.25">
      <c r="B1316" s="211">
        <v>41222</v>
      </c>
      <c r="C1316" s="205" t="s">
        <v>510</v>
      </c>
      <c r="D1316" s="205" t="s">
        <v>486</v>
      </c>
      <c r="E1316" s="205" t="s">
        <v>494</v>
      </c>
      <c r="F1316" s="207">
        <v>3090</v>
      </c>
      <c r="G1316" s="208">
        <v>5328</v>
      </c>
    </row>
    <row r="1317" spans="2:7" x14ac:dyDescent="0.25">
      <c r="B1317" s="211">
        <v>41252</v>
      </c>
      <c r="C1317" s="205" t="s">
        <v>515</v>
      </c>
      <c r="D1317" s="205" t="s">
        <v>484</v>
      </c>
      <c r="E1317" s="205" t="s">
        <v>489</v>
      </c>
      <c r="F1317" s="207">
        <v>2608</v>
      </c>
      <c r="G1317" s="208">
        <v>6064</v>
      </c>
    </row>
    <row r="1318" spans="2:7" x14ac:dyDescent="0.25">
      <c r="B1318" s="211">
        <v>41321</v>
      </c>
      <c r="C1318" s="205" t="s">
        <v>512</v>
      </c>
      <c r="D1318" s="205" t="s">
        <v>484</v>
      </c>
      <c r="E1318" s="205" t="s">
        <v>489</v>
      </c>
      <c r="F1318" s="207">
        <v>2235</v>
      </c>
      <c r="G1318" s="208">
        <v>2540</v>
      </c>
    </row>
    <row r="1319" spans="2:7" x14ac:dyDescent="0.25">
      <c r="B1319" s="211">
        <v>41526</v>
      </c>
      <c r="C1319" s="205" t="s">
        <v>510</v>
      </c>
      <c r="D1319" s="205" t="s">
        <v>484</v>
      </c>
      <c r="E1319" s="205" t="s">
        <v>492</v>
      </c>
      <c r="F1319" s="207">
        <v>6993</v>
      </c>
      <c r="G1319" s="208">
        <v>7946</v>
      </c>
    </row>
    <row r="1320" spans="2:7" x14ac:dyDescent="0.25">
      <c r="B1320" s="211">
        <v>40917</v>
      </c>
      <c r="C1320" s="205" t="s">
        <v>513</v>
      </c>
      <c r="D1320" s="205" t="s">
        <v>490</v>
      </c>
      <c r="E1320" s="205" t="s">
        <v>489</v>
      </c>
      <c r="F1320" s="207">
        <v>5833</v>
      </c>
      <c r="G1320" s="208">
        <v>6628</v>
      </c>
    </row>
    <row r="1321" spans="2:7" x14ac:dyDescent="0.25">
      <c r="B1321" s="211">
        <v>41188</v>
      </c>
      <c r="C1321" s="205" t="s">
        <v>510</v>
      </c>
      <c r="D1321" s="205" t="s">
        <v>490</v>
      </c>
      <c r="E1321" s="205" t="s">
        <v>494</v>
      </c>
      <c r="F1321" s="207">
        <v>5754</v>
      </c>
      <c r="G1321" s="208">
        <v>6154</v>
      </c>
    </row>
    <row r="1322" spans="2:7" x14ac:dyDescent="0.25">
      <c r="B1322" s="211">
        <v>41423</v>
      </c>
      <c r="C1322" s="205" t="s">
        <v>511</v>
      </c>
      <c r="D1322" s="205" t="s">
        <v>490</v>
      </c>
      <c r="E1322" s="205" t="s">
        <v>485</v>
      </c>
      <c r="F1322" s="207">
        <v>4263</v>
      </c>
      <c r="G1322" s="208">
        <v>6269</v>
      </c>
    </row>
    <row r="1323" spans="2:7" x14ac:dyDescent="0.25">
      <c r="B1323" s="211">
        <v>41348</v>
      </c>
      <c r="C1323" s="205" t="s">
        <v>512</v>
      </c>
      <c r="D1323" s="205" t="s">
        <v>488</v>
      </c>
      <c r="E1323" s="205" t="s">
        <v>485</v>
      </c>
      <c r="F1323" s="207">
        <v>6240</v>
      </c>
      <c r="G1323" s="208">
        <v>9176</v>
      </c>
    </row>
    <row r="1324" spans="2:7" x14ac:dyDescent="0.25">
      <c r="B1324" s="211">
        <v>41406</v>
      </c>
      <c r="C1324" s="205" t="s">
        <v>513</v>
      </c>
      <c r="D1324" s="205" t="s">
        <v>488</v>
      </c>
      <c r="E1324" s="205" t="s">
        <v>487</v>
      </c>
      <c r="F1324" s="207">
        <v>366</v>
      </c>
      <c r="G1324" s="208">
        <v>391</v>
      </c>
    </row>
    <row r="1325" spans="2:7" x14ac:dyDescent="0.25">
      <c r="B1325" s="211">
        <v>41456</v>
      </c>
      <c r="C1325" s="205" t="s">
        <v>510</v>
      </c>
      <c r="D1325" s="205" t="s">
        <v>488</v>
      </c>
      <c r="E1325" s="205" t="s">
        <v>487</v>
      </c>
      <c r="F1325" s="207">
        <v>3961</v>
      </c>
      <c r="G1325" s="208">
        <v>7202</v>
      </c>
    </row>
    <row r="1326" spans="2:7" x14ac:dyDescent="0.25">
      <c r="B1326" s="211">
        <v>41211</v>
      </c>
      <c r="C1326" s="205" t="s">
        <v>511</v>
      </c>
      <c r="D1326" s="205" t="s">
        <v>491</v>
      </c>
      <c r="E1326" s="205" t="s">
        <v>495</v>
      </c>
      <c r="F1326" s="207">
        <v>89</v>
      </c>
      <c r="G1326" s="208">
        <v>151</v>
      </c>
    </row>
    <row r="1327" spans="2:7" x14ac:dyDescent="0.25">
      <c r="B1327" s="211">
        <v>41270</v>
      </c>
      <c r="C1327" s="205" t="s">
        <v>513</v>
      </c>
      <c r="D1327" s="205" t="s">
        <v>484</v>
      </c>
      <c r="E1327" s="205" t="s">
        <v>494</v>
      </c>
      <c r="F1327" s="207">
        <v>2326</v>
      </c>
      <c r="G1327" s="208">
        <v>5168</v>
      </c>
    </row>
    <row r="1328" spans="2:7" x14ac:dyDescent="0.25">
      <c r="B1328" s="211">
        <v>41163</v>
      </c>
      <c r="C1328" s="205" t="s">
        <v>510</v>
      </c>
      <c r="D1328" s="205" t="s">
        <v>491</v>
      </c>
      <c r="E1328" s="205" t="s">
        <v>485</v>
      </c>
      <c r="F1328" s="207">
        <v>2716</v>
      </c>
      <c r="G1328" s="208">
        <v>4682</v>
      </c>
    </row>
    <row r="1329" spans="2:7" x14ac:dyDescent="0.25">
      <c r="B1329" s="211">
        <v>41432</v>
      </c>
      <c r="C1329" s="205" t="s">
        <v>510</v>
      </c>
      <c r="D1329" s="205" t="s">
        <v>490</v>
      </c>
      <c r="E1329" s="205" t="s">
        <v>495</v>
      </c>
      <c r="F1329" s="207">
        <v>4688</v>
      </c>
      <c r="G1329" s="208">
        <v>8083</v>
      </c>
    </row>
    <row r="1330" spans="2:7" x14ac:dyDescent="0.25">
      <c r="B1330" s="211">
        <v>41185</v>
      </c>
      <c r="C1330" s="205" t="s">
        <v>512</v>
      </c>
      <c r="D1330" s="205" t="s">
        <v>486</v>
      </c>
      <c r="E1330" s="205" t="s">
        <v>494</v>
      </c>
      <c r="F1330" s="207">
        <v>4853</v>
      </c>
      <c r="G1330" s="208">
        <v>7137</v>
      </c>
    </row>
    <row r="1331" spans="2:7" x14ac:dyDescent="0.25">
      <c r="B1331" s="211">
        <v>41317</v>
      </c>
      <c r="C1331" s="205" t="s">
        <v>515</v>
      </c>
      <c r="D1331" s="205" t="s">
        <v>484</v>
      </c>
      <c r="E1331" s="205" t="s">
        <v>487</v>
      </c>
      <c r="F1331" s="207">
        <v>1101</v>
      </c>
      <c r="G1331" s="208">
        <v>1468</v>
      </c>
    </row>
    <row r="1332" spans="2:7" x14ac:dyDescent="0.25">
      <c r="B1332" s="211">
        <v>41066</v>
      </c>
      <c r="C1332" s="205" t="s">
        <v>513</v>
      </c>
      <c r="D1332" s="205" t="s">
        <v>486</v>
      </c>
      <c r="E1332" s="205" t="s">
        <v>495</v>
      </c>
      <c r="F1332" s="207">
        <v>1803</v>
      </c>
      <c r="G1332" s="208">
        <v>2049</v>
      </c>
    </row>
    <row r="1333" spans="2:7" x14ac:dyDescent="0.25">
      <c r="B1333" s="211">
        <v>41302</v>
      </c>
      <c r="C1333" s="205" t="s">
        <v>510</v>
      </c>
      <c r="D1333" s="205" t="s">
        <v>491</v>
      </c>
      <c r="E1333" s="205" t="s">
        <v>489</v>
      </c>
      <c r="F1333" s="207">
        <v>1918</v>
      </c>
      <c r="G1333" s="208">
        <v>5184</v>
      </c>
    </row>
    <row r="1334" spans="2:7" x14ac:dyDescent="0.25">
      <c r="B1334" s="211">
        <v>41404</v>
      </c>
      <c r="C1334" s="205" t="s">
        <v>515</v>
      </c>
      <c r="D1334" s="205" t="s">
        <v>491</v>
      </c>
      <c r="E1334" s="205" t="s">
        <v>489</v>
      </c>
      <c r="F1334" s="207">
        <v>3476</v>
      </c>
      <c r="G1334" s="208">
        <v>6320</v>
      </c>
    </row>
    <row r="1335" spans="2:7" x14ac:dyDescent="0.25">
      <c r="B1335" s="211">
        <v>41155</v>
      </c>
      <c r="C1335" s="205" t="s">
        <v>510</v>
      </c>
      <c r="D1335" s="205" t="s">
        <v>490</v>
      </c>
      <c r="E1335" s="205" t="s">
        <v>495</v>
      </c>
      <c r="F1335" s="207">
        <v>3514</v>
      </c>
      <c r="G1335" s="208">
        <v>5168</v>
      </c>
    </row>
    <row r="1336" spans="2:7" x14ac:dyDescent="0.25">
      <c r="B1336" s="211">
        <v>41595</v>
      </c>
      <c r="C1336" s="205" t="s">
        <v>515</v>
      </c>
      <c r="D1336" s="205" t="s">
        <v>490</v>
      </c>
      <c r="E1336" s="205" t="s">
        <v>494</v>
      </c>
      <c r="F1336" s="207">
        <v>4996</v>
      </c>
      <c r="G1336" s="208">
        <v>8468</v>
      </c>
    </row>
    <row r="1337" spans="2:7" x14ac:dyDescent="0.25">
      <c r="B1337" s="211">
        <v>41392</v>
      </c>
      <c r="C1337" s="205" t="s">
        <v>512</v>
      </c>
      <c r="D1337" s="205" t="s">
        <v>488</v>
      </c>
      <c r="E1337" s="205" t="s">
        <v>492</v>
      </c>
      <c r="F1337" s="207">
        <v>2660</v>
      </c>
      <c r="G1337" s="208">
        <v>4508</v>
      </c>
    </row>
    <row r="1338" spans="2:7" x14ac:dyDescent="0.25">
      <c r="B1338" s="211">
        <v>41238</v>
      </c>
      <c r="C1338" s="205" t="s">
        <v>513</v>
      </c>
      <c r="D1338" s="205" t="s">
        <v>486</v>
      </c>
      <c r="E1338" s="205" t="s">
        <v>487</v>
      </c>
      <c r="F1338" s="207">
        <v>3067</v>
      </c>
      <c r="G1338" s="208">
        <v>8289</v>
      </c>
    </row>
    <row r="1339" spans="2:7" x14ac:dyDescent="0.25">
      <c r="B1339" s="211">
        <v>41505</v>
      </c>
      <c r="C1339" s="205" t="s">
        <v>514</v>
      </c>
      <c r="D1339" s="205" t="s">
        <v>493</v>
      </c>
      <c r="E1339" s="205" t="s">
        <v>489</v>
      </c>
      <c r="F1339" s="207">
        <v>1427</v>
      </c>
      <c r="G1339" s="208">
        <v>3857</v>
      </c>
    </row>
    <row r="1340" spans="2:7" x14ac:dyDescent="0.25">
      <c r="B1340" s="211">
        <v>41368</v>
      </c>
      <c r="C1340" s="205" t="s">
        <v>515</v>
      </c>
      <c r="D1340" s="205" t="s">
        <v>493</v>
      </c>
      <c r="E1340" s="205" t="s">
        <v>492</v>
      </c>
      <c r="F1340" s="207">
        <v>4973</v>
      </c>
      <c r="G1340" s="208">
        <v>9043</v>
      </c>
    </row>
    <row r="1341" spans="2:7" x14ac:dyDescent="0.25">
      <c r="B1341" s="211">
        <v>41364</v>
      </c>
      <c r="C1341" s="205" t="s">
        <v>515</v>
      </c>
      <c r="D1341" s="205" t="s">
        <v>488</v>
      </c>
      <c r="E1341" s="205" t="s">
        <v>489</v>
      </c>
      <c r="F1341" s="207">
        <v>2900</v>
      </c>
      <c r="G1341" s="208">
        <v>3295</v>
      </c>
    </row>
    <row r="1342" spans="2:7" x14ac:dyDescent="0.25">
      <c r="B1342" s="211">
        <v>41258</v>
      </c>
      <c r="C1342" s="205" t="s">
        <v>510</v>
      </c>
      <c r="D1342" s="205" t="s">
        <v>486</v>
      </c>
      <c r="E1342" s="205" t="s">
        <v>494</v>
      </c>
      <c r="F1342" s="207">
        <v>1838</v>
      </c>
      <c r="G1342" s="208">
        <v>4275</v>
      </c>
    </row>
    <row r="1343" spans="2:7" x14ac:dyDescent="0.25">
      <c r="B1343" s="211">
        <v>41309</v>
      </c>
      <c r="C1343" s="205" t="s">
        <v>514</v>
      </c>
      <c r="D1343" s="205" t="s">
        <v>490</v>
      </c>
      <c r="E1343" s="205" t="s">
        <v>494</v>
      </c>
      <c r="F1343" s="207">
        <v>4458</v>
      </c>
      <c r="G1343" s="208">
        <v>4768</v>
      </c>
    </row>
    <row r="1344" spans="2:7" x14ac:dyDescent="0.25">
      <c r="B1344" s="211">
        <v>41031</v>
      </c>
      <c r="C1344" s="205" t="s">
        <v>515</v>
      </c>
      <c r="D1344" s="205" t="s">
        <v>486</v>
      </c>
      <c r="E1344" s="205" t="s">
        <v>489</v>
      </c>
      <c r="F1344" s="207">
        <v>1265</v>
      </c>
      <c r="G1344" s="208">
        <v>1438</v>
      </c>
    </row>
    <row r="1345" spans="2:7" x14ac:dyDescent="0.25">
      <c r="B1345" s="211">
        <v>41398</v>
      </c>
      <c r="C1345" s="205" t="s">
        <v>515</v>
      </c>
      <c r="D1345" s="205" t="s">
        <v>488</v>
      </c>
      <c r="E1345" s="205" t="s">
        <v>494</v>
      </c>
      <c r="F1345" s="207">
        <v>5376</v>
      </c>
      <c r="G1345" s="208">
        <v>9112</v>
      </c>
    </row>
    <row r="1346" spans="2:7" x14ac:dyDescent="0.25">
      <c r="B1346" s="211">
        <v>41113</v>
      </c>
      <c r="C1346" s="205" t="s">
        <v>514</v>
      </c>
      <c r="D1346" s="205" t="s">
        <v>493</v>
      </c>
      <c r="E1346" s="205" t="s">
        <v>485</v>
      </c>
      <c r="F1346" s="207">
        <v>3913</v>
      </c>
      <c r="G1346" s="208">
        <v>8696</v>
      </c>
    </row>
    <row r="1347" spans="2:7" x14ac:dyDescent="0.25">
      <c r="B1347" s="211">
        <v>41358</v>
      </c>
      <c r="C1347" s="205" t="s">
        <v>513</v>
      </c>
      <c r="D1347" s="205" t="s">
        <v>491</v>
      </c>
      <c r="E1347" s="205" t="s">
        <v>485</v>
      </c>
      <c r="F1347" s="207">
        <v>3383</v>
      </c>
      <c r="G1347" s="208">
        <v>4975</v>
      </c>
    </row>
    <row r="1348" spans="2:7" x14ac:dyDescent="0.25">
      <c r="B1348" s="211">
        <v>41011</v>
      </c>
      <c r="C1348" s="205" t="s">
        <v>510</v>
      </c>
      <c r="D1348" s="205" t="s">
        <v>490</v>
      </c>
      <c r="E1348" s="205" t="s">
        <v>485</v>
      </c>
      <c r="F1348" s="207">
        <v>752</v>
      </c>
      <c r="G1348" s="208">
        <v>1671</v>
      </c>
    </row>
    <row r="1349" spans="2:7" x14ac:dyDescent="0.25">
      <c r="B1349" s="211">
        <v>41085</v>
      </c>
      <c r="C1349" s="205" t="s">
        <v>510</v>
      </c>
      <c r="D1349" s="205" t="s">
        <v>486</v>
      </c>
      <c r="E1349" s="205" t="s">
        <v>487</v>
      </c>
      <c r="F1349" s="207">
        <v>3633</v>
      </c>
      <c r="G1349" s="208">
        <v>6606</v>
      </c>
    </row>
    <row r="1350" spans="2:7" x14ac:dyDescent="0.25">
      <c r="B1350" s="211">
        <v>41168</v>
      </c>
      <c r="C1350" s="205" t="s">
        <v>510</v>
      </c>
      <c r="D1350" s="205" t="s">
        <v>486</v>
      </c>
      <c r="E1350" s="205" t="s">
        <v>494</v>
      </c>
      <c r="F1350" s="207">
        <v>5286</v>
      </c>
      <c r="G1350" s="208">
        <v>7048</v>
      </c>
    </row>
    <row r="1351" spans="2:7" x14ac:dyDescent="0.25">
      <c r="B1351" s="211">
        <v>40995</v>
      </c>
      <c r="C1351" s="205" t="s">
        <v>513</v>
      </c>
      <c r="D1351" s="205" t="s">
        <v>484</v>
      </c>
      <c r="E1351" s="205" t="s">
        <v>485</v>
      </c>
      <c r="F1351" s="207">
        <v>5944</v>
      </c>
      <c r="G1351" s="208">
        <v>6754</v>
      </c>
    </row>
    <row r="1352" spans="2:7" x14ac:dyDescent="0.25">
      <c r="B1352" s="211">
        <v>41078</v>
      </c>
      <c r="C1352" s="205" t="s">
        <v>513</v>
      </c>
      <c r="D1352" s="205" t="s">
        <v>490</v>
      </c>
      <c r="E1352" s="205" t="s">
        <v>494</v>
      </c>
      <c r="F1352" s="207">
        <v>176</v>
      </c>
      <c r="G1352" s="208">
        <v>298</v>
      </c>
    </row>
    <row r="1353" spans="2:7" x14ac:dyDescent="0.25">
      <c r="B1353" s="211">
        <v>41472</v>
      </c>
      <c r="C1353" s="205" t="s">
        <v>510</v>
      </c>
      <c r="D1353" s="205" t="s">
        <v>493</v>
      </c>
      <c r="E1353" s="205" t="s">
        <v>489</v>
      </c>
      <c r="F1353" s="207">
        <v>5456</v>
      </c>
      <c r="G1353" s="208">
        <v>9247</v>
      </c>
    </row>
    <row r="1354" spans="2:7" x14ac:dyDescent="0.25">
      <c r="B1354" s="211">
        <v>41508</v>
      </c>
      <c r="C1354" s="205" t="s">
        <v>513</v>
      </c>
      <c r="D1354" s="205" t="s">
        <v>491</v>
      </c>
      <c r="E1354" s="205" t="s">
        <v>494</v>
      </c>
      <c r="F1354" s="207">
        <v>3449</v>
      </c>
      <c r="G1354" s="208">
        <v>9322</v>
      </c>
    </row>
    <row r="1355" spans="2:7" x14ac:dyDescent="0.25">
      <c r="B1355" s="211">
        <v>41069</v>
      </c>
      <c r="C1355" s="205" t="s">
        <v>515</v>
      </c>
      <c r="D1355" s="205" t="s">
        <v>484</v>
      </c>
      <c r="E1355" s="205" t="s">
        <v>489</v>
      </c>
      <c r="F1355" s="207">
        <v>1382</v>
      </c>
      <c r="G1355" s="208">
        <v>2382</v>
      </c>
    </row>
    <row r="1356" spans="2:7" x14ac:dyDescent="0.25">
      <c r="B1356" s="211">
        <v>40983</v>
      </c>
      <c r="C1356" s="205" t="s">
        <v>511</v>
      </c>
      <c r="D1356" s="205" t="s">
        <v>491</v>
      </c>
      <c r="E1356" s="205" t="s">
        <v>485</v>
      </c>
      <c r="F1356" s="207">
        <v>1377</v>
      </c>
      <c r="G1356" s="208">
        <v>3722</v>
      </c>
    </row>
    <row r="1357" spans="2:7" x14ac:dyDescent="0.25">
      <c r="B1357" s="211">
        <v>41056</v>
      </c>
      <c r="C1357" s="205" t="s">
        <v>515</v>
      </c>
      <c r="D1357" s="205" t="s">
        <v>490</v>
      </c>
      <c r="E1357" s="205" t="s">
        <v>495</v>
      </c>
      <c r="F1357" s="207">
        <v>2289</v>
      </c>
      <c r="G1357" s="208">
        <v>4162</v>
      </c>
    </row>
    <row r="1358" spans="2:7" x14ac:dyDescent="0.25">
      <c r="B1358" s="211">
        <v>41605</v>
      </c>
      <c r="C1358" s="205" t="s">
        <v>511</v>
      </c>
      <c r="D1358" s="205" t="s">
        <v>484</v>
      </c>
      <c r="E1358" s="205" t="s">
        <v>485</v>
      </c>
      <c r="F1358" s="207">
        <v>1174</v>
      </c>
      <c r="G1358" s="208">
        <v>2024</v>
      </c>
    </row>
    <row r="1359" spans="2:7" x14ac:dyDescent="0.25">
      <c r="B1359" s="211">
        <v>41269</v>
      </c>
      <c r="C1359" s="205" t="s">
        <v>511</v>
      </c>
      <c r="D1359" s="205" t="s">
        <v>486</v>
      </c>
      <c r="E1359" s="205" t="s">
        <v>487</v>
      </c>
      <c r="F1359" s="207">
        <v>3309</v>
      </c>
      <c r="G1359" s="208">
        <v>3761</v>
      </c>
    </row>
    <row r="1360" spans="2:7" x14ac:dyDescent="0.25">
      <c r="B1360" s="211">
        <v>41395</v>
      </c>
      <c r="C1360" s="205" t="s">
        <v>510</v>
      </c>
      <c r="D1360" s="205" t="s">
        <v>486</v>
      </c>
      <c r="E1360" s="205" t="s">
        <v>489</v>
      </c>
      <c r="F1360" s="207">
        <v>3297</v>
      </c>
      <c r="G1360" s="208">
        <v>7327</v>
      </c>
    </row>
    <row r="1361" spans="2:7" x14ac:dyDescent="0.25">
      <c r="B1361" s="211">
        <v>41219</v>
      </c>
      <c r="C1361" s="205" t="s">
        <v>514</v>
      </c>
      <c r="D1361" s="205" t="s">
        <v>490</v>
      </c>
      <c r="E1361" s="205" t="s">
        <v>495</v>
      </c>
      <c r="F1361" s="207">
        <v>3919</v>
      </c>
      <c r="G1361" s="208">
        <v>5763</v>
      </c>
    </row>
    <row r="1362" spans="2:7" x14ac:dyDescent="0.25">
      <c r="B1362" s="211">
        <v>41491</v>
      </c>
      <c r="C1362" s="205" t="s">
        <v>513</v>
      </c>
      <c r="D1362" s="205" t="s">
        <v>484</v>
      </c>
      <c r="E1362" s="205" t="s">
        <v>492</v>
      </c>
      <c r="F1362" s="207">
        <v>1635</v>
      </c>
      <c r="G1362" s="208">
        <v>1858</v>
      </c>
    </row>
    <row r="1363" spans="2:7" x14ac:dyDescent="0.25">
      <c r="B1363" s="211">
        <v>41098</v>
      </c>
      <c r="C1363" s="205" t="s">
        <v>510</v>
      </c>
      <c r="D1363" s="205" t="s">
        <v>488</v>
      </c>
      <c r="E1363" s="205" t="s">
        <v>494</v>
      </c>
      <c r="F1363" s="207">
        <v>2227</v>
      </c>
      <c r="G1363" s="208">
        <v>2381</v>
      </c>
    </row>
    <row r="1364" spans="2:7" x14ac:dyDescent="0.25">
      <c r="B1364" s="211">
        <v>41135</v>
      </c>
      <c r="C1364" s="205" t="s">
        <v>515</v>
      </c>
      <c r="D1364" s="205" t="s">
        <v>488</v>
      </c>
      <c r="E1364" s="205" t="s">
        <v>487</v>
      </c>
      <c r="F1364" s="207">
        <v>4049</v>
      </c>
      <c r="G1364" s="208">
        <v>9416</v>
      </c>
    </row>
    <row r="1365" spans="2:7" x14ac:dyDescent="0.25">
      <c r="B1365" s="211">
        <v>41289</v>
      </c>
      <c r="C1365" s="205" t="s">
        <v>514</v>
      </c>
      <c r="D1365" s="205" t="s">
        <v>488</v>
      </c>
      <c r="E1365" s="205" t="s">
        <v>489</v>
      </c>
      <c r="F1365" s="207">
        <v>1560</v>
      </c>
      <c r="G1365" s="208">
        <v>2294</v>
      </c>
    </row>
    <row r="1366" spans="2:7" x14ac:dyDescent="0.25">
      <c r="B1366" s="211">
        <v>41348</v>
      </c>
      <c r="C1366" s="205" t="s">
        <v>515</v>
      </c>
      <c r="D1366" s="205" t="s">
        <v>491</v>
      </c>
      <c r="E1366" s="205" t="s">
        <v>487</v>
      </c>
      <c r="F1366" s="207">
        <v>3490</v>
      </c>
      <c r="G1366" s="208">
        <v>9432</v>
      </c>
    </row>
    <row r="1367" spans="2:7" x14ac:dyDescent="0.25">
      <c r="B1367" s="211">
        <v>41339</v>
      </c>
      <c r="C1367" s="205" t="s">
        <v>510</v>
      </c>
      <c r="D1367" s="205" t="s">
        <v>493</v>
      </c>
      <c r="E1367" s="205" t="s">
        <v>495</v>
      </c>
      <c r="F1367" s="207">
        <v>7657</v>
      </c>
      <c r="G1367" s="208">
        <v>8190</v>
      </c>
    </row>
    <row r="1368" spans="2:7" x14ac:dyDescent="0.25">
      <c r="B1368" s="211">
        <v>40952</v>
      </c>
      <c r="C1368" s="205" t="s">
        <v>513</v>
      </c>
      <c r="D1368" s="205" t="s">
        <v>488</v>
      </c>
      <c r="E1368" s="205" t="s">
        <v>495</v>
      </c>
      <c r="F1368" s="207">
        <v>6648</v>
      </c>
      <c r="G1368" s="208">
        <v>8864</v>
      </c>
    </row>
    <row r="1369" spans="2:7" x14ac:dyDescent="0.25">
      <c r="B1369" s="211">
        <v>41541</v>
      </c>
      <c r="C1369" s="205" t="s">
        <v>513</v>
      </c>
      <c r="D1369" s="205" t="s">
        <v>491</v>
      </c>
      <c r="E1369" s="205" t="s">
        <v>487</v>
      </c>
      <c r="F1369" s="207">
        <v>113</v>
      </c>
      <c r="G1369" s="208">
        <v>128</v>
      </c>
    </row>
    <row r="1370" spans="2:7" x14ac:dyDescent="0.25">
      <c r="B1370" s="211">
        <v>41430</v>
      </c>
      <c r="C1370" s="205" t="s">
        <v>515</v>
      </c>
      <c r="D1370" s="205" t="s">
        <v>490</v>
      </c>
      <c r="E1370" s="205" t="s">
        <v>494</v>
      </c>
      <c r="F1370" s="207">
        <v>1012</v>
      </c>
      <c r="G1370" s="208">
        <v>1083</v>
      </c>
    </row>
    <row r="1371" spans="2:7" x14ac:dyDescent="0.25">
      <c r="B1371" s="211">
        <v>41036</v>
      </c>
      <c r="C1371" s="205" t="s">
        <v>513</v>
      </c>
      <c r="D1371" s="205" t="s">
        <v>484</v>
      </c>
      <c r="E1371" s="205" t="s">
        <v>489</v>
      </c>
      <c r="F1371" s="207">
        <v>2018</v>
      </c>
      <c r="G1371" s="208">
        <v>2158</v>
      </c>
    </row>
    <row r="1372" spans="2:7" x14ac:dyDescent="0.25">
      <c r="B1372" s="211">
        <v>41009</v>
      </c>
      <c r="C1372" s="205" t="s">
        <v>510</v>
      </c>
      <c r="D1372" s="205" t="s">
        <v>490</v>
      </c>
      <c r="E1372" s="205" t="s">
        <v>489</v>
      </c>
      <c r="F1372" s="207">
        <v>2373</v>
      </c>
      <c r="G1372" s="208">
        <v>4092</v>
      </c>
    </row>
    <row r="1373" spans="2:7" x14ac:dyDescent="0.25">
      <c r="B1373" s="211">
        <v>41332</v>
      </c>
      <c r="C1373" s="205" t="s">
        <v>514</v>
      </c>
      <c r="D1373" s="205" t="s">
        <v>484</v>
      </c>
      <c r="E1373" s="205" t="s">
        <v>487</v>
      </c>
      <c r="F1373" s="207">
        <v>5708</v>
      </c>
      <c r="G1373" s="208">
        <v>6486</v>
      </c>
    </row>
    <row r="1374" spans="2:7" x14ac:dyDescent="0.25">
      <c r="B1374" s="211">
        <v>41013</v>
      </c>
      <c r="C1374" s="205" t="s">
        <v>511</v>
      </c>
      <c r="D1374" s="205" t="s">
        <v>493</v>
      </c>
      <c r="E1374" s="205" t="s">
        <v>487</v>
      </c>
      <c r="F1374" s="207">
        <v>7994</v>
      </c>
      <c r="G1374" s="208">
        <v>8550</v>
      </c>
    </row>
    <row r="1375" spans="2:7" x14ac:dyDescent="0.25">
      <c r="B1375" s="211">
        <v>41602</v>
      </c>
      <c r="C1375" s="205" t="s">
        <v>515</v>
      </c>
      <c r="D1375" s="205" t="s">
        <v>484</v>
      </c>
      <c r="E1375" s="205" t="s">
        <v>487</v>
      </c>
      <c r="F1375" s="207">
        <v>8477</v>
      </c>
      <c r="G1375" s="208">
        <v>9633</v>
      </c>
    </row>
    <row r="1376" spans="2:7" x14ac:dyDescent="0.25">
      <c r="B1376" s="211">
        <v>41385</v>
      </c>
      <c r="C1376" s="205" t="s">
        <v>510</v>
      </c>
      <c r="D1376" s="205" t="s">
        <v>493</v>
      </c>
      <c r="E1376" s="205" t="s">
        <v>495</v>
      </c>
      <c r="F1376" s="207">
        <v>3122</v>
      </c>
      <c r="G1376" s="208">
        <v>3548</v>
      </c>
    </row>
    <row r="1377" spans="2:7" x14ac:dyDescent="0.25">
      <c r="B1377" s="211">
        <v>41359</v>
      </c>
      <c r="C1377" s="205" t="s">
        <v>512</v>
      </c>
      <c r="D1377" s="205" t="s">
        <v>488</v>
      </c>
      <c r="E1377" s="205" t="s">
        <v>494</v>
      </c>
      <c r="F1377" s="207">
        <v>1405</v>
      </c>
      <c r="G1377" s="208">
        <v>2422</v>
      </c>
    </row>
    <row r="1378" spans="2:7" x14ac:dyDescent="0.25">
      <c r="B1378" s="211">
        <v>41482</v>
      </c>
      <c r="C1378" s="205" t="s">
        <v>511</v>
      </c>
      <c r="D1378" s="205" t="s">
        <v>484</v>
      </c>
      <c r="E1378" s="205" t="s">
        <v>489</v>
      </c>
      <c r="F1378" s="207">
        <v>5569</v>
      </c>
      <c r="G1378" s="208">
        <v>9438</v>
      </c>
    </row>
    <row r="1379" spans="2:7" x14ac:dyDescent="0.25">
      <c r="B1379" s="211">
        <v>41536</v>
      </c>
      <c r="C1379" s="205" t="s">
        <v>513</v>
      </c>
      <c r="D1379" s="205" t="s">
        <v>488</v>
      </c>
      <c r="E1379" s="205" t="s">
        <v>495</v>
      </c>
      <c r="F1379" s="207">
        <v>5342</v>
      </c>
      <c r="G1379" s="208">
        <v>5713</v>
      </c>
    </row>
    <row r="1380" spans="2:7" x14ac:dyDescent="0.25">
      <c r="B1380" s="211">
        <v>40978</v>
      </c>
      <c r="C1380" s="205" t="s">
        <v>510</v>
      </c>
      <c r="D1380" s="205" t="s">
        <v>484</v>
      </c>
      <c r="E1380" s="205" t="s">
        <v>495</v>
      </c>
      <c r="F1380" s="207">
        <v>4264</v>
      </c>
      <c r="G1380" s="208">
        <v>9917</v>
      </c>
    </row>
    <row r="1381" spans="2:7" x14ac:dyDescent="0.25">
      <c r="B1381" s="211">
        <v>40912</v>
      </c>
      <c r="C1381" s="205" t="s">
        <v>512</v>
      </c>
      <c r="D1381" s="205" t="s">
        <v>486</v>
      </c>
      <c r="E1381" s="205" t="s">
        <v>492</v>
      </c>
      <c r="F1381" s="207">
        <v>3865</v>
      </c>
      <c r="G1381" s="208">
        <v>6663</v>
      </c>
    </row>
    <row r="1382" spans="2:7" x14ac:dyDescent="0.25">
      <c r="B1382" s="211">
        <v>41057</v>
      </c>
      <c r="C1382" s="205" t="s">
        <v>512</v>
      </c>
      <c r="D1382" s="205" t="s">
        <v>488</v>
      </c>
      <c r="E1382" s="205" t="s">
        <v>495</v>
      </c>
      <c r="F1382" s="207">
        <v>1076</v>
      </c>
      <c r="G1382" s="208">
        <v>2502</v>
      </c>
    </row>
    <row r="1383" spans="2:7" x14ac:dyDescent="0.25">
      <c r="B1383" s="211">
        <v>41637</v>
      </c>
      <c r="C1383" s="205" t="s">
        <v>510</v>
      </c>
      <c r="D1383" s="205" t="s">
        <v>484</v>
      </c>
      <c r="E1383" s="205" t="s">
        <v>494</v>
      </c>
      <c r="F1383" s="207">
        <v>3326</v>
      </c>
      <c r="G1383" s="208">
        <v>7390</v>
      </c>
    </row>
    <row r="1384" spans="2:7" x14ac:dyDescent="0.25">
      <c r="B1384" s="211">
        <v>40978</v>
      </c>
      <c r="C1384" s="205" t="s">
        <v>513</v>
      </c>
      <c r="D1384" s="205" t="s">
        <v>490</v>
      </c>
      <c r="E1384" s="205" t="s">
        <v>485</v>
      </c>
      <c r="F1384" s="207">
        <v>113</v>
      </c>
      <c r="G1384" s="208">
        <v>151</v>
      </c>
    </row>
    <row r="1385" spans="2:7" x14ac:dyDescent="0.25">
      <c r="B1385" s="211">
        <v>41264</v>
      </c>
      <c r="C1385" s="205" t="s">
        <v>513</v>
      </c>
      <c r="D1385" s="205" t="s">
        <v>488</v>
      </c>
      <c r="E1385" s="205" t="s">
        <v>494</v>
      </c>
      <c r="F1385" s="207">
        <v>1246</v>
      </c>
      <c r="G1385" s="208">
        <v>2266</v>
      </c>
    </row>
    <row r="1386" spans="2:7" x14ac:dyDescent="0.25">
      <c r="B1386" s="211">
        <v>41540</v>
      </c>
      <c r="C1386" s="205" t="s">
        <v>512</v>
      </c>
      <c r="D1386" s="205" t="s">
        <v>491</v>
      </c>
      <c r="E1386" s="205" t="s">
        <v>492</v>
      </c>
      <c r="F1386" s="207">
        <v>4598</v>
      </c>
      <c r="G1386" s="208">
        <v>6130</v>
      </c>
    </row>
    <row r="1387" spans="2:7" x14ac:dyDescent="0.25">
      <c r="B1387" s="211">
        <v>41507</v>
      </c>
      <c r="C1387" s="205" t="s">
        <v>512</v>
      </c>
      <c r="D1387" s="205" t="s">
        <v>491</v>
      </c>
      <c r="E1387" s="205" t="s">
        <v>485</v>
      </c>
      <c r="F1387" s="207">
        <v>2607</v>
      </c>
      <c r="G1387" s="208">
        <v>2962</v>
      </c>
    </row>
    <row r="1388" spans="2:7" x14ac:dyDescent="0.25">
      <c r="B1388" s="211">
        <v>40994</v>
      </c>
      <c r="C1388" s="205" t="s">
        <v>510</v>
      </c>
      <c r="D1388" s="205" t="s">
        <v>490</v>
      </c>
      <c r="E1388" s="205" t="s">
        <v>494</v>
      </c>
      <c r="F1388" s="207">
        <v>1620</v>
      </c>
      <c r="G1388" s="208">
        <v>3599</v>
      </c>
    </row>
    <row r="1389" spans="2:7" x14ac:dyDescent="0.25">
      <c r="B1389" s="211">
        <v>41575</v>
      </c>
      <c r="C1389" s="205" t="s">
        <v>513</v>
      </c>
      <c r="D1389" s="205" t="s">
        <v>484</v>
      </c>
      <c r="E1389" s="205" t="s">
        <v>494</v>
      </c>
      <c r="F1389" s="207">
        <v>2044</v>
      </c>
      <c r="G1389" s="208">
        <v>2186</v>
      </c>
    </row>
    <row r="1390" spans="2:7" x14ac:dyDescent="0.25">
      <c r="B1390" s="211">
        <v>40992</v>
      </c>
      <c r="C1390" s="205" t="s">
        <v>511</v>
      </c>
      <c r="D1390" s="205" t="s">
        <v>491</v>
      </c>
      <c r="E1390" s="205" t="s">
        <v>489</v>
      </c>
      <c r="F1390" s="207">
        <v>5629</v>
      </c>
      <c r="G1390" s="208">
        <v>8278</v>
      </c>
    </row>
    <row r="1391" spans="2:7" x14ac:dyDescent="0.25">
      <c r="B1391" s="211">
        <v>41078</v>
      </c>
      <c r="C1391" s="205" t="s">
        <v>511</v>
      </c>
      <c r="D1391" s="205" t="s">
        <v>488</v>
      </c>
      <c r="E1391" s="205" t="s">
        <v>487</v>
      </c>
      <c r="F1391" s="207">
        <v>1912</v>
      </c>
      <c r="G1391" s="208">
        <v>2811</v>
      </c>
    </row>
    <row r="1392" spans="2:7" x14ac:dyDescent="0.25">
      <c r="B1392" s="211">
        <v>41478</v>
      </c>
      <c r="C1392" s="205" t="s">
        <v>514</v>
      </c>
      <c r="D1392" s="205" t="s">
        <v>484</v>
      </c>
      <c r="E1392" s="205" t="s">
        <v>487</v>
      </c>
      <c r="F1392" s="207">
        <v>5299</v>
      </c>
      <c r="G1392" s="208">
        <v>7793</v>
      </c>
    </row>
    <row r="1393" spans="2:7" x14ac:dyDescent="0.25">
      <c r="B1393" s="211">
        <v>41312</v>
      </c>
      <c r="C1393" s="205" t="s">
        <v>511</v>
      </c>
      <c r="D1393" s="205" t="s">
        <v>484</v>
      </c>
      <c r="E1393" s="205" t="s">
        <v>495</v>
      </c>
      <c r="F1393" s="207">
        <v>1001</v>
      </c>
      <c r="G1393" s="208">
        <v>2705</v>
      </c>
    </row>
    <row r="1394" spans="2:7" x14ac:dyDescent="0.25">
      <c r="B1394" s="211">
        <v>41373</v>
      </c>
      <c r="C1394" s="205" t="s">
        <v>512</v>
      </c>
      <c r="D1394" s="205" t="s">
        <v>486</v>
      </c>
      <c r="E1394" s="205" t="s">
        <v>485</v>
      </c>
      <c r="F1394" s="207">
        <v>3119</v>
      </c>
      <c r="G1394" s="208">
        <v>5672</v>
      </c>
    </row>
    <row r="1395" spans="2:7" x14ac:dyDescent="0.25">
      <c r="B1395" s="211">
        <v>41008</v>
      </c>
      <c r="C1395" s="205" t="s">
        <v>513</v>
      </c>
      <c r="D1395" s="205" t="s">
        <v>490</v>
      </c>
      <c r="E1395" s="205" t="s">
        <v>495</v>
      </c>
      <c r="F1395" s="207">
        <v>1127</v>
      </c>
      <c r="G1395" s="208">
        <v>2049</v>
      </c>
    </row>
    <row r="1396" spans="2:7" x14ac:dyDescent="0.25">
      <c r="B1396" s="211">
        <v>41158</v>
      </c>
      <c r="C1396" s="205" t="s">
        <v>515</v>
      </c>
      <c r="D1396" s="205" t="s">
        <v>486</v>
      </c>
      <c r="E1396" s="205" t="s">
        <v>494</v>
      </c>
      <c r="F1396" s="207">
        <v>5482</v>
      </c>
      <c r="G1396" s="208">
        <v>6229</v>
      </c>
    </row>
    <row r="1397" spans="2:7" x14ac:dyDescent="0.25">
      <c r="B1397" s="211">
        <v>41096</v>
      </c>
      <c r="C1397" s="205" t="s">
        <v>513</v>
      </c>
      <c r="D1397" s="205" t="s">
        <v>491</v>
      </c>
      <c r="E1397" s="205" t="s">
        <v>487</v>
      </c>
      <c r="F1397" s="207">
        <v>8824</v>
      </c>
      <c r="G1397" s="208">
        <v>9438</v>
      </c>
    </row>
    <row r="1398" spans="2:7" x14ac:dyDescent="0.25">
      <c r="B1398" s="211">
        <v>41497</v>
      </c>
      <c r="C1398" s="205" t="s">
        <v>513</v>
      </c>
      <c r="D1398" s="205" t="s">
        <v>488</v>
      </c>
      <c r="E1398" s="205" t="s">
        <v>494</v>
      </c>
      <c r="F1398" s="207">
        <v>327</v>
      </c>
      <c r="G1398" s="208">
        <v>883</v>
      </c>
    </row>
    <row r="1399" spans="2:7" x14ac:dyDescent="0.25">
      <c r="B1399" s="211">
        <v>41348</v>
      </c>
      <c r="C1399" s="205" t="s">
        <v>510</v>
      </c>
      <c r="D1399" s="205" t="s">
        <v>490</v>
      </c>
      <c r="E1399" s="205" t="s">
        <v>494</v>
      </c>
      <c r="F1399" s="207">
        <v>5948</v>
      </c>
      <c r="G1399" s="208">
        <v>6759</v>
      </c>
    </row>
    <row r="1400" spans="2:7" x14ac:dyDescent="0.25">
      <c r="B1400" s="211">
        <v>41477</v>
      </c>
      <c r="C1400" s="205" t="s">
        <v>511</v>
      </c>
      <c r="D1400" s="205" t="s">
        <v>486</v>
      </c>
      <c r="E1400" s="205" t="s">
        <v>487</v>
      </c>
      <c r="F1400" s="207">
        <v>704</v>
      </c>
      <c r="G1400" s="208">
        <v>1214</v>
      </c>
    </row>
    <row r="1401" spans="2:7" x14ac:dyDescent="0.25">
      <c r="B1401" s="211">
        <v>41257</v>
      </c>
      <c r="C1401" s="205" t="s">
        <v>513</v>
      </c>
      <c r="D1401" s="205" t="s">
        <v>490</v>
      </c>
      <c r="E1401" s="205" t="s">
        <v>485</v>
      </c>
      <c r="F1401" s="207">
        <v>2965</v>
      </c>
      <c r="G1401" s="208">
        <v>6588</v>
      </c>
    </row>
    <row r="1402" spans="2:7" x14ac:dyDescent="0.25">
      <c r="B1402" s="211">
        <v>41617</v>
      </c>
      <c r="C1402" s="205" t="s">
        <v>514</v>
      </c>
      <c r="D1402" s="205" t="s">
        <v>491</v>
      </c>
      <c r="E1402" s="205" t="s">
        <v>487</v>
      </c>
      <c r="F1402" s="207">
        <v>1918</v>
      </c>
      <c r="G1402" s="208">
        <v>3251</v>
      </c>
    </row>
    <row r="1403" spans="2:7" x14ac:dyDescent="0.25">
      <c r="B1403" s="211">
        <v>41370</v>
      </c>
      <c r="C1403" s="205" t="s">
        <v>512</v>
      </c>
      <c r="D1403" s="205" t="s">
        <v>486</v>
      </c>
      <c r="E1403" s="205" t="s">
        <v>492</v>
      </c>
      <c r="F1403" s="207">
        <v>4687</v>
      </c>
      <c r="G1403" s="208">
        <v>8522</v>
      </c>
    </row>
    <row r="1404" spans="2:7" x14ac:dyDescent="0.25">
      <c r="B1404" s="211">
        <v>41268</v>
      </c>
      <c r="C1404" s="205" t="s">
        <v>515</v>
      </c>
      <c r="D1404" s="205" t="s">
        <v>486</v>
      </c>
      <c r="E1404" s="205" t="s">
        <v>487</v>
      </c>
      <c r="F1404" s="207">
        <v>2184</v>
      </c>
      <c r="G1404" s="208">
        <v>5904</v>
      </c>
    </row>
    <row r="1405" spans="2:7" x14ac:dyDescent="0.25">
      <c r="B1405" s="211">
        <v>41545</v>
      </c>
      <c r="C1405" s="205" t="s">
        <v>512</v>
      </c>
      <c r="D1405" s="205" t="s">
        <v>490</v>
      </c>
      <c r="E1405" s="205" t="s">
        <v>492</v>
      </c>
      <c r="F1405" s="207">
        <v>1013</v>
      </c>
      <c r="G1405" s="208">
        <v>1151</v>
      </c>
    </row>
    <row r="1406" spans="2:7" x14ac:dyDescent="0.25">
      <c r="B1406" s="211">
        <v>41151</v>
      </c>
      <c r="C1406" s="205" t="s">
        <v>514</v>
      </c>
      <c r="D1406" s="205" t="s">
        <v>486</v>
      </c>
      <c r="E1406" s="205" t="s">
        <v>492</v>
      </c>
      <c r="F1406" s="207">
        <v>3367</v>
      </c>
      <c r="G1406" s="208">
        <v>6121</v>
      </c>
    </row>
    <row r="1407" spans="2:7" x14ac:dyDescent="0.25">
      <c r="B1407" s="211">
        <v>41141</v>
      </c>
      <c r="C1407" s="205" t="s">
        <v>510</v>
      </c>
      <c r="D1407" s="205" t="s">
        <v>491</v>
      </c>
      <c r="E1407" s="205" t="s">
        <v>494</v>
      </c>
      <c r="F1407" s="207">
        <v>407</v>
      </c>
      <c r="G1407" s="208">
        <v>1099</v>
      </c>
    </row>
    <row r="1408" spans="2:7" x14ac:dyDescent="0.25">
      <c r="B1408" s="211">
        <v>41623</v>
      </c>
      <c r="C1408" s="205" t="s">
        <v>515</v>
      </c>
      <c r="D1408" s="205" t="s">
        <v>486</v>
      </c>
      <c r="E1408" s="205" t="s">
        <v>485</v>
      </c>
      <c r="F1408" s="207">
        <v>5964</v>
      </c>
      <c r="G1408" s="208">
        <v>7952</v>
      </c>
    </row>
    <row r="1409" spans="2:7" x14ac:dyDescent="0.25">
      <c r="B1409" s="211">
        <v>41408</v>
      </c>
      <c r="C1409" s="205" t="s">
        <v>510</v>
      </c>
      <c r="D1409" s="205" t="s">
        <v>486</v>
      </c>
      <c r="E1409" s="205" t="s">
        <v>492</v>
      </c>
      <c r="F1409" s="207">
        <v>4029</v>
      </c>
      <c r="G1409" s="208">
        <v>6829</v>
      </c>
    </row>
    <row r="1410" spans="2:7" x14ac:dyDescent="0.25">
      <c r="B1410" s="211">
        <v>41279</v>
      </c>
      <c r="C1410" s="205" t="s">
        <v>515</v>
      </c>
      <c r="D1410" s="205" t="s">
        <v>493</v>
      </c>
      <c r="E1410" s="205" t="s">
        <v>487</v>
      </c>
      <c r="F1410" s="207">
        <v>123</v>
      </c>
      <c r="G1410" s="208">
        <v>131</v>
      </c>
    </row>
    <row r="1411" spans="2:7" x14ac:dyDescent="0.25">
      <c r="B1411" s="211">
        <v>41392</v>
      </c>
      <c r="C1411" s="205" t="s">
        <v>515</v>
      </c>
      <c r="D1411" s="205" t="s">
        <v>488</v>
      </c>
      <c r="E1411" s="205" t="s">
        <v>485</v>
      </c>
      <c r="F1411" s="207">
        <v>3689</v>
      </c>
      <c r="G1411" s="208">
        <v>6253</v>
      </c>
    </row>
    <row r="1412" spans="2:7" x14ac:dyDescent="0.25">
      <c r="B1412" s="211">
        <v>41105</v>
      </c>
      <c r="C1412" s="205" t="s">
        <v>510</v>
      </c>
      <c r="D1412" s="205" t="s">
        <v>490</v>
      </c>
      <c r="E1412" s="205" t="s">
        <v>495</v>
      </c>
      <c r="F1412" s="207">
        <v>2845</v>
      </c>
      <c r="G1412" s="208">
        <v>3233</v>
      </c>
    </row>
    <row r="1413" spans="2:7" x14ac:dyDescent="0.25">
      <c r="B1413" s="211">
        <v>41193</v>
      </c>
      <c r="C1413" s="205" t="s">
        <v>510</v>
      </c>
      <c r="D1413" s="205" t="s">
        <v>488</v>
      </c>
      <c r="E1413" s="205" t="s">
        <v>487</v>
      </c>
      <c r="F1413" s="207">
        <v>1497</v>
      </c>
      <c r="G1413" s="208">
        <v>3326</v>
      </c>
    </row>
    <row r="1414" spans="2:7" x14ac:dyDescent="0.25">
      <c r="B1414" s="211">
        <v>41092</v>
      </c>
      <c r="C1414" s="205" t="s">
        <v>515</v>
      </c>
      <c r="D1414" s="205" t="s">
        <v>491</v>
      </c>
      <c r="E1414" s="205" t="s">
        <v>494</v>
      </c>
      <c r="F1414" s="207">
        <v>900</v>
      </c>
      <c r="G1414" s="208">
        <v>1551</v>
      </c>
    </row>
    <row r="1415" spans="2:7" x14ac:dyDescent="0.25">
      <c r="B1415" s="211">
        <v>41165</v>
      </c>
      <c r="C1415" s="205" t="s">
        <v>512</v>
      </c>
      <c r="D1415" s="205" t="s">
        <v>493</v>
      </c>
      <c r="E1415" s="205" t="s">
        <v>495</v>
      </c>
      <c r="F1415" s="207">
        <v>4882</v>
      </c>
      <c r="G1415" s="208">
        <v>8418</v>
      </c>
    </row>
    <row r="1416" spans="2:7" x14ac:dyDescent="0.25">
      <c r="B1416" s="211">
        <v>41164</v>
      </c>
      <c r="C1416" s="205" t="s">
        <v>512</v>
      </c>
      <c r="D1416" s="205" t="s">
        <v>488</v>
      </c>
      <c r="E1416" s="205" t="s">
        <v>492</v>
      </c>
      <c r="F1416" s="207">
        <v>3673</v>
      </c>
      <c r="G1416" s="208">
        <v>4174</v>
      </c>
    </row>
    <row r="1417" spans="2:7" x14ac:dyDescent="0.25">
      <c r="B1417" s="211">
        <v>41273</v>
      </c>
      <c r="C1417" s="205" t="s">
        <v>515</v>
      </c>
      <c r="D1417" s="205" t="s">
        <v>484</v>
      </c>
      <c r="E1417" s="205" t="s">
        <v>489</v>
      </c>
      <c r="F1417" s="207">
        <v>4140</v>
      </c>
      <c r="G1417" s="208">
        <v>7527</v>
      </c>
    </row>
    <row r="1418" spans="2:7" x14ac:dyDescent="0.25">
      <c r="B1418" s="211">
        <v>41196</v>
      </c>
      <c r="C1418" s="205" t="s">
        <v>512</v>
      </c>
      <c r="D1418" s="205" t="s">
        <v>486</v>
      </c>
      <c r="E1418" s="205" t="s">
        <v>492</v>
      </c>
      <c r="F1418" s="207">
        <v>186</v>
      </c>
      <c r="G1418" s="208">
        <v>273</v>
      </c>
    </row>
    <row r="1419" spans="2:7" x14ac:dyDescent="0.25">
      <c r="B1419" s="211">
        <v>41235</v>
      </c>
      <c r="C1419" s="205" t="s">
        <v>510</v>
      </c>
      <c r="D1419" s="205" t="s">
        <v>486</v>
      </c>
      <c r="E1419" s="205" t="s">
        <v>494</v>
      </c>
      <c r="F1419" s="207">
        <v>4711</v>
      </c>
      <c r="G1419" s="208">
        <v>5354</v>
      </c>
    </row>
    <row r="1420" spans="2:7" x14ac:dyDescent="0.25">
      <c r="B1420" s="211">
        <v>41100</v>
      </c>
      <c r="C1420" s="205" t="s">
        <v>512</v>
      </c>
      <c r="D1420" s="205" t="s">
        <v>493</v>
      </c>
      <c r="E1420" s="205" t="s">
        <v>492</v>
      </c>
      <c r="F1420" s="207">
        <v>5686</v>
      </c>
      <c r="G1420" s="208">
        <v>8362</v>
      </c>
    </row>
    <row r="1421" spans="2:7" x14ac:dyDescent="0.25">
      <c r="B1421" s="211">
        <v>41439</v>
      </c>
      <c r="C1421" s="205" t="s">
        <v>513</v>
      </c>
      <c r="D1421" s="205" t="s">
        <v>484</v>
      </c>
      <c r="E1421" s="205" t="s">
        <v>494</v>
      </c>
      <c r="F1421" s="207">
        <v>2553</v>
      </c>
      <c r="G1421" s="208">
        <v>3755</v>
      </c>
    </row>
    <row r="1422" spans="2:7" x14ac:dyDescent="0.25">
      <c r="B1422" s="211">
        <v>41050</v>
      </c>
      <c r="C1422" s="205" t="s">
        <v>510</v>
      </c>
      <c r="D1422" s="205" t="s">
        <v>486</v>
      </c>
      <c r="E1422" s="205" t="s">
        <v>485</v>
      </c>
      <c r="F1422" s="207">
        <v>1658</v>
      </c>
      <c r="G1422" s="208">
        <v>3685</v>
      </c>
    </row>
    <row r="1423" spans="2:7" x14ac:dyDescent="0.25">
      <c r="B1423" s="211">
        <v>41154</v>
      </c>
      <c r="C1423" s="205" t="s">
        <v>511</v>
      </c>
      <c r="D1423" s="205" t="s">
        <v>491</v>
      </c>
      <c r="E1423" s="205" t="s">
        <v>494</v>
      </c>
      <c r="F1423" s="207">
        <v>1514</v>
      </c>
      <c r="G1423" s="208">
        <v>4092</v>
      </c>
    </row>
    <row r="1424" spans="2:7" x14ac:dyDescent="0.25">
      <c r="B1424" s="211">
        <v>41395</v>
      </c>
      <c r="C1424" s="205" t="s">
        <v>515</v>
      </c>
      <c r="D1424" s="205" t="s">
        <v>486</v>
      </c>
      <c r="E1424" s="205" t="s">
        <v>494</v>
      </c>
      <c r="F1424" s="207">
        <v>3651</v>
      </c>
      <c r="G1424" s="208">
        <v>5369</v>
      </c>
    </row>
    <row r="1425" spans="2:7" x14ac:dyDescent="0.25">
      <c r="B1425" s="211">
        <v>41309</v>
      </c>
      <c r="C1425" s="205" t="s">
        <v>511</v>
      </c>
      <c r="D1425" s="205" t="s">
        <v>491</v>
      </c>
      <c r="E1425" s="205" t="s">
        <v>489</v>
      </c>
      <c r="F1425" s="207">
        <v>217</v>
      </c>
      <c r="G1425" s="208">
        <v>233</v>
      </c>
    </row>
    <row r="1426" spans="2:7" x14ac:dyDescent="0.25">
      <c r="B1426" s="211">
        <v>41160</v>
      </c>
      <c r="C1426" s="205" t="s">
        <v>513</v>
      </c>
      <c r="D1426" s="205" t="s">
        <v>491</v>
      </c>
      <c r="E1426" s="205" t="s">
        <v>487</v>
      </c>
      <c r="F1426" s="207">
        <v>1054</v>
      </c>
      <c r="G1426" s="208">
        <v>1818</v>
      </c>
    </row>
    <row r="1427" spans="2:7" x14ac:dyDescent="0.25">
      <c r="B1427" s="211">
        <v>41144</v>
      </c>
      <c r="C1427" s="205" t="s">
        <v>510</v>
      </c>
      <c r="D1427" s="205" t="s">
        <v>488</v>
      </c>
      <c r="E1427" s="205" t="s">
        <v>487</v>
      </c>
      <c r="F1427" s="207">
        <v>5302</v>
      </c>
      <c r="G1427" s="208">
        <v>8986</v>
      </c>
    </row>
    <row r="1428" spans="2:7" x14ac:dyDescent="0.25">
      <c r="B1428" s="211">
        <v>41371</v>
      </c>
      <c r="C1428" s="205" t="s">
        <v>515</v>
      </c>
      <c r="D1428" s="205" t="s">
        <v>490</v>
      </c>
      <c r="E1428" s="205" t="s">
        <v>495</v>
      </c>
      <c r="F1428" s="207">
        <v>913</v>
      </c>
      <c r="G1428" s="208">
        <v>1575</v>
      </c>
    </row>
    <row r="1429" spans="2:7" x14ac:dyDescent="0.25">
      <c r="B1429" s="211">
        <v>40931</v>
      </c>
      <c r="C1429" s="205" t="s">
        <v>515</v>
      </c>
      <c r="D1429" s="205" t="s">
        <v>486</v>
      </c>
      <c r="E1429" s="205" t="s">
        <v>487</v>
      </c>
      <c r="F1429" s="207">
        <v>3497</v>
      </c>
      <c r="G1429" s="208">
        <v>9453</v>
      </c>
    </row>
    <row r="1430" spans="2:7" x14ac:dyDescent="0.25">
      <c r="B1430" s="211">
        <v>41405</v>
      </c>
      <c r="C1430" s="205" t="s">
        <v>514</v>
      </c>
      <c r="D1430" s="205" t="s">
        <v>493</v>
      </c>
      <c r="E1430" s="205" t="s">
        <v>492</v>
      </c>
      <c r="F1430" s="207">
        <v>6236</v>
      </c>
      <c r="G1430" s="208">
        <v>7087</v>
      </c>
    </row>
    <row r="1431" spans="2:7" x14ac:dyDescent="0.25">
      <c r="B1431" s="211">
        <v>41621</v>
      </c>
      <c r="C1431" s="205" t="s">
        <v>515</v>
      </c>
      <c r="D1431" s="205" t="s">
        <v>493</v>
      </c>
      <c r="E1431" s="205" t="s">
        <v>489</v>
      </c>
      <c r="F1431" s="207">
        <v>3800</v>
      </c>
      <c r="G1431" s="208">
        <v>8837</v>
      </c>
    </row>
    <row r="1432" spans="2:7" x14ac:dyDescent="0.25">
      <c r="B1432" s="211">
        <v>40962</v>
      </c>
      <c r="C1432" s="205" t="s">
        <v>510</v>
      </c>
      <c r="D1432" s="205" t="s">
        <v>484</v>
      </c>
      <c r="E1432" s="205" t="s">
        <v>492</v>
      </c>
      <c r="F1432" s="207">
        <v>924</v>
      </c>
      <c r="G1432" s="208">
        <v>2498</v>
      </c>
    </row>
    <row r="1433" spans="2:7" x14ac:dyDescent="0.25">
      <c r="B1433" s="211">
        <v>41502</v>
      </c>
      <c r="C1433" s="205" t="s">
        <v>512</v>
      </c>
      <c r="D1433" s="205" t="s">
        <v>490</v>
      </c>
      <c r="E1433" s="205" t="s">
        <v>492</v>
      </c>
      <c r="F1433" s="207">
        <v>2191</v>
      </c>
      <c r="G1433" s="208">
        <v>5094</v>
      </c>
    </row>
    <row r="1434" spans="2:7" x14ac:dyDescent="0.25">
      <c r="B1434" s="211">
        <v>41636</v>
      </c>
      <c r="C1434" s="205" t="s">
        <v>511</v>
      </c>
      <c r="D1434" s="205" t="s">
        <v>484</v>
      </c>
      <c r="E1434" s="205" t="s">
        <v>495</v>
      </c>
      <c r="F1434" s="207">
        <v>3729</v>
      </c>
      <c r="G1434" s="208">
        <v>6320</v>
      </c>
    </row>
    <row r="1435" spans="2:7" x14ac:dyDescent="0.25">
      <c r="B1435" s="211">
        <v>41429</v>
      </c>
      <c r="C1435" s="205" t="s">
        <v>515</v>
      </c>
      <c r="D1435" s="205" t="s">
        <v>493</v>
      </c>
      <c r="E1435" s="205" t="s">
        <v>492</v>
      </c>
      <c r="F1435" s="207">
        <v>1896</v>
      </c>
      <c r="G1435" s="208">
        <v>3447</v>
      </c>
    </row>
    <row r="1436" spans="2:7" x14ac:dyDescent="0.25">
      <c r="B1436" s="211">
        <v>41084</v>
      </c>
      <c r="C1436" s="205" t="s">
        <v>512</v>
      </c>
      <c r="D1436" s="205" t="s">
        <v>484</v>
      </c>
      <c r="E1436" s="205" t="s">
        <v>494</v>
      </c>
      <c r="F1436" s="207">
        <v>1403</v>
      </c>
      <c r="G1436" s="208">
        <v>1594</v>
      </c>
    </row>
    <row r="1437" spans="2:7" x14ac:dyDescent="0.25">
      <c r="B1437" s="211">
        <v>41000</v>
      </c>
      <c r="C1437" s="205" t="s">
        <v>514</v>
      </c>
      <c r="D1437" s="205" t="s">
        <v>491</v>
      </c>
      <c r="E1437" s="205" t="s">
        <v>492</v>
      </c>
      <c r="F1437" s="207">
        <v>1507</v>
      </c>
      <c r="G1437" s="208">
        <v>2740</v>
      </c>
    </row>
    <row r="1438" spans="2:7" x14ac:dyDescent="0.25">
      <c r="B1438" s="211">
        <v>41323</v>
      </c>
      <c r="C1438" s="205" t="s">
        <v>511</v>
      </c>
      <c r="D1438" s="205" t="s">
        <v>488</v>
      </c>
      <c r="E1438" s="205" t="s">
        <v>494</v>
      </c>
      <c r="F1438" s="207">
        <v>3719</v>
      </c>
      <c r="G1438" s="208">
        <v>4959</v>
      </c>
    </row>
    <row r="1439" spans="2:7" x14ac:dyDescent="0.25">
      <c r="B1439" s="211">
        <v>41442</v>
      </c>
      <c r="C1439" s="205" t="s">
        <v>514</v>
      </c>
      <c r="D1439" s="205" t="s">
        <v>490</v>
      </c>
      <c r="E1439" s="205" t="s">
        <v>489</v>
      </c>
      <c r="F1439" s="207">
        <v>5838</v>
      </c>
      <c r="G1439" s="208">
        <v>7784</v>
      </c>
    </row>
    <row r="1440" spans="2:7" x14ac:dyDescent="0.25">
      <c r="B1440" s="211">
        <v>40994</v>
      </c>
      <c r="C1440" s="205" t="s">
        <v>510</v>
      </c>
      <c r="D1440" s="205" t="s">
        <v>493</v>
      </c>
      <c r="E1440" s="205" t="s">
        <v>492</v>
      </c>
      <c r="F1440" s="207">
        <v>579</v>
      </c>
      <c r="G1440" s="208">
        <v>981</v>
      </c>
    </row>
    <row r="1441" spans="2:7" x14ac:dyDescent="0.25">
      <c r="B1441" s="211">
        <v>41398</v>
      </c>
      <c r="C1441" s="205" t="s">
        <v>512</v>
      </c>
      <c r="D1441" s="205" t="s">
        <v>484</v>
      </c>
      <c r="E1441" s="205" t="s">
        <v>489</v>
      </c>
      <c r="F1441" s="207">
        <v>425</v>
      </c>
      <c r="G1441" s="208">
        <v>772</v>
      </c>
    </row>
    <row r="1442" spans="2:7" x14ac:dyDescent="0.25">
      <c r="B1442" s="211">
        <v>41370</v>
      </c>
      <c r="C1442" s="205" t="s">
        <v>512</v>
      </c>
      <c r="D1442" s="205" t="s">
        <v>493</v>
      </c>
      <c r="E1442" s="205" t="s">
        <v>487</v>
      </c>
      <c r="F1442" s="207">
        <v>2219</v>
      </c>
      <c r="G1442" s="208">
        <v>2958</v>
      </c>
    </row>
    <row r="1443" spans="2:7" x14ac:dyDescent="0.25">
      <c r="B1443" s="211">
        <v>40948</v>
      </c>
      <c r="C1443" s="205" t="s">
        <v>510</v>
      </c>
      <c r="D1443" s="205" t="s">
        <v>486</v>
      </c>
      <c r="E1443" s="205" t="s">
        <v>485</v>
      </c>
      <c r="F1443" s="207">
        <v>1140</v>
      </c>
      <c r="G1443" s="208">
        <v>2534</v>
      </c>
    </row>
    <row r="1444" spans="2:7" x14ac:dyDescent="0.25">
      <c r="B1444" s="211">
        <v>41285</v>
      </c>
      <c r="C1444" s="205" t="s">
        <v>513</v>
      </c>
      <c r="D1444" s="205" t="s">
        <v>488</v>
      </c>
      <c r="E1444" s="205" t="s">
        <v>495</v>
      </c>
      <c r="F1444" s="207">
        <v>6171</v>
      </c>
      <c r="G1444" s="208">
        <v>8229</v>
      </c>
    </row>
    <row r="1445" spans="2:7" x14ac:dyDescent="0.25">
      <c r="B1445" s="211">
        <v>41139</v>
      </c>
      <c r="C1445" s="205" t="s">
        <v>510</v>
      </c>
      <c r="D1445" s="205" t="s">
        <v>488</v>
      </c>
      <c r="E1445" s="205" t="s">
        <v>489</v>
      </c>
      <c r="F1445" s="207">
        <v>4844</v>
      </c>
      <c r="G1445" s="208">
        <v>7124</v>
      </c>
    </row>
    <row r="1446" spans="2:7" x14ac:dyDescent="0.25">
      <c r="B1446" s="211">
        <v>41484</v>
      </c>
      <c r="C1446" s="205" t="s">
        <v>512</v>
      </c>
      <c r="D1446" s="205" t="s">
        <v>490</v>
      </c>
      <c r="E1446" s="205" t="s">
        <v>495</v>
      </c>
      <c r="F1446" s="207">
        <v>2259</v>
      </c>
      <c r="G1446" s="208">
        <v>3896</v>
      </c>
    </row>
    <row r="1447" spans="2:7" x14ac:dyDescent="0.25">
      <c r="B1447" s="211">
        <v>41067</v>
      </c>
      <c r="C1447" s="205" t="s">
        <v>513</v>
      </c>
      <c r="D1447" s="205" t="s">
        <v>486</v>
      </c>
      <c r="E1447" s="205" t="s">
        <v>487</v>
      </c>
      <c r="F1447" s="207">
        <v>4825</v>
      </c>
      <c r="G1447" s="208">
        <v>5483</v>
      </c>
    </row>
    <row r="1448" spans="2:7" x14ac:dyDescent="0.25">
      <c r="B1448" s="211">
        <v>41108</v>
      </c>
      <c r="C1448" s="205" t="s">
        <v>515</v>
      </c>
      <c r="D1448" s="205" t="s">
        <v>484</v>
      </c>
      <c r="E1448" s="205" t="s">
        <v>492</v>
      </c>
      <c r="F1448" s="207">
        <v>3885</v>
      </c>
      <c r="G1448" s="208">
        <v>7065</v>
      </c>
    </row>
    <row r="1449" spans="2:7" x14ac:dyDescent="0.25">
      <c r="B1449" s="211">
        <v>41028</v>
      </c>
      <c r="C1449" s="205" t="s">
        <v>513</v>
      </c>
      <c r="D1449" s="205" t="s">
        <v>491</v>
      </c>
      <c r="E1449" s="205" t="s">
        <v>487</v>
      </c>
      <c r="F1449" s="207">
        <v>195</v>
      </c>
      <c r="G1449" s="208">
        <v>434</v>
      </c>
    </row>
    <row r="1450" spans="2:7" x14ac:dyDescent="0.25">
      <c r="B1450" s="211">
        <v>41250</v>
      </c>
      <c r="C1450" s="205" t="s">
        <v>511</v>
      </c>
      <c r="D1450" s="205" t="s">
        <v>486</v>
      </c>
      <c r="E1450" s="205" t="s">
        <v>495</v>
      </c>
      <c r="F1450" s="207">
        <v>4051</v>
      </c>
      <c r="G1450" s="208">
        <v>9421</v>
      </c>
    </row>
    <row r="1451" spans="2:7" x14ac:dyDescent="0.25">
      <c r="B1451" s="211">
        <v>41075</v>
      </c>
      <c r="C1451" s="205" t="s">
        <v>511</v>
      </c>
      <c r="D1451" s="205" t="s">
        <v>488</v>
      </c>
      <c r="E1451" s="205" t="s">
        <v>494</v>
      </c>
      <c r="F1451" s="207">
        <v>736</v>
      </c>
      <c r="G1451" s="208">
        <v>837</v>
      </c>
    </row>
    <row r="1452" spans="2:7" x14ac:dyDescent="0.25">
      <c r="B1452" s="211">
        <v>41022</v>
      </c>
      <c r="C1452" s="205" t="s">
        <v>512</v>
      </c>
      <c r="D1452" s="205" t="s">
        <v>491</v>
      </c>
      <c r="E1452" s="205" t="s">
        <v>495</v>
      </c>
      <c r="F1452" s="207">
        <v>207</v>
      </c>
      <c r="G1452" s="208">
        <v>305</v>
      </c>
    </row>
    <row r="1453" spans="2:7" x14ac:dyDescent="0.25">
      <c r="B1453" s="211">
        <v>41556</v>
      </c>
      <c r="C1453" s="205" t="s">
        <v>514</v>
      </c>
      <c r="D1453" s="205" t="s">
        <v>488</v>
      </c>
      <c r="E1453" s="205" t="s">
        <v>485</v>
      </c>
      <c r="F1453" s="207">
        <v>1743</v>
      </c>
      <c r="G1453" s="208">
        <v>2324</v>
      </c>
    </row>
    <row r="1454" spans="2:7" x14ac:dyDescent="0.25">
      <c r="B1454" s="211">
        <v>41166</v>
      </c>
      <c r="C1454" s="205" t="s">
        <v>512</v>
      </c>
      <c r="D1454" s="205" t="s">
        <v>491</v>
      </c>
      <c r="E1454" s="205" t="s">
        <v>489</v>
      </c>
      <c r="F1454" s="207">
        <v>3229</v>
      </c>
      <c r="G1454" s="208">
        <v>3454</v>
      </c>
    </row>
    <row r="1455" spans="2:7" x14ac:dyDescent="0.25">
      <c r="B1455" s="211">
        <v>40986</v>
      </c>
      <c r="C1455" s="205" t="s">
        <v>515</v>
      </c>
      <c r="D1455" s="205" t="s">
        <v>491</v>
      </c>
      <c r="E1455" s="205" t="s">
        <v>487</v>
      </c>
      <c r="F1455" s="207">
        <v>1760</v>
      </c>
      <c r="G1455" s="208">
        <v>4093</v>
      </c>
    </row>
    <row r="1456" spans="2:7" x14ac:dyDescent="0.25">
      <c r="B1456" s="211">
        <v>41067</v>
      </c>
      <c r="C1456" s="205" t="s">
        <v>510</v>
      </c>
      <c r="D1456" s="205" t="s">
        <v>490</v>
      </c>
      <c r="E1456" s="205" t="s">
        <v>489</v>
      </c>
      <c r="F1456" s="207">
        <v>392</v>
      </c>
      <c r="G1456" s="208">
        <v>871</v>
      </c>
    </row>
    <row r="1457" spans="2:7" x14ac:dyDescent="0.25">
      <c r="B1457" s="211">
        <v>41338</v>
      </c>
      <c r="C1457" s="205" t="s">
        <v>510</v>
      </c>
      <c r="D1457" s="205" t="s">
        <v>488</v>
      </c>
      <c r="E1457" s="205" t="s">
        <v>485</v>
      </c>
      <c r="F1457" s="207">
        <v>755</v>
      </c>
      <c r="G1457" s="208">
        <v>1373</v>
      </c>
    </row>
    <row r="1458" spans="2:7" x14ac:dyDescent="0.25">
      <c r="B1458" s="211">
        <v>41467</v>
      </c>
      <c r="C1458" s="205" t="s">
        <v>512</v>
      </c>
      <c r="D1458" s="205" t="s">
        <v>486</v>
      </c>
      <c r="E1458" s="205" t="s">
        <v>494</v>
      </c>
      <c r="F1458" s="207">
        <v>288</v>
      </c>
      <c r="G1458" s="208">
        <v>327</v>
      </c>
    </row>
    <row r="1459" spans="2:7" x14ac:dyDescent="0.25">
      <c r="B1459" s="211">
        <v>41299</v>
      </c>
      <c r="C1459" s="205" t="s">
        <v>511</v>
      </c>
      <c r="D1459" s="205" t="s">
        <v>493</v>
      </c>
      <c r="E1459" s="205" t="s">
        <v>494</v>
      </c>
      <c r="F1459" s="207">
        <v>1458</v>
      </c>
      <c r="G1459" s="208">
        <v>2144</v>
      </c>
    </row>
    <row r="1460" spans="2:7" x14ac:dyDescent="0.25">
      <c r="B1460" s="211">
        <v>40950</v>
      </c>
      <c r="C1460" s="205" t="s">
        <v>512</v>
      </c>
      <c r="D1460" s="205" t="s">
        <v>486</v>
      </c>
      <c r="E1460" s="205" t="s">
        <v>495</v>
      </c>
      <c r="F1460" s="207">
        <v>4673</v>
      </c>
      <c r="G1460" s="208">
        <v>7921</v>
      </c>
    </row>
    <row r="1461" spans="2:7" x14ac:dyDescent="0.25">
      <c r="B1461" s="211">
        <v>41589</v>
      </c>
      <c r="C1461" s="205" t="s">
        <v>510</v>
      </c>
      <c r="D1461" s="205" t="s">
        <v>493</v>
      </c>
      <c r="E1461" s="205" t="s">
        <v>489</v>
      </c>
      <c r="F1461" s="207">
        <v>3891</v>
      </c>
      <c r="G1461" s="208">
        <v>6709</v>
      </c>
    </row>
    <row r="1462" spans="2:7" x14ac:dyDescent="0.25">
      <c r="B1462" s="211">
        <v>40953</v>
      </c>
      <c r="C1462" s="205" t="s">
        <v>514</v>
      </c>
      <c r="D1462" s="205" t="s">
        <v>493</v>
      </c>
      <c r="E1462" s="205" t="s">
        <v>492</v>
      </c>
      <c r="F1462" s="207">
        <v>1401</v>
      </c>
      <c r="G1462" s="208">
        <v>2375</v>
      </c>
    </row>
    <row r="1463" spans="2:7" x14ac:dyDescent="0.25">
      <c r="B1463" s="211">
        <v>41044</v>
      </c>
      <c r="C1463" s="205" t="s">
        <v>514</v>
      </c>
      <c r="D1463" s="205" t="s">
        <v>484</v>
      </c>
      <c r="E1463" s="205" t="s">
        <v>492</v>
      </c>
      <c r="F1463" s="207">
        <v>1018</v>
      </c>
      <c r="G1463" s="208">
        <v>2752</v>
      </c>
    </row>
    <row r="1464" spans="2:7" x14ac:dyDescent="0.25">
      <c r="B1464" s="211">
        <v>41345</v>
      </c>
      <c r="C1464" s="205" t="s">
        <v>510</v>
      </c>
      <c r="D1464" s="205" t="s">
        <v>491</v>
      </c>
      <c r="E1464" s="205" t="s">
        <v>487</v>
      </c>
      <c r="F1464" s="207">
        <v>4266</v>
      </c>
      <c r="G1464" s="208">
        <v>4847</v>
      </c>
    </row>
    <row r="1465" spans="2:7" x14ac:dyDescent="0.25">
      <c r="B1465" s="211">
        <v>40976</v>
      </c>
      <c r="C1465" s="205" t="s">
        <v>511</v>
      </c>
      <c r="D1465" s="205" t="s">
        <v>488</v>
      </c>
      <c r="E1465" s="205" t="s">
        <v>494</v>
      </c>
      <c r="F1465" s="207">
        <v>218</v>
      </c>
      <c r="G1465" s="208">
        <v>291</v>
      </c>
    </row>
    <row r="1466" spans="2:7" x14ac:dyDescent="0.25">
      <c r="B1466" s="211">
        <v>41175</v>
      </c>
      <c r="C1466" s="205" t="s">
        <v>514</v>
      </c>
      <c r="D1466" s="205" t="s">
        <v>490</v>
      </c>
      <c r="E1466" s="205" t="s">
        <v>489</v>
      </c>
      <c r="F1466" s="207">
        <v>2421</v>
      </c>
      <c r="G1466" s="208">
        <v>3561</v>
      </c>
    </row>
    <row r="1467" spans="2:7" x14ac:dyDescent="0.25">
      <c r="B1467" s="211">
        <v>41444</v>
      </c>
      <c r="C1467" s="205" t="s">
        <v>513</v>
      </c>
      <c r="D1467" s="205" t="s">
        <v>486</v>
      </c>
      <c r="E1467" s="205" t="s">
        <v>487</v>
      </c>
      <c r="F1467" s="207">
        <v>581</v>
      </c>
      <c r="G1467" s="208">
        <v>854</v>
      </c>
    </row>
    <row r="1468" spans="2:7" x14ac:dyDescent="0.25">
      <c r="B1468" s="211">
        <v>41109</v>
      </c>
      <c r="C1468" s="205" t="s">
        <v>512</v>
      </c>
      <c r="D1468" s="205" t="s">
        <v>484</v>
      </c>
      <c r="E1468" s="205" t="s">
        <v>489</v>
      </c>
      <c r="F1468" s="207">
        <v>827</v>
      </c>
      <c r="G1468" s="208">
        <v>1503</v>
      </c>
    </row>
    <row r="1469" spans="2:7" x14ac:dyDescent="0.25">
      <c r="B1469" s="211">
        <v>41297</v>
      </c>
      <c r="C1469" s="205" t="s">
        <v>510</v>
      </c>
      <c r="D1469" s="205" t="s">
        <v>491</v>
      </c>
      <c r="E1469" s="205" t="s">
        <v>487</v>
      </c>
      <c r="F1469" s="207">
        <v>4448</v>
      </c>
      <c r="G1469" s="208">
        <v>6542</v>
      </c>
    </row>
    <row r="1470" spans="2:7" x14ac:dyDescent="0.25">
      <c r="B1470" s="211">
        <v>41547</v>
      </c>
      <c r="C1470" s="205" t="s">
        <v>514</v>
      </c>
      <c r="D1470" s="205" t="s">
        <v>486</v>
      </c>
      <c r="E1470" s="205" t="s">
        <v>495</v>
      </c>
      <c r="F1470" s="207">
        <v>6348</v>
      </c>
      <c r="G1470" s="208">
        <v>6789</v>
      </c>
    </row>
    <row r="1471" spans="2:7" x14ac:dyDescent="0.25">
      <c r="B1471" s="211">
        <v>41258</v>
      </c>
      <c r="C1471" s="205" t="s">
        <v>511</v>
      </c>
      <c r="D1471" s="205" t="s">
        <v>484</v>
      </c>
      <c r="E1471" s="205" t="s">
        <v>495</v>
      </c>
      <c r="F1471" s="207">
        <v>6419</v>
      </c>
      <c r="G1471" s="208">
        <v>6865</v>
      </c>
    </row>
    <row r="1472" spans="2:7" x14ac:dyDescent="0.25">
      <c r="B1472" s="211">
        <v>41306</v>
      </c>
      <c r="C1472" s="205" t="s">
        <v>513</v>
      </c>
      <c r="D1472" s="205" t="s">
        <v>484</v>
      </c>
      <c r="E1472" s="205" t="s">
        <v>495</v>
      </c>
      <c r="F1472" s="207">
        <v>142</v>
      </c>
      <c r="G1472" s="208">
        <v>208</v>
      </c>
    </row>
    <row r="1473" spans="2:7" x14ac:dyDescent="0.25">
      <c r="B1473" s="211">
        <v>41286</v>
      </c>
      <c r="C1473" s="205" t="s">
        <v>515</v>
      </c>
      <c r="D1473" s="205" t="s">
        <v>486</v>
      </c>
      <c r="E1473" s="205" t="s">
        <v>495</v>
      </c>
      <c r="F1473" s="207">
        <v>3306</v>
      </c>
      <c r="G1473" s="208">
        <v>7346</v>
      </c>
    </row>
    <row r="1474" spans="2:7" x14ac:dyDescent="0.25">
      <c r="B1474" s="211">
        <v>41614</v>
      </c>
      <c r="C1474" s="205" t="s">
        <v>514</v>
      </c>
      <c r="D1474" s="205" t="s">
        <v>490</v>
      </c>
      <c r="E1474" s="205" t="s">
        <v>489</v>
      </c>
      <c r="F1474" s="207">
        <v>32</v>
      </c>
      <c r="G1474" s="208">
        <v>47</v>
      </c>
    </row>
    <row r="1475" spans="2:7" x14ac:dyDescent="0.25">
      <c r="B1475" s="211">
        <v>41449</v>
      </c>
      <c r="C1475" s="205" t="s">
        <v>514</v>
      </c>
      <c r="D1475" s="205" t="s">
        <v>493</v>
      </c>
      <c r="E1475" s="205" t="s">
        <v>495</v>
      </c>
      <c r="F1475" s="207">
        <v>3189</v>
      </c>
      <c r="G1475" s="208">
        <v>3411</v>
      </c>
    </row>
    <row r="1476" spans="2:7" x14ac:dyDescent="0.25">
      <c r="B1476" s="211">
        <v>41058</v>
      </c>
      <c r="C1476" s="205" t="s">
        <v>511</v>
      </c>
      <c r="D1476" s="205" t="s">
        <v>490</v>
      </c>
      <c r="E1476" s="205" t="s">
        <v>489</v>
      </c>
      <c r="F1476" s="207">
        <v>2670</v>
      </c>
      <c r="G1476" s="208">
        <v>4854</v>
      </c>
    </row>
    <row r="1477" spans="2:7" x14ac:dyDescent="0.25">
      <c r="B1477" s="211">
        <v>40936</v>
      </c>
      <c r="C1477" s="205" t="s">
        <v>512</v>
      </c>
      <c r="D1477" s="205" t="s">
        <v>490</v>
      </c>
      <c r="E1477" s="205" t="s">
        <v>485</v>
      </c>
      <c r="F1477" s="207">
        <v>3277</v>
      </c>
      <c r="G1477" s="208">
        <v>3505</v>
      </c>
    </row>
    <row r="1478" spans="2:7" x14ac:dyDescent="0.25">
      <c r="B1478" s="211">
        <v>41615</v>
      </c>
      <c r="C1478" s="205" t="s">
        <v>512</v>
      </c>
      <c r="D1478" s="205" t="s">
        <v>484</v>
      </c>
      <c r="E1478" s="205" t="s">
        <v>494</v>
      </c>
      <c r="F1478" s="207">
        <v>3649</v>
      </c>
      <c r="G1478" s="208">
        <v>8109</v>
      </c>
    </row>
    <row r="1479" spans="2:7" x14ac:dyDescent="0.25">
      <c r="B1479" s="211">
        <v>41055</v>
      </c>
      <c r="C1479" s="205" t="s">
        <v>513</v>
      </c>
      <c r="D1479" s="205" t="s">
        <v>490</v>
      </c>
      <c r="E1479" s="205" t="s">
        <v>494</v>
      </c>
      <c r="F1479" s="207">
        <v>5846</v>
      </c>
      <c r="G1479" s="208">
        <v>7795</v>
      </c>
    </row>
    <row r="1480" spans="2:7" x14ac:dyDescent="0.25">
      <c r="B1480" s="211">
        <v>41056</v>
      </c>
      <c r="C1480" s="205" t="s">
        <v>514</v>
      </c>
      <c r="D1480" s="205" t="s">
        <v>490</v>
      </c>
      <c r="E1480" s="205" t="s">
        <v>487</v>
      </c>
      <c r="F1480" s="207">
        <v>3352</v>
      </c>
      <c r="G1480" s="208">
        <v>9061</v>
      </c>
    </row>
    <row r="1481" spans="2:7" x14ac:dyDescent="0.25">
      <c r="B1481" s="211">
        <v>41220</v>
      </c>
      <c r="C1481" s="205" t="s">
        <v>511</v>
      </c>
      <c r="D1481" s="205" t="s">
        <v>488</v>
      </c>
      <c r="E1481" s="205" t="s">
        <v>485</v>
      </c>
      <c r="F1481" s="207">
        <v>5665</v>
      </c>
      <c r="G1481" s="208">
        <v>6059</v>
      </c>
    </row>
    <row r="1482" spans="2:7" x14ac:dyDescent="0.25">
      <c r="B1482" s="211">
        <v>40910</v>
      </c>
      <c r="C1482" s="205" t="s">
        <v>510</v>
      </c>
      <c r="D1482" s="205" t="s">
        <v>490</v>
      </c>
      <c r="E1482" s="205" t="s">
        <v>487</v>
      </c>
      <c r="F1482" s="207">
        <v>3591</v>
      </c>
      <c r="G1482" s="208">
        <v>6087</v>
      </c>
    </row>
    <row r="1483" spans="2:7" x14ac:dyDescent="0.25">
      <c r="B1483" s="211">
        <v>40914</v>
      </c>
      <c r="C1483" s="205" t="s">
        <v>515</v>
      </c>
      <c r="D1483" s="205" t="s">
        <v>484</v>
      </c>
      <c r="E1483" s="205" t="s">
        <v>492</v>
      </c>
      <c r="F1483" s="207">
        <v>2795</v>
      </c>
      <c r="G1483" s="208">
        <v>4738</v>
      </c>
    </row>
    <row r="1484" spans="2:7" x14ac:dyDescent="0.25">
      <c r="B1484" s="211">
        <v>41145</v>
      </c>
      <c r="C1484" s="205" t="s">
        <v>510</v>
      </c>
      <c r="D1484" s="205" t="s">
        <v>488</v>
      </c>
      <c r="E1484" s="205" t="s">
        <v>485</v>
      </c>
      <c r="F1484" s="207">
        <v>4633</v>
      </c>
      <c r="G1484" s="208">
        <v>7988</v>
      </c>
    </row>
    <row r="1485" spans="2:7" x14ac:dyDescent="0.25">
      <c r="B1485" s="211">
        <v>40980</v>
      </c>
      <c r="C1485" s="205" t="s">
        <v>515</v>
      </c>
      <c r="D1485" s="205" t="s">
        <v>490</v>
      </c>
      <c r="E1485" s="205" t="s">
        <v>485</v>
      </c>
      <c r="F1485" s="207">
        <v>3445</v>
      </c>
      <c r="G1485" s="208">
        <v>9311</v>
      </c>
    </row>
    <row r="1486" spans="2:7" x14ac:dyDescent="0.25">
      <c r="B1486" s="211">
        <v>41496</v>
      </c>
      <c r="C1486" s="205" t="s">
        <v>511</v>
      </c>
      <c r="D1486" s="205" t="s">
        <v>484</v>
      </c>
      <c r="E1486" s="205" t="s">
        <v>494</v>
      </c>
      <c r="F1486" s="207">
        <v>5686</v>
      </c>
      <c r="G1486" s="208">
        <v>9804</v>
      </c>
    </row>
    <row r="1487" spans="2:7" x14ac:dyDescent="0.25">
      <c r="B1487" s="211">
        <v>41449</v>
      </c>
      <c r="C1487" s="205" t="s">
        <v>514</v>
      </c>
      <c r="D1487" s="205" t="s">
        <v>486</v>
      </c>
      <c r="E1487" s="205" t="s">
        <v>489</v>
      </c>
      <c r="F1487" s="207">
        <v>2020</v>
      </c>
      <c r="G1487" s="208">
        <v>3423</v>
      </c>
    </row>
    <row r="1488" spans="2:7" x14ac:dyDescent="0.25">
      <c r="B1488" s="211">
        <v>41149</v>
      </c>
      <c r="C1488" s="205" t="s">
        <v>515</v>
      </c>
      <c r="D1488" s="205" t="s">
        <v>493</v>
      </c>
      <c r="E1488" s="205" t="s">
        <v>495</v>
      </c>
      <c r="F1488" s="207">
        <v>5504</v>
      </c>
      <c r="G1488" s="208">
        <v>8094</v>
      </c>
    </row>
    <row r="1489" spans="2:7" x14ac:dyDescent="0.25">
      <c r="B1489" s="211">
        <v>41196</v>
      </c>
      <c r="C1489" s="205" t="s">
        <v>510</v>
      </c>
      <c r="D1489" s="205" t="s">
        <v>490</v>
      </c>
      <c r="E1489" s="205" t="s">
        <v>494</v>
      </c>
      <c r="F1489" s="207">
        <v>4443</v>
      </c>
      <c r="G1489" s="208">
        <v>5048</v>
      </c>
    </row>
    <row r="1490" spans="2:7" x14ac:dyDescent="0.25">
      <c r="B1490" s="211">
        <v>41309</v>
      </c>
      <c r="C1490" s="205" t="s">
        <v>514</v>
      </c>
      <c r="D1490" s="205" t="s">
        <v>488</v>
      </c>
      <c r="E1490" s="205" t="s">
        <v>485</v>
      </c>
      <c r="F1490" s="207">
        <v>1465</v>
      </c>
      <c r="G1490" s="208">
        <v>2526</v>
      </c>
    </row>
    <row r="1491" spans="2:7" x14ac:dyDescent="0.25">
      <c r="B1491" s="211">
        <v>41554</v>
      </c>
      <c r="C1491" s="205" t="s">
        <v>510</v>
      </c>
      <c r="D1491" s="205" t="s">
        <v>486</v>
      </c>
      <c r="E1491" s="205" t="s">
        <v>492</v>
      </c>
      <c r="F1491" s="207">
        <v>5118</v>
      </c>
      <c r="G1491" s="208">
        <v>8823</v>
      </c>
    </row>
    <row r="1492" spans="2:7" x14ac:dyDescent="0.25">
      <c r="B1492" s="211">
        <v>41345</v>
      </c>
      <c r="C1492" s="205" t="s">
        <v>511</v>
      </c>
      <c r="D1492" s="205" t="s">
        <v>486</v>
      </c>
      <c r="E1492" s="205" t="s">
        <v>492</v>
      </c>
      <c r="F1492" s="207">
        <v>3500</v>
      </c>
      <c r="G1492" s="208">
        <v>6034</v>
      </c>
    </row>
    <row r="1493" spans="2:7" x14ac:dyDescent="0.25">
      <c r="B1493" s="211">
        <v>41502</v>
      </c>
      <c r="C1493" s="205" t="s">
        <v>513</v>
      </c>
      <c r="D1493" s="205" t="s">
        <v>490</v>
      </c>
      <c r="E1493" s="205" t="s">
        <v>494</v>
      </c>
      <c r="F1493" s="207">
        <v>1984</v>
      </c>
      <c r="G1493" s="208">
        <v>3421</v>
      </c>
    </row>
    <row r="1494" spans="2:7" x14ac:dyDescent="0.25">
      <c r="B1494" s="211">
        <v>41042</v>
      </c>
      <c r="C1494" s="205" t="s">
        <v>511</v>
      </c>
      <c r="D1494" s="205" t="s">
        <v>484</v>
      </c>
      <c r="E1494" s="205" t="s">
        <v>494</v>
      </c>
      <c r="F1494" s="207">
        <v>5089</v>
      </c>
      <c r="G1494" s="208">
        <v>8626</v>
      </c>
    </row>
    <row r="1495" spans="2:7" x14ac:dyDescent="0.25">
      <c r="B1495" s="211">
        <v>41315</v>
      </c>
      <c r="C1495" s="205" t="s">
        <v>513</v>
      </c>
      <c r="D1495" s="205" t="s">
        <v>488</v>
      </c>
      <c r="E1495" s="205" t="s">
        <v>487</v>
      </c>
      <c r="F1495" s="207">
        <v>2590</v>
      </c>
      <c r="G1495" s="208">
        <v>2944</v>
      </c>
    </row>
    <row r="1496" spans="2:7" x14ac:dyDescent="0.25">
      <c r="B1496" s="211">
        <v>41183</v>
      </c>
      <c r="C1496" s="205" t="s">
        <v>512</v>
      </c>
      <c r="D1496" s="205" t="s">
        <v>488</v>
      </c>
      <c r="E1496" s="205" t="s">
        <v>492</v>
      </c>
      <c r="F1496" s="207">
        <v>6615</v>
      </c>
      <c r="G1496" s="208">
        <v>8821</v>
      </c>
    </row>
    <row r="1497" spans="2:7" x14ac:dyDescent="0.25">
      <c r="B1497" s="211">
        <v>41127</v>
      </c>
      <c r="C1497" s="205" t="s">
        <v>511</v>
      </c>
      <c r="D1497" s="205" t="s">
        <v>493</v>
      </c>
      <c r="E1497" s="205" t="s">
        <v>495</v>
      </c>
      <c r="F1497" s="207">
        <v>770</v>
      </c>
      <c r="G1497" s="208">
        <v>2080</v>
      </c>
    </row>
    <row r="1498" spans="2:7" x14ac:dyDescent="0.25">
      <c r="B1498" s="211">
        <v>41116</v>
      </c>
      <c r="C1498" s="205" t="s">
        <v>514</v>
      </c>
      <c r="D1498" s="205" t="s">
        <v>490</v>
      </c>
      <c r="E1498" s="205" t="s">
        <v>485</v>
      </c>
      <c r="F1498" s="207">
        <v>750</v>
      </c>
      <c r="G1498" s="208">
        <v>1292</v>
      </c>
    </row>
    <row r="1499" spans="2:7" x14ac:dyDescent="0.25">
      <c r="B1499" s="211">
        <v>41565</v>
      </c>
      <c r="C1499" s="205" t="s">
        <v>513</v>
      </c>
      <c r="D1499" s="205" t="s">
        <v>493</v>
      </c>
      <c r="E1499" s="205" t="s">
        <v>494</v>
      </c>
      <c r="F1499" s="207">
        <v>3776</v>
      </c>
      <c r="G1499" s="208">
        <v>6511</v>
      </c>
    </row>
    <row r="1500" spans="2:7" x14ac:dyDescent="0.25">
      <c r="B1500" s="211">
        <v>41016</v>
      </c>
      <c r="C1500" s="205" t="s">
        <v>514</v>
      </c>
      <c r="D1500" s="205" t="s">
        <v>486</v>
      </c>
      <c r="E1500" s="205" t="s">
        <v>485</v>
      </c>
      <c r="F1500" s="207">
        <v>1486</v>
      </c>
      <c r="G1500" s="208">
        <v>1590</v>
      </c>
    </row>
    <row r="1501" spans="2:7" x14ac:dyDescent="0.25">
      <c r="B1501" s="211">
        <v>41296</v>
      </c>
      <c r="C1501" s="205" t="s">
        <v>514</v>
      </c>
      <c r="D1501" s="205" t="s">
        <v>491</v>
      </c>
      <c r="E1501" s="205" t="s">
        <v>492</v>
      </c>
      <c r="F1501" s="207">
        <v>521</v>
      </c>
      <c r="G1501" s="208">
        <v>1409</v>
      </c>
    </row>
    <row r="1502" spans="2:7" x14ac:dyDescent="0.25">
      <c r="B1502" s="211">
        <v>41442</v>
      </c>
      <c r="C1502" s="205" t="s">
        <v>514</v>
      </c>
      <c r="D1502" s="205" t="s">
        <v>484</v>
      </c>
      <c r="E1502" s="205" t="s">
        <v>487</v>
      </c>
      <c r="F1502" s="207">
        <v>998</v>
      </c>
      <c r="G1502" s="208">
        <v>1692</v>
      </c>
    </row>
    <row r="1503" spans="2:7" x14ac:dyDescent="0.25">
      <c r="B1503" s="211">
        <v>41367</v>
      </c>
      <c r="C1503" s="205" t="s">
        <v>514</v>
      </c>
      <c r="D1503" s="205" t="s">
        <v>493</v>
      </c>
      <c r="E1503" s="205" t="s">
        <v>487</v>
      </c>
      <c r="F1503" s="207">
        <v>6398</v>
      </c>
      <c r="G1503" s="208">
        <v>6842</v>
      </c>
    </row>
    <row r="1504" spans="2:7" x14ac:dyDescent="0.25">
      <c r="B1504" s="211">
        <v>41392</v>
      </c>
      <c r="C1504" s="205" t="s">
        <v>513</v>
      </c>
      <c r="D1504" s="205" t="s">
        <v>490</v>
      </c>
      <c r="E1504" s="205" t="s">
        <v>495</v>
      </c>
      <c r="F1504" s="207">
        <v>3493</v>
      </c>
      <c r="G1504" s="208">
        <v>8123</v>
      </c>
    </row>
    <row r="1505" spans="2:7" x14ac:dyDescent="0.25">
      <c r="B1505" s="211">
        <v>40932</v>
      </c>
      <c r="C1505" s="205" t="s">
        <v>510</v>
      </c>
      <c r="D1505" s="205" t="s">
        <v>488</v>
      </c>
      <c r="E1505" s="205" t="s">
        <v>487</v>
      </c>
      <c r="F1505" s="207">
        <v>1149</v>
      </c>
      <c r="G1505" s="208">
        <v>2672</v>
      </c>
    </row>
    <row r="1506" spans="2:7" x14ac:dyDescent="0.25">
      <c r="B1506" s="211">
        <v>41511</v>
      </c>
      <c r="C1506" s="205" t="s">
        <v>512</v>
      </c>
      <c r="D1506" s="205" t="s">
        <v>486</v>
      </c>
      <c r="E1506" s="205" t="s">
        <v>494</v>
      </c>
      <c r="F1506" s="207">
        <v>8240</v>
      </c>
      <c r="G1506" s="208">
        <v>9364</v>
      </c>
    </row>
    <row r="1507" spans="2:7" x14ac:dyDescent="0.25">
      <c r="B1507" s="211">
        <v>40941</v>
      </c>
      <c r="C1507" s="205" t="s">
        <v>510</v>
      </c>
      <c r="D1507" s="205" t="s">
        <v>488</v>
      </c>
      <c r="E1507" s="205" t="s">
        <v>489</v>
      </c>
      <c r="F1507" s="207">
        <v>3026</v>
      </c>
      <c r="G1507" s="208">
        <v>3236</v>
      </c>
    </row>
    <row r="1508" spans="2:7" x14ac:dyDescent="0.25">
      <c r="B1508" s="211">
        <v>41086</v>
      </c>
      <c r="C1508" s="205" t="s">
        <v>514</v>
      </c>
      <c r="D1508" s="205" t="s">
        <v>490</v>
      </c>
      <c r="E1508" s="205" t="s">
        <v>494</v>
      </c>
      <c r="F1508" s="207">
        <v>6849</v>
      </c>
      <c r="G1508" s="208">
        <v>7783</v>
      </c>
    </row>
    <row r="1509" spans="2:7" x14ac:dyDescent="0.25">
      <c r="B1509" s="211">
        <v>41048</v>
      </c>
      <c r="C1509" s="205" t="s">
        <v>511</v>
      </c>
      <c r="D1509" s="205" t="s">
        <v>491</v>
      </c>
      <c r="E1509" s="205" t="s">
        <v>489</v>
      </c>
      <c r="F1509" s="207">
        <v>1458</v>
      </c>
      <c r="G1509" s="208">
        <v>2651</v>
      </c>
    </row>
    <row r="1510" spans="2:7" x14ac:dyDescent="0.25">
      <c r="B1510" s="211">
        <v>41237</v>
      </c>
      <c r="C1510" s="205" t="s">
        <v>511</v>
      </c>
      <c r="D1510" s="205" t="s">
        <v>491</v>
      </c>
      <c r="E1510" s="205" t="s">
        <v>495</v>
      </c>
      <c r="F1510" s="207">
        <v>3270</v>
      </c>
      <c r="G1510" s="208">
        <v>7604</v>
      </c>
    </row>
    <row r="1511" spans="2:7" x14ac:dyDescent="0.25">
      <c r="B1511" s="211">
        <v>41337</v>
      </c>
      <c r="C1511" s="205" t="s">
        <v>512</v>
      </c>
      <c r="D1511" s="205" t="s">
        <v>490</v>
      </c>
      <c r="E1511" s="205" t="s">
        <v>495</v>
      </c>
      <c r="F1511" s="207">
        <v>361</v>
      </c>
      <c r="G1511" s="208">
        <v>977</v>
      </c>
    </row>
    <row r="1512" spans="2:7" x14ac:dyDescent="0.25">
      <c r="B1512" s="211">
        <v>41520</v>
      </c>
      <c r="C1512" s="205" t="s">
        <v>513</v>
      </c>
      <c r="D1512" s="205" t="s">
        <v>486</v>
      </c>
      <c r="E1512" s="205" t="s">
        <v>495</v>
      </c>
      <c r="F1512" s="207">
        <v>987</v>
      </c>
      <c r="G1512" s="208">
        <v>2193</v>
      </c>
    </row>
    <row r="1513" spans="2:7" x14ac:dyDescent="0.25">
      <c r="B1513" s="211">
        <v>41577</v>
      </c>
      <c r="C1513" s="205" t="s">
        <v>510</v>
      </c>
      <c r="D1513" s="205" t="s">
        <v>490</v>
      </c>
      <c r="E1513" s="205" t="s">
        <v>485</v>
      </c>
      <c r="F1513" s="207">
        <v>4481</v>
      </c>
      <c r="G1513" s="208">
        <v>9958</v>
      </c>
    </row>
    <row r="1514" spans="2:7" x14ac:dyDescent="0.25">
      <c r="B1514" s="211">
        <v>41432</v>
      </c>
      <c r="C1514" s="205" t="s">
        <v>515</v>
      </c>
      <c r="D1514" s="205" t="s">
        <v>484</v>
      </c>
      <c r="E1514" s="205" t="s">
        <v>492</v>
      </c>
      <c r="F1514" s="207">
        <v>305</v>
      </c>
      <c r="G1514" s="208">
        <v>326</v>
      </c>
    </row>
    <row r="1515" spans="2:7" x14ac:dyDescent="0.25">
      <c r="B1515" s="211">
        <v>41202</v>
      </c>
      <c r="C1515" s="205" t="s">
        <v>510</v>
      </c>
      <c r="D1515" s="205" t="s">
        <v>490</v>
      </c>
      <c r="E1515" s="205" t="s">
        <v>489</v>
      </c>
      <c r="F1515" s="207">
        <v>3184</v>
      </c>
      <c r="G1515" s="208">
        <v>7405</v>
      </c>
    </row>
    <row r="1516" spans="2:7" x14ac:dyDescent="0.25">
      <c r="B1516" s="211">
        <v>41332</v>
      </c>
      <c r="C1516" s="205" t="s">
        <v>515</v>
      </c>
      <c r="D1516" s="205" t="s">
        <v>490</v>
      </c>
      <c r="E1516" s="205" t="s">
        <v>485</v>
      </c>
      <c r="F1516" s="207">
        <v>583</v>
      </c>
      <c r="G1516" s="208">
        <v>1355</v>
      </c>
    </row>
    <row r="1517" spans="2:7" x14ac:dyDescent="0.25">
      <c r="B1517" s="211">
        <v>41093</v>
      </c>
      <c r="C1517" s="205" t="s">
        <v>512</v>
      </c>
      <c r="D1517" s="205" t="s">
        <v>486</v>
      </c>
      <c r="E1517" s="205" t="s">
        <v>494</v>
      </c>
      <c r="F1517" s="207">
        <v>1598</v>
      </c>
      <c r="G1517" s="208">
        <v>4319</v>
      </c>
    </row>
    <row r="1518" spans="2:7" x14ac:dyDescent="0.25">
      <c r="B1518" s="211">
        <v>41153</v>
      </c>
      <c r="C1518" s="205" t="s">
        <v>512</v>
      </c>
      <c r="D1518" s="205" t="s">
        <v>493</v>
      </c>
      <c r="E1518" s="205" t="s">
        <v>494</v>
      </c>
      <c r="F1518" s="207">
        <v>747</v>
      </c>
      <c r="G1518" s="208">
        <v>1267</v>
      </c>
    </row>
    <row r="1519" spans="2:7" x14ac:dyDescent="0.25">
      <c r="B1519" s="211">
        <v>41211</v>
      </c>
      <c r="C1519" s="205" t="s">
        <v>510</v>
      </c>
      <c r="D1519" s="205" t="s">
        <v>486</v>
      </c>
      <c r="E1519" s="205" t="s">
        <v>492</v>
      </c>
      <c r="F1519" s="207">
        <v>1713</v>
      </c>
      <c r="G1519" s="208">
        <v>3984</v>
      </c>
    </row>
    <row r="1520" spans="2:7" x14ac:dyDescent="0.25">
      <c r="B1520" s="211">
        <v>40913</v>
      </c>
      <c r="C1520" s="205" t="s">
        <v>511</v>
      </c>
      <c r="D1520" s="205" t="s">
        <v>486</v>
      </c>
      <c r="E1520" s="205" t="s">
        <v>492</v>
      </c>
      <c r="F1520" s="207">
        <v>135</v>
      </c>
      <c r="G1520" s="208">
        <v>301</v>
      </c>
    </row>
    <row r="1521" spans="2:7" x14ac:dyDescent="0.25">
      <c r="B1521" s="211">
        <v>41524</v>
      </c>
      <c r="C1521" s="205" t="s">
        <v>511</v>
      </c>
      <c r="D1521" s="205" t="s">
        <v>484</v>
      </c>
      <c r="E1521" s="205" t="s">
        <v>487</v>
      </c>
      <c r="F1521" s="207">
        <v>1466</v>
      </c>
      <c r="G1521" s="208">
        <v>3258</v>
      </c>
    </row>
    <row r="1522" spans="2:7" x14ac:dyDescent="0.25">
      <c r="B1522" s="211">
        <v>40915</v>
      </c>
      <c r="C1522" s="205" t="s">
        <v>512</v>
      </c>
      <c r="D1522" s="205" t="s">
        <v>491</v>
      </c>
      <c r="E1522" s="205" t="s">
        <v>489</v>
      </c>
      <c r="F1522" s="207">
        <v>2851</v>
      </c>
      <c r="G1522" s="208">
        <v>6336</v>
      </c>
    </row>
    <row r="1523" spans="2:7" x14ac:dyDescent="0.25">
      <c r="B1523" s="211">
        <v>41030</v>
      </c>
      <c r="C1523" s="205" t="s">
        <v>515</v>
      </c>
      <c r="D1523" s="205" t="s">
        <v>490</v>
      </c>
      <c r="E1523" s="205" t="s">
        <v>494</v>
      </c>
      <c r="F1523" s="207">
        <v>5990</v>
      </c>
      <c r="G1523" s="208">
        <v>7987</v>
      </c>
    </row>
    <row r="1524" spans="2:7" x14ac:dyDescent="0.25">
      <c r="B1524" s="211">
        <v>41494</v>
      </c>
      <c r="C1524" s="205" t="s">
        <v>514</v>
      </c>
      <c r="D1524" s="205" t="s">
        <v>488</v>
      </c>
      <c r="E1524" s="205" t="s">
        <v>495</v>
      </c>
      <c r="F1524" s="207">
        <v>5624</v>
      </c>
      <c r="G1524" s="208">
        <v>9532</v>
      </c>
    </row>
    <row r="1525" spans="2:7" x14ac:dyDescent="0.25">
      <c r="B1525" s="211">
        <v>41637</v>
      </c>
      <c r="C1525" s="205" t="s">
        <v>514</v>
      </c>
      <c r="D1525" s="205" t="s">
        <v>484</v>
      </c>
      <c r="E1525" s="205" t="s">
        <v>487</v>
      </c>
      <c r="F1525" s="207">
        <v>3965</v>
      </c>
      <c r="G1525" s="208">
        <v>6835</v>
      </c>
    </row>
    <row r="1526" spans="2:7" x14ac:dyDescent="0.25">
      <c r="B1526" s="211">
        <v>41340</v>
      </c>
      <c r="C1526" s="205" t="s">
        <v>514</v>
      </c>
      <c r="D1526" s="205" t="s">
        <v>484</v>
      </c>
      <c r="E1526" s="205" t="s">
        <v>494</v>
      </c>
      <c r="F1526" s="207">
        <v>2921</v>
      </c>
      <c r="G1526" s="208">
        <v>3895</v>
      </c>
    </row>
    <row r="1527" spans="2:7" x14ac:dyDescent="0.25">
      <c r="B1527" s="211">
        <v>41201</v>
      </c>
      <c r="C1527" s="205" t="s">
        <v>513</v>
      </c>
      <c r="D1527" s="205" t="s">
        <v>486</v>
      </c>
      <c r="E1527" s="205" t="s">
        <v>495</v>
      </c>
      <c r="F1527" s="207">
        <v>1098</v>
      </c>
      <c r="G1527" s="208">
        <v>2553</v>
      </c>
    </row>
    <row r="1528" spans="2:7" x14ac:dyDescent="0.25">
      <c r="B1528" s="211">
        <v>41279</v>
      </c>
      <c r="C1528" s="205" t="s">
        <v>514</v>
      </c>
      <c r="D1528" s="205" t="s">
        <v>493</v>
      </c>
      <c r="E1528" s="205" t="s">
        <v>485</v>
      </c>
      <c r="F1528" s="207">
        <v>219</v>
      </c>
      <c r="G1528" s="208">
        <v>234</v>
      </c>
    </row>
    <row r="1529" spans="2:7" x14ac:dyDescent="0.25">
      <c r="B1529" s="211">
        <v>41122</v>
      </c>
      <c r="C1529" s="205" t="s">
        <v>512</v>
      </c>
      <c r="D1529" s="205" t="s">
        <v>484</v>
      </c>
      <c r="E1529" s="205" t="s">
        <v>494</v>
      </c>
      <c r="F1529" s="207">
        <v>535</v>
      </c>
      <c r="G1529" s="208">
        <v>906</v>
      </c>
    </row>
    <row r="1530" spans="2:7" x14ac:dyDescent="0.25">
      <c r="B1530" s="211">
        <v>41215</v>
      </c>
      <c r="C1530" s="205" t="s">
        <v>515</v>
      </c>
      <c r="D1530" s="205" t="s">
        <v>491</v>
      </c>
      <c r="E1530" s="205" t="s">
        <v>495</v>
      </c>
      <c r="F1530" s="207">
        <v>8312</v>
      </c>
      <c r="G1530" s="208">
        <v>9445</v>
      </c>
    </row>
    <row r="1531" spans="2:7" x14ac:dyDescent="0.25">
      <c r="B1531" s="211">
        <v>41487</v>
      </c>
      <c r="C1531" s="205" t="s">
        <v>510</v>
      </c>
      <c r="D1531" s="205" t="s">
        <v>491</v>
      </c>
      <c r="E1531" s="205" t="s">
        <v>487</v>
      </c>
      <c r="F1531" s="207">
        <v>295</v>
      </c>
      <c r="G1531" s="208">
        <v>537</v>
      </c>
    </row>
    <row r="1532" spans="2:7" x14ac:dyDescent="0.25">
      <c r="B1532" s="211">
        <v>40978</v>
      </c>
      <c r="C1532" s="205" t="s">
        <v>512</v>
      </c>
      <c r="D1532" s="205" t="s">
        <v>490</v>
      </c>
      <c r="E1532" s="205" t="s">
        <v>495</v>
      </c>
      <c r="F1532" s="207">
        <v>4378</v>
      </c>
      <c r="G1532" s="208">
        <v>4683</v>
      </c>
    </row>
    <row r="1533" spans="2:7" x14ac:dyDescent="0.25">
      <c r="B1533" s="211">
        <v>41359</v>
      </c>
      <c r="C1533" s="205" t="s">
        <v>513</v>
      </c>
      <c r="D1533" s="205" t="s">
        <v>488</v>
      </c>
      <c r="E1533" s="205" t="s">
        <v>489</v>
      </c>
      <c r="F1533" s="207">
        <v>6044</v>
      </c>
      <c r="G1533" s="208">
        <v>8058</v>
      </c>
    </row>
    <row r="1534" spans="2:7" x14ac:dyDescent="0.25">
      <c r="B1534" s="211">
        <v>40938</v>
      </c>
      <c r="C1534" s="205" t="s">
        <v>512</v>
      </c>
      <c r="D1534" s="205" t="s">
        <v>488</v>
      </c>
      <c r="E1534" s="205" t="s">
        <v>487</v>
      </c>
      <c r="F1534" s="207">
        <v>1615</v>
      </c>
      <c r="G1534" s="208">
        <v>2375</v>
      </c>
    </row>
    <row r="1535" spans="2:7" x14ac:dyDescent="0.25">
      <c r="B1535" s="211">
        <v>41068</v>
      </c>
      <c r="C1535" s="205" t="s">
        <v>512</v>
      </c>
      <c r="D1535" s="205" t="s">
        <v>490</v>
      </c>
      <c r="E1535" s="205" t="s">
        <v>485</v>
      </c>
      <c r="F1535" s="207">
        <v>2426</v>
      </c>
      <c r="G1535" s="208">
        <v>5392</v>
      </c>
    </row>
    <row r="1536" spans="2:7" x14ac:dyDescent="0.25">
      <c r="B1536" s="211">
        <v>41285</v>
      </c>
      <c r="C1536" s="205" t="s">
        <v>512</v>
      </c>
      <c r="D1536" s="205" t="s">
        <v>491</v>
      </c>
      <c r="E1536" s="205" t="s">
        <v>495</v>
      </c>
      <c r="F1536" s="207">
        <v>351</v>
      </c>
      <c r="G1536" s="208">
        <v>638</v>
      </c>
    </row>
    <row r="1537" spans="2:7" x14ac:dyDescent="0.25">
      <c r="B1537" s="211">
        <v>41121</v>
      </c>
      <c r="C1537" s="205" t="s">
        <v>514</v>
      </c>
      <c r="D1537" s="205" t="s">
        <v>484</v>
      </c>
      <c r="E1537" s="205" t="s">
        <v>487</v>
      </c>
      <c r="F1537" s="207">
        <v>5937</v>
      </c>
      <c r="G1537" s="208">
        <v>8731</v>
      </c>
    </row>
    <row r="1538" spans="2:7" x14ac:dyDescent="0.25">
      <c r="B1538" s="211">
        <v>41058</v>
      </c>
      <c r="C1538" s="205" t="s">
        <v>512</v>
      </c>
      <c r="D1538" s="205" t="s">
        <v>493</v>
      </c>
      <c r="E1538" s="205" t="s">
        <v>489</v>
      </c>
      <c r="F1538" s="207">
        <v>3938</v>
      </c>
      <c r="G1538" s="208">
        <v>4212</v>
      </c>
    </row>
    <row r="1539" spans="2:7" x14ac:dyDescent="0.25">
      <c r="B1539" s="211">
        <v>41079</v>
      </c>
      <c r="C1539" s="205" t="s">
        <v>512</v>
      </c>
      <c r="D1539" s="205" t="s">
        <v>490</v>
      </c>
      <c r="E1539" s="205" t="s">
        <v>485</v>
      </c>
      <c r="F1539" s="207">
        <v>4612</v>
      </c>
      <c r="G1539" s="208">
        <v>8385</v>
      </c>
    </row>
    <row r="1540" spans="2:7" x14ac:dyDescent="0.25">
      <c r="B1540" s="211">
        <v>41268</v>
      </c>
      <c r="C1540" s="205" t="s">
        <v>511</v>
      </c>
      <c r="D1540" s="205" t="s">
        <v>484</v>
      </c>
      <c r="E1540" s="205" t="s">
        <v>495</v>
      </c>
      <c r="F1540" s="207">
        <v>2637</v>
      </c>
      <c r="G1540" s="208">
        <v>5859</v>
      </c>
    </row>
    <row r="1541" spans="2:7" x14ac:dyDescent="0.25">
      <c r="B1541" s="211">
        <v>41434</v>
      </c>
      <c r="C1541" s="205" t="s">
        <v>511</v>
      </c>
      <c r="D1541" s="205" t="s">
        <v>488</v>
      </c>
      <c r="E1541" s="205" t="s">
        <v>485</v>
      </c>
      <c r="F1541" s="207">
        <v>4427</v>
      </c>
      <c r="G1541" s="208">
        <v>7503</v>
      </c>
    </row>
    <row r="1542" spans="2:7" x14ac:dyDescent="0.25">
      <c r="B1542" s="211">
        <v>41436</v>
      </c>
      <c r="C1542" s="205" t="s">
        <v>510</v>
      </c>
      <c r="D1542" s="205" t="s">
        <v>491</v>
      </c>
      <c r="E1542" s="205" t="s">
        <v>489</v>
      </c>
      <c r="F1542" s="207">
        <v>3079</v>
      </c>
      <c r="G1542" s="208">
        <v>6842</v>
      </c>
    </row>
    <row r="1543" spans="2:7" x14ac:dyDescent="0.25">
      <c r="B1543" s="211">
        <v>41412</v>
      </c>
      <c r="C1543" s="205" t="s">
        <v>511</v>
      </c>
      <c r="D1543" s="205" t="s">
        <v>488</v>
      </c>
      <c r="E1543" s="205" t="s">
        <v>485</v>
      </c>
      <c r="F1543" s="207">
        <v>3490</v>
      </c>
      <c r="G1543" s="208">
        <v>4653</v>
      </c>
    </row>
    <row r="1544" spans="2:7" x14ac:dyDescent="0.25">
      <c r="B1544" s="211">
        <v>41394</v>
      </c>
      <c r="C1544" s="205" t="s">
        <v>512</v>
      </c>
      <c r="D1544" s="205" t="s">
        <v>491</v>
      </c>
      <c r="E1544" s="205" t="s">
        <v>487</v>
      </c>
      <c r="F1544" s="207">
        <v>730</v>
      </c>
      <c r="G1544" s="208">
        <v>974</v>
      </c>
    </row>
    <row r="1545" spans="2:7" x14ac:dyDescent="0.25">
      <c r="B1545" s="211">
        <v>41364</v>
      </c>
      <c r="C1545" s="205" t="s">
        <v>510</v>
      </c>
      <c r="D1545" s="205" t="s">
        <v>490</v>
      </c>
      <c r="E1545" s="205" t="s">
        <v>485</v>
      </c>
      <c r="F1545" s="207">
        <v>4454</v>
      </c>
      <c r="G1545" s="208">
        <v>5939</v>
      </c>
    </row>
    <row r="1546" spans="2:7" x14ac:dyDescent="0.25">
      <c r="B1546" s="211">
        <v>41240</v>
      </c>
      <c r="C1546" s="205" t="s">
        <v>514</v>
      </c>
      <c r="D1546" s="205" t="s">
        <v>491</v>
      </c>
      <c r="E1546" s="205" t="s">
        <v>492</v>
      </c>
      <c r="F1546" s="207">
        <v>2595</v>
      </c>
      <c r="G1546" s="208">
        <v>2776</v>
      </c>
    </row>
    <row r="1547" spans="2:7" x14ac:dyDescent="0.25">
      <c r="B1547" s="211">
        <v>41442</v>
      </c>
      <c r="C1547" s="205" t="s">
        <v>510</v>
      </c>
      <c r="D1547" s="205" t="s">
        <v>493</v>
      </c>
      <c r="E1547" s="205" t="s">
        <v>495</v>
      </c>
      <c r="F1547" s="207">
        <v>6311</v>
      </c>
      <c r="G1547" s="208">
        <v>9281</v>
      </c>
    </row>
    <row r="1548" spans="2:7" x14ac:dyDescent="0.25">
      <c r="B1548" s="211">
        <v>41612</v>
      </c>
      <c r="C1548" s="205" t="s">
        <v>512</v>
      </c>
      <c r="D1548" s="205" t="s">
        <v>486</v>
      </c>
      <c r="E1548" s="205" t="s">
        <v>494</v>
      </c>
      <c r="F1548" s="207">
        <v>2971</v>
      </c>
      <c r="G1548" s="208">
        <v>4369</v>
      </c>
    </row>
    <row r="1549" spans="2:7" x14ac:dyDescent="0.25">
      <c r="B1549" s="211">
        <v>41312</v>
      </c>
      <c r="C1549" s="205" t="s">
        <v>513</v>
      </c>
      <c r="D1549" s="205" t="s">
        <v>488</v>
      </c>
      <c r="E1549" s="205" t="s">
        <v>485</v>
      </c>
      <c r="F1549" s="207">
        <v>4088</v>
      </c>
      <c r="G1549" s="208">
        <v>7048</v>
      </c>
    </row>
    <row r="1550" spans="2:7" x14ac:dyDescent="0.25">
      <c r="B1550" s="211">
        <v>41629</v>
      </c>
      <c r="C1550" s="205" t="s">
        <v>512</v>
      </c>
      <c r="D1550" s="205" t="s">
        <v>484</v>
      </c>
      <c r="E1550" s="205" t="s">
        <v>495</v>
      </c>
      <c r="F1550" s="207">
        <v>189</v>
      </c>
      <c r="G1550" s="208">
        <v>512</v>
      </c>
    </row>
    <row r="1551" spans="2:7" x14ac:dyDescent="0.25">
      <c r="B1551" s="211">
        <v>41504</v>
      </c>
      <c r="C1551" s="205" t="s">
        <v>514</v>
      </c>
      <c r="D1551" s="205" t="s">
        <v>484</v>
      </c>
      <c r="E1551" s="205" t="s">
        <v>485</v>
      </c>
      <c r="F1551" s="207">
        <v>3171</v>
      </c>
      <c r="G1551" s="208">
        <v>4227</v>
      </c>
    </row>
    <row r="1552" spans="2:7" x14ac:dyDescent="0.25">
      <c r="B1552" s="211">
        <v>41037</v>
      </c>
      <c r="C1552" s="205" t="s">
        <v>510</v>
      </c>
      <c r="D1552" s="205" t="s">
        <v>490</v>
      </c>
      <c r="E1552" s="205" t="s">
        <v>489</v>
      </c>
      <c r="F1552" s="207">
        <v>4109</v>
      </c>
      <c r="G1552" s="208">
        <v>9556</v>
      </c>
    </row>
    <row r="1553" spans="2:7" x14ac:dyDescent="0.25">
      <c r="B1553" s="211">
        <v>41446</v>
      </c>
      <c r="C1553" s="205" t="s">
        <v>513</v>
      </c>
      <c r="D1553" s="205" t="s">
        <v>490</v>
      </c>
      <c r="E1553" s="205" t="s">
        <v>494</v>
      </c>
      <c r="F1553" s="207">
        <v>8556</v>
      </c>
      <c r="G1553" s="208">
        <v>9151</v>
      </c>
    </row>
    <row r="1554" spans="2:7" x14ac:dyDescent="0.25">
      <c r="B1554" s="211">
        <v>41033</v>
      </c>
      <c r="C1554" s="205" t="s">
        <v>511</v>
      </c>
      <c r="D1554" s="205" t="s">
        <v>491</v>
      </c>
      <c r="E1554" s="205" t="s">
        <v>492</v>
      </c>
      <c r="F1554" s="207">
        <v>1018</v>
      </c>
      <c r="G1554" s="208">
        <v>1852</v>
      </c>
    </row>
    <row r="1555" spans="2:7" x14ac:dyDescent="0.25">
      <c r="B1555" s="211">
        <v>41559</v>
      </c>
      <c r="C1555" s="205" t="s">
        <v>511</v>
      </c>
      <c r="D1555" s="205" t="s">
        <v>488</v>
      </c>
      <c r="E1555" s="205" t="s">
        <v>495</v>
      </c>
      <c r="F1555" s="207">
        <v>7134</v>
      </c>
      <c r="G1555" s="208">
        <v>9512</v>
      </c>
    </row>
    <row r="1556" spans="2:7" x14ac:dyDescent="0.25">
      <c r="B1556" s="211">
        <v>41329</v>
      </c>
      <c r="C1556" s="205" t="s">
        <v>515</v>
      </c>
      <c r="D1556" s="205" t="s">
        <v>493</v>
      </c>
      <c r="E1556" s="205" t="s">
        <v>492</v>
      </c>
      <c r="F1556" s="207">
        <v>1637</v>
      </c>
      <c r="G1556" s="208">
        <v>4424</v>
      </c>
    </row>
    <row r="1557" spans="2:7" x14ac:dyDescent="0.25">
      <c r="B1557" s="211">
        <v>41338</v>
      </c>
      <c r="C1557" s="205" t="s">
        <v>514</v>
      </c>
      <c r="D1557" s="205" t="s">
        <v>488</v>
      </c>
      <c r="E1557" s="205" t="s">
        <v>487</v>
      </c>
      <c r="F1557" s="207">
        <v>4803</v>
      </c>
      <c r="G1557" s="208">
        <v>8281</v>
      </c>
    </row>
    <row r="1558" spans="2:7" x14ac:dyDescent="0.25">
      <c r="B1558" s="211">
        <v>40945</v>
      </c>
      <c r="C1558" s="205" t="s">
        <v>511</v>
      </c>
      <c r="D1558" s="205" t="s">
        <v>486</v>
      </c>
      <c r="E1558" s="205" t="s">
        <v>492</v>
      </c>
      <c r="F1558" s="207">
        <v>5322</v>
      </c>
      <c r="G1558" s="208">
        <v>7827</v>
      </c>
    </row>
    <row r="1559" spans="2:7" x14ac:dyDescent="0.25">
      <c r="B1559" s="211">
        <v>41127</v>
      </c>
      <c r="C1559" s="205" t="s">
        <v>513</v>
      </c>
      <c r="D1559" s="205" t="s">
        <v>488</v>
      </c>
      <c r="E1559" s="205" t="s">
        <v>495</v>
      </c>
      <c r="F1559" s="207">
        <v>1600</v>
      </c>
      <c r="G1559" s="208">
        <v>1819</v>
      </c>
    </row>
    <row r="1560" spans="2:7" x14ac:dyDescent="0.25">
      <c r="B1560" s="211">
        <v>41338</v>
      </c>
      <c r="C1560" s="205" t="s">
        <v>510</v>
      </c>
      <c r="D1560" s="205" t="s">
        <v>490</v>
      </c>
      <c r="E1560" s="205" t="s">
        <v>492</v>
      </c>
      <c r="F1560" s="207">
        <v>1032</v>
      </c>
      <c r="G1560" s="208">
        <v>2790</v>
      </c>
    </row>
    <row r="1561" spans="2:7" x14ac:dyDescent="0.25">
      <c r="B1561" s="211">
        <v>41004</v>
      </c>
      <c r="C1561" s="205" t="s">
        <v>512</v>
      </c>
      <c r="D1561" s="205" t="s">
        <v>486</v>
      </c>
      <c r="E1561" s="205" t="s">
        <v>485</v>
      </c>
      <c r="F1561" s="207">
        <v>1451</v>
      </c>
      <c r="G1561" s="208">
        <v>3922</v>
      </c>
    </row>
    <row r="1562" spans="2:7" x14ac:dyDescent="0.25">
      <c r="B1562" s="211">
        <v>41504</v>
      </c>
      <c r="C1562" s="205" t="s">
        <v>515</v>
      </c>
      <c r="D1562" s="205" t="s">
        <v>488</v>
      </c>
      <c r="E1562" s="205" t="s">
        <v>485</v>
      </c>
      <c r="F1562" s="207">
        <v>2575</v>
      </c>
      <c r="G1562" s="208">
        <v>4682</v>
      </c>
    </row>
    <row r="1563" spans="2:7" x14ac:dyDescent="0.25">
      <c r="B1563" s="211">
        <v>40927</v>
      </c>
      <c r="C1563" s="205" t="s">
        <v>510</v>
      </c>
      <c r="D1563" s="205" t="s">
        <v>491</v>
      </c>
      <c r="E1563" s="205" t="s">
        <v>487</v>
      </c>
      <c r="F1563" s="207">
        <v>5359</v>
      </c>
      <c r="G1563" s="208">
        <v>7881</v>
      </c>
    </row>
    <row r="1564" spans="2:7" x14ac:dyDescent="0.25">
      <c r="B1564" s="211">
        <v>41637</v>
      </c>
      <c r="C1564" s="205" t="s">
        <v>510</v>
      </c>
      <c r="D1564" s="205" t="s">
        <v>488</v>
      </c>
      <c r="E1564" s="205" t="s">
        <v>489</v>
      </c>
      <c r="F1564" s="207">
        <v>1777</v>
      </c>
      <c r="G1564" s="208">
        <v>4802</v>
      </c>
    </row>
    <row r="1565" spans="2:7" x14ac:dyDescent="0.25">
      <c r="B1565" s="211">
        <v>41247</v>
      </c>
      <c r="C1565" s="205" t="s">
        <v>513</v>
      </c>
      <c r="D1565" s="205" t="s">
        <v>486</v>
      </c>
      <c r="E1565" s="205" t="s">
        <v>495</v>
      </c>
      <c r="F1565" s="207">
        <v>5054</v>
      </c>
      <c r="G1565" s="208">
        <v>5405</v>
      </c>
    </row>
    <row r="1566" spans="2:7" x14ac:dyDescent="0.25">
      <c r="B1566" s="211">
        <v>41318</v>
      </c>
      <c r="C1566" s="205" t="s">
        <v>511</v>
      </c>
      <c r="D1566" s="205" t="s">
        <v>488</v>
      </c>
      <c r="E1566" s="205" t="s">
        <v>495</v>
      </c>
      <c r="F1566" s="207">
        <v>5857</v>
      </c>
      <c r="G1566" s="208">
        <v>8613</v>
      </c>
    </row>
    <row r="1567" spans="2:7" x14ac:dyDescent="0.25">
      <c r="B1567" s="211">
        <v>41315</v>
      </c>
      <c r="C1567" s="205" t="s">
        <v>515</v>
      </c>
      <c r="D1567" s="205" t="s">
        <v>493</v>
      </c>
      <c r="E1567" s="205" t="s">
        <v>485</v>
      </c>
      <c r="F1567" s="207">
        <v>1023</v>
      </c>
      <c r="G1567" s="208">
        <v>2273</v>
      </c>
    </row>
    <row r="1568" spans="2:7" x14ac:dyDescent="0.25">
      <c r="B1568" s="211">
        <v>40959</v>
      </c>
      <c r="C1568" s="205" t="s">
        <v>513</v>
      </c>
      <c r="D1568" s="205" t="s">
        <v>486</v>
      </c>
      <c r="E1568" s="205" t="s">
        <v>485</v>
      </c>
      <c r="F1568" s="207">
        <v>4808</v>
      </c>
      <c r="G1568" s="208">
        <v>8290</v>
      </c>
    </row>
    <row r="1569" spans="2:7" x14ac:dyDescent="0.25">
      <c r="B1569" s="211">
        <v>41255</v>
      </c>
      <c r="C1569" s="205" t="s">
        <v>513</v>
      </c>
      <c r="D1569" s="205" t="s">
        <v>486</v>
      </c>
      <c r="E1569" s="205" t="s">
        <v>492</v>
      </c>
      <c r="F1569" s="207">
        <v>2005</v>
      </c>
      <c r="G1569" s="208">
        <v>5419</v>
      </c>
    </row>
    <row r="1570" spans="2:7" x14ac:dyDescent="0.25">
      <c r="B1570" s="211">
        <v>41555</v>
      </c>
      <c r="C1570" s="205" t="s">
        <v>510</v>
      </c>
      <c r="D1570" s="205" t="s">
        <v>488</v>
      </c>
      <c r="E1570" s="205" t="s">
        <v>495</v>
      </c>
      <c r="F1570" s="207">
        <v>2841</v>
      </c>
      <c r="G1570" s="208">
        <v>4815</v>
      </c>
    </row>
    <row r="1571" spans="2:7" x14ac:dyDescent="0.25">
      <c r="B1571" s="211">
        <v>41214</v>
      </c>
      <c r="C1571" s="205" t="s">
        <v>511</v>
      </c>
      <c r="D1571" s="205" t="s">
        <v>491</v>
      </c>
      <c r="E1571" s="205" t="s">
        <v>492</v>
      </c>
      <c r="F1571" s="207">
        <v>1284</v>
      </c>
      <c r="G1571" s="208">
        <v>1373</v>
      </c>
    </row>
    <row r="1572" spans="2:7" x14ac:dyDescent="0.25">
      <c r="B1572" s="211">
        <v>41281</v>
      </c>
      <c r="C1572" s="205" t="s">
        <v>512</v>
      </c>
      <c r="D1572" s="205" t="s">
        <v>490</v>
      </c>
      <c r="E1572" s="205" t="s">
        <v>495</v>
      </c>
      <c r="F1572" s="207">
        <v>2486</v>
      </c>
      <c r="G1572" s="208">
        <v>6720</v>
      </c>
    </row>
    <row r="1573" spans="2:7" x14ac:dyDescent="0.25">
      <c r="B1573" s="211">
        <v>41035</v>
      </c>
      <c r="C1573" s="205" t="s">
        <v>514</v>
      </c>
      <c r="D1573" s="205" t="s">
        <v>491</v>
      </c>
      <c r="E1573" s="205" t="s">
        <v>485</v>
      </c>
      <c r="F1573" s="207">
        <v>3438</v>
      </c>
      <c r="G1573" s="208">
        <v>3677</v>
      </c>
    </row>
    <row r="1574" spans="2:7" x14ac:dyDescent="0.25">
      <c r="B1574" s="211">
        <v>41094</v>
      </c>
      <c r="C1574" s="205" t="s">
        <v>514</v>
      </c>
      <c r="D1574" s="205" t="s">
        <v>491</v>
      </c>
      <c r="E1574" s="205" t="s">
        <v>495</v>
      </c>
      <c r="F1574" s="207">
        <v>6603</v>
      </c>
      <c r="G1574" s="208">
        <v>8805</v>
      </c>
    </row>
    <row r="1575" spans="2:7" x14ac:dyDescent="0.25">
      <c r="B1575" s="211">
        <v>41107</v>
      </c>
      <c r="C1575" s="205" t="s">
        <v>515</v>
      </c>
      <c r="D1575" s="205" t="s">
        <v>491</v>
      </c>
      <c r="E1575" s="205" t="s">
        <v>492</v>
      </c>
      <c r="F1575" s="207">
        <v>246</v>
      </c>
      <c r="G1575" s="208">
        <v>328</v>
      </c>
    </row>
    <row r="1576" spans="2:7" x14ac:dyDescent="0.25">
      <c r="B1576" s="211">
        <v>41309</v>
      </c>
      <c r="C1576" s="205" t="s">
        <v>514</v>
      </c>
      <c r="D1576" s="205" t="s">
        <v>491</v>
      </c>
      <c r="E1576" s="205" t="s">
        <v>495</v>
      </c>
      <c r="F1576" s="207">
        <v>3381</v>
      </c>
      <c r="G1576" s="208">
        <v>9139</v>
      </c>
    </row>
    <row r="1577" spans="2:7" x14ac:dyDescent="0.25">
      <c r="B1577" s="211">
        <v>41456</v>
      </c>
      <c r="C1577" s="205" t="s">
        <v>515</v>
      </c>
      <c r="D1577" s="205" t="s">
        <v>486</v>
      </c>
      <c r="E1577" s="205" t="s">
        <v>495</v>
      </c>
      <c r="F1577" s="207">
        <v>7429</v>
      </c>
      <c r="G1577" s="208">
        <v>8442</v>
      </c>
    </row>
    <row r="1578" spans="2:7" x14ac:dyDescent="0.25">
      <c r="B1578" s="211">
        <v>41412</v>
      </c>
      <c r="C1578" s="205" t="s">
        <v>513</v>
      </c>
      <c r="D1578" s="205" t="s">
        <v>490</v>
      </c>
      <c r="E1578" s="205" t="s">
        <v>485</v>
      </c>
      <c r="F1578" s="207">
        <v>3731</v>
      </c>
      <c r="G1578" s="208">
        <v>8291</v>
      </c>
    </row>
    <row r="1579" spans="2:7" x14ac:dyDescent="0.25">
      <c r="B1579" s="211">
        <v>41052</v>
      </c>
      <c r="C1579" s="205" t="s">
        <v>514</v>
      </c>
      <c r="D1579" s="205" t="s">
        <v>490</v>
      </c>
      <c r="E1579" s="205" t="s">
        <v>492</v>
      </c>
      <c r="F1579" s="207">
        <v>6768</v>
      </c>
      <c r="G1579" s="208">
        <v>7690</v>
      </c>
    </row>
    <row r="1580" spans="2:7" x14ac:dyDescent="0.25">
      <c r="B1580" s="211">
        <v>41260</v>
      </c>
      <c r="C1580" s="205" t="s">
        <v>514</v>
      </c>
      <c r="D1580" s="205" t="s">
        <v>493</v>
      </c>
      <c r="E1580" s="205" t="s">
        <v>492</v>
      </c>
      <c r="F1580" s="207">
        <v>1496</v>
      </c>
      <c r="G1580" s="208">
        <v>1700</v>
      </c>
    </row>
    <row r="1581" spans="2:7" x14ac:dyDescent="0.25">
      <c r="B1581" s="211">
        <v>41262</v>
      </c>
      <c r="C1581" s="205" t="s">
        <v>515</v>
      </c>
      <c r="D1581" s="205" t="s">
        <v>490</v>
      </c>
      <c r="E1581" s="205" t="s">
        <v>495</v>
      </c>
      <c r="F1581" s="207">
        <v>2986</v>
      </c>
      <c r="G1581" s="208">
        <v>4392</v>
      </c>
    </row>
    <row r="1582" spans="2:7" x14ac:dyDescent="0.25">
      <c r="B1582" s="211">
        <v>41339</v>
      </c>
      <c r="C1582" s="205" t="s">
        <v>513</v>
      </c>
      <c r="D1582" s="205" t="s">
        <v>490</v>
      </c>
      <c r="E1582" s="205" t="s">
        <v>485</v>
      </c>
      <c r="F1582" s="207">
        <v>4512</v>
      </c>
      <c r="G1582" s="208">
        <v>5128</v>
      </c>
    </row>
    <row r="1583" spans="2:7" x14ac:dyDescent="0.25">
      <c r="B1583" s="211">
        <v>41014</v>
      </c>
      <c r="C1583" s="205" t="s">
        <v>513</v>
      </c>
      <c r="D1583" s="205" t="s">
        <v>488</v>
      </c>
      <c r="E1583" s="205" t="s">
        <v>487</v>
      </c>
      <c r="F1583" s="207">
        <v>1336</v>
      </c>
      <c r="G1583" s="208">
        <v>2969</v>
      </c>
    </row>
    <row r="1584" spans="2:7" x14ac:dyDescent="0.25">
      <c r="B1584" s="211">
        <v>41336</v>
      </c>
      <c r="C1584" s="205" t="s">
        <v>512</v>
      </c>
      <c r="D1584" s="205" t="s">
        <v>490</v>
      </c>
      <c r="E1584" s="205" t="s">
        <v>487</v>
      </c>
      <c r="F1584" s="207">
        <v>5972</v>
      </c>
      <c r="G1584" s="208">
        <v>7962</v>
      </c>
    </row>
    <row r="1585" spans="2:7" x14ac:dyDescent="0.25">
      <c r="B1585" s="211">
        <v>41092</v>
      </c>
      <c r="C1585" s="205" t="s">
        <v>513</v>
      </c>
      <c r="D1585" s="205" t="s">
        <v>486</v>
      </c>
      <c r="E1585" s="205" t="s">
        <v>489</v>
      </c>
      <c r="F1585" s="207">
        <v>4467</v>
      </c>
      <c r="G1585" s="208">
        <v>8123</v>
      </c>
    </row>
    <row r="1586" spans="2:7" x14ac:dyDescent="0.25">
      <c r="B1586" s="211">
        <v>41316</v>
      </c>
      <c r="C1586" s="205" t="s">
        <v>513</v>
      </c>
      <c r="D1586" s="205" t="s">
        <v>493</v>
      </c>
      <c r="E1586" s="205" t="s">
        <v>487</v>
      </c>
      <c r="F1586" s="207">
        <v>2571</v>
      </c>
      <c r="G1586" s="208">
        <v>3780</v>
      </c>
    </row>
    <row r="1587" spans="2:7" x14ac:dyDescent="0.25">
      <c r="B1587" s="211">
        <v>41280</v>
      </c>
      <c r="C1587" s="205" t="s">
        <v>513</v>
      </c>
      <c r="D1587" s="205" t="s">
        <v>484</v>
      </c>
      <c r="E1587" s="205" t="s">
        <v>492</v>
      </c>
      <c r="F1587" s="207">
        <v>124</v>
      </c>
      <c r="G1587" s="208">
        <v>226</v>
      </c>
    </row>
    <row r="1588" spans="2:7" x14ac:dyDescent="0.25">
      <c r="B1588" s="211">
        <v>41358</v>
      </c>
      <c r="C1588" s="205" t="s">
        <v>511</v>
      </c>
      <c r="D1588" s="205" t="s">
        <v>486</v>
      </c>
      <c r="E1588" s="205" t="s">
        <v>495</v>
      </c>
      <c r="F1588" s="207">
        <v>1045</v>
      </c>
      <c r="G1588" s="208">
        <v>1900</v>
      </c>
    </row>
    <row r="1589" spans="2:7" x14ac:dyDescent="0.25">
      <c r="B1589" s="211">
        <v>40912</v>
      </c>
      <c r="C1589" s="205" t="s">
        <v>514</v>
      </c>
      <c r="D1589" s="205" t="s">
        <v>491</v>
      </c>
      <c r="E1589" s="205" t="s">
        <v>489</v>
      </c>
      <c r="F1589" s="207">
        <v>2682</v>
      </c>
      <c r="G1589" s="208">
        <v>4624</v>
      </c>
    </row>
    <row r="1590" spans="2:7" x14ac:dyDescent="0.25">
      <c r="B1590" s="211">
        <v>41079</v>
      </c>
      <c r="C1590" s="205" t="s">
        <v>514</v>
      </c>
      <c r="D1590" s="205" t="s">
        <v>493</v>
      </c>
      <c r="E1590" s="205" t="s">
        <v>492</v>
      </c>
      <c r="F1590" s="207">
        <v>122</v>
      </c>
      <c r="G1590" s="208">
        <v>271</v>
      </c>
    </row>
    <row r="1591" spans="2:7" x14ac:dyDescent="0.25">
      <c r="B1591" s="211">
        <v>40969</v>
      </c>
      <c r="C1591" s="205" t="s">
        <v>510</v>
      </c>
      <c r="D1591" s="205" t="s">
        <v>493</v>
      </c>
      <c r="E1591" s="205" t="s">
        <v>492</v>
      </c>
      <c r="F1591" s="207">
        <v>4976</v>
      </c>
      <c r="G1591" s="208">
        <v>7318</v>
      </c>
    </row>
    <row r="1592" spans="2:7" x14ac:dyDescent="0.25">
      <c r="B1592" s="211">
        <v>40916</v>
      </c>
      <c r="C1592" s="205" t="s">
        <v>515</v>
      </c>
      <c r="D1592" s="205" t="s">
        <v>488</v>
      </c>
      <c r="E1592" s="205" t="s">
        <v>495</v>
      </c>
      <c r="F1592" s="207">
        <v>1202</v>
      </c>
      <c r="G1592" s="208">
        <v>2795</v>
      </c>
    </row>
    <row r="1593" spans="2:7" x14ac:dyDescent="0.25">
      <c r="B1593" s="211">
        <v>41194</v>
      </c>
      <c r="C1593" s="205" t="s">
        <v>515</v>
      </c>
      <c r="D1593" s="205" t="s">
        <v>493</v>
      </c>
      <c r="E1593" s="205" t="s">
        <v>492</v>
      </c>
      <c r="F1593" s="207">
        <v>2274</v>
      </c>
      <c r="G1593" s="208">
        <v>3921</v>
      </c>
    </row>
    <row r="1594" spans="2:7" x14ac:dyDescent="0.25">
      <c r="B1594" s="211">
        <v>41439</v>
      </c>
      <c r="C1594" s="205" t="s">
        <v>512</v>
      </c>
      <c r="D1594" s="205" t="s">
        <v>493</v>
      </c>
      <c r="E1594" s="205" t="s">
        <v>487</v>
      </c>
      <c r="F1594" s="207">
        <v>2315</v>
      </c>
      <c r="G1594" s="208">
        <v>3405</v>
      </c>
    </row>
    <row r="1595" spans="2:7" x14ac:dyDescent="0.25">
      <c r="B1595" s="211">
        <v>41280</v>
      </c>
      <c r="C1595" s="205" t="s">
        <v>512</v>
      </c>
      <c r="D1595" s="205" t="s">
        <v>491</v>
      </c>
      <c r="E1595" s="205" t="s">
        <v>495</v>
      </c>
      <c r="F1595" s="207">
        <v>3371</v>
      </c>
      <c r="G1595" s="208">
        <v>6129</v>
      </c>
    </row>
    <row r="1596" spans="2:7" x14ac:dyDescent="0.25">
      <c r="B1596" s="211">
        <v>40967</v>
      </c>
      <c r="C1596" s="205" t="s">
        <v>514</v>
      </c>
      <c r="D1596" s="205" t="s">
        <v>490</v>
      </c>
      <c r="E1596" s="205" t="s">
        <v>494</v>
      </c>
      <c r="F1596" s="207">
        <v>126</v>
      </c>
      <c r="G1596" s="208">
        <v>340</v>
      </c>
    </row>
    <row r="1597" spans="2:7" x14ac:dyDescent="0.25">
      <c r="B1597" s="211">
        <v>41451</v>
      </c>
      <c r="C1597" s="205" t="s">
        <v>512</v>
      </c>
      <c r="D1597" s="205" t="s">
        <v>484</v>
      </c>
      <c r="E1597" s="205" t="s">
        <v>492</v>
      </c>
      <c r="F1597" s="207">
        <v>3712</v>
      </c>
      <c r="G1597" s="208">
        <v>6292</v>
      </c>
    </row>
    <row r="1598" spans="2:7" x14ac:dyDescent="0.25">
      <c r="B1598" s="211">
        <v>41495</v>
      </c>
      <c r="C1598" s="205" t="s">
        <v>515</v>
      </c>
      <c r="D1598" s="205" t="s">
        <v>491</v>
      </c>
      <c r="E1598" s="205" t="s">
        <v>487</v>
      </c>
      <c r="F1598" s="207">
        <v>1327</v>
      </c>
      <c r="G1598" s="208">
        <v>3587</v>
      </c>
    </row>
    <row r="1599" spans="2:7" x14ac:dyDescent="0.25">
      <c r="B1599" s="211">
        <v>41442</v>
      </c>
      <c r="C1599" s="205" t="s">
        <v>513</v>
      </c>
      <c r="D1599" s="205" t="s">
        <v>484</v>
      </c>
      <c r="E1599" s="205" t="s">
        <v>487</v>
      </c>
      <c r="F1599" s="207">
        <v>2181</v>
      </c>
      <c r="G1599" s="208">
        <v>4847</v>
      </c>
    </row>
    <row r="1600" spans="2:7" x14ac:dyDescent="0.25">
      <c r="B1600" s="211">
        <v>41397</v>
      </c>
      <c r="C1600" s="205" t="s">
        <v>510</v>
      </c>
      <c r="D1600" s="205" t="s">
        <v>493</v>
      </c>
      <c r="E1600" s="205" t="s">
        <v>494</v>
      </c>
      <c r="F1600" s="207">
        <v>4847</v>
      </c>
      <c r="G1600" s="208">
        <v>5184</v>
      </c>
    </row>
    <row r="1601" spans="2:7" x14ac:dyDescent="0.25">
      <c r="B1601" s="211">
        <v>40998</v>
      </c>
      <c r="C1601" s="205" t="s">
        <v>514</v>
      </c>
      <c r="D1601" s="205" t="s">
        <v>486</v>
      </c>
      <c r="E1601" s="205" t="s">
        <v>489</v>
      </c>
      <c r="F1601" s="207">
        <v>3133</v>
      </c>
      <c r="G1601" s="208">
        <v>6963</v>
      </c>
    </row>
    <row r="1602" spans="2:7" x14ac:dyDescent="0.25">
      <c r="B1602" s="211">
        <v>40913</v>
      </c>
      <c r="C1602" s="205" t="s">
        <v>515</v>
      </c>
      <c r="D1602" s="205" t="s">
        <v>484</v>
      </c>
      <c r="E1602" s="205" t="s">
        <v>487</v>
      </c>
      <c r="F1602" s="207">
        <v>9284</v>
      </c>
      <c r="G1602" s="208">
        <v>9930</v>
      </c>
    </row>
    <row r="1603" spans="2:7" x14ac:dyDescent="0.25">
      <c r="B1603" s="211">
        <v>41591</v>
      </c>
      <c r="C1603" s="205" t="s">
        <v>513</v>
      </c>
      <c r="D1603" s="205" t="s">
        <v>486</v>
      </c>
      <c r="E1603" s="205" t="s">
        <v>495</v>
      </c>
      <c r="F1603" s="207">
        <v>3755</v>
      </c>
      <c r="G1603" s="208">
        <v>4267</v>
      </c>
    </row>
    <row r="1604" spans="2:7" x14ac:dyDescent="0.25">
      <c r="B1604" s="211">
        <v>41549</v>
      </c>
      <c r="C1604" s="205" t="s">
        <v>514</v>
      </c>
      <c r="D1604" s="205" t="s">
        <v>490</v>
      </c>
      <c r="E1604" s="205" t="s">
        <v>494</v>
      </c>
      <c r="F1604" s="207">
        <v>2579</v>
      </c>
      <c r="G1604" s="208">
        <v>2930</v>
      </c>
    </row>
    <row r="1605" spans="2:7" x14ac:dyDescent="0.25">
      <c r="B1605" s="211">
        <v>41419</v>
      </c>
      <c r="C1605" s="205" t="s">
        <v>512</v>
      </c>
      <c r="D1605" s="205" t="s">
        <v>491</v>
      </c>
      <c r="E1605" s="205" t="s">
        <v>492</v>
      </c>
      <c r="F1605" s="207">
        <v>2581</v>
      </c>
      <c r="G1605" s="208">
        <v>6975</v>
      </c>
    </row>
    <row r="1606" spans="2:7" x14ac:dyDescent="0.25">
      <c r="B1606" s="211">
        <v>41057</v>
      </c>
      <c r="C1606" s="205" t="s">
        <v>514</v>
      </c>
      <c r="D1606" s="205" t="s">
        <v>484</v>
      </c>
      <c r="E1606" s="205" t="s">
        <v>495</v>
      </c>
      <c r="F1606" s="207">
        <v>3592</v>
      </c>
      <c r="G1606" s="208">
        <v>6531</v>
      </c>
    </row>
    <row r="1607" spans="2:7" x14ac:dyDescent="0.25">
      <c r="B1607" s="211">
        <v>41516</v>
      </c>
      <c r="C1607" s="205" t="s">
        <v>513</v>
      </c>
      <c r="D1607" s="205" t="s">
        <v>486</v>
      </c>
      <c r="E1607" s="205" t="s">
        <v>495</v>
      </c>
      <c r="F1607" s="207">
        <v>8816</v>
      </c>
      <c r="G1607" s="208">
        <v>9429</v>
      </c>
    </row>
    <row r="1608" spans="2:7" x14ac:dyDescent="0.25">
      <c r="B1608" s="211">
        <v>41333</v>
      </c>
      <c r="C1608" s="205" t="s">
        <v>514</v>
      </c>
      <c r="D1608" s="205" t="s">
        <v>493</v>
      </c>
      <c r="E1608" s="205" t="s">
        <v>485</v>
      </c>
      <c r="F1608" s="207">
        <v>207</v>
      </c>
      <c r="G1608" s="208">
        <v>276</v>
      </c>
    </row>
    <row r="1609" spans="2:7" x14ac:dyDescent="0.25">
      <c r="B1609" s="211">
        <v>40980</v>
      </c>
      <c r="C1609" s="205" t="s">
        <v>515</v>
      </c>
      <c r="D1609" s="205" t="s">
        <v>493</v>
      </c>
      <c r="E1609" s="205" t="s">
        <v>485</v>
      </c>
      <c r="F1609" s="207">
        <v>2182</v>
      </c>
      <c r="G1609" s="208">
        <v>5896</v>
      </c>
    </row>
    <row r="1610" spans="2:7" x14ac:dyDescent="0.25">
      <c r="B1610" s="211">
        <v>41138</v>
      </c>
      <c r="C1610" s="205" t="s">
        <v>514</v>
      </c>
      <c r="D1610" s="205" t="s">
        <v>484</v>
      </c>
      <c r="E1610" s="205" t="s">
        <v>487</v>
      </c>
      <c r="F1610" s="207">
        <v>3740</v>
      </c>
      <c r="G1610" s="208">
        <v>4987</v>
      </c>
    </row>
    <row r="1611" spans="2:7" x14ac:dyDescent="0.25">
      <c r="B1611" s="211">
        <v>41413</v>
      </c>
      <c r="C1611" s="205" t="s">
        <v>513</v>
      </c>
      <c r="D1611" s="205" t="s">
        <v>484</v>
      </c>
      <c r="E1611" s="205" t="s">
        <v>495</v>
      </c>
      <c r="F1611" s="207">
        <v>4966</v>
      </c>
      <c r="G1611" s="208">
        <v>7303</v>
      </c>
    </row>
    <row r="1612" spans="2:7" x14ac:dyDescent="0.25">
      <c r="B1612" s="211">
        <v>41028</v>
      </c>
      <c r="C1612" s="205" t="s">
        <v>510</v>
      </c>
      <c r="D1612" s="205" t="s">
        <v>491</v>
      </c>
      <c r="E1612" s="205" t="s">
        <v>487</v>
      </c>
      <c r="F1612" s="207">
        <v>2646</v>
      </c>
      <c r="G1612" s="208">
        <v>6155</v>
      </c>
    </row>
    <row r="1613" spans="2:7" x14ac:dyDescent="0.25">
      <c r="B1613" s="211">
        <v>41568</v>
      </c>
      <c r="C1613" s="205" t="s">
        <v>511</v>
      </c>
      <c r="D1613" s="205" t="s">
        <v>484</v>
      </c>
      <c r="E1613" s="205" t="s">
        <v>494</v>
      </c>
      <c r="F1613" s="207">
        <v>8114</v>
      </c>
      <c r="G1613" s="208">
        <v>8678</v>
      </c>
    </row>
    <row r="1614" spans="2:7" x14ac:dyDescent="0.25">
      <c r="B1614" s="211">
        <v>40962</v>
      </c>
      <c r="C1614" s="205" t="s">
        <v>514</v>
      </c>
      <c r="D1614" s="205" t="s">
        <v>484</v>
      </c>
      <c r="E1614" s="205" t="s">
        <v>487</v>
      </c>
      <c r="F1614" s="207">
        <v>1777</v>
      </c>
      <c r="G1614" s="208">
        <v>2369</v>
      </c>
    </row>
    <row r="1615" spans="2:7" x14ac:dyDescent="0.25">
      <c r="B1615" s="211">
        <v>40924</v>
      </c>
      <c r="C1615" s="205" t="s">
        <v>514</v>
      </c>
      <c r="D1615" s="205" t="s">
        <v>490</v>
      </c>
      <c r="E1615" s="205" t="s">
        <v>487</v>
      </c>
      <c r="F1615" s="207">
        <v>3206</v>
      </c>
      <c r="G1615" s="208">
        <v>5528</v>
      </c>
    </row>
    <row r="1616" spans="2:7" x14ac:dyDescent="0.25">
      <c r="B1616" s="211">
        <v>41188</v>
      </c>
      <c r="C1616" s="205" t="s">
        <v>515</v>
      </c>
      <c r="D1616" s="205" t="s">
        <v>486</v>
      </c>
      <c r="E1616" s="205" t="s">
        <v>487</v>
      </c>
      <c r="F1616" s="207">
        <v>1547</v>
      </c>
      <c r="G1616" s="208">
        <v>3438</v>
      </c>
    </row>
    <row r="1617" spans="2:7" x14ac:dyDescent="0.25">
      <c r="B1617" s="211">
        <v>41150</v>
      </c>
      <c r="C1617" s="205" t="s">
        <v>515</v>
      </c>
      <c r="D1617" s="205" t="s">
        <v>493</v>
      </c>
      <c r="E1617" s="205" t="s">
        <v>485</v>
      </c>
      <c r="F1617" s="207">
        <v>1421</v>
      </c>
      <c r="G1617" s="208">
        <v>2089</v>
      </c>
    </row>
    <row r="1618" spans="2:7" x14ac:dyDescent="0.25">
      <c r="B1618" s="211">
        <v>41527</v>
      </c>
      <c r="C1618" s="205" t="s">
        <v>510</v>
      </c>
      <c r="D1618" s="205" t="s">
        <v>484</v>
      </c>
      <c r="E1618" s="205" t="s">
        <v>494</v>
      </c>
      <c r="F1618" s="207">
        <v>1625</v>
      </c>
      <c r="G1618" s="208">
        <v>4393</v>
      </c>
    </row>
    <row r="1619" spans="2:7" x14ac:dyDescent="0.25">
      <c r="B1619" s="211">
        <v>40996</v>
      </c>
      <c r="C1619" s="205" t="s">
        <v>511</v>
      </c>
      <c r="D1619" s="205" t="s">
        <v>490</v>
      </c>
      <c r="E1619" s="205" t="s">
        <v>495</v>
      </c>
      <c r="F1619" s="207">
        <v>288</v>
      </c>
      <c r="G1619" s="208">
        <v>524</v>
      </c>
    </row>
    <row r="1620" spans="2:7" x14ac:dyDescent="0.25">
      <c r="B1620" s="211">
        <v>41070</v>
      </c>
      <c r="C1620" s="205" t="s">
        <v>510</v>
      </c>
      <c r="D1620" s="205" t="s">
        <v>493</v>
      </c>
      <c r="E1620" s="205" t="s">
        <v>495</v>
      </c>
      <c r="F1620" s="207">
        <v>3658</v>
      </c>
      <c r="G1620" s="208">
        <v>8506</v>
      </c>
    </row>
    <row r="1621" spans="2:7" x14ac:dyDescent="0.25">
      <c r="B1621" s="211">
        <v>41133</v>
      </c>
      <c r="C1621" s="205" t="s">
        <v>512</v>
      </c>
      <c r="D1621" s="205" t="s">
        <v>493</v>
      </c>
      <c r="E1621" s="205" t="s">
        <v>492</v>
      </c>
      <c r="F1621" s="207">
        <v>6142</v>
      </c>
      <c r="G1621" s="208">
        <v>6979</v>
      </c>
    </row>
    <row r="1622" spans="2:7" x14ac:dyDescent="0.25">
      <c r="B1622" s="211">
        <v>40962</v>
      </c>
      <c r="C1622" s="205" t="s">
        <v>511</v>
      </c>
      <c r="D1622" s="205" t="s">
        <v>490</v>
      </c>
      <c r="E1622" s="205" t="s">
        <v>485</v>
      </c>
      <c r="F1622" s="207">
        <v>3423</v>
      </c>
      <c r="G1622" s="208">
        <v>3890</v>
      </c>
    </row>
    <row r="1623" spans="2:7" x14ac:dyDescent="0.25">
      <c r="B1623" s="211">
        <v>41357</v>
      </c>
      <c r="C1623" s="205" t="s">
        <v>512</v>
      </c>
      <c r="D1623" s="205" t="s">
        <v>486</v>
      </c>
      <c r="E1623" s="205" t="s">
        <v>485</v>
      </c>
      <c r="F1623" s="207">
        <v>1831</v>
      </c>
      <c r="G1623" s="208">
        <v>4949</v>
      </c>
    </row>
    <row r="1624" spans="2:7" x14ac:dyDescent="0.25">
      <c r="B1624" s="211">
        <v>40963</v>
      </c>
      <c r="C1624" s="205" t="s">
        <v>513</v>
      </c>
      <c r="D1624" s="205" t="s">
        <v>493</v>
      </c>
      <c r="E1624" s="205" t="s">
        <v>489</v>
      </c>
      <c r="F1624" s="207">
        <v>1959</v>
      </c>
      <c r="G1624" s="208">
        <v>3378</v>
      </c>
    </row>
    <row r="1625" spans="2:7" x14ac:dyDescent="0.25">
      <c r="B1625" s="211">
        <v>41195</v>
      </c>
      <c r="C1625" s="205" t="s">
        <v>515</v>
      </c>
      <c r="D1625" s="205" t="s">
        <v>486</v>
      </c>
      <c r="E1625" s="205" t="s">
        <v>487</v>
      </c>
      <c r="F1625" s="207">
        <v>1109</v>
      </c>
      <c r="G1625" s="208">
        <v>1186</v>
      </c>
    </row>
    <row r="1626" spans="2:7" x14ac:dyDescent="0.25">
      <c r="B1626" s="211">
        <v>41482</v>
      </c>
      <c r="C1626" s="205" t="s">
        <v>515</v>
      </c>
      <c r="D1626" s="205" t="s">
        <v>490</v>
      </c>
      <c r="E1626" s="205" t="s">
        <v>492</v>
      </c>
      <c r="F1626" s="207">
        <v>2691</v>
      </c>
      <c r="G1626" s="208">
        <v>7272</v>
      </c>
    </row>
    <row r="1627" spans="2:7" x14ac:dyDescent="0.25">
      <c r="B1627" s="211">
        <v>40994</v>
      </c>
      <c r="C1627" s="205" t="s">
        <v>513</v>
      </c>
      <c r="D1627" s="205" t="s">
        <v>484</v>
      </c>
      <c r="E1627" s="205" t="s">
        <v>495</v>
      </c>
      <c r="F1627" s="207">
        <v>3489</v>
      </c>
      <c r="G1627" s="208">
        <v>3964</v>
      </c>
    </row>
    <row r="1628" spans="2:7" x14ac:dyDescent="0.25">
      <c r="B1628" s="211">
        <v>41072</v>
      </c>
      <c r="C1628" s="205" t="s">
        <v>515</v>
      </c>
      <c r="D1628" s="205" t="s">
        <v>493</v>
      </c>
      <c r="E1628" s="205" t="s">
        <v>492</v>
      </c>
      <c r="F1628" s="207">
        <v>2292</v>
      </c>
      <c r="G1628" s="208">
        <v>5331</v>
      </c>
    </row>
    <row r="1629" spans="2:7" x14ac:dyDescent="0.25">
      <c r="B1629" s="211">
        <v>40973</v>
      </c>
      <c r="C1629" s="205" t="s">
        <v>513</v>
      </c>
      <c r="D1629" s="205" t="s">
        <v>493</v>
      </c>
      <c r="E1629" s="205" t="s">
        <v>495</v>
      </c>
      <c r="F1629" s="207">
        <v>3412</v>
      </c>
      <c r="G1629" s="208">
        <v>5883</v>
      </c>
    </row>
    <row r="1630" spans="2:7" x14ac:dyDescent="0.25">
      <c r="B1630" s="211">
        <v>41519</v>
      </c>
      <c r="C1630" s="205" t="s">
        <v>513</v>
      </c>
      <c r="D1630" s="205" t="s">
        <v>491</v>
      </c>
      <c r="E1630" s="205" t="s">
        <v>495</v>
      </c>
      <c r="F1630" s="207">
        <v>3760</v>
      </c>
      <c r="G1630" s="208">
        <v>8744</v>
      </c>
    </row>
    <row r="1631" spans="2:7" x14ac:dyDescent="0.25">
      <c r="B1631" s="211">
        <v>41460</v>
      </c>
      <c r="C1631" s="205" t="s">
        <v>514</v>
      </c>
      <c r="D1631" s="205" t="s">
        <v>488</v>
      </c>
      <c r="E1631" s="205" t="s">
        <v>492</v>
      </c>
      <c r="F1631" s="207">
        <v>701</v>
      </c>
      <c r="G1631" s="208">
        <v>750</v>
      </c>
    </row>
    <row r="1632" spans="2:7" x14ac:dyDescent="0.25">
      <c r="B1632" s="211">
        <v>41254</v>
      </c>
      <c r="C1632" s="205" t="s">
        <v>510</v>
      </c>
      <c r="D1632" s="205" t="s">
        <v>484</v>
      </c>
      <c r="E1632" s="205" t="s">
        <v>489</v>
      </c>
      <c r="F1632" s="207">
        <v>4425</v>
      </c>
      <c r="G1632" s="208">
        <v>4732</v>
      </c>
    </row>
    <row r="1633" spans="2:7" x14ac:dyDescent="0.25">
      <c r="B1633" s="211">
        <v>41147</v>
      </c>
      <c r="C1633" s="205" t="s">
        <v>512</v>
      </c>
      <c r="D1633" s="205" t="s">
        <v>491</v>
      </c>
      <c r="E1633" s="205" t="s">
        <v>495</v>
      </c>
      <c r="F1633" s="207">
        <v>3879</v>
      </c>
      <c r="G1633" s="208">
        <v>4149</v>
      </c>
    </row>
    <row r="1634" spans="2:7" x14ac:dyDescent="0.25">
      <c r="B1634" s="211">
        <v>41588</v>
      </c>
      <c r="C1634" s="205" t="s">
        <v>515</v>
      </c>
      <c r="D1634" s="205" t="s">
        <v>493</v>
      </c>
      <c r="E1634" s="205" t="s">
        <v>492</v>
      </c>
      <c r="F1634" s="207">
        <v>244</v>
      </c>
      <c r="G1634" s="208">
        <v>443</v>
      </c>
    </row>
    <row r="1635" spans="2:7" x14ac:dyDescent="0.25">
      <c r="B1635" s="211">
        <v>41305</v>
      </c>
      <c r="C1635" s="205" t="s">
        <v>512</v>
      </c>
      <c r="D1635" s="205" t="s">
        <v>488</v>
      </c>
      <c r="E1635" s="205" t="s">
        <v>487</v>
      </c>
      <c r="F1635" s="207">
        <v>347</v>
      </c>
      <c r="G1635" s="208">
        <v>394</v>
      </c>
    </row>
    <row r="1636" spans="2:7" x14ac:dyDescent="0.25">
      <c r="B1636" s="211">
        <v>41077</v>
      </c>
      <c r="C1636" s="205" t="s">
        <v>510</v>
      </c>
      <c r="D1636" s="205" t="s">
        <v>493</v>
      </c>
      <c r="E1636" s="205" t="s">
        <v>485</v>
      </c>
      <c r="F1636" s="207">
        <v>677</v>
      </c>
      <c r="G1636" s="208">
        <v>1147</v>
      </c>
    </row>
    <row r="1637" spans="2:7" x14ac:dyDescent="0.25">
      <c r="B1637" s="211">
        <v>41445</v>
      </c>
      <c r="C1637" s="205" t="s">
        <v>512</v>
      </c>
      <c r="D1637" s="205" t="s">
        <v>493</v>
      </c>
      <c r="E1637" s="205" t="s">
        <v>485</v>
      </c>
      <c r="F1637" s="207">
        <v>4481</v>
      </c>
      <c r="G1637" s="208">
        <v>7596</v>
      </c>
    </row>
    <row r="1638" spans="2:7" x14ac:dyDescent="0.25">
      <c r="B1638" s="211">
        <v>41241</v>
      </c>
      <c r="C1638" s="205" t="s">
        <v>510</v>
      </c>
      <c r="D1638" s="205" t="s">
        <v>490</v>
      </c>
      <c r="E1638" s="205" t="s">
        <v>487</v>
      </c>
      <c r="F1638" s="207">
        <v>2144</v>
      </c>
      <c r="G1638" s="208">
        <v>4764</v>
      </c>
    </row>
    <row r="1639" spans="2:7" x14ac:dyDescent="0.25">
      <c r="B1639" s="211">
        <v>41015</v>
      </c>
      <c r="C1639" s="205" t="s">
        <v>513</v>
      </c>
      <c r="D1639" s="205" t="s">
        <v>491</v>
      </c>
      <c r="E1639" s="205" t="s">
        <v>485</v>
      </c>
      <c r="F1639" s="207">
        <v>5200</v>
      </c>
      <c r="G1639" s="208">
        <v>6933</v>
      </c>
    </row>
    <row r="1640" spans="2:7" x14ac:dyDescent="0.25">
      <c r="B1640" s="211">
        <v>41512</v>
      </c>
      <c r="C1640" s="205" t="s">
        <v>511</v>
      </c>
      <c r="D1640" s="205" t="s">
        <v>490</v>
      </c>
      <c r="E1640" s="205" t="s">
        <v>495</v>
      </c>
      <c r="F1640" s="207">
        <v>249</v>
      </c>
      <c r="G1640" s="208">
        <v>452</v>
      </c>
    </row>
    <row r="1641" spans="2:7" x14ac:dyDescent="0.25">
      <c r="B1641" s="211">
        <v>41148</v>
      </c>
      <c r="C1641" s="205" t="s">
        <v>510</v>
      </c>
      <c r="D1641" s="205" t="s">
        <v>490</v>
      </c>
      <c r="E1641" s="205" t="s">
        <v>485</v>
      </c>
      <c r="F1641" s="207">
        <v>3425</v>
      </c>
      <c r="G1641" s="208">
        <v>6227</v>
      </c>
    </row>
    <row r="1642" spans="2:7" x14ac:dyDescent="0.25">
      <c r="B1642" s="211">
        <v>41562</v>
      </c>
      <c r="C1642" s="205" t="s">
        <v>514</v>
      </c>
      <c r="D1642" s="205" t="s">
        <v>488</v>
      </c>
      <c r="E1642" s="205" t="s">
        <v>485</v>
      </c>
      <c r="F1642" s="207">
        <v>2989</v>
      </c>
      <c r="G1642" s="208">
        <v>6643</v>
      </c>
    </row>
    <row r="1643" spans="2:7" x14ac:dyDescent="0.25">
      <c r="B1643" s="211">
        <v>41547</v>
      </c>
      <c r="C1643" s="205" t="s">
        <v>515</v>
      </c>
      <c r="D1643" s="205" t="s">
        <v>493</v>
      </c>
      <c r="E1643" s="205" t="s">
        <v>492</v>
      </c>
      <c r="F1643" s="207">
        <v>3237</v>
      </c>
      <c r="G1643" s="208">
        <v>8748</v>
      </c>
    </row>
    <row r="1644" spans="2:7" x14ac:dyDescent="0.25">
      <c r="B1644" s="211">
        <v>41016</v>
      </c>
      <c r="C1644" s="205" t="s">
        <v>513</v>
      </c>
      <c r="D1644" s="205" t="s">
        <v>491</v>
      </c>
      <c r="E1644" s="205" t="s">
        <v>492</v>
      </c>
      <c r="F1644" s="207">
        <v>3781</v>
      </c>
      <c r="G1644" s="208">
        <v>8403</v>
      </c>
    </row>
    <row r="1645" spans="2:7" x14ac:dyDescent="0.25">
      <c r="B1645" s="211">
        <v>41124</v>
      </c>
      <c r="C1645" s="205" t="s">
        <v>513</v>
      </c>
      <c r="D1645" s="205" t="s">
        <v>488</v>
      </c>
      <c r="E1645" s="205" t="s">
        <v>492</v>
      </c>
      <c r="F1645" s="207">
        <v>3759</v>
      </c>
      <c r="G1645" s="208">
        <v>8742</v>
      </c>
    </row>
    <row r="1646" spans="2:7" x14ac:dyDescent="0.25">
      <c r="B1646" s="211">
        <v>41485</v>
      </c>
      <c r="C1646" s="205" t="s">
        <v>510</v>
      </c>
      <c r="D1646" s="205" t="s">
        <v>490</v>
      </c>
      <c r="E1646" s="205" t="s">
        <v>492</v>
      </c>
      <c r="F1646" s="207">
        <v>816</v>
      </c>
      <c r="G1646" s="208">
        <v>873</v>
      </c>
    </row>
    <row r="1647" spans="2:7" x14ac:dyDescent="0.25">
      <c r="B1647" s="211">
        <v>41132</v>
      </c>
      <c r="C1647" s="205" t="s">
        <v>510</v>
      </c>
      <c r="D1647" s="205" t="s">
        <v>486</v>
      </c>
      <c r="E1647" s="205" t="s">
        <v>487</v>
      </c>
      <c r="F1647" s="207">
        <v>4045</v>
      </c>
      <c r="G1647" s="208">
        <v>7354</v>
      </c>
    </row>
    <row r="1648" spans="2:7" x14ac:dyDescent="0.25">
      <c r="B1648" s="211">
        <v>41416</v>
      </c>
      <c r="C1648" s="205" t="s">
        <v>514</v>
      </c>
      <c r="D1648" s="205" t="s">
        <v>493</v>
      </c>
      <c r="E1648" s="205" t="s">
        <v>492</v>
      </c>
      <c r="F1648" s="207">
        <v>2828</v>
      </c>
      <c r="G1648" s="208">
        <v>4792</v>
      </c>
    </row>
    <row r="1649" spans="2:7" x14ac:dyDescent="0.25">
      <c r="B1649" s="211">
        <v>41597</v>
      </c>
      <c r="C1649" s="205" t="s">
        <v>511</v>
      </c>
      <c r="D1649" s="205" t="s">
        <v>493</v>
      </c>
      <c r="E1649" s="205" t="s">
        <v>485</v>
      </c>
      <c r="F1649" s="207">
        <v>400</v>
      </c>
      <c r="G1649" s="208">
        <v>533</v>
      </c>
    </row>
    <row r="1650" spans="2:7" x14ac:dyDescent="0.25">
      <c r="B1650" s="211">
        <v>41422</v>
      </c>
      <c r="C1650" s="205" t="s">
        <v>514</v>
      </c>
      <c r="D1650" s="205" t="s">
        <v>484</v>
      </c>
      <c r="E1650" s="205" t="s">
        <v>487</v>
      </c>
      <c r="F1650" s="207">
        <v>6920</v>
      </c>
      <c r="G1650" s="208">
        <v>7863</v>
      </c>
    </row>
    <row r="1651" spans="2:7" x14ac:dyDescent="0.25">
      <c r="B1651" s="211">
        <v>41011</v>
      </c>
      <c r="C1651" s="205" t="s">
        <v>514</v>
      </c>
      <c r="D1651" s="205" t="s">
        <v>490</v>
      </c>
      <c r="E1651" s="205" t="s">
        <v>487</v>
      </c>
      <c r="F1651" s="207">
        <v>4393</v>
      </c>
      <c r="G1651" s="208">
        <v>7987</v>
      </c>
    </row>
    <row r="1652" spans="2:7" x14ac:dyDescent="0.25">
      <c r="B1652" s="211">
        <v>40990</v>
      </c>
      <c r="C1652" s="205" t="s">
        <v>510</v>
      </c>
      <c r="D1652" s="205" t="s">
        <v>488</v>
      </c>
      <c r="E1652" s="205" t="s">
        <v>495</v>
      </c>
      <c r="F1652" s="207">
        <v>900</v>
      </c>
      <c r="G1652" s="208">
        <v>1525</v>
      </c>
    </row>
    <row r="1653" spans="2:7" x14ac:dyDescent="0.25">
      <c r="B1653" s="211">
        <v>41081</v>
      </c>
      <c r="C1653" s="205" t="s">
        <v>511</v>
      </c>
      <c r="D1653" s="205" t="s">
        <v>491</v>
      </c>
      <c r="E1653" s="205" t="s">
        <v>485</v>
      </c>
      <c r="F1653" s="207">
        <v>1874</v>
      </c>
      <c r="G1653" s="208">
        <v>2756</v>
      </c>
    </row>
    <row r="1654" spans="2:7" x14ac:dyDescent="0.25">
      <c r="B1654" s="211">
        <v>41178</v>
      </c>
      <c r="C1654" s="205" t="s">
        <v>512</v>
      </c>
      <c r="D1654" s="205" t="s">
        <v>493</v>
      </c>
      <c r="E1654" s="205" t="s">
        <v>495</v>
      </c>
      <c r="F1654" s="207">
        <v>1594</v>
      </c>
      <c r="G1654" s="208">
        <v>3707</v>
      </c>
    </row>
    <row r="1655" spans="2:7" x14ac:dyDescent="0.25">
      <c r="B1655" s="211">
        <v>41133</v>
      </c>
      <c r="C1655" s="205" t="s">
        <v>513</v>
      </c>
      <c r="D1655" s="205" t="s">
        <v>488</v>
      </c>
      <c r="E1655" s="205" t="s">
        <v>489</v>
      </c>
      <c r="F1655" s="207">
        <v>6187</v>
      </c>
      <c r="G1655" s="208">
        <v>9099</v>
      </c>
    </row>
    <row r="1656" spans="2:7" x14ac:dyDescent="0.25">
      <c r="B1656" s="211">
        <v>41004</v>
      </c>
      <c r="C1656" s="205" t="s">
        <v>510</v>
      </c>
      <c r="D1656" s="205" t="s">
        <v>493</v>
      </c>
      <c r="E1656" s="205" t="s">
        <v>492</v>
      </c>
      <c r="F1656" s="207">
        <v>5044</v>
      </c>
      <c r="G1656" s="208">
        <v>9170</v>
      </c>
    </row>
    <row r="1657" spans="2:7" x14ac:dyDescent="0.25">
      <c r="B1657" s="211">
        <v>41597</v>
      </c>
      <c r="C1657" s="205" t="s">
        <v>513</v>
      </c>
      <c r="D1657" s="205" t="s">
        <v>493</v>
      </c>
      <c r="E1657" s="205" t="s">
        <v>494</v>
      </c>
      <c r="F1657" s="207">
        <v>4507</v>
      </c>
      <c r="G1657" s="208">
        <v>4820</v>
      </c>
    </row>
    <row r="1658" spans="2:7" x14ac:dyDescent="0.25">
      <c r="B1658" s="211">
        <v>40989</v>
      </c>
      <c r="C1658" s="205" t="s">
        <v>513</v>
      </c>
      <c r="D1658" s="205" t="s">
        <v>493</v>
      </c>
      <c r="E1658" s="205" t="s">
        <v>495</v>
      </c>
      <c r="F1658" s="207">
        <v>5080</v>
      </c>
      <c r="G1658" s="208">
        <v>9236</v>
      </c>
    </row>
    <row r="1659" spans="2:7" x14ac:dyDescent="0.25">
      <c r="B1659" s="211">
        <v>41447</v>
      </c>
      <c r="C1659" s="205" t="s">
        <v>515</v>
      </c>
      <c r="D1659" s="205" t="s">
        <v>488</v>
      </c>
      <c r="E1659" s="205" t="s">
        <v>492</v>
      </c>
      <c r="F1659" s="207">
        <v>657</v>
      </c>
      <c r="G1659" s="208">
        <v>1527</v>
      </c>
    </row>
    <row r="1660" spans="2:7" x14ac:dyDescent="0.25">
      <c r="B1660" s="211">
        <v>41476</v>
      </c>
      <c r="C1660" s="205" t="s">
        <v>513</v>
      </c>
      <c r="D1660" s="205" t="s">
        <v>486</v>
      </c>
      <c r="E1660" s="205" t="s">
        <v>494</v>
      </c>
      <c r="F1660" s="207">
        <v>1625</v>
      </c>
      <c r="G1660" s="208">
        <v>2167</v>
      </c>
    </row>
    <row r="1661" spans="2:7" x14ac:dyDescent="0.25">
      <c r="B1661" s="211">
        <v>41128</v>
      </c>
      <c r="C1661" s="205" t="s">
        <v>514</v>
      </c>
      <c r="D1661" s="205" t="s">
        <v>490</v>
      </c>
      <c r="E1661" s="205" t="s">
        <v>487</v>
      </c>
      <c r="F1661" s="207">
        <v>799</v>
      </c>
      <c r="G1661" s="208">
        <v>1378</v>
      </c>
    </row>
    <row r="1662" spans="2:7" x14ac:dyDescent="0.25">
      <c r="B1662" s="211">
        <v>40980</v>
      </c>
      <c r="C1662" s="205" t="s">
        <v>515</v>
      </c>
      <c r="D1662" s="205" t="s">
        <v>486</v>
      </c>
      <c r="E1662" s="205" t="s">
        <v>495</v>
      </c>
      <c r="F1662" s="207">
        <v>4563</v>
      </c>
      <c r="G1662" s="208">
        <v>8296</v>
      </c>
    </row>
    <row r="1663" spans="2:7" x14ac:dyDescent="0.25">
      <c r="B1663" s="211">
        <v>41622</v>
      </c>
      <c r="C1663" s="205" t="s">
        <v>514</v>
      </c>
      <c r="D1663" s="205" t="s">
        <v>490</v>
      </c>
      <c r="E1663" s="205" t="s">
        <v>492</v>
      </c>
      <c r="F1663" s="207">
        <v>1066</v>
      </c>
      <c r="G1663" s="208">
        <v>1939</v>
      </c>
    </row>
    <row r="1664" spans="2:7" x14ac:dyDescent="0.25">
      <c r="B1664" s="211">
        <v>40959</v>
      </c>
      <c r="C1664" s="205" t="s">
        <v>515</v>
      </c>
      <c r="D1664" s="205" t="s">
        <v>488</v>
      </c>
      <c r="E1664" s="205" t="s">
        <v>494</v>
      </c>
      <c r="F1664" s="207">
        <v>2350</v>
      </c>
      <c r="G1664" s="208">
        <v>5223</v>
      </c>
    </row>
    <row r="1665" spans="2:7" x14ac:dyDescent="0.25">
      <c r="B1665" s="211">
        <v>41348</v>
      </c>
      <c r="C1665" s="205" t="s">
        <v>512</v>
      </c>
      <c r="D1665" s="205" t="s">
        <v>488</v>
      </c>
      <c r="E1665" s="205" t="s">
        <v>487</v>
      </c>
      <c r="F1665" s="207">
        <v>5709</v>
      </c>
      <c r="G1665" s="208">
        <v>8395</v>
      </c>
    </row>
    <row r="1666" spans="2:7" x14ac:dyDescent="0.25">
      <c r="B1666" s="211">
        <v>41504</v>
      </c>
      <c r="C1666" s="205" t="s">
        <v>510</v>
      </c>
      <c r="D1666" s="205" t="s">
        <v>491</v>
      </c>
      <c r="E1666" s="205" t="s">
        <v>489</v>
      </c>
      <c r="F1666" s="207">
        <v>5147</v>
      </c>
      <c r="G1666" s="208">
        <v>8875</v>
      </c>
    </row>
    <row r="1667" spans="2:7" x14ac:dyDescent="0.25">
      <c r="B1667" s="211">
        <v>41304</v>
      </c>
      <c r="C1667" s="205" t="s">
        <v>512</v>
      </c>
      <c r="D1667" s="205" t="s">
        <v>484</v>
      </c>
      <c r="E1667" s="205" t="s">
        <v>492</v>
      </c>
      <c r="F1667" s="207">
        <v>1419</v>
      </c>
      <c r="G1667" s="208">
        <v>2446</v>
      </c>
    </row>
    <row r="1668" spans="2:7" x14ac:dyDescent="0.25">
      <c r="B1668" s="211">
        <v>41608</v>
      </c>
      <c r="C1668" s="205" t="s">
        <v>514</v>
      </c>
      <c r="D1668" s="205" t="s">
        <v>486</v>
      </c>
      <c r="E1668" s="205" t="s">
        <v>485</v>
      </c>
      <c r="F1668" s="207">
        <v>218</v>
      </c>
      <c r="G1668" s="208">
        <v>508</v>
      </c>
    </row>
    <row r="1669" spans="2:7" x14ac:dyDescent="0.25">
      <c r="B1669" s="211">
        <v>41219</v>
      </c>
      <c r="C1669" s="205" t="s">
        <v>512</v>
      </c>
      <c r="D1669" s="205" t="s">
        <v>484</v>
      </c>
      <c r="E1669" s="205" t="s">
        <v>494</v>
      </c>
      <c r="F1669" s="207">
        <v>3079</v>
      </c>
      <c r="G1669" s="208">
        <v>4527</v>
      </c>
    </row>
    <row r="1670" spans="2:7" x14ac:dyDescent="0.25">
      <c r="B1670" s="211">
        <v>41006</v>
      </c>
      <c r="C1670" s="205" t="s">
        <v>513</v>
      </c>
      <c r="D1670" s="205" t="s">
        <v>491</v>
      </c>
      <c r="E1670" s="205" t="s">
        <v>494</v>
      </c>
      <c r="F1670" s="207">
        <v>2178</v>
      </c>
      <c r="G1670" s="208">
        <v>3692</v>
      </c>
    </row>
    <row r="1671" spans="2:7" x14ac:dyDescent="0.25">
      <c r="B1671" s="211">
        <v>41559</v>
      </c>
      <c r="C1671" s="205" t="s">
        <v>515</v>
      </c>
      <c r="D1671" s="205" t="s">
        <v>490</v>
      </c>
      <c r="E1671" s="205" t="s">
        <v>487</v>
      </c>
      <c r="F1671" s="207">
        <v>1078</v>
      </c>
      <c r="G1671" s="208">
        <v>2395</v>
      </c>
    </row>
    <row r="1672" spans="2:7" x14ac:dyDescent="0.25">
      <c r="B1672" s="211">
        <v>41538</v>
      </c>
      <c r="C1672" s="205" t="s">
        <v>512</v>
      </c>
      <c r="D1672" s="205" t="s">
        <v>486</v>
      </c>
      <c r="E1672" s="205" t="s">
        <v>492</v>
      </c>
      <c r="F1672" s="207">
        <v>2177</v>
      </c>
      <c r="G1672" s="208">
        <v>5884</v>
      </c>
    </row>
    <row r="1673" spans="2:7" x14ac:dyDescent="0.25">
      <c r="B1673" s="211">
        <v>41461</v>
      </c>
      <c r="C1673" s="205" t="s">
        <v>515</v>
      </c>
      <c r="D1673" s="205" t="s">
        <v>493</v>
      </c>
      <c r="E1673" s="205" t="s">
        <v>492</v>
      </c>
      <c r="F1673" s="207">
        <v>9</v>
      </c>
      <c r="G1673" s="208">
        <v>15</v>
      </c>
    </row>
    <row r="1674" spans="2:7" x14ac:dyDescent="0.25">
      <c r="B1674" s="211">
        <v>41031</v>
      </c>
      <c r="C1674" s="205" t="s">
        <v>511</v>
      </c>
      <c r="D1674" s="205" t="s">
        <v>491</v>
      </c>
      <c r="E1674" s="205" t="s">
        <v>494</v>
      </c>
      <c r="F1674" s="207">
        <v>4067</v>
      </c>
      <c r="G1674" s="208">
        <v>7012</v>
      </c>
    </row>
    <row r="1675" spans="2:7" x14ac:dyDescent="0.25">
      <c r="B1675" s="211">
        <v>40949</v>
      </c>
      <c r="C1675" s="205" t="s">
        <v>514</v>
      </c>
      <c r="D1675" s="205" t="s">
        <v>488</v>
      </c>
      <c r="E1675" s="205" t="s">
        <v>485</v>
      </c>
      <c r="F1675" s="207">
        <v>179</v>
      </c>
      <c r="G1675" s="208">
        <v>238</v>
      </c>
    </row>
    <row r="1676" spans="2:7" x14ac:dyDescent="0.25">
      <c r="B1676" s="211">
        <v>41036</v>
      </c>
      <c r="C1676" s="205" t="s">
        <v>515</v>
      </c>
      <c r="D1676" s="205" t="s">
        <v>484</v>
      </c>
      <c r="E1676" s="205" t="s">
        <v>489</v>
      </c>
      <c r="F1676" s="207">
        <v>4677</v>
      </c>
      <c r="G1676" s="208">
        <v>5002</v>
      </c>
    </row>
    <row r="1677" spans="2:7" x14ac:dyDescent="0.25">
      <c r="B1677" s="211">
        <v>41600</v>
      </c>
      <c r="C1677" s="205" t="s">
        <v>512</v>
      </c>
      <c r="D1677" s="205" t="s">
        <v>484</v>
      </c>
      <c r="E1677" s="205" t="s">
        <v>487</v>
      </c>
      <c r="F1677" s="207">
        <v>1014</v>
      </c>
      <c r="G1677" s="208">
        <v>1749</v>
      </c>
    </row>
    <row r="1678" spans="2:7" x14ac:dyDescent="0.25">
      <c r="B1678" s="211">
        <v>41304</v>
      </c>
      <c r="C1678" s="205" t="s">
        <v>511</v>
      </c>
      <c r="D1678" s="205" t="s">
        <v>486</v>
      </c>
      <c r="E1678" s="205" t="s">
        <v>485</v>
      </c>
      <c r="F1678" s="207">
        <v>5989</v>
      </c>
      <c r="G1678" s="208">
        <v>6806</v>
      </c>
    </row>
    <row r="1679" spans="2:7" x14ac:dyDescent="0.25">
      <c r="B1679" s="211">
        <v>41252</v>
      </c>
      <c r="C1679" s="205" t="s">
        <v>513</v>
      </c>
      <c r="D1679" s="205" t="s">
        <v>490</v>
      </c>
      <c r="E1679" s="205" t="s">
        <v>492</v>
      </c>
      <c r="F1679" s="207">
        <v>6030</v>
      </c>
      <c r="G1679" s="208">
        <v>8040</v>
      </c>
    </row>
    <row r="1680" spans="2:7" x14ac:dyDescent="0.25">
      <c r="B1680" s="211">
        <v>41189</v>
      </c>
      <c r="C1680" s="205" t="s">
        <v>513</v>
      </c>
      <c r="D1680" s="205" t="s">
        <v>486</v>
      </c>
      <c r="E1680" s="205" t="s">
        <v>495</v>
      </c>
      <c r="F1680" s="207">
        <v>4575</v>
      </c>
      <c r="G1680" s="208">
        <v>6728</v>
      </c>
    </row>
    <row r="1681" spans="2:7" x14ac:dyDescent="0.25">
      <c r="B1681" s="211">
        <v>41522</v>
      </c>
      <c r="C1681" s="205" t="s">
        <v>515</v>
      </c>
      <c r="D1681" s="205" t="s">
        <v>484</v>
      </c>
      <c r="E1681" s="205" t="s">
        <v>487</v>
      </c>
      <c r="F1681" s="207">
        <v>965</v>
      </c>
      <c r="G1681" s="208">
        <v>2245</v>
      </c>
    </row>
    <row r="1682" spans="2:7" x14ac:dyDescent="0.25">
      <c r="B1682" s="211">
        <v>41339</v>
      </c>
      <c r="C1682" s="205" t="s">
        <v>513</v>
      </c>
      <c r="D1682" s="205" t="s">
        <v>493</v>
      </c>
      <c r="E1682" s="205" t="s">
        <v>487</v>
      </c>
      <c r="F1682" s="207">
        <v>926</v>
      </c>
      <c r="G1682" s="208">
        <v>2058</v>
      </c>
    </row>
    <row r="1683" spans="2:7" x14ac:dyDescent="0.25">
      <c r="B1683" s="211">
        <v>41144</v>
      </c>
      <c r="C1683" s="205" t="s">
        <v>512</v>
      </c>
      <c r="D1683" s="205" t="s">
        <v>491</v>
      </c>
      <c r="E1683" s="205" t="s">
        <v>492</v>
      </c>
      <c r="F1683" s="207">
        <v>3776</v>
      </c>
      <c r="G1683" s="208">
        <v>4038</v>
      </c>
    </row>
    <row r="1684" spans="2:7" x14ac:dyDescent="0.25">
      <c r="B1684" s="211">
        <v>41297</v>
      </c>
      <c r="C1684" s="205" t="s">
        <v>514</v>
      </c>
      <c r="D1684" s="205" t="s">
        <v>490</v>
      </c>
      <c r="E1684" s="205" t="s">
        <v>495</v>
      </c>
      <c r="F1684" s="207">
        <v>6395</v>
      </c>
      <c r="G1684" s="208">
        <v>9404</v>
      </c>
    </row>
    <row r="1685" spans="2:7" x14ac:dyDescent="0.25">
      <c r="B1685" s="211">
        <v>41013</v>
      </c>
      <c r="C1685" s="205" t="s">
        <v>512</v>
      </c>
      <c r="D1685" s="205" t="s">
        <v>484</v>
      </c>
      <c r="E1685" s="205" t="s">
        <v>494</v>
      </c>
      <c r="F1685" s="207">
        <v>190</v>
      </c>
      <c r="G1685" s="208">
        <v>203</v>
      </c>
    </row>
    <row r="1686" spans="2:7" x14ac:dyDescent="0.25">
      <c r="B1686" s="211">
        <v>40997</v>
      </c>
      <c r="C1686" s="205" t="s">
        <v>513</v>
      </c>
      <c r="D1686" s="205" t="s">
        <v>493</v>
      </c>
      <c r="E1686" s="205" t="s">
        <v>494</v>
      </c>
      <c r="F1686" s="207">
        <v>4242</v>
      </c>
      <c r="G1686" s="208">
        <v>6238</v>
      </c>
    </row>
    <row r="1687" spans="2:7" x14ac:dyDescent="0.25">
      <c r="B1687" s="211">
        <v>41286</v>
      </c>
      <c r="C1687" s="205" t="s">
        <v>514</v>
      </c>
      <c r="D1687" s="205" t="s">
        <v>490</v>
      </c>
      <c r="E1687" s="205" t="s">
        <v>492</v>
      </c>
      <c r="F1687" s="207">
        <v>975</v>
      </c>
      <c r="G1687" s="208">
        <v>2636</v>
      </c>
    </row>
    <row r="1688" spans="2:7" x14ac:dyDescent="0.25">
      <c r="B1688" s="211">
        <v>41514</v>
      </c>
      <c r="C1688" s="205" t="s">
        <v>512</v>
      </c>
      <c r="D1688" s="205" t="s">
        <v>491</v>
      </c>
      <c r="E1688" s="205" t="s">
        <v>489</v>
      </c>
      <c r="F1688" s="207">
        <v>2022</v>
      </c>
      <c r="G1688" s="208">
        <v>2696</v>
      </c>
    </row>
    <row r="1689" spans="2:7" x14ac:dyDescent="0.25">
      <c r="B1689" s="211">
        <v>41355</v>
      </c>
      <c r="C1689" s="205" t="s">
        <v>511</v>
      </c>
      <c r="D1689" s="205" t="s">
        <v>493</v>
      </c>
      <c r="E1689" s="205" t="s">
        <v>494</v>
      </c>
      <c r="F1689" s="207">
        <v>1372</v>
      </c>
      <c r="G1689" s="208">
        <v>2325</v>
      </c>
    </row>
    <row r="1690" spans="2:7" x14ac:dyDescent="0.25">
      <c r="B1690" s="211">
        <v>41532</v>
      </c>
      <c r="C1690" s="205" t="s">
        <v>514</v>
      </c>
      <c r="D1690" s="205" t="s">
        <v>486</v>
      </c>
      <c r="E1690" s="205" t="s">
        <v>485</v>
      </c>
      <c r="F1690" s="207">
        <v>5017</v>
      </c>
      <c r="G1690" s="208">
        <v>5701</v>
      </c>
    </row>
    <row r="1691" spans="2:7" x14ac:dyDescent="0.25">
      <c r="B1691" s="211">
        <v>41567</v>
      </c>
      <c r="C1691" s="205" t="s">
        <v>512</v>
      </c>
      <c r="D1691" s="205" t="s">
        <v>488</v>
      </c>
      <c r="E1691" s="205" t="s">
        <v>489</v>
      </c>
      <c r="F1691" s="207">
        <v>6883</v>
      </c>
      <c r="G1691" s="208">
        <v>7821</v>
      </c>
    </row>
    <row r="1692" spans="2:7" x14ac:dyDescent="0.25">
      <c r="B1692" s="211">
        <v>41197</v>
      </c>
      <c r="C1692" s="205" t="s">
        <v>515</v>
      </c>
      <c r="D1692" s="205" t="s">
        <v>486</v>
      </c>
      <c r="E1692" s="205" t="s">
        <v>485</v>
      </c>
      <c r="F1692" s="207">
        <v>1510</v>
      </c>
      <c r="G1692" s="208">
        <v>2745</v>
      </c>
    </row>
    <row r="1693" spans="2:7" x14ac:dyDescent="0.25">
      <c r="B1693" s="211">
        <v>41072</v>
      </c>
      <c r="C1693" s="205" t="s">
        <v>513</v>
      </c>
      <c r="D1693" s="205" t="s">
        <v>484</v>
      </c>
      <c r="E1693" s="205" t="s">
        <v>485</v>
      </c>
      <c r="F1693" s="207">
        <v>3786</v>
      </c>
      <c r="G1693" s="208">
        <v>8806</v>
      </c>
    </row>
    <row r="1694" spans="2:7" x14ac:dyDescent="0.25">
      <c r="B1694" s="211">
        <v>41121</v>
      </c>
      <c r="C1694" s="205" t="s">
        <v>514</v>
      </c>
      <c r="D1694" s="205" t="s">
        <v>491</v>
      </c>
      <c r="E1694" s="205" t="s">
        <v>487</v>
      </c>
      <c r="F1694" s="207">
        <v>798</v>
      </c>
      <c r="G1694" s="208">
        <v>1856</v>
      </c>
    </row>
    <row r="1695" spans="2:7" x14ac:dyDescent="0.25">
      <c r="B1695" s="211">
        <v>41177</v>
      </c>
      <c r="C1695" s="205" t="s">
        <v>511</v>
      </c>
      <c r="D1695" s="205" t="s">
        <v>484</v>
      </c>
      <c r="E1695" s="205" t="s">
        <v>487</v>
      </c>
      <c r="F1695" s="207">
        <v>5782</v>
      </c>
      <c r="G1695" s="208">
        <v>7709</v>
      </c>
    </row>
    <row r="1696" spans="2:7" x14ac:dyDescent="0.25">
      <c r="B1696" s="211">
        <v>41254</v>
      </c>
      <c r="C1696" s="205" t="s">
        <v>510</v>
      </c>
      <c r="D1696" s="205" t="s">
        <v>488</v>
      </c>
      <c r="E1696" s="205" t="s">
        <v>487</v>
      </c>
      <c r="F1696" s="207">
        <v>6586</v>
      </c>
      <c r="G1696" s="208">
        <v>8781</v>
      </c>
    </row>
    <row r="1697" spans="2:7" x14ac:dyDescent="0.25">
      <c r="B1697" s="211">
        <v>41516</v>
      </c>
      <c r="C1697" s="205" t="s">
        <v>511</v>
      </c>
      <c r="D1697" s="205" t="s">
        <v>490</v>
      </c>
      <c r="E1697" s="205" t="s">
        <v>489</v>
      </c>
      <c r="F1697" s="207">
        <v>745</v>
      </c>
      <c r="G1697" s="208">
        <v>2013</v>
      </c>
    </row>
    <row r="1698" spans="2:7" x14ac:dyDescent="0.25">
      <c r="B1698" s="211">
        <v>41100</v>
      </c>
      <c r="C1698" s="205" t="s">
        <v>512</v>
      </c>
      <c r="D1698" s="205" t="s">
        <v>484</v>
      </c>
      <c r="E1698" s="205" t="s">
        <v>494</v>
      </c>
      <c r="F1698" s="207">
        <v>4942</v>
      </c>
      <c r="G1698" s="208">
        <v>8985</v>
      </c>
    </row>
    <row r="1699" spans="2:7" x14ac:dyDescent="0.25">
      <c r="B1699" s="211">
        <v>41160</v>
      </c>
      <c r="C1699" s="205" t="s">
        <v>515</v>
      </c>
      <c r="D1699" s="205" t="s">
        <v>486</v>
      </c>
      <c r="E1699" s="205" t="s">
        <v>494</v>
      </c>
      <c r="F1699" s="207">
        <v>4463</v>
      </c>
      <c r="G1699" s="208">
        <v>7565</v>
      </c>
    </row>
    <row r="1700" spans="2:7" x14ac:dyDescent="0.25">
      <c r="B1700" s="211">
        <v>40924</v>
      </c>
      <c r="C1700" s="205" t="s">
        <v>513</v>
      </c>
      <c r="D1700" s="205" t="s">
        <v>493</v>
      </c>
      <c r="E1700" s="205" t="s">
        <v>485</v>
      </c>
      <c r="F1700" s="207">
        <v>2476</v>
      </c>
      <c r="G1700" s="208">
        <v>5759</v>
      </c>
    </row>
    <row r="1701" spans="2:7" x14ac:dyDescent="0.25">
      <c r="B1701" s="211">
        <v>41284</v>
      </c>
      <c r="C1701" s="205" t="s">
        <v>512</v>
      </c>
      <c r="D1701" s="205" t="s">
        <v>491</v>
      </c>
      <c r="E1701" s="205" t="s">
        <v>495</v>
      </c>
      <c r="F1701" s="207">
        <v>4785</v>
      </c>
      <c r="G1701" s="208">
        <v>8700</v>
      </c>
    </row>
    <row r="1702" spans="2:7" x14ac:dyDescent="0.25">
      <c r="B1702" s="211">
        <v>41169</v>
      </c>
      <c r="C1702" s="205" t="s">
        <v>513</v>
      </c>
      <c r="D1702" s="205" t="s">
        <v>493</v>
      </c>
      <c r="E1702" s="205" t="s">
        <v>489</v>
      </c>
      <c r="F1702" s="207">
        <v>2852</v>
      </c>
      <c r="G1702" s="208">
        <v>5186</v>
      </c>
    </row>
    <row r="1703" spans="2:7" x14ac:dyDescent="0.25">
      <c r="B1703" s="211">
        <v>41112</v>
      </c>
      <c r="C1703" s="205" t="s">
        <v>510</v>
      </c>
      <c r="D1703" s="205" t="s">
        <v>493</v>
      </c>
      <c r="E1703" s="205" t="s">
        <v>487</v>
      </c>
      <c r="F1703" s="207">
        <v>1927</v>
      </c>
      <c r="G1703" s="208">
        <v>3265</v>
      </c>
    </row>
    <row r="1704" spans="2:7" x14ac:dyDescent="0.25">
      <c r="B1704" s="211">
        <v>41564</v>
      </c>
      <c r="C1704" s="205" t="s">
        <v>511</v>
      </c>
      <c r="D1704" s="205" t="s">
        <v>493</v>
      </c>
      <c r="E1704" s="205" t="s">
        <v>494</v>
      </c>
      <c r="F1704" s="207">
        <v>5730</v>
      </c>
      <c r="G1704" s="208">
        <v>7640</v>
      </c>
    </row>
    <row r="1705" spans="2:7" x14ac:dyDescent="0.25">
      <c r="B1705" s="211">
        <v>41587</v>
      </c>
      <c r="C1705" s="205" t="s">
        <v>511</v>
      </c>
      <c r="D1705" s="205" t="s">
        <v>491</v>
      </c>
      <c r="E1705" s="205" t="s">
        <v>487</v>
      </c>
      <c r="F1705" s="207">
        <v>3705</v>
      </c>
      <c r="G1705" s="208">
        <v>4940</v>
      </c>
    </row>
    <row r="1706" spans="2:7" x14ac:dyDescent="0.25">
      <c r="B1706" s="211">
        <v>41380</v>
      </c>
      <c r="C1706" s="205" t="s">
        <v>513</v>
      </c>
      <c r="D1706" s="205" t="s">
        <v>484</v>
      </c>
      <c r="E1706" s="205" t="s">
        <v>485</v>
      </c>
      <c r="F1706" s="207">
        <v>6989</v>
      </c>
      <c r="G1706" s="208">
        <v>7943</v>
      </c>
    </row>
    <row r="1707" spans="2:7" x14ac:dyDescent="0.25">
      <c r="B1707" s="211">
        <v>41466</v>
      </c>
      <c r="C1707" s="205" t="s">
        <v>510</v>
      </c>
      <c r="D1707" s="205" t="s">
        <v>484</v>
      </c>
      <c r="E1707" s="205" t="s">
        <v>489</v>
      </c>
      <c r="F1707" s="207">
        <v>5097</v>
      </c>
      <c r="G1707" s="208">
        <v>8638</v>
      </c>
    </row>
    <row r="1708" spans="2:7" x14ac:dyDescent="0.25">
      <c r="B1708" s="211">
        <v>40989</v>
      </c>
      <c r="C1708" s="205" t="s">
        <v>512</v>
      </c>
      <c r="D1708" s="205" t="s">
        <v>491</v>
      </c>
      <c r="E1708" s="205" t="s">
        <v>485</v>
      </c>
      <c r="F1708" s="207">
        <v>3280</v>
      </c>
      <c r="G1708" s="208">
        <v>5560</v>
      </c>
    </row>
    <row r="1709" spans="2:7" x14ac:dyDescent="0.25">
      <c r="B1709" s="211">
        <v>41185</v>
      </c>
      <c r="C1709" s="205" t="s">
        <v>514</v>
      </c>
      <c r="D1709" s="205" t="s">
        <v>490</v>
      </c>
      <c r="E1709" s="205" t="s">
        <v>495</v>
      </c>
      <c r="F1709" s="207">
        <v>975</v>
      </c>
      <c r="G1709" s="208">
        <v>2268</v>
      </c>
    </row>
    <row r="1710" spans="2:7" x14ac:dyDescent="0.25">
      <c r="B1710" s="211">
        <v>41488</v>
      </c>
      <c r="C1710" s="205" t="s">
        <v>515</v>
      </c>
      <c r="D1710" s="205" t="s">
        <v>484</v>
      </c>
      <c r="E1710" s="205" t="s">
        <v>495</v>
      </c>
      <c r="F1710" s="207">
        <v>4364</v>
      </c>
      <c r="G1710" s="208">
        <v>4668</v>
      </c>
    </row>
    <row r="1711" spans="2:7" x14ac:dyDescent="0.25">
      <c r="B1711" s="211">
        <v>41302</v>
      </c>
      <c r="C1711" s="205" t="s">
        <v>511</v>
      </c>
      <c r="D1711" s="205" t="s">
        <v>491</v>
      </c>
      <c r="E1711" s="205" t="s">
        <v>489</v>
      </c>
      <c r="F1711" s="207">
        <v>6514</v>
      </c>
      <c r="G1711" s="208">
        <v>8685</v>
      </c>
    </row>
    <row r="1712" spans="2:7" x14ac:dyDescent="0.25">
      <c r="B1712" s="211">
        <v>41627</v>
      </c>
      <c r="C1712" s="205" t="s">
        <v>515</v>
      </c>
      <c r="D1712" s="205" t="s">
        <v>490</v>
      </c>
      <c r="E1712" s="205" t="s">
        <v>489</v>
      </c>
      <c r="F1712" s="207">
        <v>3906</v>
      </c>
      <c r="G1712" s="208">
        <v>8680</v>
      </c>
    </row>
    <row r="1713" spans="2:7" x14ac:dyDescent="0.25">
      <c r="B1713" s="211">
        <v>40951</v>
      </c>
      <c r="C1713" s="205" t="s">
        <v>513</v>
      </c>
      <c r="D1713" s="205" t="s">
        <v>486</v>
      </c>
      <c r="E1713" s="205" t="s">
        <v>492</v>
      </c>
      <c r="F1713" s="207">
        <v>5926</v>
      </c>
      <c r="G1713" s="208">
        <v>7901</v>
      </c>
    </row>
    <row r="1714" spans="2:7" x14ac:dyDescent="0.25">
      <c r="B1714" s="211">
        <v>40959</v>
      </c>
      <c r="C1714" s="205" t="s">
        <v>514</v>
      </c>
      <c r="D1714" s="205" t="s">
        <v>486</v>
      </c>
      <c r="E1714" s="205" t="s">
        <v>489</v>
      </c>
      <c r="F1714" s="207">
        <v>1279</v>
      </c>
      <c r="G1714" s="208">
        <v>2325</v>
      </c>
    </row>
    <row r="1715" spans="2:7" x14ac:dyDescent="0.25">
      <c r="B1715" s="211">
        <v>41176</v>
      </c>
      <c r="C1715" s="205" t="s">
        <v>511</v>
      </c>
      <c r="D1715" s="205" t="s">
        <v>493</v>
      </c>
      <c r="E1715" s="205" t="s">
        <v>485</v>
      </c>
      <c r="F1715" s="207">
        <v>3337</v>
      </c>
      <c r="G1715" s="208">
        <v>4450</v>
      </c>
    </row>
    <row r="1716" spans="2:7" x14ac:dyDescent="0.25">
      <c r="B1716" s="211">
        <v>41028</v>
      </c>
      <c r="C1716" s="205" t="s">
        <v>512</v>
      </c>
      <c r="D1716" s="205" t="s">
        <v>484</v>
      </c>
      <c r="E1716" s="205" t="s">
        <v>495</v>
      </c>
      <c r="F1716" s="207">
        <v>3197</v>
      </c>
      <c r="G1716" s="208">
        <v>5511</v>
      </c>
    </row>
    <row r="1717" spans="2:7" x14ac:dyDescent="0.25">
      <c r="B1717" s="211">
        <v>41042</v>
      </c>
      <c r="C1717" s="205" t="s">
        <v>514</v>
      </c>
      <c r="D1717" s="205" t="s">
        <v>490</v>
      </c>
      <c r="E1717" s="205" t="s">
        <v>494</v>
      </c>
      <c r="F1717" s="207">
        <v>2077</v>
      </c>
      <c r="G1717" s="208">
        <v>4615</v>
      </c>
    </row>
    <row r="1718" spans="2:7" x14ac:dyDescent="0.25">
      <c r="B1718" s="211">
        <v>41347</v>
      </c>
      <c r="C1718" s="205" t="s">
        <v>511</v>
      </c>
      <c r="D1718" s="205" t="s">
        <v>486</v>
      </c>
      <c r="E1718" s="205" t="s">
        <v>485</v>
      </c>
      <c r="F1718" s="207">
        <v>5525</v>
      </c>
      <c r="G1718" s="208">
        <v>9527</v>
      </c>
    </row>
    <row r="1719" spans="2:7" x14ac:dyDescent="0.25">
      <c r="B1719" s="211">
        <v>41634</v>
      </c>
      <c r="C1719" s="205" t="s">
        <v>511</v>
      </c>
      <c r="D1719" s="205" t="s">
        <v>490</v>
      </c>
      <c r="E1719" s="205" t="s">
        <v>485</v>
      </c>
      <c r="F1719" s="207">
        <v>4914</v>
      </c>
      <c r="G1719" s="208">
        <v>5584</v>
      </c>
    </row>
    <row r="1720" spans="2:7" x14ac:dyDescent="0.25">
      <c r="B1720" s="211">
        <v>40953</v>
      </c>
      <c r="C1720" s="205" t="s">
        <v>510</v>
      </c>
      <c r="D1720" s="205" t="s">
        <v>486</v>
      </c>
      <c r="E1720" s="205" t="s">
        <v>487</v>
      </c>
      <c r="F1720" s="207">
        <v>7540</v>
      </c>
      <c r="G1720" s="208">
        <v>8064</v>
      </c>
    </row>
    <row r="1721" spans="2:7" x14ac:dyDescent="0.25">
      <c r="B1721" s="211">
        <v>41041</v>
      </c>
      <c r="C1721" s="205" t="s">
        <v>511</v>
      </c>
      <c r="D1721" s="205" t="s">
        <v>486</v>
      </c>
      <c r="E1721" s="205" t="s">
        <v>487</v>
      </c>
      <c r="F1721" s="207">
        <v>1122</v>
      </c>
      <c r="G1721" s="208">
        <v>1902</v>
      </c>
    </row>
    <row r="1722" spans="2:7" x14ac:dyDescent="0.25">
      <c r="B1722" s="211">
        <v>41432</v>
      </c>
      <c r="C1722" s="205" t="s">
        <v>513</v>
      </c>
      <c r="D1722" s="205" t="s">
        <v>490</v>
      </c>
      <c r="E1722" s="205" t="s">
        <v>487</v>
      </c>
      <c r="F1722" s="207">
        <v>3085</v>
      </c>
      <c r="G1722" s="208">
        <v>5228</v>
      </c>
    </row>
    <row r="1723" spans="2:7" x14ac:dyDescent="0.25">
      <c r="B1723" s="211">
        <v>41452</v>
      </c>
      <c r="C1723" s="205" t="s">
        <v>514</v>
      </c>
      <c r="D1723" s="205" t="s">
        <v>488</v>
      </c>
      <c r="E1723" s="205" t="s">
        <v>485</v>
      </c>
      <c r="F1723" s="207">
        <v>1647</v>
      </c>
      <c r="G1723" s="208">
        <v>1762</v>
      </c>
    </row>
    <row r="1724" spans="2:7" x14ac:dyDescent="0.25">
      <c r="B1724" s="211">
        <v>41285</v>
      </c>
      <c r="C1724" s="205" t="s">
        <v>511</v>
      </c>
      <c r="D1724" s="205" t="s">
        <v>486</v>
      </c>
      <c r="E1724" s="205" t="s">
        <v>487</v>
      </c>
      <c r="F1724" s="207">
        <v>3164</v>
      </c>
      <c r="G1724" s="208">
        <v>4218</v>
      </c>
    </row>
    <row r="1725" spans="2:7" x14ac:dyDescent="0.25">
      <c r="B1725" s="211">
        <v>41306</v>
      </c>
      <c r="C1725" s="205" t="s">
        <v>515</v>
      </c>
      <c r="D1725" s="205" t="s">
        <v>484</v>
      </c>
      <c r="E1725" s="205" t="s">
        <v>487</v>
      </c>
      <c r="F1725" s="207">
        <v>1760</v>
      </c>
      <c r="G1725" s="208">
        <v>1883</v>
      </c>
    </row>
    <row r="1726" spans="2:7" x14ac:dyDescent="0.25">
      <c r="B1726" s="211">
        <v>41181</v>
      </c>
      <c r="C1726" s="205" t="s">
        <v>514</v>
      </c>
      <c r="D1726" s="205" t="s">
        <v>490</v>
      </c>
      <c r="E1726" s="205" t="s">
        <v>495</v>
      </c>
      <c r="F1726" s="207">
        <v>4854</v>
      </c>
      <c r="G1726" s="208">
        <v>8370</v>
      </c>
    </row>
    <row r="1727" spans="2:7" x14ac:dyDescent="0.25">
      <c r="B1727" s="211">
        <v>41260</v>
      </c>
      <c r="C1727" s="205" t="s">
        <v>511</v>
      </c>
      <c r="D1727" s="205" t="s">
        <v>493</v>
      </c>
      <c r="E1727" s="205" t="s">
        <v>487</v>
      </c>
      <c r="F1727" s="207">
        <v>3823</v>
      </c>
      <c r="G1727" s="208">
        <v>6480</v>
      </c>
    </row>
    <row r="1728" spans="2:7" x14ac:dyDescent="0.25">
      <c r="B1728" s="211">
        <v>41519</v>
      </c>
      <c r="C1728" s="205" t="s">
        <v>514</v>
      </c>
      <c r="D1728" s="205" t="s">
        <v>491</v>
      </c>
      <c r="E1728" s="205" t="s">
        <v>489</v>
      </c>
      <c r="F1728" s="207">
        <v>4413</v>
      </c>
      <c r="G1728" s="208">
        <v>8024</v>
      </c>
    </row>
    <row r="1729" spans="2:7" x14ac:dyDescent="0.25">
      <c r="B1729" s="211">
        <v>40974</v>
      </c>
      <c r="C1729" s="205" t="s">
        <v>515</v>
      </c>
      <c r="D1729" s="205" t="s">
        <v>486</v>
      </c>
      <c r="E1729" s="205" t="s">
        <v>494</v>
      </c>
      <c r="F1729" s="207">
        <v>2567</v>
      </c>
      <c r="G1729" s="208">
        <v>5705</v>
      </c>
    </row>
    <row r="1730" spans="2:7" x14ac:dyDescent="0.25">
      <c r="B1730" s="211">
        <v>41134</v>
      </c>
      <c r="C1730" s="205" t="s">
        <v>515</v>
      </c>
      <c r="D1730" s="205" t="s">
        <v>493</v>
      </c>
      <c r="E1730" s="205" t="s">
        <v>485</v>
      </c>
      <c r="F1730" s="207">
        <v>1055</v>
      </c>
      <c r="G1730" s="208">
        <v>2453</v>
      </c>
    </row>
    <row r="1731" spans="2:7" x14ac:dyDescent="0.25">
      <c r="B1731" s="211">
        <v>41374</v>
      </c>
      <c r="C1731" s="205" t="s">
        <v>513</v>
      </c>
      <c r="D1731" s="205" t="s">
        <v>486</v>
      </c>
      <c r="E1731" s="205" t="s">
        <v>494</v>
      </c>
      <c r="F1731" s="207">
        <v>8220</v>
      </c>
      <c r="G1731" s="208">
        <v>9341</v>
      </c>
    </row>
    <row r="1732" spans="2:7" x14ac:dyDescent="0.25">
      <c r="B1732" s="211">
        <v>41587</v>
      </c>
      <c r="C1732" s="205" t="s">
        <v>511</v>
      </c>
      <c r="D1732" s="205" t="s">
        <v>490</v>
      </c>
      <c r="E1732" s="205" t="s">
        <v>494</v>
      </c>
      <c r="F1732" s="207">
        <v>127</v>
      </c>
      <c r="G1732" s="208">
        <v>144</v>
      </c>
    </row>
    <row r="1733" spans="2:7" x14ac:dyDescent="0.25">
      <c r="B1733" s="211">
        <v>41179</v>
      </c>
      <c r="C1733" s="205" t="s">
        <v>514</v>
      </c>
      <c r="D1733" s="205" t="s">
        <v>493</v>
      </c>
      <c r="E1733" s="205" t="s">
        <v>489</v>
      </c>
      <c r="F1733" s="207">
        <v>2648</v>
      </c>
      <c r="G1733" s="208">
        <v>3895</v>
      </c>
    </row>
    <row r="1734" spans="2:7" x14ac:dyDescent="0.25">
      <c r="B1734" s="211">
        <v>41303</v>
      </c>
      <c r="C1734" s="205" t="s">
        <v>514</v>
      </c>
      <c r="D1734" s="205" t="s">
        <v>493</v>
      </c>
      <c r="E1734" s="205" t="s">
        <v>495</v>
      </c>
      <c r="F1734" s="207">
        <v>2810</v>
      </c>
      <c r="G1734" s="208">
        <v>3005</v>
      </c>
    </row>
    <row r="1735" spans="2:7" x14ac:dyDescent="0.25">
      <c r="B1735" s="211">
        <v>41549</v>
      </c>
      <c r="C1735" s="205" t="s">
        <v>513</v>
      </c>
      <c r="D1735" s="205" t="s">
        <v>488</v>
      </c>
      <c r="E1735" s="205" t="s">
        <v>495</v>
      </c>
      <c r="F1735" s="207">
        <v>97</v>
      </c>
      <c r="G1735" s="208">
        <v>143</v>
      </c>
    </row>
    <row r="1736" spans="2:7" x14ac:dyDescent="0.25">
      <c r="B1736" s="211">
        <v>41251</v>
      </c>
      <c r="C1736" s="205" t="s">
        <v>514</v>
      </c>
      <c r="D1736" s="205" t="s">
        <v>484</v>
      </c>
      <c r="E1736" s="205" t="s">
        <v>495</v>
      </c>
      <c r="F1736" s="207">
        <v>5489</v>
      </c>
      <c r="G1736" s="208">
        <v>9303</v>
      </c>
    </row>
    <row r="1737" spans="2:7" x14ac:dyDescent="0.25">
      <c r="B1737" s="211">
        <v>41480</v>
      </c>
      <c r="C1737" s="205" t="s">
        <v>511</v>
      </c>
      <c r="D1737" s="205" t="s">
        <v>491</v>
      </c>
      <c r="E1737" s="205" t="s">
        <v>487</v>
      </c>
      <c r="F1737" s="207">
        <v>6673</v>
      </c>
      <c r="G1737" s="208">
        <v>7583</v>
      </c>
    </row>
    <row r="1738" spans="2:7" x14ac:dyDescent="0.25">
      <c r="B1738" s="211">
        <v>41113</v>
      </c>
      <c r="C1738" s="205" t="s">
        <v>512</v>
      </c>
      <c r="D1738" s="205" t="s">
        <v>484</v>
      </c>
      <c r="E1738" s="205" t="s">
        <v>494</v>
      </c>
      <c r="F1738" s="207">
        <v>4591</v>
      </c>
      <c r="G1738" s="208">
        <v>7916</v>
      </c>
    </row>
    <row r="1739" spans="2:7" x14ac:dyDescent="0.25">
      <c r="B1739" s="211">
        <v>41422</v>
      </c>
      <c r="C1739" s="205" t="s">
        <v>513</v>
      </c>
      <c r="D1739" s="205" t="s">
        <v>490</v>
      </c>
      <c r="E1739" s="205" t="s">
        <v>495</v>
      </c>
      <c r="F1739" s="207">
        <v>1682</v>
      </c>
      <c r="G1739" s="208">
        <v>3737</v>
      </c>
    </row>
    <row r="1740" spans="2:7" x14ac:dyDescent="0.25">
      <c r="B1740" s="211">
        <v>41484</v>
      </c>
      <c r="C1740" s="205" t="s">
        <v>511</v>
      </c>
      <c r="D1740" s="205" t="s">
        <v>490</v>
      </c>
      <c r="E1740" s="205" t="s">
        <v>487</v>
      </c>
      <c r="F1740" s="207">
        <v>3961</v>
      </c>
      <c r="G1740" s="208">
        <v>6714</v>
      </c>
    </row>
    <row r="1741" spans="2:7" x14ac:dyDescent="0.25">
      <c r="B1741" s="211">
        <v>41496</v>
      </c>
      <c r="C1741" s="205" t="s">
        <v>511</v>
      </c>
      <c r="D1741" s="205" t="s">
        <v>490</v>
      </c>
      <c r="E1741" s="205" t="s">
        <v>494</v>
      </c>
      <c r="F1741" s="207">
        <v>5711</v>
      </c>
      <c r="G1741" s="208">
        <v>9847</v>
      </c>
    </row>
    <row r="1742" spans="2:7" x14ac:dyDescent="0.25">
      <c r="B1742" s="211">
        <v>41553</v>
      </c>
      <c r="C1742" s="205" t="s">
        <v>515</v>
      </c>
      <c r="D1742" s="205" t="s">
        <v>490</v>
      </c>
      <c r="E1742" s="205" t="s">
        <v>485</v>
      </c>
      <c r="F1742" s="207">
        <v>982</v>
      </c>
      <c r="G1742" s="208">
        <v>2653</v>
      </c>
    </row>
    <row r="1743" spans="2:7" x14ac:dyDescent="0.25">
      <c r="B1743" s="211">
        <v>41630</v>
      </c>
      <c r="C1743" s="205" t="s">
        <v>514</v>
      </c>
      <c r="D1743" s="205" t="s">
        <v>491</v>
      </c>
      <c r="E1743" s="205" t="s">
        <v>492</v>
      </c>
      <c r="F1743" s="207">
        <v>3727</v>
      </c>
      <c r="G1743" s="208">
        <v>3987</v>
      </c>
    </row>
    <row r="1744" spans="2:7" x14ac:dyDescent="0.25">
      <c r="B1744" s="211">
        <v>41559</v>
      </c>
      <c r="C1744" s="205" t="s">
        <v>511</v>
      </c>
      <c r="D1744" s="205" t="s">
        <v>493</v>
      </c>
      <c r="E1744" s="205" t="s">
        <v>489</v>
      </c>
      <c r="F1744" s="207">
        <v>5600</v>
      </c>
      <c r="G1744" s="208">
        <v>9491</v>
      </c>
    </row>
    <row r="1745" spans="2:7" x14ac:dyDescent="0.25">
      <c r="B1745" s="211">
        <v>41116</v>
      </c>
      <c r="C1745" s="205" t="s">
        <v>515</v>
      </c>
      <c r="D1745" s="205" t="s">
        <v>484</v>
      </c>
      <c r="E1745" s="205" t="s">
        <v>489</v>
      </c>
      <c r="F1745" s="207">
        <v>944</v>
      </c>
      <c r="G1745" s="208">
        <v>1600</v>
      </c>
    </row>
    <row r="1746" spans="2:7" x14ac:dyDescent="0.25">
      <c r="B1746" s="211">
        <v>40994</v>
      </c>
      <c r="C1746" s="205" t="s">
        <v>515</v>
      </c>
      <c r="D1746" s="205" t="s">
        <v>484</v>
      </c>
      <c r="E1746" s="205" t="s">
        <v>485</v>
      </c>
      <c r="F1746" s="207">
        <v>2736</v>
      </c>
      <c r="G1746" s="208">
        <v>4638</v>
      </c>
    </row>
    <row r="1747" spans="2:7" x14ac:dyDescent="0.25">
      <c r="B1747" s="211">
        <v>41349</v>
      </c>
      <c r="C1747" s="205" t="s">
        <v>513</v>
      </c>
      <c r="D1747" s="205" t="s">
        <v>490</v>
      </c>
      <c r="E1747" s="205" t="s">
        <v>495</v>
      </c>
      <c r="F1747" s="207">
        <v>4363</v>
      </c>
      <c r="G1747" s="208">
        <v>7395</v>
      </c>
    </row>
    <row r="1748" spans="2:7" x14ac:dyDescent="0.25">
      <c r="B1748" s="211">
        <v>41198</v>
      </c>
      <c r="C1748" s="205" t="s">
        <v>515</v>
      </c>
      <c r="D1748" s="205" t="s">
        <v>486</v>
      </c>
      <c r="E1748" s="205" t="s">
        <v>489</v>
      </c>
      <c r="F1748" s="207">
        <v>5138</v>
      </c>
      <c r="G1748" s="208">
        <v>7555</v>
      </c>
    </row>
    <row r="1749" spans="2:7" x14ac:dyDescent="0.25">
      <c r="B1749" s="211">
        <v>41110</v>
      </c>
      <c r="C1749" s="205" t="s">
        <v>510</v>
      </c>
      <c r="D1749" s="205" t="s">
        <v>488</v>
      </c>
      <c r="E1749" s="205" t="s">
        <v>489</v>
      </c>
      <c r="F1749" s="207">
        <v>4411</v>
      </c>
      <c r="G1749" s="208">
        <v>7476</v>
      </c>
    </row>
    <row r="1750" spans="2:7" x14ac:dyDescent="0.25">
      <c r="B1750" s="211">
        <v>41099</v>
      </c>
      <c r="C1750" s="205" t="s">
        <v>513</v>
      </c>
      <c r="D1750" s="205" t="s">
        <v>484</v>
      </c>
      <c r="E1750" s="205" t="s">
        <v>489</v>
      </c>
      <c r="F1750" s="207">
        <v>2437</v>
      </c>
      <c r="G1750" s="208">
        <v>6587</v>
      </c>
    </row>
    <row r="1751" spans="2:7" x14ac:dyDescent="0.25">
      <c r="B1751" s="211">
        <v>41535</v>
      </c>
      <c r="C1751" s="205" t="s">
        <v>514</v>
      </c>
      <c r="D1751" s="205" t="s">
        <v>488</v>
      </c>
      <c r="E1751" s="205" t="s">
        <v>495</v>
      </c>
      <c r="F1751" s="207">
        <v>5773</v>
      </c>
      <c r="G1751" s="208">
        <v>9785</v>
      </c>
    </row>
    <row r="1752" spans="2:7" x14ac:dyDescent="0.25">
      <c r="B1752" s="211">
        <v>41238</v>
      </c>
      <c r="C1752" s="205" t="s">
        <v>512</v>
      </c>
      <c r="D1752" s="205" t="s">
        <v>490</v>
      </c>
      <c r="E1752" s="205" t="s">
        <v>494</v>
      </c>
      <c r="F1752" s="207">
        <v>1332</v>
      </c>
      <c r="G1752" s="208">
        <v>1959</v>
      </c>
    </row>
    <row r="1753" spans="2:7" x14ac:dyDescent="0.25">
      <c r="B1753" s="211">
        <v>41395</v>
      </c>
      <c r="C1753" s="205" t="s">
        <v>511</v>
      </c>
      <c r="D1753" s="205" t="s">
        <v>486</v>
      </c>
      <c r="E1753" s="205" t="s">
        <v>494</v>
      </c>
      <c r="F1753" s="207">
        <v>3877</v>
      </c>
      <c r="G1753" s="208">
        <v>7050</v>
      </c>
    </row>
    <row r="1754" spans="2:7" x14ac:dyDescent="0.25">
      <c r="B1754" s="211">
        <v>41118</v>
      </c>
      <c r="C1754" s="205" t="s">
        <v>515</v>
      </c>
      <c r="D1754" s="205" t="s">
        <v>490</v>
      </c>
      <c r="E1754" s="205" t="s">
        <v>492</v>
      </c>
      <c r="F1754" s="207">
        <v>2875</v>
      </c>
      <c r="G1754" s="208">
        <v>5228</v>
      </c>
    </row>
    <row r="1755" spans="2:7" x14ac:dyDescent="0.25">
      <c r="B1755" s="211">
        <v>40993</v>
      </c>
      <c r="C1755" s="205" t="s">
        <v>515</v>
      </c>
      <c r="D1755" s="205" t="s">
        <v>488</v>
      </c>
      <c r="E1755" s="205" t="s">
        <v>489</v>
      </c>
      <c r="F1755" s="207">
        <v>2360</v>
      </c>
      <c r="G1755" s="208">
        <v>3147</v>
      </c>
    </row>
    <row r="1756" spans="2:7" x14ac:dyDescent="0.25">
      <c r="B1756" s="211">
        <v>40974</v>
      </c>
      <c r="C1756" s="205" t="s">
        <v>510</v>
      </c>
      <c r="D1756" s="205" t="s">
        <v>486</v>
      </c>
      <c r="E1756" s="205" t="s">
        <v>487</v>
      </c>
      <c r="F1756" s="207">
        <v>1881</v>
      </c>
      <c r="G1756" s="208">
        <v>4374</v>
      </c>
    </row>
    <row r="1757" spans="2:7" x14ac:dyDescent="0.25">
      <c r="B1757" s="211">
        <v>41289</v>
      </c>
      <c r="C1757" s="205" t="s">
        <v>513</v>
      </c>
      <c r="D1757" s="205" t="s">
        <v>493</v>
      </c>
      <c r="E1757" s="205" t="s">
        <v>489</v>
      </c>
      <c r="F1757" s="207">
        <v>2585</v>
      </c>
      <c r="G1757" s="208">
        <v>4457</v>
      </c>
    </row>
    <row r="1758" spans="2:7" x14ac:dyDescent="0.25">
      <c r="B1758" s="211">
        <v>40930</v>
      </c>
      <c r="C1758" s="205" t="s">
        <v>510</v>
      </c>
      <c r="D1758" s="205" t="s">
        <v>490</v>
      </c>
      <c r="E1758" s="205" t="s">
        <v>487</v>
      </c>
      <c r="F1758" s="207">
        <v>1334</v>
      </c>
      <c r="G1758" s="208">
        <v>3103</v>
      </c>
    </row>
    <row r="1759" spans="2:7" x14ac:dyDescent="0.25">
      <c r="B1759" s="211">
        <v>41383</v>
      </c>
      <c r="C1759" s="205" t="s">
        <v>511</v>
      </c>
      <c r="D1759" s="205" t="s">
        <v>484</v>
      </c>
      <c r="E1759" s="205" t="s">
        <v>495</v>
      </c>
      <c r="F1759" s="207">
        <v>232</v>
      </c>
      <c r="G1759" s="208">
        <v>400</v>
      </c>
    </row>
    <row r="1760" spans="2:7" x14ac:dyDescent="0.25">
      <c r="B1760" s="211">
        <v>41456</v>
      </c>
      <c r="C1760" s="205" t="s">
        <v>515</v>
      </c>
      <c r="D1760" s="205" t="s">
        <v>486</v>
      </c>
      <c r="E1760" s="205" t="s">
        <v>495</v>
      </c>
      <c r="F1760" s="207">
        <v>2807</v>
      </c>
      <c r="G1760" s="208">
        <v>6238</v>
      </c>
    </row>
    <row r="1761" spans="2:7" x14ac:dyDescent="0.25">
      <c r="B1761" s="211">
        <v>41307</v>
      </c>
      <c r="C1761" s="205" t="s">
        <v>514</v>
      </c>
      <c r="D1761" s="205" t="s">
        <v>490</v>
      </c>
      <c r="E1761" s="205" t="s">
        <v>485</v>
      </c>
      <c r="F1761" s="207">
        <v>7</v>
      </c>
      <c r="G1761" s="208">
        <v>13</v>
      </c>
    </row>
    <row r="1762" spans="2:7" x14ac:dyDescent="0.25">
      <c r="B1762" s="211">
        <v>41550</v>
      </c>
      <c r="C1762" s="205" t="s">
        <v>511</v>
      </c>
      <c r="D1762" s="205" t="s">
        <v>493</v>
      </c>
      <c r="E1762" s="205" t="s">
        <v>485</v>
      </c>
      <c r="F1762" s="207">
        <v>388</v>
      </c>
      <c r="G1762" s="208">
        <v>657</v>
      </c>
    </row>
    <row r="1763" spans="2:7" x14ac:dyDescent="0.25">
      <c r="B1763" s="211">
        <v>41258</v>
      </c>
      <c r="C1763" s="205" t="s">
        <v>514</v>
      </c>
      <c r="D1763" s="205" t="s">
        <v>490</v>
      </c>
      <c r="E1763" s="205" t="s">
        <v>489</v>
      </c>
      <c r="F1763" s="207">
        <v>1379</v>
      </c>
      <c r="G1763" s="208">
        <v>3206</v>
      </c>
    </row>
    <row r="1764" spans="2:7" x14ac:dyDescent="0.25">
      <c r="B1764" s="211">
        <v>41000</v>
      </c>
      <c r="C1764" s="205" t="s">
        <v>511</v>
      </c>
      <c r="D1764" s="205" t="s">
        <v>490</v>
      </c>
      <c r="E1764" s="205" t="s">
        <v>487</v>
      </c>
      <c r="F1764" s="207">
        <v>1909</v>
      </c>
      <c r="G1764" s="208">
        <v>4242</v>
      </c>
    </row>
    <row r="1765" spans="2:7" x14ac:dyDescent="0.25">
      <c r="B1765" s="211">
        <v>41184</v>
      </c>
      <c r="C1765" s="205" t="s">
        <v>512</v>
      </c>
      <c r="D1765" s="205" t="s">
        <v>486</v>
      </c>
      <c r="E1765" s="205" t="s">
        <v>485</v>
      </c>
      <c r="F1765" s="207">
        <v>4429</v>
      </c>
      <c r="G1765" s="208">
        <v>8052</v>
      </c>
    </row>
    <row r="1766" spans="2:7" x14ac:dyDescent="0.25">
      <c r="B1766" s="211">
        <v>41492</v>
      </c>
      <c r="C1766" s="205" t="s">
        <v>515</v>
      </c>
      <c r="D1766" s="205" t="s">
        <v>493</v>
      </c>
      <c r="E1766" s="205" t="s">
        <v>492</v>
      </c>
      <c r="F1766" s="207">
        <v>1254</v>
      </c>
      <c r="G1766" s="208">
        <v>3390</v>
      </c>
    </row>
    <row r="1767" spans="2:7" x14ac:dyDescent="0.25">
      <c r="B1767" s="211">
        <v>41527</v>
      </c>
      <c r="C1767" s="205" t="s">
        <v>514</v>
      </c>
      <c r="D1767" s="205" t="s">
        <v>484</v>
      </c>
      <c r="E1767" s="205" t="s">
        <v>485</v>
      </c>
      <c r="F1767" s="207">
        <v>4253</v>
      </c>
      <c r="G1767" s="208">
        <v>7333</v>
      </c>
    </row>
    <row r="1768" spans="2:7" x14ac:dyDescent="0.25">
      <c r="B1768" s="211">
        <v>41013</v>
      </c>
      <c r="C1768" s="205" t="s">
        <v>511</v>
      </c>
      <c r="D1768" s="205" t="s">
        <v>484</v>
      </c>
      <c r="E1768" s="205" t="s">
        <v>487</v>
      </c>
      <c r="F1768" s="207">
        <v>6222</v>
      </c>
      <c r="G1768" s="208">
        <v>6654</v>
      </c>
    </row>
    <row r="1769" spans="2:7" x14ac:dyDescent="0.25">
      <c r="B1769" s="211">
        <v>41492</v>
      </c>
      <c r="C1769" s="205" t="s">
        <v>514</v>
      </c>
      <c r="D1769" s="205" t="s">
        <v>486</v>
      </c>
      <c r="E1769" s="205" t="s">
        <v>487</v>
      </c>
      <c r="F1769" s="207">
        <v>541</v>
      </c>
      <c r="G1769" s="208">
        <v>932</v>
      </c>
    </row>
    <row r="1770" spans="2:7" x14ac:dyDescent="0.25">
      <c r="B1770" s="211">
        <v>41276</v>
      </c>
      <c r="C1770" s="205" t="s">
        <v>514</v>
      </c>
      <c r="D1770" s="205" t="s">
        <v>490</v>
      </c>
      <c r="E1770" s="205" t="s">
        <v>489</v>
      </c>
      <c r="F1770" s="207">
        <v>2424</v>
      </c>
      <c r="G1770" s="208">
        <v>4407</v>
      </c>
    </row>
    <row r="1771" spans="2:7" x14ac:dyDescent="0.25">
      <c r="B1771" s="211">
        <v>41606</v>
      </c>
      <c r="C1771" s="205" t="s">
        <v>513</v>
      </c>
      <c r="D1771" s="205" t="s">
        <v>484</v>
      </c>
      <c r="E1771" s="205" t="s">
        <v>492</v>
      </c>
      <c r="F1771" s="207">
        <v>151</v>
      </c>
      <c r="G1771" s="208">
        <v>274</v>
      </c>
    </row>
    <row r="1772" spans="2:7" x14ac:dyDescent="0.25">
      <c r="B1772" s="211">
        <v>41415</v>
      </c>
      <c r="C1772" s="205" t="s">
        <v>510</v>
      </c>
      <c r="D1772" s="205" t="s">
        <v>491</v>
      </c>
      <c r="E1772" s="205" t="s">
        <v>485</v>
      </c>
      <c r="F1772" s="207">
        <v>269</v>
      </c>
      <c r="G1772" s="208">
        <v>359</v>
      </c>
    </row>
    <row r="1773" spans="2:7" x14ac:dyDescent="0.25">
      <c r="B1773" s="211">
        <v>41150</v>
      </c>
      <c r="C1773" s="205" t="s">
        <v>511</v>
      </c>
      <c r="D1773" s="205" t="s">
        <v>490</v>
      </c>
      <c r="E1773" s="205" t="s">
        <v>487</v>
      </c>
      <c r="F1773" s="207">
        <v>1451</v>
      </c>
      <c r="G1773" s="208">
        <v>2460</v>
      </c>
    </row>
    <row r="1774" spans="2:7" x14ac:dyDescent="0.25">
      <c r="B1774" s="211">
        <v>41240</v>
      </c>
      <c r="C1774" s="205" t="s">
        <v>510</v>
      </c>
      <c r="D1774" s="205" t="s">
        <v>488</v>
      </c>
      <c r="E1774" s="205" t="s">
        <v>495</v>
      </c>
      <c r="F1774" s="207">
        <v>4085</v>
      </c>
      <c r="G1774" s="208">
        <v>4369</v>
      </c>
    </row>
    <row r="1775" spans="2:7" x14ac:dyDescent="0.25">
      <c r="B1775" s="211">
        <v>41149</v>
      </c>
      <c r="C1775" s="205" t="s">
        <v>512</v>
      </c>
      <c r="D1775" s="205" t="s">
        <v>484</v>
      </c>
      <c r="E1775" s="205" t="s">
        <v>487</v>
      </c>
      <c r="F1775" s="207">
        <v>489</v>
      </c>
      <c r="G1775" s="208">
        <v>1087</v>
      </c>
    </row>
    <row r="1776" spans="2:7" x14ac:dyDescent="0.25">
      <c r="B1776" s="211">
        <v>41276</v>
      </c>
      <c r="C1776" s="205" t="s">
        <v>510</v>
      </c>
      <c r="D1776" s="205" t="s">
        <v>491</v>
      </c>
      <c r="E1776" s="205" t="s">
        <v>492</v>
      </c>
      <c r="F1776" s="207">
        <v>1374</v>
      </c>
      <c r="G1776" s="208">
        <v>2020</v>
      </c>
    </row>
    <row r="1777" spans="2:7" x14ac:dyDescent="0.25">
      <c r="B1777" s="211">
        <v>41479</v>
      </c>
      <c r="C1777" s="205" t="s">
        <v>515</v>
      </c>
      <c r="D1777" s="205" t="s">
        <v>484</v>
      </c>
      <c r="E1777" s="205" t="s">
        <v>485</v>
      </c>
      <c r="F1777" s="207">
        <v>3808</v>
      </c>
      <c r="G1777" s="208">
        <v>8462</v>
      </c>
    </row>
    <row r="1778" spans="2:7" x14ac:dyDescent="0.25">
      <c r="B1778" s="211">
        <v>41244</v>
      </c>
      <c r="C1778" s="205" t="s">
        <v>512</v>
      </c>
      <c r="D1778" s="205" t="s">
        <v>488</v>
      </c>
      <c r="E1778" s="205" t="s">
        <v>492</v>
      </c>
      <c r="F1778" s="207">
        <v>1460</v>
      </c>
      <c r="G1778" s="208">
        <v>1561</v>
      </c>
    </row>
    <row r="1779" spans="2:7" x14ac:dyDescent="0.25">
      <c r="B1779" s="211">
        <v>41630</v>
      </c>
      <c r="C1779" s="205" t="s">
        <v>512</v>
      </c>
      <c r="D1779" s="205" t="s">
        <v>488</v>
      </c>
      <c r="E1779" s="205" t="s">
        <v>485</v>
      </c>
      <c r="F1779" s="207">
        <v>3799</v>
      </c>
      <c r="G1779" s="208">
        <v>4317</v>
      </c>
    </row>
    <row r="1780" spans="2:7" x14ac:dyDescent="0.25">
      <c r="B1780" s="211">
        <v>41031</v>
      </c>
      <c r="C1780" s="205" t="s">
        <v>515</v>
      </c>
      <c r="D1780" s="205" t="s">
        <v>486</v>
      </c>
      <c r="E1780" s="205" t="s">
        <v>489</v>
      </c>
      <c r="F1780" s="207">
        <v>2420</v>
      </c>
      <c r="G1780" s="208">
        <v>5378</v>
      </c>
    </row>
    <row r="1781" spans="2:7" x14ac:dyDescent="0.25">
      <c r="B1781" s="211">
        <v>41049</v>
      </c>
      <c r="C1781" s="205" t="s">
        <v>514</v>
      </c>
      <c r="D1781" s="205" t="s">
        <v>491</v>
      </c>
      <c r="E1781" s="205" t="s">
        <v>485</v>
      </c>
      <c r="F1781" s="207">
        <v>2930</v>
      </c>
      <c r="G1781" s="208">
        <v>4308</v>
      </c>
    </row>
    <row r="1782" spans="2:7" x14ac:dyDescent="0.25">
      <c r="B1782" s="211">
        <v>41385</v>
      </c>
      <c r="C1782" s="205" t="s">
        <v>512</v>
      </c>
      <c r="D1782" s="205" t="s">
        <v>484</v>
      </c>
      <c r="E1782" s="205" t="s">
        <v>492</v>
      </c>
      <c r="F1782" s="207">
        <v>2495</v>
      </c>
      <c r="G1782" s="208">
        <v>4301</v>
      </c>
    </row>
    <row r="1783" spans="2:7" x14ac:dyDescent="0.25">
      <c r="B1783" s="211">
        <v>41057</v>
      </c>
      <c r="C1783" s="205" t="s">
        <v>515</v>
      </c>
      <c r="D1783" s="205" t="s">
        <v>493</v>
      </c>
      <c r="E1783" s="205" t="s">
        <v>487</v>
      </c>
      <c r="F1783" s="207">
        <v>5262</v>
      </c>
      <c r="G1783" s="208">
        <v>9568</v>
      </c>
    </row>
    <row r="1784" spans="2:7" x14ac:dyDescent="0.25">
      <c r="B1784" s="211">
        <v>41107</v>
      </c>
      <c r="C1784" s="205" t="s">
        <v>513</v>
      </c>
      <c r="D1784" s="205" t="s">
        <v>486</v>
      </c>
      <c r="E1784" s="205" t="s">
        <v>494</v>
      </c>
      <c r="F1784" s="207">
        <v>5375</v>
      </c>
      <c r="G1784" s="208">
        <v>6108</v>
      </c>
    </row>
    <row r="1785" spans="2:7" x14ac:dyDescent="0.25">
      <c r="B1785" s="211">
        <v>41275</v>
      </c>
      <c r="C1785" s="205" t="s">
        <v>511</v>
      </c>
      <c r="D1785" s="205" t="s">
        <v>488</v>
      </c>
      <c r="E1785" s="205" t="s">
        <v>487</v>
      </c>
      <c r="F1785" s="207">
        <v>429</v>
      </c>
      <c r="G1785" s="208">
        <v>572</v>
      </c>
    </row>
    <row r="1786" spans="2:7" x14ac:dyDescent="0.25">
      <c r="B1786" s="211">
        <v>41144</v>
      </c>
      <c r="C1786" s="205" t="s">
        <v>511</v>
      </c>
      <c r="D1786" s="205" t="s">
        <v>491</v>
      </c>
      <c r="E1786" s="205" t="s">
        <v>485</v>
      </c>
      <c r="F1786" s="207">
        <v>3082</v>
      </c>
      <c r="G1786" s="208">
        <v>3296</v>
      </c>
    </row>
    <row r="1787" spans="2:7" x14ac:dyDescent="0.25">
      <c r="B1787" s="211">
        <v>41611</v>
      </c>
      <c r="C1787" s="205" t="s">
        <v>510</v>
      </c>
      <c r="D1787" s="205" t="s">
        <v>493</v>
      </c>
      <c r="E1787" s="205" t="s">
        <v>494</v>
      </c>
      <c r="F1787" s="207">
        <v>2315</v>
      </c>
      <c r="G1787" s="208">
        <v>5383</v>
      </c>
    </row>
    <row r="1788" spans="2:7" x14ac:dyDescent="0.25">
      <c r="B1788" s="211">
        <v>41050</v>
      </c>
      <c r="C1788" s="205" t="s">
        <v>512</v>
      </c>
      <c r="D1788" s="205" t="s">
        <v>493</v>
      </c>
      <c r="E1788" s="205" t="s">
        <v>489</v>
      </c>
      <c r="F1788" s="207">
        <v>1887</v>
      </c>
      <c r="G1788" s="208">
        <v>5100</v>
      </c>
    </row>
    <row r="1789" spans="2:7" x14ac:dyDescent="0.25">
      <c r="B1789" s="211">
        <v>41444</v>
      </c>
      <c r="C1789" s="205" t="s">
        <v>514</v>
      </c>
      <c r="D1789" s="205" t="s">
        <v>491</v>
      </c>
      <c r="E1789" s="205" t="s">
        <v>485</v>
      </c>
      <c r="F1789" s="207">
        <v>1521</v>
      </c>
      <c r="G1789" s="208">
        <v>3538</v>
      </c>
    </row>
    <row r="1790" spans="2:7" x14ac:dyDescent="0.25">
      <c r="B1790" s="211">
        <v>40913</v>
      </c>
      <c r="C1790" s="205" t="s">
        <v>513</v>
      </c>
      <c r="D1790" s="205" t="s">
        <v>488</v>
      </c>
      <c r="E1790" s="205" t="s">
        <v>492</v>
      </c>
      <c r="F1790" s="207">
        <v>3253</v>
      </c>
      <c r="G1790" s="208">
        <v>4338</v>
      </c>
    </row>
    <row r="1791" spans="2:7" x14ac:dyDescent="0.25">
      <c r="B1791" s="211">
        <v>41392</v>
      </c>
      <c r="C1791" s="205" t="s">
        <v>515</v>
      </c>
      <c r="D1791" s="205" t="s">
        <v>486</v>
      </c>
      <c r="E1791" s="205" t="s">
        <v>485</v>
      </c>
      <c r="F1791" s="207">
        <v>6469</v>
      </c>
      <c r="G1791" s="208">
        <v>6919</v>
      </c>
    </row>
    <row r="1792" spans="2:7" x14ac:dyDescent="0.25">
      <c r="B1792" s="211">
        <v>41562</v>
      </c>
      <c r="C1792" s="205" t="s">
        <v>515</v>
      </c>
      <c r="D1792" s="205" t="s">
        <v>490</v>
      </c>
      <c r="E1792" s="205" t="s">
        <v>494</v>
      </c>
      <c r="F1792" s="207">
        <v>2649</v>
      </c>
      <c r="G1792" s="208">
        <v>3532</v>
      </c>
    </row>
    <row r="1793" spans="2:7" x14ac:dyDescent="0.25">
      <c r="B1793" s="211">
        <v>41558</v>
      </c>
      <c r="C1793" s="205" t="s">
        <v>514</v>
      </c>
      <c r="D1793" s="205" t="s">
        <v>488</v>
      </c>
      <c r="E1793" s="205" t="s">
        <v>489</v>
      </c>
      <c r="F1793" s="207">
        <v>1094</v>
      </c>
      <c r="G1793" s="208">
        <v>1244</v>
      </c>
    </row>
    <row r="1794" spans="2:7" x14ac:dyDescent="0.25">
      <c r="B1794" s="211">
        <v>41191</v>
      </c>
      <c r="C1794" s="205" t="s">
        <v>513</v>
      </c>
      <c r="D1794" s="205" t="s">
        <v>484</v>
      </c>
      <c r="E1794" s="205" t="s">
        <v>492</v>
      </c>
      <c r="F1794" s="207">
        <v>5723</v>
      </c>
      <c r="G1794" s="208">
        <v>8417</v>
      </c>
    </row>
    <row r="1795" spans="2:7" x14ac:dyDescent="0.25">
      <c r="B1795" s="211">
        <v>41580</v>
      </c>
      <c r="C1795" s="205" t="s">
        <v>510</v>
      </c>
      <c r="D1795" s="205" t="s">
        <v>488</v>
      </c>
      <c r="E1795" s="205" t="s">
        <v>487</v>
      </c>
      <c r="F1795" s="207">
        <v>1337</v>
      </c>
      <c r="G1795" s="208">
        <v>2430</v>
      </c>
    </row>
    <row r="1796" spans="2:7" x14ac:dyDescent="0.25">
      <c r="B1796" s="211">
        <v>41404</v>
      </c>
      <c r="C1796" s="205" t="s">
        <v>515</v>
      </c>
      <c r="D1796" s="205" t="s">
        <v>488</v>
      </c>
      <c r="E1796" s="205" t="s">
        <v>492</v>
      </c>
      <c r="F1796" s="207">
        <v>2553</v>
      </c>
      <c r="G1796" s="208">
        <v>3755</v>
      </c>
    </row>
    <row r="1797" spans="2:7" x14ac:dyDescent="0.25">
      <c r="B1797" s="211">
        <v>41565</v>
      </c>
      <c r="C1797" s="205" t="s">
        <v>510</v>
      </c>
      <c r="D1797" s="205" t="s">
        <v>486</v>
      </c>
      <c r="E1797" s="205" t="s">
        <v>487</v>
      </c>
      <c r="F1797" s="207">
        <v>8930</v>
      </c>
      <c r="G1797" s="208">
        <v>9551</v>
      </c>
    </row>
    <row r="1798" spans="2:7" x14ac:dyDescent="0.25">
      <c r="B1798" s="211">
        <v>41509</v>
      </c>
      <c r="C1798" s="205" t="s">
        <v>514</v>
      </c>
      <c r="D1798" s="205" t="s">
        <v>486</v>
      </c>
      <c r="E1798" s="205" t="s">
        <v>494</v>
      </c>
      <c r="F1798" s="207">
        <v>8622</v>
      </c>
      <c r="G1798" s="208">
        <v>9222</v>
      </c>
    </row>
    <row r="1799" spans="2:7" x14ac:dyDescent="0.25">
      <c r="B1799" s="211">
        <v>40955</v>
      </c>
      <c r="C1799" s="205" t="s">
        <v>513</v>
      </c>
      <c r="D1799" s="205" t="s">
        <v>493</v>
      </c>
      <c r="E1799" s="205" t="s">
        <v>494</v>
      </c>
      <c r="F1799" s="207">
        <v>1982</v>
      </c>
      <c r="G1799" s="208">
        <v>2253</v>
      </c>
    </row>
    <row r="1800" spans="2:7" x14ac:dyDescent="0.25">
      <c r="B1800" s="211">
        <v>41637</v>
      </c>
      <c r="C1800" s="205" t="s">
        <v>512</v>
      </c>
      <c r="D1800" s="205" t="s">
        <v>491</v>
      </c>
      <c r="E1800" s="205" t="s">
        <v>495</v>
      </c>
      <c r="F1800" s="207">
        <v>3250</v>
      </c>
      <c r="G1800" s="208">
        <v>4333</v>
      </c>
    </row>
    <row r="1801" spans="2:7" x14ac:dyDescent="0.25">
      <c r="B1801" s="211">
        <v>41213</v>
      </c>
      <c r="C1801" s="205" t="s">
        <v>511</v>
      </c>
      <c r="D1801" s="205" t="s">
        <v>488</v>
      </c>
      <c r="E1801" s="205" t="s">
        <v>489</v>
      </c>
      <c r="F1801" s="207">
        <v>3592</v>
      </c>
      <c r="G1801" s="208">
        <v>6531</v>
      </c>
    </row>
    <row r="1802" spans="2:7" x14ac:dyDescent="0.25">
      <c r="B1802" s="211">
        <v>41375</v>
      </c>
      <c r="C1802" s="205" t="s">
        <v>511</v>
      </c>
      <c r="D1802" s="205" t="s">
        <v>493</v>
      </c>
      <c r="E1802" s="205" t="s">
        <v>487</v>
      </c>
      <c r="F1802" s="207">
        <v>3296</v>
      </c>
      <c r="G1802" s="208">
        <v>3746</v>
      </c>
    </row>
    <row r="1803" spans="2:7" x14ac:dyDescent="0.25">
      <c r="B1803" s="211">
        <v>41622</v>
      </c>
      <c r="C1803" s="205" t="s">
        <v>511</v>
      </c>
      <c r="D1803" s="205" t="s">
        <v>493</v>
      </c>
      <c r="E1803" s="205" t="s">
        <v>485</v>
      </c>
      <c r="F1803" s="207">
        <v>3963</v>
      </c>
      <c r="G1803" s="208">
        <v>8807</v>
      </c>
    </row>
    <row r="1804" spans="2:7" x14ac:dyDescent="0.25">
      <c r="B1804" s="211">
        <v>41357</v>
      </c>
      <c r="C1804" s="205" t="s">
        <v>513</v>
      </c>
      <c r="D1804" s="205" t="s">
        <v>484</v>
      </c>
      <c r="E1804" s="205" t="s">
        <v>494</v>
      </c>
      <c r="F1804" s="207">
        <v>4901</v>
      </c>
      <c r="G1804" s="208">
        <v>8451</v>
      </c>
    </row>
    <row r="1805" spans="2:7" x14ac:dyDescent="0.25">
      <c r="B1805" s="211">
        <v>41371</v>
      </c>
      <c r="C1805" s="205" t="s">
        <v>514</v>
      </c>
      <c r="D1805" s="205" t="s">
        <v>493</v>
      </c>
      <c r="E1805" s="205" t="s">
        <v>495</v>
      </c>
      <c r="F1805" s="207">
        <v>1665</v>
      </c>
      <c r="G1805" s="208">
        <v>2870</v>
      </c>
    </row>
    <row r="1806" spans="2:7" x14ac:dyDescent="0.25">
      <c r="B1806" s="211">
        <v>41351</v>
      </c>
      <c r="C1806" s="205" t="s">
        <v>514</v>
      </c>
      <c r="D1806" s="205" t="s">
        <v>493</v>
      </c>
      <c r="E1806" s="205" t="s">
        <v>485</v>
      </c>
      <c r="F1806" s="207">
        <v>2963</v>
      </c>
      <c r="G1806" s="208">
        <v>4357</v>
      </c>
    </row>
    <row r="1807" spans="2:7" x14ac:dyDescent="0.25">
      <c r="B1807" s="211">
        <v>41360</v>
      </c>
      <c r="C1807" s="205" t="s">
        <v>515</v>
      </c>
      <c r="D1807" s="205" t="s">
        <v>491</v>
      </c>
      <c r="E1807" s="205" t="s">
        <v>485</v>
      </c>
      <c r="F1807" s="207">
        <v>4902</v>
      </c>
      <c r="G1807" s="208">
        <v>8308</v>
      </c>
    </row>
    <row r="1808" spans="2:7" x14ac:dyDescent="0.25">
      <c r="B1808" s="211">
        <v>41524</v>
      </c>
      <c r="C1808" s="205" t="s">
        <v>514</v>
      </c>
      <c r="D1808" s="205" t="s">
        <v>484</v>
      </c>
      <c r="E1808" s="205" t="s">
        <v>487</v>
      </c>
      <c r="F1808" s="207">
        <v>1880</v>
      </c>
      <c r="G1808" s="208">
        <v>5081</v>
      </c>
    </row>
    <row r="1809" spans="2:7" x14ac:dyDescent="0.25">
      <c r="B1809" s="211">
        <v>41389</v>
      </c>
      <c r="C1809" s="205" t="s">
        <v>511</v>
      </c>
      <c r="D1809" s="205" t="s">
        <v>486</v>
      </c>
      <c r="E1809" s="205" t="s">
        <v>485</v>
      </c>
      <c r="F1809" s="207">
        <v>8333</v>
      </c>
      <c r="G1809" s="208">
        <v>8913</v>
      </c>
    </row>
    <row r="1810" spans="2:7" x14ac:dyDescent="0.25">
      <c r="B1810" s="211">
        <v>41341</v>
      </c>
      <c r="C1810" s="205" t="s">
        <v>512</v>
      </c>
      <c r="D1810" s="205" t="s">
        <v>486</v>
      </c>
      <c r="E1810" s="205" t="s">
        <v>487</v>
      </c>
      <c r="F1810" s="207">
        <v>62</v>
      </c>
      <c r="G1810" s="208">
        <v>83</v>
      </c>
    </row>
    <row r="1811" spans="2:7" x14ac:dyDescent="0.25">
      <c r="B1811" s="211">
        <v>41361</v>
      </c>
      <c r="C1811" s="205" t="s">
        <v>515</v>
      </c>
      <c r="D1811" s="205" t="s">
        <v>484</v>
      </c>
      <c r="E1811" s="205" t="s">
        <v>494</v>
      </c>
      <c r="F1811" s="207">
        <v>5369</v>
      </c>
      <c r="G1811" s="208">
        <v>9763</v>
      </c>
    </row>
    <row r="1812" spans="2:7" x14ac:dyDescent="0.25">
      <c r="B1812" s="211">
        <v>40985</v>
      </c>
      <c r="C1812" s="205" t="s">
        <v>512</v>
      </c>
      <c r="D1812" s="205" t="s">
        <v>488</v>
      </c>
      <c r="E1812" s="205" t="s">
        <v>485</v>
      </c>
      <c r="F1812" s="207">
        <v>6363</v>
      </c>
      <c r="G1812" s="208">
        <v>6805</v>
      </c>
    </row>
    <row r="1813" spans="2:7" x14ac:dyDescent="0.25">
      <c r="B1813" s="211">
        <v>41164</v>
      </c>
      <c r="C1813" s="205" t="s">
        <v>514</v>
      </c>
      <c r="D1813" s="205" t="s">
        <v>490</v>
      </c>
      <c r="E1813" s="205" t="s">
        <v>492</v>
      </c>
      <c r="F1813" s="207">
        <v>974</v>
      </c>
      <c r="G1813" s="208">
        <v>2165</v>
      </c>
    </row>
    <row r="1814" spans="2:7" x14ac:dyDescent="0.25">
      <c r="B1814" s="211">
        <v>41260</v>
      </c>
      <c r="C1814" s="205" t="s">
        <v>514</v>
      </c>
      <c r="D1814" s="205" t="s">
        <v>486</v>
      </c>
      <c r="E1814" s="205" t="s">
        <v>485</v>
      </c>
      <c r="F1814" s="207">
        <v>1694</v>
      </c>
      <c r="G1814" s="208">
        <v>4578</v>
      </c>
    </row>
    <row r="1815" spans="2:7" x14ac:dyDescent="0.25">
      <c r="B1815" s="211">
        <v>41276</v>
      </c>
      <c r="C1815" s="205" t="s">
        <v>510</v>
      </c>
      <c r="D1815" s="205" t="s">
        <v>493</v>
      </c>
      <c r="E1815" s="205" t="s">
        <v>495</v>
      </c>
      <c r="F1815" s="207">
        <v>1360</v>
      </c>
      <c r="G1815" s="208">
        <v>1814</v>
      </c>
    </row>
    <row r="1816" spans="2:7" x14ac:dyDescent="0.25">
      <c r="B1816" s="211">
        <v>41081</v>
      </c>
      <c r="C1816" s="205" t="s">
        <v>510</v>
      </c>
      <c r="D1816" s="205" t="s">
        <v>493</v>
      </c>
      <c r="E1816" s="205" t="s">
        <v>494</v>
      </c>
      <c r="F1816" s="207">
        <v>285</v>
      </c>
      <c r="G1816" s="208">
        <v>663</v>
      </c>
    </row>
    <row r="1817" spans="2:7" x14ac:dyDescent="0.25">
      <c r="B1817" s="211">
        <v>40989</v>
      </c>
      <c r="C1817" s="205" t="s">
        <v>514</v>
      </c>
      <c r="D1817" s="205" t="s">
        <v>491</v>
      </c>
      <c r="E1817" s="205" t="s">
        <v>487</v>
      </c>
      <c r="F1817" s="207">
        <v>4071</v>
      </c>
      <c r="G1817" s="208">
        <v>7019</v>
      </c>
    </row>
    <row r="1818" spans="2:7" x14ac:dyDescent="0.25">
      <c r="B1818" s="211">
        <v>41529</v>
      </c>
      <c r="C1818" s="205" t="s">
        <v>511</v>
      </c>
      <c r="D1818" s="205" t="s">
        <v>493</v>
      </c>
      <c r="E1818" s="205" t="s">
        <v>487</v>
      </c>
      <c r="F1818" s="207">
        <v>2381</v>
      </c>
      <c r="G1818" s="208">
        <v>4330</v>
      </c>
    </row>
    <row r="1819" spans="2:7" x14ac:dyDescent="0.25">
      <c r="B1819" s="211">
        <v>40969</v>
      </c>
      <c r="C1819" s="205" t="s">
        <v>511</v>
      </c>
      <c r="D1819" s="205" t="s">
        <v>491</v>
      </c>
      <c r="E1819" s="205" t="s">
        <v>492</v>
      </c>
      <c r="F1819" s="207">
        <v>2123</v>
      </c>
      <c r="G1819" s="208">
        <v>4937</v>
      </c>
    </row>
    <row r="1820" spans="2:7" x14ac:dyDescent="0.25">
      <c r="B1820" s="211">
        <v>40983</v>
      </c>
      <c r="C1820" s="205" t="s">
        <v>511</v>
      </c>
      <c r="D1820" s="205" t="s">
        <v>486</v>
      </c>
      <c r="E1820" s="205" t="s">
        <v>487</v>
      </c>
      <c r="F1820" s="207">
        <v>3260</v>
      </c>
      <c r="G1820" s="208">
        <v>3705</v>
      </c>
    </row>
    <row r="1821" spans="2:7" x14ac:dyDescent="0.25">
      <c r="B1821" s="211">
        <v>41117</v>
      </c>
      <c r="C1821" s="205" t="s">
        <v>515</v>
      </c>
      <c r="D1821" s="205" t="s">
        <v>493</v>
      </c>
      <c r="E1821" s="205" t="s">
        <v>495</v>
      </c>
      <c r="F1821" s="207">
        <v>3641</v>
      </c>
      <c r="G1821" s="208">
        <v>8092</v>
      </c>
    </row>
    <row r="1822" spans="2:7" x14ac:dyDescent="0.25">
      <c r="B1822" s="211">
        <v>41263</v>
      </c>
      <c r="C1822" s="205" t="s">
        <v>510</v>
      </c>
      <c r="D1822" s="205" t="s">
        <v>491</v>
      </c>
      <c r="E1822" s="205" t="s">
        <v>495</v>
      </c>
      <c r="F1822" s="207">
        <v>653</v>
      </c>
      <c r="G1822" s="208">
        <v>1188</v>
      </c>
    </row>
    <row r="1823" spans="2:7" x14ac:dyDescent="0.25">
      <c r="B1823" s="211">
        <v>40914</v>
      </c>
      <c r="C1823" s="205" t="s">
        <v>515</v>
      </c>
      <c r="D1823" s="205" t="s">
        <v>488</v>
      </c>
      <c r="E1823" s="205" t="s">
        <v>487</v>
      </c>
      <c r="F1823" s="207">
        <v>6568</v>
      </c>
      <c r="G1823" s="208">
        <v>8757</v>
      </c>
    </row>
    <row r="1824" spans="2:7" x14ac:dyDescent="0.25">
      <c r="B1824" s="211">
        <v>41335</v>
      </c>
      <c r="C1824" s="205" t="s">
        <v>510</v>
      </c>
      <c r="D1824" s="205" t="s">
        <v>484</v>
      </c>
      <c r="E1824" s="205" t="s">
        <v>489</v>
      </c>
      <c r="F1824" s="207">
        <v>2779</v>
      </c>
      <c r="G1824" s="208">
        <v>2973</v>
      </c>
    </row>
    <row r="1825" spans="2:7" x14ac:dyDescent="0.25">
      <c r="B1825" s="211">
        <v>41145</v>
      </c>
      <c r="C1825" s="205" t="s">
        <v>512</v>
      </c>
      <c r="D1825" s="205" t="s">
        <v>484</v>
      </c>
      <c r="E1825" s="205" t="s">
        <v>494</v>
      </c>
      <c r="F1825" s="207">
        <v>4789</v>
      </c>
      <c r="G1825" s="208">
        <v>8116</v>
      </c>
    </row>
    <row r="1826" spans="2:7" x14ac:dyDescent="0.25">
      <c r="B1826" s="211">
        <v>41419</v>
      </c>
      <c r="C1826" s="205" t="s">
        <v>513</v>
      </c>
      <c r="D1826" s="205" t="s">
        <v>488</v>
      </c>
      <c r="E1826" s="205" t="s">
        <v>485</v>
      </c>
      <c r="F1826" s="207">
        <v>4316</v>
      </c>
      <c r="G1826" s="208">
        <v>7847</v>
      </c>
    </row>
    <row r="1827" spans="2:7" x14ac:dyDescent="0.25">
      <c r="B1827" s="211">
        <v>41098</v>
      </c>
      <c r="C1827" s="205" t="s">
        <v>515</v>
      </c>
      <c r="D1827" s="205" t="s">
        <v>493</v>
      </c>
      <c r="E1827" s="205" t="s">
        <v>495</v>
      </c>
      <c r="F1827" s="207">
        <v>3110</v>
      </c>
      <c r="G1827" s="208">
        <v>4147</v>
      </c>
    </row>
    <row r="1828" spans="2:7" x14ac:dyDescent="0.25">
      <c r="B1828" s="211">
        <v>41414</v>
      </c>
      <c r="C1828" s="205" t="s">
        <v>514</v>
      </c>
      <c r="D1828" s="205" t="s">
        <v>486</v>
      </c>
      <c r="E1828" s="205" t="s">
        <v>487</v>
      </c>
      <c r="F1828" s="207">
        <v>3634</v>
      </c>
      <c r="G1828" s="208">
        <v>8451</v>
      </c>
    </row>
    <row r="1829" spans="2:7" x14ac:dyDescent="0.25">
      <c r="B1829" s="211">
        <v>41492</v>
      </c>
      <c r="C1829" s="205" t="s">
        <v>510</v>
      </c>
      <c r="D1829" s="205" t="s">
        <v>488</v>
      </c>
      <c r="E1829" s="205" t="s">
        <v>485</v>
      </c>
      <c r="F1829" s="207">
        <v>4509</v>
      </c>
      <c r="G1829" s="208">
        <v>6631</v>
      </c>
    </row>
    <row r="1830" spans="2:7" x14ac:dyDescent="0.25">
      <c r="B1830" s="211">
        <v>41487</v>
      </c>
      <c r="C1830" s="205" t="s">
        <v>511</v>
      </c>
      <c r="D1830" s="205" t="s">
        <v>493</v>
      </c>
      <c r="E1830" s="205" t="s">
        <v>487</v>
      </c>
      <c r="F1830" s="207">
        <v>2935</v>
      </c>
      <c r="G1830" s="208">
        <v>3335</v>
      </c>
    </row>
    <row r="1831" spans="2:7" x14ac:dyDescent="0.25">
      <c r="B1831" s="211">
        <v>41577</v>
      </c>
      <c r="C1831" s="205" t="s">
        <v>511</v>
      </c>
      <c r="D1831" s="205" t="s">
        <v>493</v>
      </c>
      <c r="E1831" s="205" t="s">
        <v>492</v>
      </c>
      <c r="F1831" s="207">
        <v>1438</v>
      </c>
      <c r="G1831" s="208">
        <v>1635</v>
      </c>
    </row>
    <row r="1832" spans="2:7" x14ac:dyDescent="0.25">
      <c r="B1832" s="211">
        <v>41559</v>
      </c>
      <c r="C1832" s="205" t="s">
        <v>513</v>
      </c>
      <c r="D1832" s="205" t="s">
        <v>491</v>
      </c>
      <c r="E1832" s="205" t="s">
        <v>494</v>
      </c>
      <c r="F1832" s="207">
        <v>304</v>
      </c>
      <c r="G1832" s="208">
        <v>515</v>
      </c>
    </row>
    <row r="1833" spans="2:7" x14ac:dyDescent="0.25">
      <c r="B1833" s="211">
        <v>41301</v>
      </c>
      <c r="C1833" s="205" t="s">
        <v>512</v>
      </c>
      <c r="D1833" s="205" t="s">
        <v>488</v>
      </c>
      <c r="E1833" s="205" t="s">
        <v>487</v>
      </c>
      <c r="F1833" s="207">
        <v>3576</v>
      </c>
      <c r="G1833" s="208">
        <v>4064</v>
      </c>
    </row>
    <row r="1834" spans="2:7" x14ac:dyDescent="0.25">
      <c r="B1834" s="211">
        <v>41173</v>
      </c>
      <c r="C1834" s="205" t="s">
        <v>512</v>
      </c>
      <c r="D1834" s="205" t="s">
        <v>490</v>
      </c>
      <c r="E1834" s="205" t="s">
        <v>487</v>
      </c>
      <c r="F1834" s="207">
        <v>2009</v>
      </c>
      <c r="G1834" s="208">
        <v>3463</v>
      </c>
    </row>
    <row r="1835" spans="2:7" x14ac:dyDescent="0.25">
      <c r="B1835" s="211">
        <v>41262</v>
      </c>
      <c r="C1835" s="205" t="s">
        <v>514</v>
      </c>
      <c r="D1835" s="205" t="s">
        <v>490</v>
      </c>
      <c r="E1835" s="205" t="s">
        <v>487</v>
      </c>
      <c r="F1835" s="207">
        <v>767</v>
      </c>
      <c r="G1835" s="208">
        <v>1322</v>
      </c>
    </row>
    <row r="1836" spans="2:7" x14ac:dyDescent="0.25">
      <c r="B1836" s="211">
        <v>40990</v>
      </c>
      <c r="C1836" s="205" t="s">
        <v>510</v>
      </c>
      <c r="D1836" s="205" t="s">
        <v>493</v>
      </c>
      <c r="E1836" s="205" t="s">
        <v>489</v>
      </c>
      <c r="F1836" s="207">
        <v>4458</v>
      </c>
      <c r="G1836" s="208">
        <v>4768</v>
      </c>
    </row>
    <row r="1837" spans="2:7" x14ac:dyDescent="0.25">
      <c r="B1837" s="211">
        <v>41362</v>
      </c>
      <c r="C1837" s="205" t="s">
        <v>512</v>
      </c>
      <c r="D1837" s="205" t="s">
        <v>486</v>
      </c>
      <c r="E1837" s="205" t="s">
        <v>492</v>
      </c>
      <c r="F1837" s="207">
        <v>5290</v>
      </c>
      <c r="G1837" s="208">
        <v>7053</v>
      </c>
    </row>
    <row r="1838" spans="2:7" x14ac:dyDescent="0.25">
      <c r="B1838" s="211">
        <v>41158</v>
      </c>
      <c r="C1838" s="205" t="s">
        <v>512</v>
      </c>
      <c r="D1838" s="205" t="s">
        <v>488</v>
      </c>
      <c r="E1838" s="205" t="s">
        <v>487</v>
      </c>
      <c r="F1838" s="207">
        <v>1421</v>
      </c>
      <c r="G1838" s="208">
        <v>3305</v>
      </c>
    </row>
    <row r="1839" spans="2:7" x14ac:dyDescent="0.25">
      <c r="B1839" s="211">
        <v>41031</v>
      </c>
      <c r="C1839" s="205" t="s">
        <v>511</v>
      </c>
      <c r="D1839" s="205" t="s">
        <v>484</v>
      </c>
      <c r="E1839" s="205" t="s">
        <v>487</v>
      </c>
      <c r="F1839" s="207">
        <v>3128</v>
      </c>
      <c r="G1839" s="208">
        <v>6951</v>
      </c>
    </row>
    <row r="1840" spans="2:7" x14ac:dyDescent="0.25">
      <c r="B1840" s="211">
        <v>41296</v>
      </c>
      <c r="C1840" s="205" t="s">
        <v>512</v>
      </c>
      <c r="D1840" s="205" t="s">
        <v>493</v>
      </c>
      <c r="E1840" s="205" t="s">
        <v>485</v>
      </c>
      <c r="F1840" s="207">
        <v>2033</v>
      </c>
      <c r="G1840" s="208">
        <v>4728</v>
      </c>
    </row>
    <row r="1841" spans="2:7" x14ac:dyDescent="0.25">
      <c r="B1841" s="211">
        <v>41276</v>
      </c>
      <c r="C1841" s="205" t="s">
        <v>512</v>
      </c>
      <c r="D1841" s="205" t="s">
        <v>488</v>
      </c>
      <c r="E1841" s="205" t="s">
        <v>487</v>
      </c>
      <c r="F1841" s="207">
        <v>3217</v>
      </c>
      <c r="G1841" s="208">
        <v>7150</v>
      </c>
    </row>
    <row r="1842" spans="2:7" x14ac:dyDescent="0.25">
      <c r="B1842" s="211">
        <v>41347</v>
      </c>
      <c r="C1842" s="205" t="s">
        <v>514</v>
      </c>
      <c r="D1842" s="205" t="s">
        <v>488</v>
      </c>
      <c r="E1842" s="205" t="s">
        <v>494</v>
      </c>
      <c r="F1842" s="207">
        <v>1804</v>
      </c>
      <c r="G1842" s="208">
        <v>1929</v>
      </c>
    </row>
    <row r="1843" spans="2:7" x14ac:dyDescent="0.25">
      <c r="B1843" s="211">
        <v>41497</v>
      </c>
      <c r="C1843" s="205" t="s">
        <v>511</v>
      </c>
      <c r="D1843" s="205" t="s">
        <v>486</v>
      </c>
      <c r="E1843" s="205" t="s">
        <v>492</v>
      </c>
      <c r="F1843" s="207">
        <v>748</v>
      </c>
      <c r="G1843" s="208">
        <v>1741</v>
      </c>
    </row>
    <row r="1844" spans="2:7" x14ac:dyDescent="0.25">
      <c r="B1844" s="211">
        <v>41131</v>
      </c>
      <c r="C1844" s="205" t="s">
        <v>514</v>
      </c>
      <c r="D1844" s="205" t="s">
        <v>490</v>
      </c>
      <c r="E1844" s="205" t="s">
        <v>492</v>
      </c>
      <c r="F1844" s="207">
        <v>347</v>
      </c>
      <c r="G1844" s="208">
        <v>510</v>
      </c>
    </row>
    <row r="1845" spans="2:7" x14ac:dyDescent="0.25">
      <c r="B1845" s="211">
        <v>41158</v>
      </c>
      <c r="C1845" s="205" t="s">
        <v>514</v>
      </c>
      <c r="D1845" s="205" t="s">
        <v>493</v>
      </c>
      <c r="E1845" s="205" t="s">
        <v>485</v>
      </c>
      <c r="F1845" s="207">
        <v>2808</v>
      </c>
      <c r="G1845" s="208">
        <v>4760</v>
      </c>
    </row>
    <row r="1846" spans="2:7" x14ac:dyDescent="0.25">
      <c r="B1846" s="211">
        <v>41223</v>
      </c>
      <c r="C1846" s="205" t="s">
        <v>512</v>
      </c>
      <c r="D1846" s="205" t="s">
        <v>493</v>
      </c>
      <c r="E1846" s="205" t="s">
        <v>489</v>
      </c>
      <c r="F1846" s="207">
        <v>4171</v>
      </c>
      <c r="G1846" s="208">
        <v>6134</v>
      </c>
    </row>
    <row r="1847" spans="2:7" x14ac:dyDescent="0.25">
      <c r="B1847" s="211">
        <v>40918</v>
      </c>
      <c r="C1847" s="205" t="s">
        <v>512</v>
      </c>
      <c r="D1847" s="205" t="s">
        <v>491</v>
      </c>
      <c r="E1847" s="205" t="s">
        <v>494</v>
      </c>
      <c r="F1847" s="207">
        <v>4120</v>
      </c>
      <c r="G1847" s="208">
        <v>6984</v>
      </c>
    </row>
    <row r="1848" spans="2:7" x14ac:dyDescent="0.25">
      <c r="B1848" s="211">
        <v>41176</v>
      </c>
      <c r="C1848" s="205" t="s">
        <v>511</v>
      </c>
      <c r="D1848" s="205" t="s">
        <v>490</v>
      </c>
      <c r="E1848" s="205" t="s">
        <v>495</v>
      </c>
      <c r="F1848" s="207">
        <v>757</v>
      </c>
      <c r="G1848" s="208">
        <v>860</v>
      </c>
    </row>
    <row r="1849" spans="2:7" x14ac:dyDescent="0.25">
      <c r="B1849" s="211">
        <v>41237</v>
      </c>
      <c r="C1849" s="205" t="s">
        <v>514</v>
      </c>
      <c r="D1849" s="205" t="s">
        <v>484</v>
      </c>
      <c r="E1849" s="205" t="s">
        <v>487</v>
      </c>
      <c r="F1849" s="207">
        <v>744</v>
      </c>
      <c r="G1849" s="208">
        <v>1095</v>
      </c>
    </row>
    <row r="1850" spans="2:7" x14ac:dyDescent="0.25">
      <c r="B1850" s="211">
        <v>40939</v>
      </c>
      <c r="C1850" s="205" t="s">
        <v>515</v>
      </c>
      <c r="D1850" s="205" t="s">
        <v>491</v>
      </c>
      <c r="E1850" s="205" t="s">
        <v>487</v>
      </c>
      <c r="F1850" s="207">
        <v>3047</v>
      </c>
      <c r="G1850" s="208">
        <v>5541</v>
      </c>
    </row>
    <row r="1851" spans="2:7" x14ac:dyDescent="0.25">
      <c r="B1851" s="211">
        <v>41390</v>
      </c>
      <c r="C1851" s="205" t="s">
        <v>515</v>
      </c>
      <c r="D1851" s="205" t="s">
        <v>491</v>
      </c>
      <c r="E1851" s="205" t="s">
        <v>489</v>
      </c>
      <c r="F1851" s="207">
        <v>317</v>
      </c>
      <c r="G1851" s="208">
        <v>738</v>
      </c>
    </row>
    <row r="1852" spans="2:7" x14ac:dyDescent="0.25">
      <c r="B1852" s="211">
        <v>41168</v>
      </c>
      <c r="C1852" s="205" t="s">
        <v>510</v>
      </c>
      <c r="D1852" s="205" t="s">
        <v>490</v>
      </c>
      <c r="E1852" s="205" t="s">
        <v>487</v>
      </c>
      <c r="F1852" s="207">
        <v>2182</v>
      </c>
      <c r="G1852" s="208">
        <v>2334</v>
      </c>
    </row>
    <row r="1853" spans="2:7" x14ac:dyDescent="0.25">
      <c r="B1853" s="211">
        <v>41499</v>
      </c>
      <c r="C1853" s="205" t="s">
        <v>515</v>
      </c>
      <c r="D1853" s="205" t="s">
        <v>484</v>
      </c>
      <c r="E1853" s="205" t="s">
        <v>489</v>
      </c>
      <c r="F1853" s="207">
        <v>4570</v>
      </c>
      <c r="G1853" s="208">
        <v>5193</v>
      </c>
    </row>
    <row r="1854" spans="2:7" x14ac:dyDescent="0.25">
      <c r="B1854" s="211">
        <v>41396</v>
      </c>
      <c r="C1854" s="205" t="s">
        <v>511</v>
      </c>
      <c r="D1854" s="205" t="s">
        <v>484</v>
      </c>
      <c r="E1854" s="205" t="s">
        <v>489</v>
      </c>
      <c r="F1854" s="207">
        <v>1629</v>
      </c>
      <c r="G1854" s="208">
        <v>4403</v>
      </c>
    </row>
    <row r="1855" spans="2:7" x14ac:dyDescent="0.25">
      <c r="B1855" s="211">
        <v>41416</v>
      </c>
      <c r="C1855" s="205" t="s">
        <v>514</v>
      </c>
      <c r="D1855" s="205" t="s">
        <v>486</v>
      </c>
      <c r="E1855" s="205" t="s">
        <v>489</v>
      </c>
      <c r="F1855" s="207">
        <v>1444</v>
      </c>
      <c r="G1855" s="208">
        <v>3903</v>
      </c>
    </row>
    <row r="1856" spans="2:7" x14ac:dyDescent="0.25">
      <c r="B1856" s="211">
        <v>41330</v>
      </c>
      <c r="C1856" s="205" t="s">
        <v>513</v>
      </c>
      <c r="D1856" s="205" t="s">
        <v>484</v>
      </c>
      <c r="E1856" s="205" t="s">
        <v>494</v>
      </c>
      <c r="F1856" s="207">
        <v>4688</v>
      </c>
      <c r="G1856" s="208">
        <v>8083</v>
      </c>
    </row>
    <row r="1857" spans="2:7" x14ac:dyDescent="0.25">
      <c r="B1857" s="211">
        <v>41211</v>
      </c>
      <c r="C1857" s="205" t="s">
        <v>512</v>
      </c>
      <c r="D1857" s="205" t="s">
        <v>493</v>
      </c>
      <c r="E1857" s="205" t="s">
        <v>494</v>
      </c>
      <c r="F1857" s="207">
        <v>6205</v>
      </c>
      <c r="G1857" s="208">
        <v>9124</v>
      </c>
    </row>
    <row r="1858" spans="2:7" x14ac:dyDescent="0.25">
      <c r="B1858" s="211">
        <v>41495</v>
      </c>
      <c r="C1858" s="205" t="s">
        <v>510</v>
      </c>
      <c r="D1858" s="205" t="s">
        <v>488</v>
      </c>
      <c r="E1858" s="205" t="s">
        <v>485</v>
      </c>
      <c r="F1858" s="207">
        <v>1951</v>
      </c>
      <c r="G1858" s="208">
        <v>2217</v>
      </c>
    </row>
    <row r="1859" spans="2:7" x14ac:dyDescent="0.25">
      <c r="B1859" s="211">
        <v>41516</v>
      </c>
      <c r="C1859" s="205" t="s">
        <v>511</v>
      </c>
      <c r="D1859" s="205" t="s">
        <v>490</v>
      </c>
      <c r="E1859" s="205" t="s">
        <v>495</v>
      </c>
      <c r="F1859" s="207">
        <v>3132</v>
      </c>
      <c r="G1859" s="208">
        <v>7283</v>
      </c>
    </row>
    <row r="1860" spans="2:7" x14ac:dyDescent="0.25">
      <c r="B1860" s="211">
        <v>41378</v>
      </c>
      <c r="C1860" s="205" t="s">
        <v>510</v>
      </c>
      <c r="D1860" s="205" t="s">
        <v>491</v>
      </c>
      <c r="E1860" s="205" t="s">
        <v>485</v>
      </c>
      <c r="F1860" s="207">
        <v>2823</v>
      </c>
      <c r="G1860" s="208">
        <v>6274</v>
      </c>
    </row>
    <row r="1861" spans="2:7" x14ac:dyDescent="0.25">
      <c r="B1861" s="211">
        <v>41449</v>
      </c>
      <c r="C1861" s="205" t="s">
        <v>511</v>
      </c>
      <c r="D1861" s="205" t="s">
        <v>486</v>
      </c>
      <c r="E1861" s="205" t="s">
        <v>494</v>
      </c>
      <c r="F1861" s="207">
        <v>2730</v>
      </c>
      <c r="G1861" s="208">
        <v>7378</v>
      </c>
    </row>
    <row r="1862" spans="2:7" x14ac:dyDescent="0.25">
      <c r="B1862" s="211">
        <v>41548</v>
      </c>
      <c r="C1862" s="205" t="s">
        <v>515</v>
      </c>
      <c r="D1862" s="205" t="s">
        <v>484</v>
      </c>
      <c r="E1862" s="205" t="s">
        <v>487</v>
      </c>
      <c r="F1862" s="207">
        <v>4539</v>
      </c>
      <c r="G1862" s="208">
        <v>8254</v>
      </c>
    </row>
    <row r="1863" spans="2:7" x14ac:dyDescent="0.25">
      <c r="B1863" s="211">
        <v>41528</v>
      </c>
      <c r="C1863" s="205" t="s">
        <v>512</v>
      </c>
      <c r="D1863" s="205" t="s">
        <v>484</v>
      </c>
      <c r="E1863" s="205" t="s">
        <v>494</v>
      </c>
      <c r="F1863" s="207">
        <v>2990</v>
      </c>
      <c r="G1863" s="208">
        <v>8082</v>
      </c>
    </row>
    <row r="1864" spans="2:7" x14ac:dyDescent="0.25">
      <c r="B1864" s="211">
        <v>41528</v>
      </c>
      <c r="C1864" s="205" t="s">
        <v>514</v>
      </c>
      <c r="D1864" s="205" t="s">
        <v>493</v>
      </c>
      <c r="E1864" s="205" t="s">
        <v>487</v>
      </c>
      <c r="F1864" s="207">
        <v>5650</v>
      </c>
      <c r="G1864" s="208">
        <v>8309</v>
      </c>
    </row>
    <row r="1865" spans="2:7" x14ac:dyDescent="0.25">
      <c r="B1865" s="211">
        <v>41002</v>
      </c>
      <c r="C1865" s="205" t="s">
        <v>514</v>
      </c>
      <c r="D1865" s="205" t="s">
        <v>484</v>
      </c>
      <c r="E1865" s="205" t="s">
        <v>495</v>
      </c>
      <c r="F1865" s="207">
        <v>732</v>
      </c>
      <c r="G1865" s="208">
        <v>1979</v>
      </c>
    </row>
    <row r="1866" spans="2:7" x14ac:dyDescent="0.25">
      <c r="B1866" s="211">
        <v>41083</v>
      </c>
      <c r="C1866" s="205" t="s">
        <v>514</v>
      </c>
      <c r="D1866" s="205" t="s">
        <v>490</v>
      </c>
      <c r="E1866" s="205" t="s">
        <v>487</v>
      </c>
      <c r="F1866" s="207">
        <v>4777</v>
      </c>
      <c r="G1866" s="208">
        <v>7025</v>
      </c>
    </row>
    <row r="1867" spans="2:7" x14ac:dyDescent="0.25">
      <c r="B1867" s="211">
        <v>41033</v>
      </c>
      <c r="C1867" s="205" t="s">
        <v>513</v>
      </c>
      <c r="D1867" s="205" t="s">
        <v>486</v>
      </c>
      <c r="E1867" s="205" t="s">
        <v>494</v>
      </c>
      <c r="F1867" s="207">
        <v>2881</v>
      </c>
      <c r="G1867" s="208">
        <v>7786</v>
      </c>
    </row>
    <row r="1868" spans="2:7" x14ac:dyDescent="0.25">
      <c r="B1868" s="211">
        <v>41610</v>
      </c>
      <c r="C1868" s="205" t="s">
        <v>512</v>
      </c>
      <c r="D1868" s="205" t="s">
        <v>488</v>
      </c>
      <c r="E1868" s="205" t="s">
        <v>487</v>
      </c>
      <c r="F1868" s="207">
        <v>2965</v>
      </c>
      <c r="G1868" s="208">
        <v>6895</v>
      </c>
    </row>
    <row r="1869" spans="2:7" x14ac:dyDescent="0.25">
      <c r="B1869" s="211">
        <v>41093</v>
      </c>
      <c r="C1869" s="205" t="s">
        <v>513</v>
      </c>
      <c r="D1869" s="205" t="s">
        <v>486</v>
      </c>
      <c r="E1869" s="205" t="s">
        <v>492</v>
      </c>
      <c r="F1869" s="207">
        <v>1266</v>
      </c>
      <c r="G1869" s="208">
        <v>2813</v>
      </c>
    </row>
    <row r="1870" spans="2:7" x14ac:dyDescent="0.25">
      <c r="B1870" s="211">
        <v>41543</v>
      </c>
      <c r="C1870" s="205" t="s">
        <v>511</v>
      </c>
      <c r="D1870" s="205" t="s">
        <v>486</v>
      </c>
      <c r="E1870" s="205" t="s">
        <v>495</v>
      </c>
      <c r="F1870" s="207">
        <v>404</v>
      </c>
      <c r="G1870" s="208">
        <v>939</v>
      </c>
    </row>
    <row r="1871" spans="2:7" x14ac:dyDescent="0.25">
      <c r="B1871" s="211">
        <v>41581</v>
      </c>
      <c r="C1871" s="205" t="s">
        <v>513</v>
      </c>
      <c r="D1871" s="205" t="s">
        <v>486</v>
      </c>
      <c r="E1871" s="205" t="s">
        <v>495</v>
      </c>
      <c r="F1871" s="207">
        <v>786</v>
      </c>
      <c r="G1871" s="208">
        <v>1429</v>
      </c>
    </row>
    <row r="1872" spans="2:7" x14ac:dyDescent="0.25">
      <c r="B1872" s="211">
        <v>41296</v>
      </c>
      <c r="C1872" s="205" t="s">
        <v>515</v>
      </c>
      <c r="D1872" s="205" t="s">
        <v>491</v>
      </c>
      <c r="E1872" s="205" t="s">
        <v>485</v>
      </c>
      <c r="F1872" s="207">
        <v>2673</v>
      </c>
      <c r="G1872" s="208">
        <v>6217</v>
      </c>
    </row>
    <row r="1873" spans="2:7" x14ac:dyDescent="0.25">
      <c r="B1873" s="211">
        <v>41274</v>
      </c>
      <c r="C1873" s="205" t="s">
        <v>510</v>
      </c>
      <c r="D1873" s="205" t="s">
        <v>493</v>
      </c>
      <c r="E1873" s="205" t="s">
        <v>489</v>
      </c>
      <c r="F1873" s="207">
        <v>6969</v>
      </c>
      <c r="G1873" s="208">
        <v>7454</v>
      </c>
    </row>
    <row r="1874" spans="2:7" x14ac:dyDescent="0.25">
      <c r="B1874" s="211">
        <v>41041</v>
      </c>
      <c r="C1874" s="205" t="s">
        <v>515</v>
      </c>
      <c r="D1874" s="205" t="s">
        <v>486</v>
      </c>
      <c r="E1874" s="205" t="s">
        <v>487</v>
      </c>
      <c r="F1874" s="207">
        <v>4597</v>
      </c>
      <c r="G1874" s="208">
        <v>8358</v>
      </c>
    </row>
    <row r="1875" spans="2:7" x14ac:dyDescent="0.25">
      <c r="B1875" s="211">
        <v>41160</v>
      </c>
      <c r="C1875" s="205" t="s">
        <v>511</v>
      </c>
      <c r="D1875" s="205" t="s">
        <v>493</v>
      </c>
      <c r="E1875" s="205" t="s">
        <v>494</v>
      </c>
      <c r="F1875" s="207">
        <v>1850</v>
      </c>
      <c r="G1875" s="208">
        <v>2721</v>
      </c>
    </row>
    <row r="1876" spans="2:7" x14ac:dyDescent="0.25">
      <c r="B1876" s="211">
        <v>41322</v>
      </c>
      <c r="C1876" s="205" t="s">
        <v>513</v>
      </c>
      <c r="D1876" s="205" t="s">
        <v>491</v>
      </c>
      <c r="E1876" s="205" t="s">
        <v>494</v>
      </c>
      <c r="F1876" s="207">
        <v>1350</v>
      </c>
      <c r="G1876" s="208">
        <v>3000</v>
      </c>
    </row>
    <row r="1877" spans="2:7" x14ac:dyDescent="0.25">
      <c r="B1877" s="211">
        <v>41246</v>
      </c>
      <c r="C1877" s="205" t="s">
        <v>510</v>
      </c>
      <c r="D1877" s="205" t="s">
        <v>484</v>
      </c>
      <c r="E1877" s="205" t="s">
        <v>492</v>
      </c>
      <c r="F1877" s="207">
        <v>2045</v>
      </c>
      <c r="G1877" s="208">
        <v>3465</v>
      </c>
    </row>
    <row r="1878" spans="2:7" x14ac:dyDescent="0.25">
      <c r="B1878" s="211">
        <v>41577</v>
      </c>
      <c r="C1878" s="205" t="s">
        <v>511</v>
      </c>
      <c r="D1878" s="205" t="s">
        <v>488</v>
      </c>
      <c r="E1878" s="205" t="s">
        <v>492</v>
      </c>
      <c r="F1878" s="207">
        <v>4304</v>
      </c>
      <c r="G1878" s="208">
        <v>7825</v>
      </c>
    </row>
    <row r="1879" spans="2:7" x14ac:dyDescent="0.25">
      <c r="B1879" s="211">
        <v>41635</v>
      </c>
      <c r="C1879" s="205" t="s">
        <v>512</v>
      </c>
      <c r="D1879" s="205" t="s">
        <v>488</v>
      </c>
      <c r="E1879" s="205" t="s">
        <v>492</v>
      </c>
      <c r="F1879" s="207">
        <v>1919</v>
      </c>
      <c r="G1879" s="208">
        <v>3253</v>
      </c>
    </row>
    <row r="1880" spans="2:7" x14ac:dyDescent="0.25">
      <c r="B1880" s="211">
        <v>41287</v>
      </c>
      <c r="C1880" s="205" t="s">
        <v>514</v>
      </c>
      <c r="D1880" s="205" t="s">
        <v>490</v>
      </c>
      <c r="E1880" s="205" t="s">
        <v>485</v>
      </c>
      <c r="F1880" s="207">
        <v>5389</v>
      </c>
      <c r="G1880" s="208">
        <v>6124</v>
      </c>
    </row>
    <row r="1881" spans="2:7" x14ac:dyDescent="0.25">
      <c r="B1881" s="211">
        <v>41341</v>
      </c>
      <c r="C1881" s="205" t="s">
        <v>511</v>
      </c>
      <c r="D1881" s="205" t="s">
        <v>493</v>
      </c>
      <c r="E1881" s="205" t="s">
        <v>489</v>
      </c>
      <c r="F1881" s="207">
        <v>4015</v>
      </c>
      <c r="G1881" s="208">
        <v>9337</v>
      </c>
    </row>
    <row r="1882" spans="2:7" x14ac:dyDescent="0.25">
      <c r="B1882" s="211">
        <v>41536</v>
      </c>
      <c r="C1882" s="205" t="s">
        <v>510</v>
      </c>
      <c r="D1882" s="205" t="s">
        <v>491</v>
      </c>
      <c r="E1882" s="205" t="s">
        <v>485</v>
      </c>
      <c r="F1882" s="207">
        <v>6886</v>
      </c>
      <c r="G1882" s="208">
        <v>7825</v>
      </c>
    </row>
    <row r="1883" spans="2:7" x14ac:dyDescent="0.25">
      <c r="B1883" s="211">
        <v>41527</v>
      </c>
      <c r="C1883" s="205" t="s">
        <v>514</v>
      </c>
      <c r="D1883" s="205" t="s">
        <v>491</v>
      </c>
      <c r="E1883" s="205" t="s">
        <v>489</v>
      </c>
      <c r="F1883" s="207">
        <v>2996</v>
      </c>
      <c r="G1883" s="208">
        <v>3995</v>
      </c>
    </row>
    <row r="1884" spans="2:7" x14ac:dyDescent="0.25">
      <c r="B1884" s="211">
        <v>41068</v>
      </c>
      <c r="C1884" s="205" t="s">
        <v>514</v>
      </c>
      <c r="D1884" s="205" t="s">
        <v>488</v>
      </c>
      <c r="E1884" s="205" t="s">
        <v>495</v>
      </c>
      <c r="F1884" s="207">
        <v>4652</v>
      </c>
      <c r="G1884" s="208">
        <v>7884</v>
      </c>
    </row>
    <row r="1885" spans="2:7" x14ac:dyDescent="0.25">
      <c r="B1885" s="211">
        <v>41416</v>
      </c>
      <c r="C1885" s="205" t="s">
        <v>513</v>
      </c>
      <c r="D1885" s="205" t="s">
        <v>484</v>
      </c>
      <c r="E1885" s="205" t="s">
        <v>492</v>
      </c>
      <c r="F1885" s="207">
        <v>777</v>
      </c>
      <c r="G1885" s="208">
        <v>1726</v>
      </c>
    </row>
    <row r="1886" spans="2:7" x14ac:dyDescent="0.25">
      <c r="B1886" s="211">
        <v>41032</v>
      </c>
      <c r="C1886" s="205" t="s">
        <v>510</v>
      </c>
      <c r="D1886" s="205" t="s">
        <v>488</v>
      </c>
      <c r="E1886" s="205" t="s">
        <v>487</v>
      </c>
      <c r="F1886" s="207">
        <v>532</v>
      </c>
      <c r="G1886" s="208">
        <v>782</v>
      </c>
    </row>
    <row r="1887" spans="2:7" x14ac:dyDescent="0.25">
      <c r="B1887" s="211">
        <v>41534</v>
      </c>
      <c r="C1887" s="205" t="s">
        <v>511</v>
      </c>
      <c r="D1887" s="205" t="s">
        <v>486</v>
      </c>
      <c r="E1887" s="205" t="s">
        <v>489</v>
      </c>
      <c r="F1887" s="207">
        <v>914</v>
      </c>
      <c r="G1887" s="208">
        <v>2469</v>
      </c>
    </row>
    <row r="1888" spans="2:7" x14ac:dyDescent="0.25">
      <c r="B1888" s="211">
        <v>41176</v>
      </c>
      <c r="C1888" s="205" t="s">
        <v>512</v>
      </c>
      <c r="D1888" s="205" t="s">
        <v>486</v>
      </c>
      <c r="E1888" s="205" t="s">
        <v>495</v>
      </c>
      <c r="F1888" s="207">
        <v>2727</v>
      </c>
      <c r="G1888" s="208">
        <v>3636</v>
      </c>
    </row>
    <row r="1889" spans="2:7" x14ac:dyDescent="0.25">
      <c r="B1889" s="211">
        <v>41397</v>
      </c>
      <c r="C1889" s="205" t="s">
        <v>510</v>
      </c>
      <c r="D1889" s="205" t="s">
        <v>490</v>
      </c>
      <c r="E1889" s="205" t="s">
        <v>489</v>
      </c>
      <c r="F1889" s="207">
        <v>4469</v>
      </c>
      <c r="G1889" s="208">
        <v>7574</v>
      </c>
    </row>
    <row r="1890" spans="2:7" x14ac:dyDescent="0.25">
      <c r="B1890" s="211">
        <v>41626</v>
      </c>
      <c r="C1890" s="205" t="s">
        <v>510</v>
      </c>
      <c r="D1890" s="205" t="s">
        <v>493</v>
      </c>
      <c r="E1890" s="205" t="s">
        <v>492</v>
      </c>
      <c r="F1890" s="207">
        <v>3554</v>
      </c>
      <c r="G1890" s="208">
        <v>9605</v>
      </c>
    </row>
    <row r="1891" spans="2:7" x14ac:dyDescent="0.25">
      <c r="B1891" s="211">
        <v>41013</v>
      </c>
      <c r="C1891" s="205" t="s">
        <v>512</v>
      </c>
      <c r="D1891" s="205" t="s">
        <v>488</v>
      </c>
      <c r="E1891" s="205" t="s">
        <v>494</v>
      </c>
      <c r="F1891" s="207">
        <v>447</v>
      </c>
      <c r="G1891" s="208">
        <v>1209</v>
      </c>
    </row>
    <row r="1892" spans="2:7" x14ac:dyDescent="0.25">
      <c r="B1892" s="211">
        <v>41481</v>
      </c>
      <c r="C1892" s="205" t="s">
        <v>512</v>
      </c>
      <c r="D1892" s="205" t="s">
        <v>486</v>
      </c>
      <c r="E1892" s="205" t="s">
        <v>485</v>
      </c>
      <c r="F1892" s="207">
        <v>3562</v>
      </c>
      <c r="G1892" s="208">
        <v>6477</v>
      </c>
    </row>
    <row r="1893" spans="2:7" x14ac:dyDescent="0.25">
      <c r="B1893" s="211">
        <v>41600</v>
      </c>
      <c r="C1893" s="205" t="s">
        <v>513</v>
      </c>
      <c r="D1893" s="205" t="s">
        <v>486</v>
      </c>
      <c r="E1893" s="205" t="s">
        <v>485</v>
      </c>
      <c r="F1893" s="207">
        <v>5274</v>
      </c>
      <c r="G1893" s="208">
        <v>5993</v>
      </c>
    </row>
    <row r="1894" spans="2:7" x14ac:dyDescent="0.25">
      <c r="B1894" s="211">
        <v>41030</v>
      </c>
      <c r="C1894" s="205" t="s">
        <v>511</v>
      </c>
      <c r="D1894" s="205" t="s">
        <v>486</v>
      </c>
      <c r="E1894" s="205" t="s">
        <v>492</v>
      </c>
      <c r="F1894" s="207">
        <v>3750</v>
      </c>
      <c r="G1894" s="208">
        <v>8721</v>
      </c>
    </row>
    <row r="1895" spans="2:7" x14ac:dyDescent="0.25">
      <c r="B1895" s="211">
        <v>41083</v>
      </c>
      <c r="C1895" s="205" t="s">
        <v>510</v>
      </c>
      <c r="D1895" s="205" t="s">
        <v>484</v>
      </c>
      <c r="E1895" s="205" t="s">
        <v>485</v>
      </c>
      <c r="F1895" s="207">
        <v>1198</v>
      </c>
      <c r="G1895" s="208">
        <v>1281</v>
      </c>
    </row>
    <row r="1896" spans="2:7" x14ac:dyDescent="0.25">
      <c r="B1896" s="211">
        <v>41577</v>
      </c>
      <c r="C1896" s="205" t="s">
        <v>515</v>
      </c>
      <c r="D1896" s="205" t="s">
        <v>491</v>
      </c>
      <c r="E1896" s="205" t="s">
        <v>492</v>
      </c>
      <c r="F1896" s="207">
        <v>5628</v>
      </c>
      <c r="G1896" s="208">
        <v>9539</v>
      </c>
    </row>
    <row r="1897" spans="2:7" x14ac:dyDescent="0.25">
      <c r="B1897" s="211">
        <v>40913</v>
      </c>
      <c r="C1897" s="205" t="s">
        <v>513</v>
      </c>
      <c r="D1897" s="205" t="s">
        <v>490</v>
      </c>
      <c r="E1897" s="205" t="s">
        <v>489</v>
      </c>
      <c r="F1897" s="207">
        <v>219</v>
      </c>
      <c r="G1897" s="208">
        <v>322</v>
      </c>
    </row>
    <row r="1898" spans="2:7" x14ac:dyDescent="0.25">
      <c r="B1898" s="211">
        <v>41397</v>
      </c>
      <c r="C1898" s="205" t="s">
        <v>513</v>
      </c>
      <c r="D1898" s="205" t="s">
        <v>484</v>
      </c>
      <c r="E1898" s="205" t="s">
        <v>487</v>
      </c>
      <c r="F1898" s="207">
        <v>3904</v>
      </c>
      <c r="G1898" s="208">
        <v>5206</v>
      </c>
    </row>
    <row r="1899" spans="2:7" x14ac:dyDescent="0.25">
      <c r="B1899" s="211">
        <v>40944</v>
      </c>
      <c r="C1899" s="205" t="s">
        <v>510</v>
      </c>
      <c r="D1899" s="205" t="s">
        <v>488</v>
      </c>
      <c r="E1899" s="205" t="s">
        <v>492</v>
      </c>
      <c r="F1899" s="207">
        <v>486</v>
      </c>
      <c r="G1899" s="208">
        <v>1131</v>
      </c>
    </row>
    <row r="1900" spans="2:7" x14ac:dyDescent="0.25">
      <c r="B1900" s="211">
        <v>41284</v>
      </c>
      <c r="C1900" s="205" t="s">
        <v>514</v>
      </c>
      <c r="D1900" s="205" t="s">
        <v>486</v>
      </c>
      <c r="E1900" s="205" t="s">
        <v>492</v>
      </c>
      <c r="F1900" s="207">
        <v>7177</v>
      </c>
      <c r="G1900" s="208">
        <v>7676</v>
      </c>
    </row>
    <row r="1901" spans="2:7" x14ac:dyDescent="0.25">
      <c r="B1901" s="211">
        <v>41030</v>
      </c>
      <c r="C1901" s="205" t="s">
        <v>512</v>
      </c>
      <c r="D1901" s="205" t="s">
        <v>493</v>
      </c>
      <c r="E1901" s="205" t="s">
        <v>489</v>
      </c>
      <c r="F1901" s="207">
        <v>2348</v>
      </c>
      <c r="G1901" s="208">
        <v>3130</v>
      </c>
    </row>
    <row r="1902" spans="2:7" x14ac:dyDescent="0.25">
      <c r="B1902" s="211">
        <v>41085</v>
      </c>
      <c r="C1902" s="205" t="s">
        <v>510</v>
      </c>
      <c r="D1902" s="205" t="s">
        <v>493</v>
      </c>
      <c r="E1902" s="205" t="s">
        <v>495</v>
      </c>
      <c r="F1902" s="207">
        <v>3282</v>
      </c>
      <c r="G1902" s="208">
        <v>7294</v>
      </c>
    </row>
    <row r="1903" spans="2:7" x14ac:dyDescent="0.25">
      <c r="B1903" s="211">
        <v>41101</v>
      </c>
      <c r="C1903" s="205" t="s">
        <v>511</v>
      </c>
      <c r="D1903" s="205" t="s">
        <v>484</v>
      </c>
      <c r="E1903" s="205" t="s">
        <v>494</v>
      </c>
      <c r="F1903" s="207">
        <v>4211</v>
      </c>
      <c r="G1903" s="208">
        <v>7261</v>
      </c>
    </row>
    <row r="1904" spans="2:7" x14ac:dyDescent="0.25">
      <c r="B1904" s="211">
        <v>40911</v>
      </c>
      <c r="C1904" s="205" t="s">
        <v>514</v>
      </c>
      <c r="D1904" s="205" t="s">
        <v>491</v>
      </c>
      <c r="E1904" s="205" t="s">
        <v>492</v>
      </c>
      <c r="F1904" s="207">
        <v>1691</v>
      </c>
      <c r="G1904" s="208">
        <v>3074</v>
      </c>
    </row>
    <row r="1905" spans="2:7" x14ac:dyDescent="0.25">
      <c r="B1905" s="211">
        <v>41271</v>
      </c>
      <c r="C1905" s="205" t="s">
        <v>513</v>
      </c>
      <c r="D1905" s="205" t="s">
        <v>486</v>
      </c>
      <c r="E1905" s="205" t="s">
        <v>487</v>
      </c>
      <c r="F1905" s="207">
        <v>5129</v>
      </c>
      <c r="G1905" s="208">
        <v>6839</v>
      </c>
    </row>
    <row r="1906" spans="2:7" x14ac:dyDescent="0.25">
      <c r="B1906" s="211">
        <v>41460</v>
      </c>
      <c r="C1906" s="205" t="s">
        <v>513</v>
      </c>
      <c r="D1906" s="205" t="s">
        <v>488</v>
      </c>
      <c r="E1906" s="205" t="s">
        <v>495</v>
      </c>
      <c r="F1906" s="207">
        <v>746</v>
      </c>
      <c r="G1906" s="208">
        <v>1357</v>
      </c>
    </row>
    <row r="1907" spans="2:7" x14ac:dyDescent="0.25">
      <c r="B1907" s="211">
        <v>40916</v>
      </c>
      <c r="C1907" s="205" t="s">
        <v>512</v>
      </c>
      <c r="D1907" s="205" t="s">
        <v>491</v>
      </c>
      <c r="E1907" s="205" t="s">
        <v>494</v>
      </c>
      <c r="F1907" s="207">
        <v>1513</v>
      </c>
      <c r="G1907" s="208">
        <v>1720</v>
      </c>
    </row>
    <row r="1908" spans="2:7" x14ac:dyDescent="0.25">
      <c r="B1908" s="211">
        <v>41294</v>
      </c>
      <c r="C1908" s="205" t="s">
        <v>514</v>
      </c>
      <c r="D1908" s="205" t="s">
        <v>493</v>
      </c>
      <c r="E1908" s="205" t="s">
        <v>494</v>
      </c>
      <c r="F1908" s="207">
        <v>3167</v>
      </c>
      <c r="G1908" s="208">
        <v>8559</v>
      </c>
    </row>
    <row r="1909" spans="2:7" x14ac:dyDescent="0.25">
      <c r="B1909" s="211">
        <v>41556</v>
      </c>
      <c r="C1909" s="205" t="s">
        <v>510</v>
      </c>
      <c r="D1909" s="205" t="s">
        <v>488</v>
      </c>
      <c r="E1909" s="205" t="s">
        <v>495</v>
      </c>
      <c r="F1909" s="207">
        <v>2971</v>
      </c>
      <c r="G1909" s="208">
        <v>3177</v>
      </c>
    </row>
    <row r="1910" spans="2:7" x14ac:dyDescent="0.25">
      <c r="B1910" s="211">
        <v>40920</v>
      </c>
      <c r="C1910" s="205" t="s">
        <v>512</v>
      </c>
      <c r="D1910" s="205" t="s">
        <v>490</v>
      </c>
      <c r="E1910" s="205" t="s">
        <v>494</v>
      </c>
      <c r="F1910" s="207">
        <v>3837</v>
      </c>
      <c r="G1910" s="208">
        <v>6975</v>
      </c>
    </row>
    <row r="1911" spans="2:7" x14ac:dyDescent="0.25">
      <c r="B1911" s="211">
        <v>41167</v>
      </c>
      <c r="C1911" s="205" t="s">
        <v>510</v>
      </c>
      <c r="D1911" s="205" t="s">
        <v>491</v>
      </c>
      <c r="E1911" s="205" t="s">
        <v>494</v>
      </c>
      <c r="F1911" s="207">
        <v>4150</v>
      </c>
      <c r="G1911" s="208">
        <v>7035</v>
      </c>
    </row>
    <row r="1912" spans="2:7" x14ac:dyDescent="0.25">
      <c r="B1912" s="211">
        <v>41149</v>
      </c>
      <c r="C1912" s="205" t="s">
        <v>511</v>
      </c>
      <c r="D1912" s="205" t="s">
        <v>491</v>
      </c>
      <c r="E1912" s="205" t="s">
        <v>492</v>
      </c>
      <c r="F1912" s="207">
        <v>1901</v>
      </c>
      <c r="G1912" s="208">
        <v>2535</v>
      </c>
    </row>
    <row r="1913" spans="2:7" x14ac:dyDescent="0.25">
      <c r="B1913" s="211">
        <v>41575</v>
      </c>
      <c r="C1913" s="205" t="s">
        <v>511</v>
      </c>
      <c r="D1913" s="205" t="s">
        <v>493</v>
      </c>
      <c r="E1913" s="205" t="s">
        <v>494</v>
      </c>
      <c r="F1913" s="207">
        <v>5718</v>
      </c>
      <c r="G1913" s="208">
        <v>8408</v>
      </c>
    </row>
    <row r="1914" spans="2:7" x14ac:dyDescent="0.25">
      <c r="B1914" s="211">
        <v>41197</v>
      </c>
      <c r="C1914" s="205" t="s">
        <v>514</v>
      </c>
      <c r="D1914" s="205" t="s">
        <v>491</v>
      </c>
      <c r="E1914" s="205" t="s">
        <v>495</v>
      </c>
      <c r="F1914" s="207">
        <v>321</v>
      </c>
      <c r="G1914" s="208">
        <v>584</v>
      </c>
    </row>
    <row r="1915" spans="2:7" x14ac:dyDescent="0.25">
      <c r="B1915" s="211">
        <v>40946</v>
      </c>
      <c r="C1915" s="205" t="s">
        <v>514</v>
      </c>
      <c r="D1915" s="205" t="s">
        <v>491</v>
      </c>
      <c r="E1915" s="205" t="s">
        <v>492</v>
      </c>
      <c r="F1915" s="207">
        <v>4003</v>
      </c>
      <c r="G1915" s="208">
        <v>5337</v>
      </c>
    </row>
    <row r="1916" spans="2:7" x14ac:dyDescent="0.25">
      <c r="B1916" s="211">
        <v>41020</v>
      </c>
      <c r="C1916" s="205" t="s">
        <v>514</v>
      </c>
      <c r="D1916" s="205" t="s">
        <v>484</v>
      </c>
      <c r="E1916" s="205" t="s">
        <v>495</v>
      </c>
      <c r="F1916" s="207">
        <v>3303</v>
      </c>
      <c r="G1916" s="208">
        <v>7682</v>
      </c>
    </row>
    <row r="1917" spans="2:7" x14ac:dyDescent="0.25">
      <c r="B1917" s="211">
        <v>41077</v>
      </c>
      <c r="C1917" s="205" t="s">
        <v>514</v>
      </c>
      <c r="D1917" s="205" t="s">
        <v>488</v>
      </c>
      <c r="E1917" s="205" t="s">
        <v>487</v>
      </c>
      <c r="F1917" s="207">
        <v>4578</v>
      </c>
      <c r="G1917" s="208">
        <v>7759</v>
      </c>
    </row>
    <row r="1918" spans="2:7" x14ac:dyDescent="0.25">
      <c r="B1918" s="211">
        <v>41418</v>
      </c>
      <c r="C1918" s="205" t="s">
        <v>512</v>
      </c>
      <c r="D1918" s="205" t="s">
        <v>493</v>
      </c>
      <c r="E1918" s="205" t="s">
        <v>485</v>
      </c>
      <c r="F1918" s="207">
        <v>2176</v>
      </c>
      <c r="G1918" s="208">
        <v>5060</v>
      </c>
    </row>
    <row r="1919" spans="2:7" x14ac:dyDescent="0.25">
      <c r="B1919" s="211">
        <v>41559</v>
      </c>
      <c r="C1919" s="205" t="s">
        <v>514</v>
      </c>
      <c r="D1919" s="205" t="s">
        <v>493</v>
      </c>
      <c r="E1919" s="205" t="s">
        <v>492</v>
      </c>
      <c r="F1919" s="207">
        <v>3838</v>
      </c>
      <c r="G1919" s="208">
        <v>4104</v>
      </c>
    </row>
    <row r="1920" spans="2:7" x14ac:dyDescent="0.25">
      <c r="B1920" s="211">
        <v>41400</v>
      </c>
      <c r="C1920" s="205" t="s">
        <v>510</v>
      </c>
      <c r="D1920" s="205" t="s">
        <v>491</v>
      </c>
      <c r="E1920" s="205" t="s">
        <v>495</v>
      </c>
      <c r="F1920" s="207">
        <v>3172</v>
      </c>
      <c r="G1920" s="208">
        <v>8573</v>
      </c>
    </row>
    <row r="1921" spans="2:7" x14ac:dyDescent="0.25">
      <c r="B1921" s="211">
        <v>41031</v>
      </c>
      <c r="C1921" s="205" t="s">
        <v>515</v>
      </c>
      <c r="D1921" s="205" t="s">
        <v>484</v>
      </c>
      <c r="E1921" s="205" t="s">
        <v>489</v>
      </c>
      <c r="F1921" s="207">
        <v>1178</v>
      </c>
      <c r="G1921" s="208">
        <v>3185</v>
      </c>
    </row>
    <row r="1922" spans="2:7" x14ac:dyDescent="0.25">
      <c r="B1922" s="211">
        <v>41162</v>
      </c>
      <c r="C1922" s="205" t="s">
        <v>511</v>
      </c>
      <c r="D1922" s="205" t="s">
        <v>488</v>
      </c>
      <c r="E1922" s="205" t="s">
        <v>494</v>
      </c>
      <c r="F1922" s="207">
        <v>5758</v>
      </c>
      <c r="G1922" s="208">
        <v>6159</v>
      </c>
    </row>
    <row r="1923" spans="2:7" x14ac:dyDescent="0.25">
      <c r="B1923" s="211">
        <v>41186</v>
      </c>
      <c r="C1923" s="205" t="s">
        <v>513</v>
      </c>
      <c r="D1923" s="205" t="s">
        <v>484</v>
      </c>
      <c r="E1923" s="205" t="s">
        <v>485</v>
      </c>
      <c r="F1923" s="207">
        <v>4398</v>
      </c>
      <c r="G1923" s="208">
        <v>6468</v>
      </c>
    </row>
    <row r="1924" spans="2:7" x14ac:dyDescent="0.25">
      <c r="B1924" s="211">
        <v>41413</v>
      </c>
      <c r="C1924" s="205" t="s">
        <v>514</v>
      </c>
      <c r="D1924" s="205" t="s">
        <v>491</v>
      </c>
      <c r="E1924" s="205" t="s">
        <v>492</v>
      </c>
      <c r="F1924" s="207">
        <v>590</v>
      </c>
      <c r="G1924" s="208">
        <v>1311</v>
      </c>
    </row>
    <row r="1925" spans="2:7" x14ac:dyDescent="0.25">
      <c r="B1925" s="211">
        <v>41433</v>
      </c>
      <c r="C1925" s="205" t="s">
        <v>513</v>
      </c>
      <c r="D1925" s="205" t="s">
        <v>484</v>
      </c>
      <c r="E1925" s="205" t="s">
        <v>492</v>
      </c>
      <c r="F1925" s="207">
        <v>2605</v>
      </c>
      <c r="G1925" s="208">
        <v>5790</v>
      </c>
    </row>
    <row r="1926" spans="2:7" x14ac:dyDescent="0.25">
      <c r="B1926" s="211">
        <v>41428</v>
      </c>
      <c r="C1926" s="205" t="s">
        <v>515</v>
      </c>
      <c r="D1926" s="205" t="s">
        <v>486</v>
      </c>
      <c r="E1926" s="205" t="s">
        <v>489</v>
      </c>
      <c r="F1926" s="207">
        <v>3317</v>
      </c>
      <c r="G1926" s="208">
        <v>8966</v>
      </c>
    </row>
    <row r="1927" spans="2:7" x14ac:dyDescent="0.25">
      <c r="B1927" s="211">
        <v>40991</v>
      </c>
      <c r="C1927" s="205" t="s">
        <v>511</v>
      </c>
      <c r="D1927" s="205" t="s">
        <v>488</v>
      </c>
      <c r="E1927" s="205" t="s">
        <v>495</v>
      </c>
      <c r="F1927" s="207">
        <v>3132</v>
      </c>
      <c r="G1927" s="208">
        <v>5695</v>
      </c>
    </row>
    <row r="1928" spans="2:7" x14ac:dyDescent="0.25">
      <c r="B1928" s="211">
        <v>40963</v>
      </c>
      <c r="C1928" s="205" t="s">
        <v>510</v>
      </c>
      <c r="D1928" s="205" t="s">
        <v>491</v>
      </c>
      <c r="E1928" s="205" t="s">
        <v>485</v>
      </c>
      <c r="F1928" s="207">
        <v>5772</v>
      </c>
      <c r="G1928" s="208">
        <v>6174</v>
      </c>
    </row>
    <row r="1929" spans="2:7" x14ac:dyDescent="0.25">
      <c r="B1929" s="211">
        <v>40918</v>
      </c>
      <c r="C1929" s="205" t="s">
        <v>510</v>
      </c>
      <c r="D1929" s="205" t="s">
        <v>491</v>
      </c>
      <c r="E1929" s="205" t="s">
        <v>485</v>
      </c>
      <c r="F1929" s="207">
        <v>5931</v>
      </c>
      <c r="G1929" s="208">
        <v>8723</v>
      </c>
    </row>
    <row r="1930" spans="2:7" x14ac:dyDescent="0.25">
      <c r="B1930" s="211">
        <v>41314</v>
      </c>
      <c r="C1930" s="205" t="s">
        <v>510</v>
      </c>
      <c r="D1930" s="205" t="s">
        <v>484</v>
      </c>
      <c r="E1930" s="205" t="s">
        <v>485</v>
      </c>
      <c r="F1930" s="207">
        <v>2890</v>
      </c>
      <c r="G1930" s="208">
        <v>3854</v>
      </c>
    </row>
    <row r="1931" spans="2:7" x14ac:dyDescent="0.25">
      <c r="B1931" s="211">
        <v>41217</v>
      </c>
      <c r="C1931" s="205" t="s">
        <v>513</v>
      </c>
      <c r="D1931" s="205" t="s">
        <v>493</v>
      </c>
      <c r="E1931" s="205" t="s">
        <v>485</v>
      </c>
      <c r="F1931" s="207">
        <v>8101</v>
      </c>
      <c r="G1931" s="208">
        <v>9205</v>
      </c>
    </row>
    <row r="1932" spans="2:7" x14ac:dyDescent="0.25">
      <c r="B1932" s="211">
        <v>41509</v>
      </c>
      <c r="C1932" s="205" t="s">
        <v>512</v>
      </c>
      <c r="D1932" s="205" t="s">
        <v>486</v>
      </c>
      <c r="E1932" s="205" t="s">
        <v>489</v>
      </c>
      <c r="F1932" s="207">
        <v>3305</v>
      </c>
      <c r="G1932" s="208">
        <v>7344</v>
      </c>
    </row>
    <row r="1933" spans="2:7" x14ac:dyDescent="0.25">
      <c r="B1933" s="211">
        <v>41411</v>
      </c>
      <c r="C1933" s="205" t="s">
        <v>512</v>
      </c>
      <c r="D1933" s="205" t="s">
        <v>486</v>
      </c>
      <c r="E1933" s="205" t="s">
        <v>492</v>
      </c>
      <c r="F1933" s="207">
        <v>5365</v>
      </c>
      <c r="G1933" s="208">
        <v>9755</v>
      </c>
    </row>
    <row r="1934" spans="2:7" x14ac:dyDescent="0.25">
      <c r="B1934" s="211">
        <v>41265</v>
      </c>
      <c r="C1934" s="205" t="s">
        <v>514</v>
      </c>
      <c r="D1934" s="205" t="s">
        <v>493</v>
      </c>
      <c r="E1934" s="205" t="s">
        <v>495</v>
      </c>
      <c r="F1934" s="207">
        <v>2974</v>
      </c>
      <c r="G1934" s="208">
        <v>3181</v>
      </c>
    </row>
    <row r="1935" spans="2:7" x14ac:dyDescent="0.25">
      <c r="B1935" s="211">
        <v>41349</v>
      </c>
      <c r="C1935" s="205" t="s">
        <v>510</v>
      </c>
      <c r="D1935" s="205" t="s">
        <v>490</v>
      </c>
      <c r="E1935" s="205" t="s">
        <v>487</v>
      </c>
      <c r="F1935" s="207">
        <v>335</v>
      </c>
      <c r="G1935" s="208">
        <v>609</v>
      </c>
    </row>
    <row r="1936" spans="2:7" x14ac:dyDescent="0.25">
      <c r="B1936" s="211">
        <v>41192</v>
      </c>
      <c r="C1936" s="205" t="s">
        <v>510</v>
      </c>
      <c r="D1936" s="205" t="s">
        <v>493</v>
      </c>
      <c r="E1936" s="205" t="s">
        <v>494</v>
      </c>
      <c r="F1936" s="207">
        <v>6163</v>
      </c>
      <c r="G1936" s="208">
        <v>8217</v>
      </c>
    </row>
    <row r="1937" spans="2:7" x14ac:dyDescent="0.25">
      <c r="B1937" s="211">
        <v>41248</v>
      </c>
      <c r="C1937" s="205" t="s">
        <v>515</v>
      </c>
      <c r="D1937" s="205" t="s">
        <v>484</v>
      </c>
      <c r="E1937" s="205" t="s">
        <v>485</v>
      </c>
      <c r="F1937" s="207">
        <v>505</v>
      </c>
      <c r="G1937" s="208">
        <v>674</v>
      </c>
    </row>
    <row r="1938" spans="2:7" x14ac:dyDescent="0.25">
      <c r="B1938" s="211">
        <v>41573</v>
      </c>
      <c r="C1938" s="205" t="s">
        <v>510</v>
      </c>
      <c r="D1938" s="205" t="s">
        <v>484</v>
      </c>
      <c r="E1938" s="205" t="s">
        <v>489</v>
      </c>
      <c r="F1938" s="207">
        <v>1692</v>
      </c>
      <c r="G1938" s="208">
        <v>2868</v>
      </c>
    </row>
    <row r="1939" spans="2:7" x14ac:dyDescent="0.25">
      <c r="B1939" s="211">
        <v>41250</v>
      </c>
      <c r="C1939" s="205" t="s">
        <v>512</v>
      </c>
      <c r="D1939" s="205" t="s">
        <v>486</v>
      </c>
      <c r="E1939" s="205" t="s">
        <v>494</v>
      </c>
      <c r="F1939" s="207">
        <v>1857</v>
      </c>
      <c r="G1939" s="208">
        <v>3148</v>
      </c>
    </row>
    <row r="1940" spans="2:7" x14ac:dyDescent="0.25">
      <c r="B1940" s="211">
        <v>41162</v>
      </c>
      <c r="C1940" s="205" t="s">
        <v>513</v>
      </c>
      <c r="D1940" s="205" t="s">
        <v>490</v>
      </c>
      <c r="E1940" s="205" t="s">
        <v>487</v>
      </c>
      <c r="F1940" s="207">
        <v>1018</v>
      </c>
      <c r="G1940" s="208">
        <v>1089</v>
      </c>
    </row>
    <row r="1941" spans="2:7" x14ac:dyDescent="0.25">
      <c r="B1941" s="211">
        <v>41548</v>
      </c>
      <c r="C1941" s="205" t="s">
        <v>513</v>
      </c>
      <c r="D1941" s="205" t="s">
        <v>484</v>
      </c>
      <c r="E1941" s="205" t="s">
        <v>489</v>
      </c>
      <c r="F1941" s="207">
        <v>3018</v>
      </c>
      <c r="G1941" s="208">
        <v>5203</v>
      </c>
    </row>
    <row r="1942" spans="2:7" x14ac:dyDescent="0.25">
      <c r="B1942" s="211">
        <v>41195</v>
      </c>
      <c r="C1942" s="205" t="s">
        <v>510</v>
      </c>
      <c r="D1942" s="205" t="s">
        <v>490</v>
      </c>
      <c r="E1942" s="205" t="s">
        <v>489</v>
      </c>
      <c r="F1942" s="207">
        <v>1801</v>
      </c>
      <c r="G1942" s="208">
        <v>2649</v>
      </c>
    </row>
    <row r="1943" spans="2:7" x14ac:dyDescent="0.25">
      <c r="B1943" s="211">
        <v>41156</v>
      </c>
      <c r="C1943" s="205" t="s">
        <v>512</v>
      </c>
      <c r="D1943" s="205" t="s">
        <v>490</v>
      </c>
      <c r="E1943" s="205" t="s">
        <v>495</v>
      </c>
      <c r="F1943" s="207">
        <v>5842</v>
      </c>
      <c r="G1943" s="208">
        <v>6639</v>
      </c>
    </row>
    <row r="1944" spans="2:7" x14ac:dyDescent="0.25">
      <c r="B1944" s="211">
        <v>41529</v>
      </c>
      <c r="C1944" s="205" t="s">
        <v>510</v>
      </c>
      <c r="D1944" s="205" t="s">
        <v>490</v>
      </c>
      <c r="E1944" s="205" t="s">
        <v>492</v>
      </c>
      <c r="F1944" s="207">
        <v>1467</v>
      </c>
      <c r="G1944" s="208">
        <v>1569</v>
      </c>
    </row>
    <row r="1945" spans="2:7" x14ac:dyDescent="0.25">
      <c r="B1945" s="211">
        <v>41229</v>
      </c>
      <c r="C1945" s="205" t="s">
        <v>512</v>
      </c>
      <c r="D1945" s="205" t="s">
        <v>484</v>
      </c>
      <c r="E1945" s="205" t="s">
        <v>487</v>
      </c>
      <c r="F1945" s="207">
        <v>2953</v>
      </c>
      <c r="G1945" s="208">
        <v>7982</v>
      </c>
    </row>
    <row r="1946" spans="2:7" x14ac:dyDescent="0.25">
      <c r="B1946" s="211">
        <v>41631</v>
      </c>
      <c r="C1946" s="205" t="s">
        <v>510</v>
      </c>
      <c r="D1946" s="205" t="s">
        <v>493</v>
      </c>
      <c r="E1946" s="205" t="s">
        <v>489</v>
      </c>
      <c r="F1946" s="207">
        <v>1610</v>
      </c>
      <c r="G1946" s="208">
        <v>3578</v>
      </c>
    </row>
    <row r="1947" spans="2:7" x14ac:dyDescent="0.25">
      <c r="B1947" s="211">
        <v>41431</v>
      </c>
      <c r="C1947" s="205" t="s">
        <v>510</v>
      </c>
      <c r="D1947" s="205" t="s">
        <v>488</v>
      </c>
      <c r="E1947" s="205" t="s">
        <v>487</v>
      </c>
      <c r="F1947" s="207">
        <v>3305</v>
      </c>
      <c r="G1947" s="208">
        <v>7345</v>
      </c>
    </row>
    <row r="1948" spans="2:7" x14ac:dyDescent="0.25">
      <c r="B1948" s="211">
        <v>41206</v>
      </c>
      <c r="C1948" s="205" t="s">
        <v>510</v>
      </c>
      <c r="D1948" s="205" t="s">
        <v>493</v>
      </c>
      <c r="E1948" s="205" t="s">
        <v>489</v>
      </c>
      <c r="F1948" s="207">
        <v>5543</v>
      </c>
      <c r="G1948" s="208">
        <v>9557</v>
      </c>
    </row>
    <row r="1949" spans="2:7" x14ac:dyDescent="0.25">
      <c r="B1949" s="211">
        <v>41491</v>
      </c>
      <c r="C1949" s="205" t="s">
        <v>511</v>
      </c>
      <c r="D1949" s="205" t="s">
        <v>488</v>
      </c>
      <c r="E1949" s="205" t="s">
        <v>489</v>
      </c>
      <c r="F1949" s="207">
        <v>3235</v>
      </c>
      <c r="G1949" s="208">
        <v>4757</v>
      </c>
    </row>
    <row r="1950" spans="2:7" x14ac:dyDescent="0.25">
      <c r="B1950" s="211">
        <v>41101</v>
      </c>
      <c r="C1950" s="205" t="s">
        <v>511</v>
      </c>
      <c r="D1950" s="205" t="s">
        <v>493</v>
      </c>
      <c r="E1950" s="205" t="s">
        <v>494</v>
      </c>
      <c r="F1950" s="207">
        <v>4711</v>
      </c>
      <c r="G1950" s="208">
        <v>7984</v>
      </c>
    </row>
    <row r="1951" spans="2:7" x14ac:dyDescent="0.25">
      <c r="B1951" s="211">
        <v>41272</v>
      </c>
      <c r="C1951" s="205" t="s">
        <v>513</v>
      </c>
      <c r="D1951" s="205" t="s">
        <v>488</v>
      </c>
      <c r="E1951" s="205" t="s">
        <v>494</v>
      </c>
      <c r="F1951" s="207">
        <v>822</v>
      </c>
      <c r="G1951" s="208">
        <v>1394</v>
      </c>
    </row>
    <row r="1952" spans="2:7" x14ac:dyDescent="0.25">
      <c r="B1952" s="211">
        <v>41378</v>
      </c>
      <c r="C1952" s="205" t="s">
        <v>510</v>
      </c>
      <c r="D1952" s="205" t="s">
        <v>484</v>
      </c>
      <c r="E1952" s="205" t="s">
        <v>494</v>
      </c>
      <c r="F1952" s="207">
        <v>6417</v>
      </c>
      <c r="G1952" s="208">
        <v>6863</v>
      </c>
    </row>
    <row r="1953" spans="2:7" x14ac:dyDescent="0.25">
      <c r="B1953" s="211">
        <v>41378</v>
      </c>
      <c r="C1953" s="205" t="s">
        <v>510</v>
      </c>
      <c r="D1953" s="205" t="s">
        <v>488</v>
      </c>
      <c r="E1953" s="205" t="s">
        <v>494</v>
      </c>
      <c r="F1953" s="207">
        <v>343</v>
      </c>
      <c r="G1953" s="208">
        <v>763</v>
      </c>
    </row>
    <row r="1954" spans="2:7" x14ac:dyDescent="0.25">
      <c r="B1954" s="211">
        <v>41306</v>
      </c>
      <c r="C1954" s="205" t="s">
        <v>514</v>
      </c>
      <c r="D1954" s="205" t="s">
        <v>484</v>
      </c>
      <c r="E1954" s="205" t="s">
        <v>494</v>
      </c>
      <c r="F1954" s="207">
        <v>2812</v>
      </c>
      <c r="G1954" s="208">
        <v>3196</v>
      </c>
    </row>
    <row r="1955" spans="2:7" x14ac:dyDescent="0.25">
      <c r="B1955" s="211">
        <v>41423</v>
      </c>
      <c r="C1955" s="205" t="s">
        <v>512</v>
      </c>
      <c r="D1955" s="205" t="s">
        <v>484</v>
      </c>
      <c r="E1955" s="205" t="s">
        <v>485</v>
      </c>
      <c r="F1955" s="207">
        <v>296</v>
      </c>
      <c r="G1955" s="208">
        <v>336</v>
      </c>
    </row>
    <row r="1956" spans="2:7" x14ac:dyDescent="0.25">
      <c r="B1956" s="211">
        <v>41351</v>
      </c>
      <c r="C1956" s="205" t="s">
        <v>511</v>
      </c>
      <c r="D1956" s="205" t="s">
        <v>484</v>
      </c>
      <c r="E1956" s="205" t="s">
        <v>495</v>
      </c>
      <c r="F1956" s="207">
        <v>4003</v>
      </c>
      <c r="G1956" s="208">
        <v>7278</v>
      </c>
    </row>
    <row r="1957" spans="2:7" x14ac:dyDescent="0.25">
      <c r="B1957" s="211">
        <v>41211</v>
      </c>
      <c r="C1957" s="205" t="s">
        <v>513</v>
      </c>
      <c r="D1957" s="205" t="s">
        <v>491</v>
      </c>
      <c r="E1957" s="205" t="s">
        <v>485</v>
      </c>
      <c r="F1957" s="207">
        <v>1879</v>
      </c>
      <c r="G1957" s="208">
        <v>3240</v>
      </c>
    </row>
    <row r="1958" spans="2:7" x14ac:dyDescent="0.25">
      <c r="B1958" s="211">
        <v>41277</v>
      </c>
      <c r="C1958" s="205" t="s">
        <v>513</v>
      </c>
      <c r="D1958" s="205" t="s">
        <v>493</v>
      </c>
      <c r="E1958" s="205" t="s">
        <v>494</v>
      </c>
      <c r="F1958" s="207">
        <v>3073</v>
      </c>
      <c r="G1958" s="208">
        <v>3287</v>
      </c>
    </row>
    <row r="1959" spans="2:7" x14ac:dyDescent="0.25">
      <c r="B1959" s="211">
        <v>41182</v>
      </c>
      <c r="C1959" s="205" t="s">
        <v>512</v>
      </c>
      <c r="D1959" s="205" t="s">
        <v>484</v>
      </c>
      <c r="E1959" s="205" t="s">
        <v>494</v>
      </c>
      <c r="F1959" s="207">
        <v>2845</v>
      </c>
      <c r="G1959" s="208">
        <v>7688</v>
      </c>
    </row>
    <row r="1960" spans="2:7" x14ac:dyDescent="0.25">
      <c r="B1960" s="211">
        <v>41489</v>
      </c>
      <c r="C1960" s="205" t="s">
        <v>510</v>
      </c>
      <c r="D1960" s="205" t="s">
        <v>491</v>
      </c>
      <c r="E1960" s="205" t="s">
        <v>492</v>
      </c>
      <c r="F1960" s="207">
        <v>422</v>
      </c>
      <c r="G1960" s="208">
        <v>479</v>
      </c>
    </row>
    <row r="1961" spans="2:7" x14ac:dyDescent="0.25">
      <c r="B1961" s="211">
        <v>41050</v>
      </c>
      <c r="C1961" s="205" t="s">
        <v>511</v>
      </c>
      <c r="D1961" s="205" t="s">
        <v>488</v>
      </c>
      <c r="E1961" s="205" t="s">
        <v>494</v>
      </c>
      <c r="F1961" s="207">
        <v>1242</v>
      </c>
      <c r="G1961" s="208">
        <v>1827</v>
      </c>
    </row>
    <row r="1962" spans="2:7" x14ac:dyDescent="0.25">
      <c r="B1962" s="211">
        <v>41067</v>
      </c>
      <c r="C1962" s="205" t="s">
        <v>512</v>
      </c>
      <c r="D1962" s="205" t="s">
        <v>490</v>
      </c>
      <c r="E1962" s="205" t="s">
        <v>495</v>
      </c>
      <c r="F1962" s="207">
        <v>3402</v>
      </c>
      <c r="G1962" s="208">
        <v>9194</v>
      </c>
    </row>
    <row r="1963" spans="2:7" x14ac:dyDescent="0.25">
      <c r="B1963" s="211">
        <v>41432</v>
      </c>
      <c r="C1963" s="205" t="s">
        <v>513</v>
      </c>
      <c r="D1963" s="205" t="s">
        <v>488</v>
      </c>
      <c r="E1963" s="205" t="s">
        <v>485</v>
      </c>
      <c r="F1963" s="207">
        <v>6353</v>
      </c>
      <c r="G1963" s="208">
        <v>9343</v>
      </c>
    </row>
    <row r="1964" spans="2:7" x14ac:dyDescent="0.25">
      <c r="B1964" s="211">
        <v>41491</v>
      </c>
      <c r="C1964" s="205" t="s">
        <v>510</v>
      </c>
      <c r="D1964" s="205" t="s">
        <v>488</v>
      </c>
      <c r="E1964" s="205" t="s">
        <v>487</v>
      </c>
      <c r="F1964" s="207">
        <v>4561</v>
      </c>
      <c r="G1964" s="208">
        <v>5183</v>
      </c>
    </row>
    <row r="1965" spans="2:7" x14ac:dyDescent="0.25">
      <c r="B1965" s="211">
        <v>41112</v>
      </c>
      <c r="C1965" s="205" t="s">
        <v>513</v>
      </c>
      <c r="D1965" s="205" t="s">
        <v>486</v>
      </c>
      <c r="E1965" s="205" t="s">
        <v>485</v>
      </c>
      <c r="F1965" s="207">
        <v>1476</v>
      </c>
      <c r="G1965" s="208">
        <v>3989</v>
      </c>
    </row>
    <row r="1966" spans="2:7" x14ac:dyDescent="0.25">
      <c r="B1966" s="211">
        <v>41130</v>
      </c>
      <c r="C1966" s="205" t="s">
        <v>514</v>
      </c>
      <c r="D1966" s="205" t="s">
        <v>491</v>
      </c>
      <c r="E1966" s="205" t="s">
        <v>489</v>
      </c>
      <c r="F1966" s="207">
        <v>3581</v>
      </c>
      <c r="G1966" s="208">
        <v>4774</v>
      </c>
    </row>
    <row r="1967" spans="2:7" x14ac:dyDescent="0.25">
      <c r="B1967" s="211">
        <v>41301</v>
      </c>
      <c r="C1967" s="205" t="s">
        <v>511</v>
      </c>
      <c r="D1967" s="205" t="s">
        <v>486</v>
      </c>
      <c r="E1967" s="205" t="s">
        <v>492</v>
      </c>
      <c r="F1967" s="207">
        <v>4129</v>
      </c>
      <c r="G1967" s="208">
        <v>5505</v>
      </c>
    </row>
    <row r="1968" spans="2:7" x14ac:dyDescent="0.25">
      <c r="B1968" s="211">
        <v>41479</v>
      </c>
      <c r="C1968" s="205" t="s">
        <v>512</v>
      </c>
      <c r="D1968" s="205" t="s">
        <v>486</v>
      </c>
      <c r="E1968" s="205" t="s">
        <v>492</v>
      </c>
      <c r="F1968" s="207">
        <v>661</v>
      </c>
      <c r="G1968" s="208">
        <v>881</v>
      </c>
    </row>
    <row r="1969" spans="2:7" x14ac:dyDescent="0.25">
      <c r="B1969" s="211">
        <v>41485</v>
      </c>
      <c r="C1969" s="205" t="s">
        <v>515</v>
      </c>
      <c r="D1969" s="205" t="s">
        <v>488</v>
      </c>
      <c r="E1969" s="205" t="s">
        <v>492</v>
      </c>
      <c r="F1969" s="207">
        <v>5237</v>
      </c>
      <c r="G1969" s="208">
        <v>6983</v>
      </c>
    </row>
    <row r="1970" spans="2:7" x14ac:dyDescent="0.25">
      <c r="B1970" s="211">
        <v>41396</v>
      </c>
      <c r="C1970" s="205" t="s">
        <v>515</v>
      </c>
      <c r="D1970" s="205" t="s">
        <v>486</v>
      </c>
      <c r="E1970" s="205" t="s">
        <v>495</v>
      </c>
      <c r="F1970" s="207">
        <v>5363</v>
      </c>
      <c r="G1970" s="208">
        <v>7887</v>
      </c>
    </row>
    <row r="1971" spans="2:7" x14ac:dyDescent="0.25">
      <c r="B1971" s="211">
        <v>41361</v>
      </c>
      <c r="C1971" s="205" t="s">
        <v>510</v>
      </c>
      <c r="D1971" s="205" t="s">
        <v>490</v>
      </c>
      <c r="E1971" s="205" t="s">
        <v>489</v>
      </c>
      <c r="F1971" s="207">
        <v>1540</v>
      </c>
      <c r="G1971" s="208">
        <v>3580</v>
      </c>
    </row>
    <row r="1972" spans="2:7" x14ac:dyDescent="0.25">
      <c r="B1972" s="211">
        <v>41373</v>
      </c>
      <c r="C1972" s="205" t="s">
        <v>513</v>
      </c>
      <c r="D1972" s="205" t="s">
        <v>486</v>
      </c>
      <c r="E1972" s="205" t="s">
        <v>494</v>
      </c>
      <c r="F1972" s="207">
        <v>4049</v>
      </c>
      <c r="G1972" s="208">
        <v>5954</v>
      </c>
    </row>
    <row r="1973" spans="2:7" x14ac:dyDescent="0.25">
      <c r="B1973" s="211">
        <v>41496</v>
      </c>
      <c r="C1973" s="205" t="s">
        <v>512</v>
      </c>
      <c r="D1973" s="205" t="s">
        <v>488</v>
      </c>
      <c r="E1973" s="205" t="s">
        <v>487</v>
      </c>
      <c r="F1973" s="207">
        <v>169</v>
      </c>
      <c r="G1973" s="208">
        <v>308</v>
      </c>
    </row>
    <row r="1974" spans="2:7" x14ac:dyDescent="0.25">
      <c r="B1974" s="211">
        <v>41225</v>
      </c>
      <c r="C1974" s="205" t="s">
        <v>510</v>
      </c>
      <c r="D1974" s="205" t="s">
        <v>488</v>
      </c>
      <c r="E1974" s="205" t="s">
        <v>492</v>
      </c>
      <c r="F1974" s="207">
        <v>6396</v>
      </c>
      <c r="G1974" s="208">
        <v>8528</v>
      </c>
    </row>
    <row r="1975" spans="2:7" x14ac:dyDescent="0.25">
      <c r="B1975" s="211">
        <v>41110</v>
      </c>
      <c r="C1975" s="205" t="s">
        <v>513</v>
      </c>
      <c r="D1975" s="205" t="s">
        <v>488</v>
      </c>
      <c r="E1975" s="205" t="s">
        <v>494</v>
      </c>
      <c r="F1975" s="207">
        <v>3220</v>
      </c>
      <c r="G1975" s="208">
        <v>4294</v>
      </c>
    </row>
    <row r="1976" spans="2:7" x14ac:dyDescent="0.25">
      <c r="B1976" s="211">
        <v>41211</v>
      </c>
      <c r="C1976" s="205" t="s">
        <v>510</v>
      </c>
      <c r="D1976" s="205" t="s">
        <v>486</v>
      </c>
      <c r="E1976" s="205" t="s">
        <v>489</v>
      </c>
      <c r="F1976" s="207">
        <v>2970</v>
      </c>
      <c r="G1976" s="208">
        <v>8027</v>
      </c>
    </row>
    <row r="1977" spans="2:7" x14ac:dyDescent="0.25">
      <c r="B1977" s="211">
        <v>41359</v>
      </c>
      <c r="C1977" s="205" t="s">
        <v>511</v>
      </c>
      <c r="D1977" s="205" t="s">
        <v>488</v>
      </c>
      <c r="E1977" s="205" t="s">
        <v>495</v>
      </c>
      <c r="F1977" s="207">
        <v>4993</v>
      </c>
      <c r="G1977" s="208">
        <v>9079</v>
      </c>
    </row>
    <row r="1978" spans="2:7" x14ac:dyDescent="0.25">
      <c r="B1978" s="211">
        <v>41168</v>
      </c>
      <c r="C1978" s="205" t="s">
        <v>511</v>
      </c>
      <c r="D1978" s="205" t="s">
        <v>491</v>
      </c>
      <c r="E1978" s="205" t="s">
        <v>495</v>
      </c>
      <c r="F1978" s="207">
        <v>4240</v>
      </c>
      <c r="G1978" s="208">
        <v>9861</v>
      </c>
    </row>
    <row r="1979" spans="2:7" x14ac:dyDescent="0.25">
      <c r="B1979" s="211">
        <v>41056</v>
      </c>
      <c r="C1979" s="205" t="s">
        <v>514</v>
      </c>
      <c r="D1979" s="205" t="s">
        <v>488</v>
      </c>
      <c r="E1979" s="205" t="s">
        <v>492</v>
      </c>
      <c r="F1979" s="207">
        <v>5423</v>
      </c>
      <c r="G1979" s="208">
        <v>7230</v>
      </c>
    </row>
    <row r="1980" spans="2:7" x14ac:dyDescent="0.25">
      <c r="B1980" s="211">
        <v>40962</v>
      </c>
      <c r="C1980" s="205" t="s">
        <v>515</v>
      </c>
      <c r="D1980" s="205" t="s">
        <v>491</v>
      </c>
      <c r="E1980" s="205" t="s">
        <v>494</v>
      </c>
      <c r="F1980" s="207">
        <v>5809</v>
      </c>
      <c r="G1980" s="208">
        <v>8542</v>
      </c>
    </row>
    <row r="1981" spans="2:7" x14ac:dyDescent="0.25">
      <c r="B1981" s="211">
        <v>41462</v>
      </c>
      <c r="C1981" s="205" t="s">
        <v>514</v>
      </c>
      <c r="D1981" s="205" t="s">
        <v>490</v>
      </c>
      <c r="E1981" s="205" t="s">
        <v>494</v>
      </c>
      <c r="F1981" s="207">
        <v>1964</v>
      </c>
      <c r="G1981" s="208">
        <v>5308</v>
      </c>
    </row>
    <row r="1982" spans="2:7" x14ac:dyDescent="0.25">
      <c r="B1982" s="211">
        <v>41316</v>
      </c>
      <c r="C1982" s="205" t="s">
        <v>515</v>
      </c>
      <c r="D1982" s="205" t="s">
        <v>488</v>
      </c>
      <c r="E1982" s="205" t="s">
        <v>487</v>
      </c>
      <c r="F1982" s="207">
        <v>2623</v>
      </c>
      <c r="G1982" s="208">
        <v>7090</v>
      </c>
    </row>
    <row r="1983" spans="2:7" x14ac:dyDescent="0.25">
      <c r="B1983" s="211">
        <v>41066</v>
      </c>
      <c r="C1983" s="205" t="s">
        <v>511</v>
      </c>
      <c r="D1983" s="205" t="s">
        <v>484</v>
      </c>
      <c r="E1983" s="205" t="s">
        <v>494</v>
      </c>
      <c r="F1983" s="207">
        <v>5231</v>
      </c>
      <c r="G1983" s="208">
        <v>6975</v>
      </c>
    </row>
    <row r="1984" spans="2:7" x14ac:dyDescent="0.25">
      <c r="B1984" s="211">
        <v>41265</v>
      </c>
      <c r="C1984" s="205" t="s">
        <v>515</v>
      </c>
      <c r="D1984" s="205" t="s">
        <v>491</v>
      </c>
      <c r="E1984" s="205" t="s">
        <v>489</v>
      </c>
      <c r="F1984" s="207">
        <v>4847</v>
      </c>
      <c r="G1984" s="208">
        <v>8216</v>
      </c>
    </row>
    <row r="1985" spans="2:7" x14ac:dyDescent="0.25">
      <c r="B1985" s="211">
        <v>40911</v>
      </c>
      <c r="C1985" s="205" t="s">
        <v>513</v>
      </c>
      <c r="D1985" s="205" t="s">
        <v>493</v>
      </c>
      <c r="E1985" s="205" t="s">
        <v>495</v>
      </c>
      <c r="F1985" s="207">
        <v>4449</v>
      </c>
      <c r="G1985" s="208">
        <v>5055</v>
      </c>
    </row>
    <row r="1986" spans="2:7" x14ac:dyDescent="0.25">
      <c r="B1986" s="211">
        <v>41523</v>
      </c>
      <c r="C1986" s="205" t="s">
        <v>510</v>
      </c>
      <c r="D1986" s="205" t="s">
        <v>491</v>
      </c>
      <c r="E1986" s="205" t="s">
        <v>487</v>
      </c>
      <c r="F1986" s="207">
        <v>3620</v>
      </c>
      <c r="G1986" s="208">
        <v>9783</v>
      </c>
    </row>
    <row r="1987" spans="2:7" x14ac:dyDescent="0.25">
      <c r="B1987" s="211">
        <v>41323</v>
      </c>
      <c r="C1987" s="205" t="s">
        <v>513</v>
      </c>
      <c r="D1987" s="205" t="s">
        <v>488</v>
      </c>
      <c r="E1987" s="205" t="s">
        <v>487</v>
      </c>
      <c r="F1987" s="207">
        <v>3065</v>
      </c>
      <c r="G1987" s="208">
        <v>8284</v>
      </c>
    </row>
    <row r="1988" spans="2:7" x14ac:dyDescent="0.25">
      <c r="B1988" s="211">
        <v>41473</v>
      </c>
      <c r="C1988" s="205" t="s">
        <v>512</v>
      </c>
      <c r="D1988" s="205" t="s">
        <v>488</v>
      </c>
      <c r="E1988" s="205" t="s">
        <v>494</v>
      </c>
      <c r="F1988" s="207">
        <v>1069</v>
      </c>
      <c r="G1988" s="208">
        <v>2888</v>
      </c>
    </row>
    <row r="1989" spans="2:7" x14ac:dyDescent="0.25">
      <c r="B1989" s="211">
        <v>41354</v>
      </c>
      <c r="C1989" s="205" t="s">
        <v>512</v>
      </c>
      <c r="D1989" s="205" t="s">
        <v>488</v>
      </c>
      <c r="E1989" s="205" t="s">
        <v>495</v>
      </c>
      <c r="F1989" s="207">
        <v>4824</v>
      </c>
      <c r="G1989" s="208">
        <v>8770</v>
      </c>
    </row>
    <row r="1990" spans="2:7" x14ac:dyDescent="0.25">
      <c r="B1990" s="211">
        <v>41485</v>
      </c>
      <c r="C1990" s="205" t="s">
        <v>511</v>
      </c>
      <c r="D1990" s="205" t="s">
        <v>493</v>
      </c>
      <c r="E1990" s="205" t="s">
        <v>485</v>
      </c>
      <c r="F1990" s="207">
        <v>5464</v>
      </c>
      <c r="G1990" s="208">
        <v>9261</v>
      </c>
    </row>
    <row r="1991" spans="2:7" x14ac:dyDescent="0.25">
      <c r="B1991" s="211">
        <v>41564</v>
      </c>
      <c r="C1991" s="205" t="s">
        <v>514</v>
      </c>
      <c r="D1991" s="205" t="s">
        <v>491</v>
      </c>
      <c r="E1991" s="205" t="s">
        <v>494</v>
      </c>
      <c r="F1991" s="207">
        <v>3853</v>
      </c>
      <c r="G1991" s="208">
        <v>4121</v>
      </c>
    </row>
    <row r="1992" spans="2:7" x14ac:dyDescent="0.25">
      <c r="B1992" s="211">
        <v>41213</v>
      </c>
      <c r="C1992" s="205" t="s">
        <v>511</v>
      </c>
      <c r="D1992" s="205" t="s">
        <v>488</v>
      </c>
      <c r="E1992" s="205" t="s">
        <v>494</v>
      </c>
      <c r="F1992" s="207">
        <v>5671</v>
      </c>
      <c r="G1992" s="208">
        <v>9611</v>
      </c>
    </row>
    <row r="1993" spans="2:7" x14ac:dyDescent="0.25">
      <c r="B1993" s="211">
        <v>41335</v>
      </c>
      <c r="C1993" s="205" t="s">
        <v>510</v>
      </c>
      <c r="D1993" s="205" t="s">
        <v>490</v>
      </c>
      <c r="E1993" s="205" t="s">
        <v>492</v>
      </c>
      <c r="F1993" s="207">
        <v>2917</v>
      </c>
      <c r="G1993" s="208">
        <v>3119</v>
      </c>
    </row>
    <row r="1994" spans="2:7" x14ac:dyDescent="0.25">
      <c r="B1994" s="211">
        <v>41076</v>
      </c>
      <c r="C1994" s="205" t="s">
        <v>512</v>
      </c>
      <c r="D1994" s="205" t="s">
        <v>491</v>
      </c>
      <c r="E1994" s="205" t="s">
        <v>489</v>
      </c>
      <c r="F1994" s="207">
        <v>4236</v>
      </c>
      <c r="G1994" s="208">
        <v>4813</v>
      </c>
    </row>
    <row r="1995" spans="2:7" x14ac:dyDescent="0.25">
      <c r="B1995" s="211">
        <v>41067</v>
      </c>
      <c r="C1995" s="205" t="s">
        <v>515</v>
      </c>
      <c r="D1995" s="205" t="s">
        <v>493</v>
      </c>
      <c r="E1995" s="205" t="s">
        <v>494</v>
      </c>
      <c r="F1995" s="207">
        <v>5256</v>
      </c>
      <c r="G1995" s="208">
        <v>9556</v>
      </c>
    </row>
    <row r="1996" spans="2:7" x14ac:dyDescent="0.25">
      <c r="B1996" s="211">
        <v>41326</v>
      </c>
      <c r="C1996" s="205" t="s">
        <v>513</v>
      </c>
      <c r="D1996" s="205" t="s">
        <v>491</v>
      </c>
      <c r="E1996" s="205" t="s">
        <v>494</v>
      </c>
      <c r="F1996" s="207">
        <v>132</v>
      </c>
      <c r="G1996" s="208">
        <v>307</v>
      </c>
    </row>
    <row r="1997" spans="2:7" x14ac:dyDescent="0.25">
      <c r="B1997" s="211">
        <v>41469</v>
      </c>
      <c r="C1997" s="205" t="s">
        <v>512</v>
      </c>
      <c r="D1997" s="205" t="s">
        <v>486</v>
      </c>
      <c r="E1997" s="205" t="s">
        <v>492</v>
      </c>
      <c r="F1997" s="207">
        <v>4236</v>
      </c>
      <c r="G1997" s="208">
        <v>7701</v>
      </c>
    </row>
    <row r="1998" spans="2:7" x14ac:dyDescent="0.25">
      <c r="B1998" s="211">
        <v>41485</v>
      </c>
      <c r="C1998" s="205" t="s">
        <v>512</v>
      </c>
      <c r="D1998" s="205" t="s">
        <v>484</v>
      </c>
      <c r="E1998" s="205" t="s">
        <v>489</v>
      </c>
      <c r="F1998" s="207">
        <v>1055</v>
      </c>
      <c r="G1998" s="208">
        <v>1788</v>
      </c>
    </row>
    <row r="1999" spans="2:7" x14ac:dyDescent="0.25">
      <c r="B1999" s="211">
        <v>40936</v>
      </c>
      <c r="C1999" s="205" t="s">
        <v>512</v>
      </c>
      <c r="D1999" s="205" t="s">
        <v>488</v>
      </c>
      <c r="E1999" s="205" t="s">
        <v>492</v>
      </c>
      <c r="F1999" s="207">
        <v>511</v>
      </c>
      <c r="G1999" s="208">
        <v>681</v>
      </c>
    </row>
    <row r="2000" spans="2:7" x14ac:dyDescent="0.25">
      <c r="B2000" s="211">
        <v>41387</v>
      </c>
      <c r="C2000" s="205" t="s">
        <v>513</v>
      </c>
      <c r="D2000" s="205" t="s">
        <v>484</v>
      </c>
      <c r="E2000" s="205" t="s">
        <v>495</v>
      </c>
      <c r="F2000" s="207">
        <v>407</v>
      </c>
      <c r="G2000" s="208">
        <v>739</v>
      </c>
    </row>
    <row r="2001" spans="2:7" x14ac:dyDescent="0.25">
      <c r="B2001" s="211">
        <v>41187</v>
      </c>
      <c r="C2001" s="205" t="s">
        <v>515</v>
      </c>
      <c r="D2001" s="205" t="s">
        <v>490</v>
      </c>
      <c r="E2001" s="205" t="s">
        <v>489</v>
      </c>
      <c r="F2001" s="207">
        <v>2580</v>
      </c>
      <c r="G2001" s="208">
        <v>6000</v>
      </c>
    </row>
    <row r="2002" spans="2:7" x14ac:dyDescent="0.25">
      <c r="B2002" s="211">
        <v>41502</v>
      </c>
      <c r="C2002" s="205" t="s">
        <v>513</v>
      </c>
      <c r="D2002" s="205" t="s">
        <v>490</v>
      </c>
      <c r="E2002" s="205" t="s">
        <v>495</v>
      </c>
      <c r="F2002" s="207">
        <v>1384</v>
      </c>
      <c r="G2002" s="208">
        <v>2517</v>
      </c>
    </row>
    <row r="2003" spans="2:7" x14ac:dyDescent="0.25">
      <c r="B2003" s="211">
        <v>40945</v>
      </c>
      <c r="C2003" s="205" t="s">
        <v>510</v>
      </c>
      <c r="D2003" s="205" t="s">
        <v>484</v>
      </c>
      <c r="E2003" s="205" t="s">
        <v>487</v>
      </c>
      <c r="F2003" s="207">
        <v>4349</v>
      </c>
      <c r="G2003" s="208">
        <v>9665</v>
      </c>
    </row>
    <row r="2004" spans="2:7" x14ac:dyDescent="0.25">
      <c r="B2004" s="211">
        <v>41015</v>
      </c>
      <c r="C2004" s="205" t="s">
        <v>515</v>
      </c>
      <c r="D2004" s="205" t="s">
        <v>493</v>
      </c>
      <c r="E2004" s="205" t="s">
        <v>492</v>
      </c>
      <c r="F2004" s="207">
        <v>2987</v>
      </c>
      <c r="G2004" s="208">
        <v>4392</v>
      </c>
    </row>
    <row r="2005" spans="2:7" x14ac:dyDescent="0.25">
      <c r="B2005" s="211">
        <v>41398</v>
      </c>
      <c r="C2005" s="205" t="s">
        <v>510</v>
      </c>
      <c r="D2005" s="205" t="s">
        <v>490</v>
      </c>
      <c r="E2005" s="205" t="s">
        <v>492</v>
      </c>
      <c r="F2005" s="207">
        <v>3987</v>
      </c>
      <c r="G2005" s="208">
        <v>8860</v>
      </c>
    </row>
    <row r="2006" spans="2:7" x14ac:dyDescent="0.25">
      <c r="B2006" s="211">
        <v>41014</v>
      </c>
      <c r="C2006" s="205" t="s">
        <v>510</v>
      </c>
      <c r="D2006" s="205" t="s">
        <v>491</v>
      </c>
      <c r="E2006" s="205" t="s">
        <v>485</v>
      </c>
      <c r="F2006" s="207">
        <v>2393</v>
      </c>
      <c r="G2006" s="208">
        <v>2720</v>
      </c>
    </row>
    <row r="2007" spans="2:7" x14ac:dyDescent="0.25">
      <c r="B2007" s="211">
        <v>41630</v>
      </c>
      <c r="C2007" s="205" t="s">
        <v>510</v>
      </c>
      <c r="D2007" s="205" t="s">
        <v>493</v>
      </c>
      <c r="E2007" s="205" t="s">
        <v>494</v>
      </c>
      <c r="F2007" s="207">
        <v>3654</v>
      </c>
      <c r="G2007" s="208">
        <v>4153</v>
      </c>
    </row>
    <row r="2008" spans="2:7" x14ac:dyDescent="0.25">
      <c r="B2008" s="211">
        <v>41637</v>
      </c>
      <c r="C2008" s="205" t="s">
        <v>514</v>
      </c>
      <c r="D2008" s="205" t="s">
        <v>490</v>
      </c>
      <c r="E2008" s="205" t="s">
        <v>494</v>
      </c>
      <c r="F2008" s="207">
        <v>687</v>
      </c>
      <c r="G2008" s="208">
        <v>1249</v>
      </c>
    </row>
    <row r="2009" spans="2:7" x14ac:dyDescent="0.25">
      <c r="B2009" s="212">
        <v>41632</v>
      </c>
      <c r="C2009" s="206" t="s">
        <v>511</v>
      </c>
      <c r="D2009" s="206" t="s">
        <v>488</v>
      </c>
      <c r="E2009" s="206" t="s">
        <v>485</v>
      </c>
      <c r="F2009" s="209">
        <v>435</v>
      </c>
      <c r="G2009" s="210">
        <v>1013</v>
      </c>
    </row>
  </sheetData>
  <conditionalFormatting sqref="B11:G2009">
    <cfRule type="expression" dxfId="11" priority="4">
      <formula>AND($B11=#REF!,$C11=$G$29)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1615-A831-4E36-9A9A-FEFB237FBAC9}">
  <sheetPr>
    <tabColor rgb="FFFF0000"/>
  </sheetPr>
  <dimension ref="A3:I25"/>
  <sheetViews>
    <sheetView showGridLines="0" workbookViewId="0">
      <selection activeCell="E10" sqref="E10:F16"/>
    </sheetView>
  </sheetViews>
  <sheetFormatPr baseColWidth="10" defaultRowHeight="15" x14ac:dyDescent="0.25"/>
  <cols>
    <col min="1" max="1" width="5.85546875" customWidth="1"/>
    <col min="2" max="2" width="17.42578125" customWidth="1"/>
    <col min="3" max="4" width="23.5703125" customWidth="1"/>
    <col min="5" max="5" width="33.5703125" customWidth="1"/>
    <col min="6" max="6" width="13.42578125" bestFit="1" customWidth="1"/>
    <col min="7" max="7" width="16.42578125" customWidth="1"/>
    <col min="8" max="8" width="14.85546875" customWidth="1"/>
    <col min="9" max="9" width="14.140625" customWidth="1"/>
    <col min="10" max="10" width="14" bestFit="1" customWidth="1"/>
    <col min="12" max="12" width="12" customWidth="1"/>
  </cols>
  <sheetData>
    <row r="3" spans="1:9" ht="19.5" x14ac:dyDescent="0.3">
      <c r="G3" s="201"/>
    </row>
    <row r="5" spans="1:9" ht="25.5" x14ac:dyDescent="0.35">
      <c r="B5" s="1" t="s">
        <v>519</v>
      </c>
    </row>
    <row r="6" spans="1:9" x14ac:dyDescent="0.25">
      <c r="A6" s="170"/>
      <c r="B6" s="213"/>
      <c r="C6" s="174"/>
      <c r="D6" s="174"/>
      <c r="F6" s="158"/>
    </row>
    <row r="7" spans="1:9" x14ac:dyDescent="0.25">
      <c r="A7" s="170"/>
      <c r="B7" s="213"/>
      <c r="C7" s="174"/>
      <c r="D7" s="174"/>
      <c r="E7" s="336" t="s">
        <v>518</v>
      </c>
      <c r="F7" s="336"/>
    </row>
    <row r="8" spans="1:9" x14ac:dyDescent="0.25">
      <c r="A8" s="170"/>
      <c r="B8" s="214" t="s">
        <v>103</v>
      </c>
      <c r="C8" s="215" t="s">
        <v>497</v>
      </c>
      <c r="D8" s="215" t="s">
        <v>508</v>
      </c>
      <c r="E8" s="216" t="s">
        <v>544</v>
      </c>
      <c r="F8" s="223" t="s">
        <v>509</v>
      </c>
    </row>
    <row r="9" spans="1:9" hidden="1" x14ac:dyDescent="0.25">
      <c r="A9" s="170"/>
      <c r="B9" s="214"/>
      <c r="C9" s="215"/>
      <c r="D9" s="215"/>
      <c r="E9" s="216"/>
      <c r="F9" s="223"/>
    </row>
    <row r="10" spans="1:9" ht="15.75" customHeight="1" x14ac:dyDescent="0.25">
      <c r="A10" s="170"/>
      <c r="B10" s="217" t="s">
        <v>517</v>
      </c>
      <c r="C10" s="218" t="s">
        <v>471</v>
      </c>
      <c r="D10" s="218" t="s">
        <v>543</v>
      </c>
      <c r="E10" s="98"/>
      <c r="F10" s="158"/>
      <c r="H10" s="217"/>
      <c r="I10" s="218"/>
    </row>
    <row r="11" spans="1:9" x14ac:dyDescent="0.25">
      <c r="A11" s="170"/>
      <c r="B11" s="195" t="s">
        <v>498</v>
      </c>
      <c r="C11" s="195" t="s">
        <v>473</v>
      </c>
      <c r="D11" s="195" t="s">
        <v>471</v>
      </c>
      <c r="E11" s="98"/>
      <c r="F11" s="158"/>
      <c r="H11" s="195"/>
      <c r="I11" s="195"/>
    </row>
    <row r="12" spans="1:9" x14ac:dyDescent="0.25">
      <c r="A12" s="170"/>
      <c r="B12" s="195" t="s">
        <v>499</v>
      </c>
      <c r="C12" s="218" t="s">
        <v>516</v>
      </c>
      <c r="D12" s="218" t="s">
        <v>473</v>
      </c>
      <c r="E12" s="98"/>
      <c r="F12" s="158"/>
      <c r="H12" s="195"/>
      <c r="I12" s="218"/>
    </row>
    <row r="13" spans="1:9" x14ac:dyDescent="0.25">
      <c r="A13" s="170"/>
      <c r="B13" s="195" t="s">
        <v>500</v>
      </c>
      <c r="C13" s="218" t="s">
        <v>501</v>
      </c>
      <c r="D13" s="218" t="s">
        <v>516</v>
      </c>
      <c r="E13" s="98"/>
      <c r="F13" s="158"/>
      <c r="H13" s="195"/>
      <c r="I13" s="218"/>
    </row>
    <row r="14" spans="1:9" x14ac:dyDescent="0.25">
      <c r="A14" s="170"/>
      <c r="B14" s="195" t="s">
        <v>502</v>
      </c>
      <c r="C14" s="218" t="s">
        <v>503</v>
      </c>
      <c r="D14" s="218" t="s">
        <v>503</v>
      </c>
      <c r="E14" s="98"/>
      <c r="F14" s="158"/>
      <c r="H14" s="195"/>
      <c r="I14" s="218"/>
    </row>
    <row r="15" spans="1:9" x14ac:dyDescent="0.25">
      <c r="A15" s="170"/>
      <c r="B15" s="195" t="s">
        <v>504</v>
      </c>
      <c r="C15" s="218" t="s">
        <v>507</v>
      </c>
      <c r="D15" s="218" t="s">
        <v>516</v>
      </c>
      <c r="E15" s="98"/>
      <c r="F15" s="158"/>
      <c r="H15" s="195"/>
      <c r="I15" s="218"/>
    </row>
    <row r="16" spans="1:9" x14ac:dyDescent="0.25">
      <c r="A16" s="170"/>
      <c r="B16" s="195" t="s">
        <v>505</v>
      </c>
      <c r="C16" s="218" t="s">
        <v>506</v>
      </c>
      <c r="D16" s="218" t="s">
        <v>471</v>
      </c>
      <c r="E16" s="98"/>
      <c r="F16" s="158"/>
      <c r="H16" s="195"/>
      <c r="I16" s="218"/>
    </row>
    <row r="17" spans="1:1" x14ac:dyDescent="0.25">
      <c r="A17" s="170"/>
    </row>
    <row r="18" spans="1:1" x14ac:dyDescent="0.25">
      <c r="A18" s="170"/>
    </row>
    <row r="19" spans="1:1" x14ac:dyDescent="0.25">
      <c r="A19" s="170"/>
    </row>
    <row r="20" spans="1:1" x14ac:dyDescent="0.25">
      <c r="A20" s="170"/>
    </row>
    <row r="21" spans="1:1" x14ac:dyDescent="0.25">
      <c r="A21" s="170"/>
    </row>
    <row r="22" spans="1:1" x14ac:dyDescent="0.25">
      <c r="A22" s="170"/>
    </row>
    <row r="23" spans="1:1" x14ac:dyDescent="0.25">
      <c r="A23" s="170"/>
    </row>
    <row r="24" spans="1:1" x14ac:dyDescent="0.25">
      <c r="A24" s="170"/>
    </row>
    <row r="25" spans="1:1" x14ac:dyDescent="0.25">
      <c r="A25" s="170"/>
    </row>
  </sheetData>
  <mergeCells count="1">
    <mergeCell ref="E7: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069E-1697-4E76-B0E5-728EDBEBEFEE}">
  <sheetPr>
    <tabColor theme="9" tint="0.59999389629810485"/>
  </sheetPr>
  <dimension ref="A5:AL36"/>
  <sheetViews>
    <sheetView showGridLines="0" workbookViewId="0">
      <selection activeCell="H10" sqref="H10"/>
    </sheetView>
  </sheetViews>
  <sheetFormatPr baseColWidth="10" defaultRowHeight="15" x14ac:dyDescent="0.25"/>
  <cols>
    <col min="2" max="2" width="13.7109375" customWidth="1"/>
  </cols>
  <sheetData>
    <row r="5" spans="1:38" ht="11.25" customHeight="1" x14ac:dyDescent="0.25"/>
    <row r="6" spans="1:38" ht="25.5" x14ac:dyDescent="0.35">
      <c r="C6" s="1" t="s">
        <v>21</v>
      </c>
    </row>
    <row r="7" spans="1:38" ht="25.5" x14ac:dyDescent="0.35">
      <c r="C7" s="1" t="s">
        <v>22</v>
      </c>
    </row>
    <row r="8" spans="1:38" ht="25.5" x14ac:dyDescent="0.35">
      <c r="C8" s="1" t="s">
        <v>23</v>
      </c>
    </row>
    <row r="12" spans="1:38" x14ac:dyDescent="0.25">
      <c r="A12" s="42" t="s">
        <v>24</v>
      </c>
      <c r="L12" t="s">
        <v>25</v>
      </c>
      <c r="M12" t="str">
        <f>A18</f>
        <v>CAMPANA DIEGO MARCELO</v>
      </c>
      <c r="P12">
        <v>14</v>
      </c>
      <c r="Q12">
        <v>7</v>
      </c>
      <c r="R12">
        <f>Q12+P12</f>
        <v>21</v>
      </c>
    </row>
    <row r="13" spans="1:38" x14ac:dyDescent="0.25">
      <c r="A13" s="42" t="s">
        <v>26</v>
      </c>
      <c r="M13" t="str">
        <f>A19</f>
        <v>IBAÑEZ MARTIN MIGUEL</v>
      </c>
      <c r="P13">
        <v>14</v>
      </c>
      <c r="Q13">
        <v>7</v>
      </c>
      <c r="R13">
        <f>Q13+P13</f>
        <v>21</v>
      </c>
      <c r="W13" s="43"/>
    </row>
    <row r="14" spans="1:38" ht="15.75" thickBot="1" x14ac:dyDescent="0.3">
      <c r="A14" s="42"/>
      <c r="M14" t="str">
        <f>A20</f>
        <v>NOGAL SERGIO DANIEL</v>
      </c>
      <c r="P14">
        <v>14</v>
      </c>
      <c r="Q14">
        <v>7</v>
      </c>
      <c r="R14">
        <f>Q14+P14</f>
        <v>21</v>
      </c>
      <c r="AB14">
        <f>AB18/25</f>
        <v>-167.96533333333338</v>
      </c>
    </row>
    <row r="15" spans="1:38" ht="16.5" thickTop="1" thickBot="1" x14ac:dyDescent="0.3">
      <c r="A15" s="42"/>
      <c r="C15" s="276" t="s">
        <v>27</v>
      </c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8"/>
      <c r="V15" s="264" t="s">
        <v>28</v>
      </c>
      <c r="W15" s="265"/>
      <c r="X15" s="265"/>
      <c r="Y15" s="265"/>
      <c r="Z15" s="265"/>
      <c r="AA15" s="265"/>
      <c r="AB15" s="265"/>
      <c r="AC15" s="265"/>
      <c r="AD15" s="265"/>
      <c r="AE15" s="265"/>
      <c r="AF15" s="264" t="s">
        <v>29</v>
      </c>
      <c r="AG15" s="265"/>
      <c r="AH15" s="266"/>
      <c r="AI15" s="267" t="s">
        <v>30</v>
      </c>
      <c r="AJ15" s="44"/>
      <c r="AK15" s="45"/>
      <c r="AL15" s="46"/>
    </row>
    <row r="16" spans="1:38" ht="15.75" thickTop="1" x14ac:dyDescent="0.25">
      <c r="A16" s="270">
        <v>41306</v>
      </c>
      <c r="B16" s="272" t="s">
        <v>31</v>
      </c>
      <c r="C16" s="274" t="s">
        <v>32</v>
      </c>
      <c r="D16" s="274" t="s">
        <v>33</v>
      </c>
      <c r="E16" s="274" t="s">
        <v>34</v>
      </c>
      <c r="F16" s="274" t="s">
        <v>35</v>
      </c>
      <c r="G16" s="274" t="s">
        <v>36</v>
      </c>
      <c r="H16" s="274" t="s">
        <v>37</v>
      </c>
      <c r="I16" s="274" t="s">
        <v>38</v>
      </c>
      <c r="J16" s="274" t="s">
        <v>39</v>
      </c>
      <c r="K16" s="274" t="s">
        <v>40</v>
      </c>
      <c r="L16" s="274" t="s">
        <v>41</v>
      </c>
      <c r="M16" s="274" t="s">
        <v>41</v>
      </c>
      <c r="N16" s="274" t="s">
        <v>42</v>
      </c>
      <c r="O16" s="274" t="s">
        <v>43</v>
      </c>
      <c r="P16" s="281" t="s">
        <v>44</v>
      </c>
      <c r="Q16" s="282"/>
      <c r="R16" s="283"/>
      <c r="S16" s="272" t="s">
        <v>45</v>
      </c>
      <c r="T16" s="284" t="s">
        <v>46</v>
      </c>
      <c r="U16" s="286" t="s">
        <v>47</v>
      </c>
      <c r="V16" s="286" t="s">
        <v>47</v>
      </c>
      <c r="W16" s="288" t="s">
        <v>48</v>
      </c>
      <c r="X16" s="288" t="s">
        <v>49</v>
      </c>
      <c r="Y16" s="289" t="s">
        <v>50</v>
      </c>
      <c r="Z16" s="279" t="s">
        <v>51</v>
      </c>
      <c r="AA16" s="288" t="s">
        <v>52</v>
      </c>
      <c r="AB16" s="288" t="s">
        <v>53</v>
      </c>
      <c r="AC16" s="307" t="s">
        <v>25</v>
      </c>
      <c r="AD16" s="308"/>
      <c r="AE16" s="288" t="s">
        <v>54</v>
      </c>
      <c r="AF16" s="289"/>
      <c r="AG16" s="288" t="s">
        <v>55</v>
      </c>
      <c r="AH16" s="288" t="s">
        <v>56</v>
      </c>
      <c r="AI16" s="268"/>
      <c r="AJ16" s="291" t="s">
        <v>57</v>
      </c>
      <c r="AK16" s="291" t="s">
        <v>58</v>
      </c>
      <c r="AL16" s="291" t="s">
        <v>59</v>
      </c>
    </row>
    <row r="17" spans="1:38" ht="15.75" thickBot="1" x14ac:dyDescent="0.3">
      <c r="A17" s="271"/>
      <c r="B17" s="273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49" t="s">
        <v>60</v>
      </c>
      <c r="Q17" s="49" t="s">
        <v>61</v>
      </c>
      <c r="R17" s="50" t="s">
        <v>62</v>
      </c>
      <c r="S17" s="273"/>
      <c r="T17" s="285"/>
      <c r="U17" s="287"/>
      <c r="V17" s="287"/>
      <c r="W17" s="274"/>
      <c r="X17" s="274"/>
      <c r="Y17" s="290"/>
      <c r="Z17" s="280"/>
      <c r="AA17" s="274"/>
      <c r="AB17" s="274"/>
      <c r="AC17" s="51" t="s">
        <v>63</v>
      </c>
      <c r="AD17" s="51" t="s">
        <v>64</v>
      </c>
      <c r="AE17" s="274"/>
      <c r="AF17" s="290"/>
      <c r="AG17" s="274"/>
      <c r="AH17" s="274"/>
      <c r="AI17" s="269"/>
      <c r="AJ17" s="292"/>
      <c r="AK17" s="292"/>
      <c r="AL17" s="292"/>
    </row>
    <row r="18" spans="1:38" x14ac:dyDescent="0.25">
      <c r="A18" s="52" t="s">
        <v>65</v>
      </c>
      <c r="B18" s="53">
        <v>20213947827</v>
      </c>
      <c r="C18" s="54">
        <v>39934</v>
      </c>
      <c r="D18" s="55"/>
      <c r="E18" s="56" t="s">
        <v>66</v>
      </c>
      <c r="F18" s="56" t="s">
        <v>67</v>
      </c>
      <c r="G18" s="56" t="s">
        <v>68</v>
      </c>
      <c r="H18" s="56" t="s">
        <v>69</v>
      </c>
      <c r="I18" s="56" t="s">
        <v>70</v>
      </c>
      <c r="J18" s="56" t="s">
        <v>71</v>
      </c>
      <c r="K18" s="56" t="s">
        <v>72</v>
      </c>
      <c r="L18" s="56" t="s">
        <v>73</v>
      </c>
      <c r="M18" s="56" t="s">
        <v>74</v>
      </c>
      <c r="N18" s="57">
        <v>5038.96</v>
      </c>
      <c r="O18" s="58" t="s">
        <v>75</v>
      </c>
      <c r="P18" s="59">
        <v>3</v>
      </c>
      <c r="Q18" s="60">
        <v>0.05</v>
      </c>
      <c r="R18" s="61">
        <f>N18*Q18</f>
        <v>251.94800000000001</v>
      </c>
      <c r="S18" s="62">
        <v>30</v>
      </c>
      <c r="T18" s="63"/>
      <c r="U18" s="57">
        <v>5038.96</v>
      </c>
      <c r="V18" s="64">
        <f>U18</f>
        <v>5038.96</v>
      </c>
      <c r="W18" s="64">
        <f>R18</f>
        <v>251.94800000000001</v>
      </c>
      <c r="X18" s="64">
        <f>(N18+W18)/200*8.33</f>
        <v>220.36631820000002</v>
      </c>
      <c r="Y18" s="64">
        <f>40*4.1</f>
        <v>164</v>
      </c>
      <c r="Z18" s="65">
        <f>V18/30*1</f>
        <v>167.96533333333335</v>
      </c>
      <c r="AA18" s="64">
        <f>SUM(V18:Z18)</f>
        <v>5843.2396515333339</v>
      </c>
      <c r="AB18" s="66">
        <f>-V18/30*25</f>
        <v>-4199.1333333333341</v>
      </c>
      <c r="AC18" s="67">
        <v>28</v>
      </c>
      <c r="AD18" s="66">
        <f>AA18/25*28</f>
        <v>6544.428409717334</v>
      </c>
      <c r="AE18" s="64">
        <f>AA18+AB18+AD18</f>
        <v>8188.5347279173338</v>
      </c>
      <c r="AF18" s="64"/>
      <c r="AG18" s="64"/>
      <c r="AH18" s="64">
        <f>AF18+AG18</f>
        <v>0</v>
      </c>
      <c r="AI18" s="68">
        <f>AE18+AH18</f>
        <v>8188.5347279173338</v>
      </c>
      <c r="AJ18" s="69">
        <f>AE18</f>
        <v>8188.5347279173338</v>
      </c>
      <c r="AK18" s="69"/>
      <c r="AL18" s="69"/>
    </row>
    <row r="19" spans="1:38" ht="15.75" thickBot="1" x14ac:dyDescent="0.3">
      <c r="A19" s="52" t="s">
        <v>76</v>
      </c>
      <c r="B19" s="53">
        <v>20286574905</v>
      </c>
      <c r="C19" s="54">
        <v>39203</v>
      </c>
      <c r="D19" s="70"/>
      <c r="E19" s="56" t="s">
        <v>66</v>
      </c>
      <c r="F19" s="56" t="s">
        <v>67</v>
      </c>
      <c r="G19" s="56" t="s">
        <v>68</v>
      </c>
      <c r="H19" s="56" t="s">
        <v>69</v>
      </c>
      <c r="I19" s="56" t="s">
        <v>70</v>
      </c>
      <c r="J19" s="56" t="s">
        <v>71</v>
      </c>
      <c r="K19" s="56" t="s">
        <v>72</v>
      </c>
      <c r="L19" s="56" t="s">
        <v>73</v>
      </c>
      <c r="M19" s="56" t="s">
        <v>74</v>
      </c>
      <c r="N19" s="57">
        <v>5038.96</v>
      </c>
      <c r="O19" s="58" t="s">
        <v>75</v>
      </c>
      <c r="P19" s="59">
        <v>5</v>
      </c>
      <c r="Q19" s="60">
        <v>7.0000000000000007E-2</v>
      </c>
      <c r="R19" s="61">
        <f>N19*Q19</f>
        <v>352.72720000000004</v>
      </c>
      <c r="S19" s="62">
        <v>30</v>
      </c>
      <c r="T19" s="63"/>
      <c r="U19" s="57">
        <v>5038.96</v>
      </c>
      <c r="V19" s="64">
        <f>U19</f>
        <v>5038.96</v>
      </c>
      <c r="W19" s="64">
        <f>R19</f>
        <v>352.72720000000004</v>
      </c>
      <c r="X19" s="64">
        <f>(N19+W19)/200*8.33</f>
        <v>224.56377188000002</v>
      </c>
      <c r="Y19" s="64">
        <f>40*4.1</f>
        <v>164</v>
      </c>
      <c r="Z19" s="65">
        <f>V19/30*1</f>
        <v>167.96533333333335</v>
      </c>
      <c r="AA19" s="64">
        <f>SUM(V19:Z19)</f>
        <v>5948.2163052133337</v>
      </c>
      <c r="AB19" s="64"/>
      <c r="AC19" s="67">
        <v>28</v>
      </c>
      <c r="AD19" s="64"/>
      <c r="AE19" s="64">
        <f>AA19+AB19+AD19</f>
        <v>5948.2163052133337</v>
      </c>
      <c r="AF19" s="64"/>
      <c r="AG19" s="64"/>
      <c r="AH19" s="64">
        <f>AF19+AG19</f>
        <v>0</v>
      </c>
      <c r="AI19" s="68">
        <f>AE19+AH19</f>
        <v>5948.2163052133337</v>
      </c>
      <c r="AJ19" s="69">
        <f>AE19</f>
        <v>5948.2163052133337</v>
      </c>
      <c r="AK19" s="69"/>
      <c r="AL19" s="69">
        <f>AK19*20%</f>
        <v>0</v>
      </c>
    </row>
    <row r="20" spans="1:38" ht="15.75" thickBot="1" x14ac:dyDescent="0.3">
      <c r="A20" s="52" t="s">
        <v>77</v>
      </c>
      <c r="B20" s="53">
        <v>20162929292</v>
      </c>
      <c r="C20" s="54">
        <v>40878</v>
      </c>
      <c r="D20" s="71"/>
      <c r="E20" s="56" t="s">
        <v>66</v>
      </c>
      <c r="F20" s="72" t="s">
        <v>78</v>
      </c>
      <c r="G20" s="56" t="s">
        <v>68</v>
      </c>
      <c r="H20" s="56" t="s">
        <v>69</v>
      </c>
      <c r="I20" s="56" t="s">
        <v>70</v>
      </c>
      <c r="J20" s="56" t="s">
        <v>71</v>
      </c>
      <c r="K20" s="56" t="s">
        <v>72</v>
      </c>
      <c r="L20" s="56" t="s">
        <v>73</v>
      </c>
      <c r="M20" s="56" t="s">
        <v>74</v>
      </c>
      <c r="N20" s="57">
        <v>5038.96</v>
      </c>
      <c r="O20" s="58" t="s">
        <v>75</v>
      </c>
      <c r="P20" s="59">
        <v>1</v>
      </c>
      <c r="Q20" s="60">
        <v>0.02</v>
      </c>
      <c r="R20" s="61">
        <f>N20*Q20</f>
        <v>100.7792</v>
      </c>
      <c r="S20" s="62">
        <v>30</v>
      </c>
      <c r="T20" s="63"/>
      <c r="U20" s="57">
        <v>5038.96</v>
      </c>
      <c r="V20" s="64">
        <f>U20</f>
        <v>5038.96</v>
      </c>
      <c r="W20" s="64">
        <f>R20</f>
        <v>100.7792</v>
      </c>
      <c r="X20" s="64">
        <f>(N20+W20)/200*8.33</f>
        <v>214.07013767999999</v>
      </c>
      <c r="Y20" s="64">
        <f>40*4.1</f>
        <v>164</v>
      </c>
      <c r="Z20" s="65">
        <f>V20/30*1</f>
        <v>167.96533333333335</v>
      </c>
      <c r="AA20" s="64">
        <f>SUM(V20:Z20)</f>
        <v>5685.7746710133333</v>
      </c>
      <c r="AB20" s="64"/>
      <c r="AC20" s="73">
        <v>14</v>
      </c>
      <c r="AD20" s="64"/>
      <c r="AE20" s="64">
        <f>AA20+AB20+AD20</f>
        <v>5685.7746710133333</v>
      </c>
      <c r="AF20" s="64"/>
      <c r="AG20" s="64"/>
      <c r="AH20" s="64">
        <f>AF20+AG20</f>
        <v>0</v>
      </c>
      <c r="AI20" s="68">
        <f>AE20+AH20</f>
        <v>5685.7746710133333</v>
      </c>
      <c r="AJ20" s="69">
        <f>AE20</f>
        <v>5685.7746710133333</v>
      </c>
      <c r="AK20" s="69"/>
      <c r="AL20" s="69"/>
    </row>
    <row r="21" spans="1:38" ht="15.75" thickBot="1" x14ac:dyDescent="0.3">
      <c r="A21" s="74"/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59"/>
      <c r="Q21" s="59"/>
      <c r="R21" s="61"/>
      <c r="S21" s="61"/>
      <c r="T21" s="61"/>
      <c r="U21" s="61"/>
      <c r="V21" s="64"/>
      <c r="W21" s="64"/>
      <c r="X21" s="64"/>
      <c r="Y21" s="64"/>
      <c r="Z21" s="64"/>
      <c r="AA21" s="64"/>
      <c r="AB21" s="64"/>
      <c r="AC21" s="73"/>
      <c r="AD21" s="64"/>
      <c r="AE21" s="64"/>
      <c r="AF21" s="64"/>
      <c r="AG21" s="64"/>
      <c r="AH21" s="64"/>
      <c r="AI21" s="68"/>
      <c r="AJ21" s="69"/>
      <c r="AK21" s="69"/>
      <c r="AL21" s="69"/>
    </row>
    <row r="22" spans="1:38" ht="16.5" thickTop="1" thickBot="1" x14ac:dyDescent="0.3">
      <c r="A22" s="77"/>
      <c r="B22" s="78"/>
      <c r="P22" s="79"/>
      <c r="Q22" s="79"/>
      <c r="R22" s="80"/>
      <c r="S22" s="80"/>
      <c r="T22" s="80"/>
      <c r="U22" s="80"/>
      <c r="V22" s="81"/>
      <c r="W22" s="81"/>
      <c r="X22" s="81"/>
      <c r="Y22" s="81"/>
      <c r="Z22" s="81"/>
      <c r="AA22" s="81"/>
      <c r="AB22" s="81"/>
      <c r="AC22" s="82"/>
      <c r="AD22" s="81"/>
      <c r="AE22" s="81"/>
      <c r="AF22" s="81"/>
      <c r="AG22" s="81"/>
      <c r="AH22" s="81"/>
      <c r="AI22" s="83"/>
      <c r="AJ22" s="84"/>
      <c r="AK22" s="84"/>
      <c r="AL22" s="84"/>
    </row>
    <row r="23" spans="1:38" ht="16.5" thickTop="1" thickBot="1" x14ac:dyDescent="0.3">
      <c r="A23" s="85" t="s">
        <v>79</v>
      </c>
      <c r="B23" s="86"/>
      <c r="P23" s="86"/>
      <c r="Q23" s="86"/>
      <c r="R23" s="86"/>
      <c r="S23" s="86"/>
      <c r="T23" s="86"/>
      <c r="U23" s="86"/>
      <c r="V23" s="87">
        <f>SUM(V18:V21)</f>
        <v>15116.880000000001</v>
      </c>
      <c r="W23" s="87">
        <f>SUM(W18:W21)</f>
        <v>705.45440000000008</v>
      </c>
      <c r="X23" s="87"/>
      <c r="Y23" s="87"/>
      <c r="Z23" s="87"/>
      <c r="AA23" s="87">
        <f>SUM(AA18:AA21)</f>
        <v>17477.23062776</v>
      </c>
      <c r="AB23" s="87">
        <f>SUM(AB18:AB21)</f>
        <v>-4199.1333333333341</v>
      </c>
      <c r="AC23" s="87"/>
      <c r="AD23" s="87">
        <f t="shared" ref="AD23:AJ23" si="0">SUM(AD18:AD21)</f>
        <v>6544.428409717334</v>
      </c>
      <c r="AE23" s="87">
        <f t="shared" si="0"/>
        <v>19822.525704144002</v>
      </c>
      <c r="AF23" s="87">
        <f t="shared" si="0"/>
        <v>0</v>
      </c>
      <c r="AG23" s="87">
        <f t="shared" si="0"/>
        <v>0</v>
      </c>
      <c r="AH23" s="87">
        <f t="shared" si="0"/>
        <v>0</v>
      </c>
      <c r="AI23" s="88">
        <f t="shared" si="0"/>
        <v>19822.525704144002</v>
      </c>
      <c r="AJ23" s="88">
        <f t="shared" si="0"/>
        <v>19822.525704144002</v>
      </c>
      <c r="AK23" s="88"/>
      <c r="AL23" s="88"/>
    </row>
    <row r="24" spans="1:38" ht="15.75" thickTop="1" x14ac:dyDescent="0.25">
      <c r="A24" s="89"/>
      <c r="B24" s="89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89"/>
      <c r="Q24" s="89"/>
      <c r="R24" s="89"/>
      <c r="S24" s="89"/>
      <c r="T24" s="89"/>
      <c r="U24" s="89"/>
      <c r="V24" s="89"/>
      <c r="W24" s="91"/>
      <c r="X24" s="91"/>
      <c r="Y24" s="91"/>
      <c r="Z24" s="91"/>
      <c r="AA24" s="91"/>
      <c r="AB24" s="91"/>
      <c r="AC24" s="91"/>
      <c r="AD24" s="91"/>
      <c r="AE24" s="91"/>
      <c r="AF24" s="92"/>
      <c r="AG24" s="92"/>
      <c r="AH24" s="92"/>
      <c r="AI24" s="92"/>
      <c r="AJ24" s="92"/>
      <c r="AK24" s="92"/>
      <c r="AL24" s="92"/>
    </row>
    <row r="25" spans="1:38" ht="15.75" thickBot="1" x14ac:dyDescent="0.3">
      <c r="A25" s="93"/>
      <c r="B25" s="93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3"/>
      <c r="Q25" s="93"/>
      <c r="R25" s="93"/>
      <c r="S25" s="93"/>
      <c r="T25" s="93"/>
      <c r="U25" s="93"/>
      <c r="V25" s="93"/>
      <c r="W25" s="95"/>
      <c r="X25" s="95"/>
      <c r="Y25" s="95"/>
      <c r="Z25" s="95"/>
      <c r="AA25" s="95"/>
      <c r="AB25" s="95"/>
      <c r="AC25" s="95"/>
      <c r="AD25" s="95"/>
      <c r="AE25" s="92"/>
      <c r="AF25" s="92"/>
      <c r="AG25" s="92"/>
      <c r="AH25" s="92"/>
      <c r="AI25" s="92"/>
      <c r="AJ25" s="92"/>
      <c r="AK25" s="92"/>
      <c r="AL25" s="92"/>
    </row>
    <row r="26" spans="1:38" ht="16.5" thickTop="1" thickBot="1" x14ac:dyDescent="0.3">
      <c r="A26" s="293">
        <f>A16</f>
        <v>41306</v>
      </c>
      <c r="B26" s="2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7"/>
      <c r="R26" s="97"/>
      <c r="S26" s="97"/>
      <c r="T26" s="97"/>
      <c r="U26" s="97"/>
      <c r="V26" s="299" t="s">
        <v>80</v>
      </c>
      <c r="W26" s="299"/>
      <c r="X26" s="299"/>
      <c r="Y26" s="299"/>
      <c r="Z26" s="299"/>
      <c r="AA26" s="299"/>
      <c r="AB26" s="300"/>
      <c r="AC26" s="301"/>
      <c r="AD26" s="266"/>
      <c r="AE26" s="302" t="s">
        <v>81</v>
      </c>
      <c r="AF26" s="303"/>
      <c r="AG26" s="303"/>
      <c r="AH26" s="303"/>
      <c r="AI26" s="303"/>
      <c r="AJ26" s="303"/>
      <c r="AK26" s="303"/>
      <c r="AL26" s="304"/>
    </row>
    <row r="27" spans="1:38" ht="15.75" thickTop="1" x14ac:dyDescent="0.25">
      <c r="A27" s="294"/>
      <c r="B27" s="29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7"/>
      <c r="Q27" s="97"/>
      <c r="R27" s="97"/>
      <c r="S27" s="97"/>
      <c r="T27" s="97"/>
      <c r="U27" s="97"/>
      <c r="V27" s="305" t="s">
        <v>82</v>
      </c>
      <c r="W27" s="309" t="s">
        <v>83</v>
      </c>
      <c r="X27" s="311" t="s">
        <v>84</v>
      </c>
      <c r="Y27" s="99"/>
      <c r="Z27" s="313" t="s">
        <v>85</v>
      </c>
      <c r="AA27" s="314"/>
      <c r="AB27" s="315" t="s">
        <v>86</v>
      </c>
      <c r="AC27" s="317"/>
      <c r="AD27" s="318"/>
      <c r="AE27" s="312" t="s">
        <v>87</v>
      </c>
      <c r="AF27" s="312" t="s">
        <v>88</v>
      </c>
      <c r="AG27" s="312" t="s">
        <v>89</v>
      </c>
      <c r="AH27" s="312" t="s">
        <v>90</v>
      </c>
      <c r="AI27" s="312" t="s">
        <v>91</v>
      </c>
      <c r="AJ27" s="312" t="s">
        <v>92</v>
      </c>
      <c r="AK27" s="312" t="s">
        <v>93</v>
      </c>
      <c r="AL27" s="322" t="s">
        <v>94</v>
      </c>
    </row>
    <row r="28" spans="1:38" ht="15.75" thickBot="1" x14ac:dyDescent="0.3">
      <c r="A28" s="295"/>
      <c r="B28" s="298"/>
      <c r="P28" s="97"/>
      <c r="Q28" s="97"/>
      <c r="R28" s="97"/>
      <c r="S28" s="97"/>
      <c r="T28" s="97"/>
      <c r="U28" s="97"/>
      <c r="V28" s="306"/>
      <c r="W28" s="310"/>
      <c r="X28" s="312"/>
      <c r="Y28" s="100"/>
      <c r="Z28" s="100" t="s">
        <v>95</v>
      </c>
      <c r="AA28" s="100" t="s">
        <v>96</v>
      </c>
      <c r="AB28" s="316"/>
      <c r="AC28" s="324"/>
      <c r="AD28" s="325"/>
      <c r="AE28" s="321"/>
      <c r="AF28" s="321"/>
      <c r="AG28" s="321"/>
      <c r="AH28" s="321"/>
      <c r="AI28" s="321"/>
      <c r="AJ28" s="321"/>
      <c r="AK28" s="321"/>
      <c r="AL28" s="323"/>
    </row>
    <row r="29" spans="1:38" x14ac:dyDescent="0.25">
      <c r="A29" s="52" t="str">
        <f>A18</f>
        <v>CAMPANA DIEGO MARCELO</v>
      </c>
      <c r="B29" s="101"/>
      <c r="P29" s="102"/>
      <c r="Q29" s="102"/>
      <c r="R29" s="102"/>
      <c r="S29" s="102"/>
      <c r="T29" s="102"/>
      <c r="U29" s="102"/>
      <c r="V29" s="103">
        <f>AE18</f>
        <v>8188.5347279173338</v>
      </c>
      <c r="W29" s="64">
        <f>V29*2%</f>
        <v>163.77069455834669</v>
      </c>
      <c r="X29" s="104"/>
      <c r="Y29" s="104"/>
      <c r="Z29" s="105">
        <f>V29*1%</f>
        <v>81.885347279173345</v>
      </c>
      <c r="AA29" s="105">
        <f>22.47*184.33*2%</f>
        <v>82.837902</v>
      </c>
      <c r="AB29" s="69">
        <f>SUM(W29:AA29)</f>
        <v>328.49394383752002</v>
      </c>
      <c r="AC29" s="319"/>
      <c r="AD29" s="320"/>
      <c r="AE29" s="104">
        <f>AE18</f>
        <v>8188.5347279173338</v>
      </c>
      <c r="AF29" s="104">
        <f>AE29*11%</f>
        <v>900.73882007090674</v>
      </c>
      <c r="AG29" s="104">
        <f>AE29*3%</f>
        <v>245.65604183752001</v>
      </c>
      <c r="AH29" s="104">
        <f>AE29*3%</f>
        <v>245.65604183752001</v>
      </c>
      <c r="AI29" s="104">
        <f>W29</f>
        <v>163.77069455834669</v>
      </c>
      <c r="AJ29" s="104"/>
      <c r="AK29" s="104">
        <f>SUM(AF29:AJ29)</f>
        <v>1555.8215983042933</v>
      </c>
      <c r="AL29" s="106">
        <f>AI18-AK29</f>
        <v>6632.713129613041</v>
      </c>
    </row>
    <row r="30" spans="1:38" x14ac:dyDescent="0.25">
      <c r="A30" s="52" t="str">
        <f>A19</f>
        <v>IBAÑEZ MARTIN MIGUEL</v>
      </c>
      <c r="B30" s="101"/>
      <c r="P30" s="102"/>
      <c r="Q30" s="102"/>
      <c r="R30" s="102"/>
      <c r="S30" s="102"/>
      <c r="T30" s="102"/>
      <c r="U30" s="102"/>
      <c r="V30" s="103">
        <f>AE19</f>
        <v>5948.2163052133337</v>
      </c>
      <c r="W30" s="64">
        <f>V30*2%</f>
        <v>118.96432610426668</v>
      </c>
      <c r="X30" s="104"/>
      <c r="Y30" s="104"/>
      <c r="Z30" s="105">
        <f>V30*1%</f>
        <v>59.482163052133338</v>
      </c>
      <c r="AA30" s="105">
        <f>22.47*184.33*2%</f>
        <v>82.837902</v>
      </c>
      <c r="AB30" s="69">
        <f>SUM(W30:AA30)</f>
        <v>261.28439115640003</v>
      </c>
      <c r="AC30" s="319"/>
      <c r="AD30" s="320"/>
      <c r="AE30" s="64">
        <f>AE19</f>
        <v>5948.2163052133337</v>
      </c>
      <c r="AF30" s="64">
        <f>AE30*11%</f>
        <v>654.30379357346669</v>
      </c>
      <c r="AG30" s="64">
        <f>AE30*3%</f>
        <v>178.44648915639999</v>
      </c>
      <c r="AH30" s="104">
        <f>AE30*3%</f>
        <v>178.44648915639999</v>
      </c>
      <c r="AI30" s="104">
        <f>W30</f>
        <v>118.96432610426668</v>
      </c>
      <c r="AJ30" s="64">
        <f>AL19</f>
        <v>0</v>
      </c>
      <c r="AK30" s="64">
        <f>SUM(AF30:AJ30)</f>
        <v>1130.1610979905336</v>
      </c>
      <c r="AL30" s="106">
        <f>AI19-AK30</f>
        <v>4818.0552072228002</v>
      </c>
    </row>
    <row r="31" spans="1:38" x14ac:dyDescent="0.25">
      <c r="A31" s="52" t="str">
        <f>A20</f>
        <v>NOGAL SERGIO DANIEL</v>
      </c>
      <c r="B31" s="101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2"/>
      <c r="Q31" s="102"/>
      <c r="R31" s="102"/>
      <c r="S31" s="102"/>
      <c r="T31" s="102"/>
      <c r="U31" s="102"/>
      <c r="V31" s="103">
        <f>AE20</f>
        <v>5685.7746710133333</v>
      </c>
      <c r="W31" s="64">
        <f>V31*2%</f>
        <v>113.71549342026667</v>
      </c>
      <c r="X31" s="104"/>
      <c r="Y31" s="104"/>
      <c r="Z31" s="105">
        <f>V31*1%</f>
        <v>56.857746710133334</v>
      </c>
      <c r="AA31" s="105">
        <f>22.47*184.33*2%</f>
        <v>82.837902</v>
      </c>
      <c r="AB31" s="69">
        <f>SUM(W31:AA31)</f>
        <v>253.41114213039998</v>
      </c>
      <c r="AC31" s="319"/>
      <c r="AD31" s="320"/>
      <c r="AE31" s="64">
        <f>AE20</f>
        <v>5685.7746710133333</v>
      </c>
      <c r="AF31" s="64">
        <f>AE31*11%</f>
        <v>625.43521381146672</v>
      </c>
      <c r="AG31" s="64">
        <f>AE31*3%</f>
        <v>170.57324013039999</v>
      </c>
      <c r="AH31" s="104">
        <f>AE31*3%</f>
        <v>170.57324013039999</v>
      </c>
      <c r="AI31" s="104">
        <f>W31</f>
        <v>113.71549342026667</v>
      </c>
      <c r="AJ31" s="64"/>
      <c r="AK31" s="64">
        <f>SUM(AF31:AJ31)</f>
        <v>1080.2971874925333</v>
      </c>
      <c r="AL31" s="106">
        <f>AI20-AK31</f>
        <v>4605.4774835208</v>
      </c>
    </row>
    <row r="32" spans="1:38" ht="15.75" thickBot="1" x14ac:dyDescent="0.3">
      <c r="A32" s="74"/>
      <c r="B32" s="108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2"/>
      <c r="Q32" s="102"/>
      <c r="R32" s="102"/>
      <c r="S32" s="102"/>
      <c r="T32" s="102"/>
      <c r="U32" s="102"/>
      <c r="V32" s="103"/>
      <c r="W32" s="64"/>
      <c r="X32" s="104"/>
      <c r="Y32" s="104"/>
      <c r="Z32" s="105"/>
      <c r="AA32" s="105"/>
      <c r="AB32" s="69"/>
      <c r="AC32" s="319"/>
      <c r="AD32" s="320"/>
      <c r="AE32" s="64"/>
      <c r="AF32" s="64"/>
      <c r="AG32" s="64"/>
      <c r="AH32" s="104"/>
      <c r="AI32" s="64"/>
      <c r="AJ32" s="64"/>
      <c r="AK32" s="64"/>
      <c r="AL32" s="106"/>
    </row>
    <row r="33" spans="1:38" ht="16.5" thickTop="1" thickBot="1" x14ac:dyDescent="0.3">
      <c r="A33" s="109"/>
      <c r="B33" s="110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102"/>
      <c r="Q33" s="102"/>
      <c r="R33" s="102"/>
      <c r="S33" s="102"/>
      <c r="T33" s="102"/>
      <c r="U33" s="102"/>
      <c r="V33" s="103"/>
      <c r="W33" s="64"/>
      <c r="X33" s="104"/>
      <c r="Y33" s="104"/>
      <c r="Z33" s="105"/>
      <c r="AA33" s="105"/>
      <c r="AB33" s="69"/>
      <c r="AC33" s="326"/>
      <c r="AD33" s="327"/>
      <c r="AE33" s="64"/>
      <c r="AF33" s="64"/>
      <c r="AG33" s="64"/>
      <c r="AH33" s="64"/>
      <c r="AI33" s="64"/>
      <c r="AJ33" s="64"/>
      <c r="AK33" s="64"/>
      <c r="AL33" s="106"/>
    </row>
    <row r="34" spans="1:38" ht="16.5" thickTop="1" thickBot="1" x14ac:dyDescent="0.3">
      <c r="A34" s="85" t="s">
        <v>79</v>
      </c>
      <c r="B34" s="111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3"/>
      <c r="Q34" s="93"/>
      <c r="R34" s="93"/>
      <c r="S34" s="93"/>
      <c r="T34" s="93"/>
      <c r="U34" s="93"/>
      <c r="V34" s="112">
        <f>SUM(V29:V33)</f>
        <v>19822.525704144002</v>
      </c>
      <c r="W34" s="87">
        <f>SUM(W29:W33)</f>
        <v>396.45051408288003</v>
      </c>
      <c r="X34" s="87"/>
      <c r="Y34" s="87"/>
      <c r="Z34" s="87">
        <f>SUM(Z29:Z33)</f>
        <v>198.22525704144002</v>
      </c>
      <c r="AA34" s="87">
        <f>SUM(AA29:AA33)</f>
        <v>248.51370600000001</v>
      </c>
      <c r="AB34" s="88">
        <f>SUM(AB29:AB33)</f>
        <v>843.18947712431998</v>
      </c>
      <c r="AC34" s="328"/>
      <c r="AD34" s="329"/>
      <c r="AE34" s="113">
        <f t="shared" ref="AE34:AL34" si="1">SUM(AE29:AE33)</f>
        <v>19822.525704144002</v>
      </c>
      <c r="AF34" s="113">
        <f t="shared" si="1"/>
        <v>2180.4778274558403</v>
      </c>
      <c r="AG34" s="113">
        <f t="shared" si="1"/>
        <v>594.67577112432002</v>
      </c>
      <c r="AH34" s="113">
        <f t="shared" si="1"/>
        <v>594.67577112432002</v>
      </c>
      <c r="AI34" s="113">
        <f t="shared" si="1"/>
        <v>396.45051408288003</v>
      </c>
      <c r="AJ34" s="113">
        <f t="shared" si="1"/>
        <v>0</v>
      </c>
      <c r="AK34" s="113">
        <f t="shared" si="1"/>
        <v>3766.2798837873602</v>
      </c>
      <c r="AL34" s="113">
        <f t="shared" si="1"/>
        <v>16056.245820356642</v>
      </c>
    </row>
    <row r="35" spans="1:38" ht="15.75" thickTop="1" x14ac:dyDescent="0.25">
      <c r="A35" s="93"/>
      <c r="B35" s="93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3"/>
      <c r="Q35" s="93"/>
      <c r="R35" s="93"/>
      <c r="S35" s="93"/>
      <c r="T35" s="93"/>
      <c r="U35" s="93"/>
      <c r="V35" s="114"/>
      <c r="W35" s="92"/>
      <c r="X35" s="92"/>
      <c r="Y35" s="92"/>
      <c r="Z35" s="92"/>
      <c r="AA35" s="92"/>
      <c r="AB35" s="330" t="s">
        <v>97</v>
      </c>
      <c r="AC35" s="332" t="s">
        <v>52</v>
      </c>
      <c r="AD35" s="333"/>
      <c r="AE35" s="115">
        <f>AA18+AB18</f>
        <v>1644.1063181999998</v>
      </c>
      <c r="AF35" s="115">
        <f>AE35*11%</f>
        <v>180.85169500199999</v>
      </c>
      <c r="AG35" s="115">
        <f>AE35*3%</f>
        <v>49.323189545999995</v>
      </c>
      <c r="AH35" s="115">
        <f>AE35*3%</f>
        <v>49.323189545999995</v>
      </c>
      <c r="AI35" s="115">
        <f>AE35*2%</f>
        <v>32.882126363999994</v>
      </c>
      <c r="AJ35" s="115"/>
      <c r="AK35" s="115">
        <f>SUM(AF35:AJ35)</f>
        <v>312.38020045799993</v>
      </c>
      <c r="AL35" s="115">
        <f>AE35-AK35</f>
        <v>1331.7261177419998</v>
      </c>
    </row>
    <row r="36" spans="1:38" x14ac:dyDescent="0.25">
      <c r="A36" s="93"/>
      <c r="B36" s="93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3"/>
      <c r="Q36" s="93"/>
      <c r="R36" s="93"/>
      <c r="S36" s="93"/>
      <c r="T36" s="93"/>
      <c r="U36" s="93"/>
      <c r="V36" s="114"/>
      <c r="W36" s="92"/>
      <c r="X36" s="92"/>
      <c r="Y36" s="92"/>
      <c r="Z36" s="92"/>
      <c r="AA36" s="92"/>
      <c r="AB36" s="331"/>
      <c r="AC36" s="334" t="s">
        <v>98</v>
      </c>
      <c r="AD36" s="335"/>
      <c r="AE36" s="116">
        <f>AD18</f>
        <v>6544.428409717334</v>
      </c>
      <c r="AF36" s="116">
        <f>AE36*11%</f>
        <v>719.8871250689067</v>
      </c>
      <c r="AG36" s="116">
        <f>AE36*3%</f>
        <v>196.33285229152003</v>
      </c>
      <c r="AH36" s="116">
        <f>AE36*3%</f>
        <v>196.33285229152003</v>
      </c>
      <c r="AI36" s="116">
        <f>AE36*2%</f>
        <v>130.88856819434667</v>
      </c>
      <c r="AJ36" s="116"/>
      <c r="AK36" s="116">
        <f>AI36+AH36+AG36+AF36</f>
        <v>1243.4413978462935</v>
      </c>
      <c r="AL36" s="116">
        <f>AE36-AK36</f>
        <v>5300.9870118710405</v>
      </c>
    </row>
  </sheetData>
  <mergeCells count="67">
    <mergeCell ref="AC33:AD33"/>
    <mergeCell ref="AC34:AD34"/>
    <mergeCell ref="AB35:AB36"/>
    <mergeCell ref="AC35:AD35"/>
    <mergeCell ref="AC36:AD36"/>
    <mergeCell ref="AL27:AL28"/>
    <mergeCell ref="AC28:AD28"/>
    <mergeCell ref="AC29:AD29"/>
    <mergeCell ref="AC30:AD30"/>
    <mergeCell ref="AC31:AD31"/>
    <mergeCell ref="AJ27:AJ28"/>
    <mergeCell ref="AK27:AK28"/>
    <mergeCell ref="AC32:AD32"/>
    <mergeCell ref="AF27:AF28"/>
    <mergeCell ref="AG27:AG28"/>
    <mergeCell ref="AH27:AH28"/>
    <mergeCell ref="AI27:AI28"/>
    <mergeCell ref="AE27:AE28"/>
    <mergeCell ref="W27:W28"/>
    <mergeCell ref="X27:X28"/>
    <mergeCell ref="Z27:AA27"/>
    <mergeCell ref="AB27:AB28"/>
    <mergeCell ref="AC27:AD27"/>
    <mergeCell ref="AH16:AH17"/>
    <mergeCell ref="AJ16:AJ17"/>
    <mergeCell ref="AK16:AK17"/>
    <mergeCell ref="AL16:AL17"/>
    <mergeCell ref="A26:A28"/>
    <mergeCell ref="B26:B28"/>
    <mergeCell ref="V26:AB26"/>
    <mergeCell ref="AC26:AD26"/>
    <mergeCell ref="AE26:AL26"/>
    <mergeCell ref="V27:V28"/>
    <mergeCell ref="AA16:AA17"/>
    <mergeCell ref="AB16:AB17"/>
    <mergeCell ref="AC16:AD16"/>
    <mergeCell ref="AE16:AE17"/>
    <mergeCell ref="AF16:AF17"/>
    <mergeCell ref="AG16:AG17"/>
    <mergeCell ref="Z16:Z17"/>
    <mergeCell ref="M16:M17"/>
    <mergeCell ref="N16:N17"/>
    <mergeCell ref="O16:O17"/>
    <mergeCell ref="P16:R16"/>
    <mergeCell ref="S16:S17"/>
    <mergeCell ref="T16:T17"/>
    <mergeCell ref="U16:U17"/>
    <mergeCell ref="V16:V17"/>
    <mergeCell ref="W16:W17"/>
    <mergeCell ref="X16:X17"/>
    <mergeCell ref="Y16:Y17"/>
    <mergeCell ref="AF15:AH15"/>
    <mergeCell ref="AI15:AI17"/>
    <mergeCell ref="A16:A17"/>
    <mergeCell ref="B16:B17"/>
    <mergeCell ref="C16:C17"/>
    <mergeCell ref="D16:D17"/>
    <mergeCell ref="E16:E17"/>
    <mergeCell ref="F16:F17"/>
    <mergeCell ref="G16:G17"/>
    <mergeCell ref="H16:H17"/>
    <mergeCell ref="C15:O15"/>
    <mergeCell ref="V15:AE15"/>
    <mergeCell ref="I16:I17"/>
    <mergeCell ref="J16:J17"/>
    <mergeCell ref="K16:K17"/>
    <mergeCell ref="L16:L17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A3A7-6165-47A4-BBA6-79AAE66D8AE7}">
  <sheetPr>
    <tabColor theme="9" tint="0.59999389629810485"/>
  </sheetPr>
  <dimension ref="A6:Y22"/>
  <sheetViews>
    <sheetView showGridLines="0" topLeftCell="A4" workbookViewId="0">
      <selection activeCell="A16" sqref="A16:A17"/>
    </sheetView>
  </sheetViews>
  <sheetFormatPr baseColWidth="10" defaultRowHeight="15" x14ac:dyDescent="0.25"/>
  <cols>
    <col min="1" max="1" width="19.5703125" customWidth="1"/>
    <col min="2" max="2" width="13.7109375" customWidth="1"/>
    <col min="6" max="6" width="15.42578125" customWidth="1"/>
    <col min="7" max="7" width="23.140625" customWidth="1"/>
    <col min="8" max="8" width="13.7109375" customWidth="1"/>
    <col min="9" max="9" width="10.140625" customWidth="1"/>
    <col min="10" max="10" width="9.42578125" customWidth="1"/>
    <col min="13" max="13" width="10.7109375" customWidth="1"/>
    <col min="14" max="14" width="9.5703125" customWidth="1"/>
  </cols>
  <sheetData>
    <row r="6" spans="1:25" ht="25.5" x14ac:dyDescent="0.35">
      <c r="C6" s="1" t="s">
        <v>99</v>
      </c>
      <c r="D6" s="1"/>
    </row>
    <row r="7" spans="1:25" ht="25.5" x14ac:dyDescent="0.35">
      <c r="C7" s="1" t="s">
        <v>100</v>
      </c>
      <c r="D7" s="1"/>
    </row>
    <row r="8" spans="1:25" ht="25.5" x14ac:dyDescent="0.35">
      <c r="C8" s="1"/>
      <c r="D8" s="1"/>
    </row>
    <row r="12" spans="1:25" x14ac:dyDescent="0.25">
      <c r="A12" s="42" t="s">
        <v>24</v>
      </c>
      <c r="R12">
        <v>7</v>
      </c>
      <c r="S12">
        <f>R12+Q12</f>
        <v>7</v>
      </c>
    </row>
    <row r="13" spans="1:25" x14ac:dyDescent="0.25">
      <c r="A13" s="42" t="s">
        <v>26</v>
      </c>
      <c r="R13">
        <v>7</v>
      </c>
      <c r="S13">
        <f>R13+Q13</f>
        <v>7</v>
      </c>
      <c r="X13" s="43"/>
    </row>
    <row r="14" spans="1:25" ht="15.75" thickBot="1" x14ac:dyDescent="0.3">
      <c r="A14" s="42"/>
      <c r="R14">
        <v>7</v>
      </c>
      <c r="S14">
        <f>R14+Q14</f>
        <v>7</v>
      </c>
    </row>
    <row r="15" spans="1:25" ht="16.5" thickTop="1" thickBot="1" x14ac:dyDescent="0.3">
      <c r="A15" s="42"/>
      <c r="C15" s="219" t="s">
        <v>27</v>
      </c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1"/>
      <c r="W15" s="264" t="s">
        <v>28</v>
      </c>
      <c r="X15" s="265"/>
      <c r="Y15" s="265"/>
    </row>
    <row r="16" spans="1:25" ht="15.75" thickTop="1" x14ac:dyDescent="0.25">
      <c r="A16" s="270">
        <v>41306</v>
      </c>
      <c r="B16" s="272" t="s">
        <v>31</v>
      </c>
      <c r="C16" s="274" t="s">
        <v>32</v>
      </c>
      <c r="D16" s="47"/>
      <c r="E16" s="274" t="s">
        <v>33</v>
      </c>
      <c r="F16" s="274" t="s">
        <v>34</v>
      </c>
      <c r="G16" s="274" t="s">
        <v>35</v>
      </c>
      <c r="H16" s="274" t="s">
        <v>36</v>
      </c>
      <c r="I16" s="274" t="s">
        <v>37</v>
      </c>
      <c r="J16" s="274" t="s">
        <v>38</v>
      </c>
      <c r="K16" s="274" t="s">
        <v>39</v>
      </c>
      <c r="L16" s="274" t="s">
        <v>40</v>
      </c>
      <c r="M16" s="274" t="s">
        <v>41</v>
      </c>
      <c r="N16" s="274" t="s">
        <v>41</v>
      </c>
      <c r="O16" s="274" t="s">
        <v>42</v>
      </c>
      <c r="P16" s="274" t="s">
        <v>43</v>
      </c>
      <c r="Q16" s="281" t="s">
        <v>44</v>
      </c>
      <c r="R16" s="282"/>
      <c r="S16" s="283"/>
      <c r="T16" s="272" t="s">
        <v>45</v>
      </c>
      <c r="U16" s="284" t="s">
        <v>46</v>
      </c>
      <c r="V16" s="286" t="s">
        <v>47</v>
      </c>
      <c r="W16" s="286" t="s">
        <v>47</v>
      </c>
      <c r="X16" s="288" t="s">
        <v>48</v>
      </c>
      <c r="Y16" s="288" t="s">
        <v>49</v>
      </c>
    </row>
    <row r="17" spans="1:25" ht="15.75" thickBot="1" x14ac:dyDescent="0.3">
      <c r="A17" s="271"/>
      <c r="B17" s="273"/>
      <c r="C17" s="275"/>
      <c r="D17" s="48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49" t="s">
        <v>60</v>
      </c>
      <c r="R17" s="49" t="s">
        <v>61</v>
      </c>
      <c r="S17" s="50" t="s">
        <v>62</v>
      </c>
      <c r="T17" s="273"/>
      <c r="U17" s="285"/>
      <c r="V17" s="287"/>
      <c r="W17" s="287"/>
      <c r="X17" s="274"/>
      <c r="Y17" s="274"/>
    </row>
    <row r="18" spans="1:25" x14ac:dyDescent="0.25">
      <c r="A18" s="52" t="s">
        <v>65</v>
      </c>
      <c r="B18" s="53">
        <v>20213947827</v>
      </c>
      <c r="C18" s="54">
        <v>39934</v>
      </c>
      <c r="D18" s="54"/>
      <c r="E18" s="55"/>
      <c r="F18" s="56" t="s">
        <v>66</v>
      </c>
      <c r="G18" s="56" t="s">
        <v>67</v>
      </c>
      <c r="H18" s="56" t="s">
        <v>68</v>
      </c>
      <c r="I18" s="56" t="s">
        <v>69</v>
      </c>
      <c r="J18" s="56" t="s">
        <v>70</v>
      </c>
      <c r="K18" s="56" t="s">
        <v>71</v>
      </c>
      <c r="L18" s="56" t="s">
        <v>72</v>
      </c>
      <c r="M18" s="56" t="s">
        <v>73</v>
      </c>
      <c r="N18" s="56" t="s">
        <v>74</v>
      </c>
      <c r="O18" s="57">
        <v>5038.96</v>
      </c>
      <c r="P18" s="58" t="s">
        <v>75</v>
      </c>
      <c r="Q18" s="59">
        <v>3</v>
      </c>
      <c r="R18" s="60">
        <v>0.05</v>
      </c>
      <c r="S18" s="61">
        <f>O18*R18</f>
        <v>251.94800000000001</v>
      </c>
      <c r="T18" s="62">
        <v>30</v>
      </c>
      <c r="U18" s="63"/>
      <c r="V18" s="57">
        <v>5038.96</v>
      </c>
      <c r="W18" s="64">
        <f>V18</f>
        <v>5038.96</v>
      </c>
      <c r="X18" s="64">
        <f>S18</f>
        <v>251.94800000000001</v>
      </c>
      <c r="Y18" s="64">
        <f>(O18+X18)/200*8.33</f>
        <v>220.36631820000002</v>
      </c>
    </row>
    <row r="19" spans="1:25" ht="15.75" thickBot="1" x14ac:dyDescent="0.3">
      <c r="A19" s="52" t="s">
        <v>76</v>
      </c>
      <c r="B19" s="53">
        <v>20286574905</v>
      </c>
      <c r="C19" s="54">
        <v>39203</v>
      </c>
      <c r="D19" s="222"/>
      <c r="E19" s="70"/>
      <c r="F19" s="56" t="s">
        <v>66</v>
      </c>
      <c r="G19" s="56" t="s">
        <v>67</v>
      </c>
      <c r="H19" s="56" t="s">
        <v>68</v>
      </c>
      <c r="I19" s="56" t="s">
        <v>69</v>
      </c>
      <c r="J19" s="56" t="s">
        <v>70</v>
      </c>
      <c r="K19" s="56" t="s">
        <v>71</v>
      </c>
      <c r="L19" s="56" t="s">
        <v>72</v>
      </c>
      <c r="M19" s="56" t="s">
        <v>73</v>
      </c>
      <c r="N19" s="56" t="s">
        <v>74</v>
      </c>
      <c r="O19" s="57">
        <v>5038.96</v>
      </c>
      <c r="P19" s="58" t="s">
        <v>75</v>
      </c>
      <c r="Q19" s="59">
        <v>5</v>
      </c>
      <c r="R19" s="60">
        <v>7.0000000000000007E-2</v>
      </c>
      <c r="S19" s="61">
        <f>O19*R19</f>
        <v>352.72720000000004</v>
      </c>
      <c r="T19" s="62">
        <v>30</v>
      </c>
      <c r="U19" s="63"/>
      <c r="V19" s="57">
        <v>5038.96</v>
      </c>
      <c r="W19" s="64">
        <f>V19</f>
        <v>5038.96</v>
      </c>
      <c r="X19" s="64">
        <f>S19</f>
        <v>352.72720000000004</v>
      </c>
      <c r="Y19" s="64">
        <f>(O19+X19)/200*8.33</f>
        <v>224.56377188000002</v>
      </c>
    </row>
    <row r="20" spans="1:25" ht="15.75" thickBot="1" x14ac:dyDescent="0.3">
      <c r="A20" s="52" t="s">
        <v>77</v>
      </c>
      <c r="B20" s="53">
        <v>20162929292</v>
      </c>
      <c r="C20" s="54">
        <v>40878</v>
      </c>
      <c r="D20" s="54"/>
      <c r="E20" s="117"/>
      <c r="F20" s="56" t="s">
        <v>66</v>
      </c>
      <c r="G20" s="72" t="s">
        <v>78</v>
      </c>
      <c r="H20" s="56" t="s">
        <v>68</v>
      </c>
      <c r="I20" s="56" t="s">
        <v>69</v>
      </c>
      <c r="J20" s="56" t="s">
        <v>70</v>
      </c>
      <c r="K20" s="56" t="s">
        <v>71</v>
      </c>
      <c r="L20" s="56" t="s">
        <v>72</v>
      </c>
      <c r="M20" s="56" t="s">
        <v>73</v>
      </c>
      <c r="N20" s="56" t="s">
        <v>74</v>
      </c>
      <c r="O20" s="57">
        <v>5038.96</v>
      </c>
      <c r="P20" s="58" t="s">
        <v>75</v>
      </c>
      <c r="Q20" s="59">
        <v>1</v>
      </c>
      <c r="R20" s="60">
        <v>0.02</v>
      </c>
      <c r="S20" s="61">
        <f>O20*R20</f>
        <v>100.7792</v>
      </c>
      <c r="T20" s="62">
        <v>30</v>
      </c>
      <c r="U20" s="63"/>
      <c r="V20" s="57">
        <v>5038.96</v>
      </c>
      <c r="W20" s="64">
        <f>V20</f>
        <v>5038.96</v>
      </c>
      <c r="X20" s="64">
        <f>S20</f>
        <v>100.7792</v>
      </c>
      <c r="Y20" s="64">
        <f>(O20+X20)/200*8.33</f>
        <v>214.07013767999999</v>
      </c>
    </row>
    <row r="21" spans="1:25" x14ac:dyDescent="0.25">
      <c r="A21" s="93"/>
      <c r="B21" s="93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3"/>
      <c r="R21" s="93"/>
      <c r="S21" s="93"/>
      <c r="T21" s="93"/>
      <c r="U21" s="93"/>
      <c r="V21" s="93"/>
      <c r="W21" s="114"/>
      <c r="X21" s="92"/>
      <c r="Y21" s="92"/>
    </row>
    <row r="22" spans="1:25" x14ac:dyDescent="0.25">
      <c r="A22" s="93"/>
      <c r="B22" s="93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3"/>
      <c r="R22" s="93"/>
      <c r="S22" s="93"/>
      <c r="T22" s="93"/>
      <c r="U22" s="93"/>
      <c r="V22" s="93"/>
      <c r="W22" s="114"/>
      <c r="X22" s="92"/>
      <c r="Y22" s="92"/>
    </row>
  </sheetData>
  <mergeCells count="23">
    <mergeCell ref="Y16:Y17"/>
    <mergeCell ref="N16:N17"/>
    <mergeCell ref="O16:O17"/>
    <mergeCell ref="P16:P17"/>
    <mergeCell ref="Q16:S16"/>
    <mergeCell ref="T16:T17"/>
    <mergeCell ref="U16:U17"/>
    <mergeCell ref="M16:M17"/>
    <mergeCell ref="W15:Y15"/>
    <mergeCell ref="A16:A17"/>
    <mergeCell ref="B16:B17"/>
    <mergeCell ref="C16:C17"/>
    <mergeCell ref="E16:E17"/>
    <mergeCell ref="F16:F17"/>
    <mergeCell ref="G16:G17"/>
    <mergeCell ref="H16:H17"/>
    <mergeCell ref="I16:I17"/>
    <mergeCell ref="J16:J17"/>
    <mergeCell ref="K16:K17"/>
    <mergeCell ref="L16:L17"/>
    <mergeCell ref="V16:V17"/>
    <mergeCell ref="W16:W17"/>
    <mergeCell ref="X16:X1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F303-1E56-4F72-A2C2-CFBF0D300B0D}">
  <sheetPr>
    <tabColor theme="9" tint="0.59999389629810485"/>
  </sheetPr>
  <dimension ref="B1:Y523"/>
  <sheetViews>
    <sheetView showGridLines="0" topLeftCell="A2" workbookViewId="0">
      <selection activeCell="H20" sqref="H20"/>
    </sheetView>
  </sheetViews>
  <sheetFormatPr baseColWidth="10" defaultRowHeight="15" x14ac:dyDescent="0.25"/>
  <cols>
    <col min="1" max="1" width="3.140625" customWidth="1"/>
    <col min="2" max="2" width="36.7109375" bestFit="1" customWidth="1"/>
    <col min="3" max="3" width="13.7109375" customWidth="1"/>
    <col min="5" max="5" width="15.140625" style="43" customWidth="1"/>
    <col min="10" max="10" width="9.42578125" customWidth="1"/>
    <col min="13" max="13" width="10.7109375" customWidth="1"/>
    <col min="14" max="14" width="9.5703125" customWidth="1"/>
  </cols>
  <sheetData>
    <row r="1" spans="2:25" x14ac:dyDescent="0.25">
      <c r="E1"/>
    </row>
    <row r="2" spans="2:25" x14ac:dyDescent="0.25">
      <c r="E2"/>
    </row>
    <row r="3" spans="2:25" x14ac:dyDescent="0.25">
      <c r="E3"/>
    </row>
    <row r="4" spans="2:25" x14ac:dyDescent="0.25">
      <c r="E4"/>
    </row>
    <row r="5" spans="2:25" x14ac:dyDescent="0.25">
      <c r="E5"/>
    </row>
    <row r="6" spans="2:25" ht="25.5" x14ac:dyDescent="0.35">
      <c r="C6" s="1" t="s">
        <v>101</v>
      </c>
      <c r="E6"/>
      <c r="H6" s="250"/>
      <c r="I6" s="250"/>
      <c r="J6" s="250"/>
      <c r="K6" s="250"/>
    </row>
    <row r="7" spans="2:25" ht="25.5" x14ac:dyDescent="0.35">
      <c r="C7" s="1" t="s">
        <v>102</v>
      </c>
      <c r="E7"/>
      <c r="H7" s="250"/>
      <c r="I7" s="250"/>
      <c r="J7" s="250"/>
      <c r="K7" s="250"/>
    </row>
    <row r="8" spans="2:25" ht="25.5" x14ac:dyDescent="0.35">
      <c r="D8" s="1"/>
      <c r="E8"/>
    </row>
    <row r="9" spans="2:25" x14ac:dyDescent="0.25">
      <c r="E9"/>
    </row>
    <row r="10" spans="2:25" x14ac:dyDescent="0.25">
      <c r="B10" s="119" t="s">
        <v>103</v>
      </c>
      <c r="C10" s="119" t="s">
        <v>104</v>
      </c>
      <c r="D10" s="119" t="s">
        <v>105</v>
      </c>
      <c r="E10" s="119" t="s">
        <v>106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3"/>
      <c r="R10" s="93"/>
      <c r="S10" s="93"/>
      <c r="T10" s="93"/>
      <c r="U10" s="93"/>
      <c r="V10" s="93"/>
      <c r="W10" s="114"/>
      <c r="X10" s="92"/>
      <c r="Y10" s="92"/>
    </row>
    <row r="11" spans="2:25" ht="25.5" x14ac:dyDescent="0.35">
      <c r="B11" s="117" t="s">
        <v>107</v>
      </c>
      <c r="C11" s="118">
        <v>19000</v>
      </c>
      <c r="D11" s="118">
        <v>15702.48</v>
      </c>
      <c r="E11" s="73"/>
      <c r="G11" s="1" t="s">
        <v>545</v>
      </c>
    </row>
    <row r="12" spans="2:25" x14ac:dyDescent="0.25">
      <c r="B12" s="117" t="s">
        <v>108</v>
      </c>
      <c r="C12" s="118">
        <v>5047.01</v>
      </c>
      <c r="D12" s="118">
        <v>4171.08</v>
      </c>
      <c r="E12" s="73"/>
    </row>
    <row r="13" spans="2:25" x14ac:dyDescent="0.25">
      <c r="B13" s="117" t="s">
        <v>109</v>
      </c>
      <c r="C13" s="118">
        <v>4549.5200000000004</v>
      </c>
      <c r="D13" s="118">
        <v>3759.93</v>
      </c>
      <c r="E13" s="73"/>
    </row>
    <row r="14" spans="2:25" x14ac:dyDescent="0.25">
      <c r="B14" s="117" t="s">
        <v>110</v>
      </c>
      <c r="C14" s="118">
        <v>14400</v>
      </c>
      <c r="D14" s="118">
        <v>11900.83</v>
      </c>
      <c r="E14" s="73"/>
    </row>
    <row r="15" spans="2:25" x14ac:dyDescent="0.25">
      <c r="B15" s="117" t="s">
        <v>111</v>
      </c>
      <c r="C15" s="118">
        <v>17000</v>
      </c>
      <c r="D15" s="118">
        <v>14049.59</v>
      </c>
      <c r="E15" s="73"/>
    </row>
    <row r="16" spans="2:25" x14ac:dyDescent="0.25">
      <c r="B16" s="117" t="s">
        <v>110</v>
      </c>
      <c r="C16" s="118">
        <v>17000</v>
      </c>
      <c r="D16" s="118">
        <v>14049.59</v>
      </c>
      <c r="E16" s="73"/>
    </row>
    <row r="17" spans="2:5" x14ac:dyDescent="0.25">
      <c r="B17" s="117" t="s">
        <v>112</v>
      </c>
      <c r="C17" s="118">
        <v>6815.01</v>
      </c>
      <c r="D17" s="118">
        <v>5632.24</v>
      </c>
      <c r="E17" s="73"/>
    </row>
    <row r="18" spans="2:5" x14ac:dyDescent="0.25">
      <c r="B18" s="117" t="s">
        <v>113</v>
      </c>
      <c r="C18" s="118">
        <v>9000</v>
      </c>
      <c r="D18" s="118">
        <v>7438.02</v>
      </c>
      <c r="E18" s="73"/>
    </row>
    <row r="19" spans="2:5" x14ac:dyDescent="0.25">
      <c r="B19" s="117" t="s">
        <v>114</v>
      </c>
      <c r="C19" s="118">
        <v>8000.01</v>
      </c>
      <c r="D19" s="118">
        <v>6611.58</v>
      </c>
      <c r="E19" s="73"/>
    </row>
    <row r="20" spans="2:5" x14ac:dyDescent="0.25">
      <c r="B20" s="117" t="s">
        <v>115</v>
      </c>
      <c r="C20" s="118">
        <v>532</v>
      </c>
      <c r="D20" s="118">
        <v>439.67</v>
      </c>
      <c r="E20" s="73"/>
    </row>
    <row r="21" spans="2:5" x14ac:dyDescent="0.25">
      <c r="B21" s="117" t="s">
        <v>109</v>
      </c>
      <c r="C21" s="118">
        <v>14298.59</v>
      </c>
      <c r="D21" s="118">
        <v>11817.02</v>
      </c>
      <c r="E21" s="73"/>
    </row>
    <row r="22" spans="2:5" x14ac:dyDescent="0.25">
      <c r="B22" s="117" t="s">
        <v>109</v>
      </c>
      <c r="C22" s="118">
        <v>18862.669999999998</v>
      </c>
      <c r="D22" s="118">
        <v>15588.98</v>
      </c>
      <c r="E22" s="73"/>
    </row>
    <row r="23" spans="2:5" x14ac:dyDescent="0.25">
      <c r="B23" s="117" t="s">
        <v>109</v>
      </c>
      <c r="C23" s="118">
        <v>20597.37</v>
      </c>
      <c r="D23" s="118">
        <v>17022.62</v>
      </c>
      <c r="E23" s="73"/>
    </row>
    <row r="24" spans="2:5" x14ac:dyDescent="0.25">
      <c r="B24" s="117" t="s">
        <v>109</v>
      </c>
      <c r="C24" s="118">
        <v>15781.16</v>
      </c>
      <c r="D24" s="118">
        <v>13042.28</v>
      </c>
      <c r="E24" s="73"/>
    </row>
    <row r="25" spans="2:5" x14ac:dyDescent="0.25">
      <c r="B25" s="117" t="s">
        <v>109</v>
      </c>
      <c r="C25" s="118">
        <v>13047.38</v>
      </c>
      <c r="D25" s="118">
        <v>10782.96</v>
      </c>
      <c r="E25" s="73"/>
    </row>
    <row r="26" spans="2:5" x14ac:dyDescent="0.25">
      <c r="B26" s="117" t="s">
        <v>109</v>
      </c>
      <c r="C26" s="118">
        <v>24286.16</v>
      </c>
      <c r="D26" s="118">
        <v>20071.21</v>
      </c>
      <c r="E26" s="73"/>
    </row>
    <row r="27" spans="2:5" x14ac:dyDescent="0.25">
      <c r="B27" s="117" t="s">
        <v>109</v>
      </c>
      <c r="C27" s="118">
        <v>5523.65</v>
      </c>
      <c r="D27" s="118">
        <v>4565</v>
      </c>
      <c r="E27" s="73"/>
    </row>
    <row r="28" spans="2:5" x14ac:dyDescent="0.25">
      <c r="B28" s="117" t="s">
        <v>114</v>
      </c>
      <c r="C28" s="118">
        <v>4867.01</v>
      </c>
      <c r="D28" s="118">
        <v>4022.32</v>
      </c>
      <c r="E28" s="73"/>
    </row>
    <row r="29" spans="2:5" x14ac:dyDescent="0.25">
      <c r="B29" s="117" t="s">
        <v>116</v>
      </c>
      <c r="C29" s="118">
        <v>4700</v>
      </c>
      <c r="D29" s="118">
        <v>3884.3</v>
      </c>
      <c r="E29" s="73"/>
    </row>
    <row r="30" spans="2:5" x14ac:dyDescent="0.25">
      <c r="B30" s="117" t="s">
        <v>117</v>
      </c>
      <c r="C30" s="118">
        <v>7500</v>
      </c>
      <c r="D30" s="118">
        <v>6198.35</v>
      </c>
      <c r="E30" s="73"/>
    </row>
    <row r="31" spans="2:5" x14ac:dyDescent="0.25">
      <c r="B31" s="117" t="s">
        <v>109</v>
      </c>
      <c r="C31" s="118">
        <v>-5803</v>
      </c>
      <c r="D31" s="118">
        <v>-4795.87</v>
      </c>
      <c r="E31" s="73"/>
    </row>
    <row r="32" spans="2:5" x14ac:dyDescent="0.25">
      <c r="B32" s="117" t="s">
        <v>118</v>
      </c>
      <c r="C32" s="118">
        <v>-5750</v>
      </c>
      <c r="D32" s="118">
        <v>-4752.07</v>
      </c>
      <c r="E32" s="73"/>
    </row>
    <row r="33" spans="2:5" x14ac:dyDescent="0.25">
      <c r="B33" s="117" t="s">
        <v>119</v>
      </c>
      <c r="C33" s="118">
        <v>-4550.01</v>
      </c>
      <c r="D33" s="118">
        <v>-3760.34</v>
      </c>
      <c r="E33" s="73"/>
    </row>
    <row r="34" spans="2:5" x14ac:dyDescent="0.25">
      <c r="B34" s="117" t="s">
        <v>109</v>
      </c>
      <c r="C34" s="118">
        <v>-5122</v>
      </c>
      <c r="D34" s="118">
        <v>-4233.0600000000004</v>
      </c>
      <c r="E34" s="73"/>
    </row>
    <row r="35" spans="2:5" x14ac:dyDescent="0.25">
      <c r="B35" s="117" t="s">
        <v>120</v>
      </c>
      <c r="C35" s="118">
        <v>5000.01</v>
      </c>
      <c r="D35" s="118">
        <v>4132.24</v>
      </c>
      <c r="E35" s="73"/>
    </row>
    <row r="36" spans="2:5" x14ac:dyDescent="0.25">
      <c r="B36" s="117" t="s">
        <v>109</v>
      </c>
      <c r="C36" s="118">
        <v>6132</v>
      </c>
      <c r="D36" s="118">
        <v>5067.7700000000004</v>
      </c>
      <c r="E36" s="73"/>
    </row>
    <row r="37" spans="2:5" x14ac:dyDescent="0.25">
      <c r="B37" s="117" t="s">
        <v>116</v>
      </c>
      <c r="C37" s="118">
        <v>24800</v>
      </c>
      <c r="D37" s="118">
        <v>20495.87</v>
      </c>
      <c r="E37" s="73"/>
    </row>
    <row r="38" spans="2:5" x14ac:dyDescent="0.25">
      <c r="B38" s="117" t="s">
        <v>116</v>
      </c>
      <c r="C38" s="118">
        <v>4600.01</v>
      </c>
      <c r="D38" s="118">
        <v>3801.66</v>
      </c>
      <c r="E38" s="73"/>
    </row>
    <row r="39" spans="2:5" x14ac:dyDescent="0.25">
      <c r="B39" s="117" t="s">
        <v>116</v>
      </c>
      <c r="C39" s="118">
        <v>5200.01</v>
      </c>
      <c r="D39" s="118">
        <v>4297.53</v>
      </c>
      <c r="E39" s="73"/>
    </row>
    <row r="40" spans="2:5" x14ac:dyDescent="0.25">
      <c r="B40" s="117" t="s">
        <v>116</v>
      </c>
      <c r="C40" s="118">
        <v>16900.009999999998</v>
      </c>
      <c r="D40" s="118">
        <v>13966.95</v>
      </c>
      <c r="E40" s="73"/>
    </row>
    <row r="41" spans="2:5" x14ac:dyDescent="0.25">
      <c r="B41" s="117" t="s">
        <v>116</v>
      </c>
      <c r="C41" s="118">
        <v>6200</v>
      </c>
      <c r="D41" s="118">
        <v>5123.97</v>
      </c>
      <c r="E41" s="73"/>
    </row>
    <row r="42" spans="2:5" x14ac:dyDescent="0.25">
      <c r="B42" s="117" t="s">
        <v>116</v>
      </c>
      <c r="C42" s="118">
        <v>8700.01</v>
      </c>
      <c r="D42" s="118">
        <v>7190.09</v>
      </c>
      <c r="E42" s="73"/>
    </row>
    <row r="43" spans="2:5" x14ac:dyDescent="0.25">
      <c r="B43" s="117" t="s">
        <v>116</v>
      </c>
      <c r="C43" s="118">
        <v>5500.01</v>
      </c>
      <c r="D43" s="118">
        <v>4545.46</v>
      </c>
      <c r="E43" s="73"/>
    </row>
    <row r="44" spans="2:5" x14ac:dyDescent="0.25">
      <c r="B44" s="117" t="s">
        <v>116</v>
      </c>
      <c r="C44" s="118">
        <v>3600</v>
      </c>
      <c r="D44" s="118">
        <v>2975.21</v>
      </c>
      <c r="E44" s="73"/>
    </row>
    <row r="45" spans="2:5" x14ac:dyDescent="0.25">
      <c r="B45" s="117" t="s">
        <v>116</v>
      </c>
      <c r="C45" s="118">
        <v>9900</v>
      </c>
      <c r="D45" s="118">
        <v>8181.82</v>
      </c>
      <c r="E45" s="73"/>
    </row>
    <row r="46" spans="2:5" x14ac:dyDescent="0.25">
      <c r="B46" s="117" t="s">
        <v>116</v>
      </c>
      <c r="C46" s="118">
        <v>29900.01</v>
      </c>
      <c r="D46" s="118">
        <v>24710.75</v>
      </c>
      <c r="E46" s="73"/>
    </row>
    <row r="47" spans="2:5" x14ac:dyDescent="0.25">
      <c r="B47" s="117" t="s">
        <v>116</v>
      </c>
      <c r="C47" s="118">
        <v>10500</v>
      </c>
      <c r="D47" s="118">
        <v>8677.69</v>
      </c>
      <c r="E47" s="73"/>
    </row>
    <row r="48" spans="2:5" x14ac:dyDescent="0.25">
      <c r="B48" s="117" t="s">
        <v>119</v>
      </c>
      <c r="C48" s="118">
        <v>24373.01</v>
      </c>
      <c r="D48" s="118">
        <v>20142.98</v>
      </c>
      <c r="E48" s="73"/>
    </row>
    <row r="49" spans="2:5" x14ac:dyDescent="0.25">
      <c r="B49" s="117" t="s">
        <v>121</v>
      </c>
      <c r="C49" s="118">
        <v>8434</v>
      </c>
      <c r="D49" s="118">
        <v>6970.25</v>
      </c>
      <c r="E49" s="73"/>
    </row>
    <row r="50" spans="2:5" x14ac:dyDescent="0.25">
      <c r="B50" s="117" t="s">
        <v>121</v>
      </c>
      <c r="C50" s="118">
        <v>4808.01</v>
      </c>
      <c r="D50" s="118">
        <v>3973.56</v>
      </c>
      <c r="E50" s="73"/>
    </row>
    <row r="51" spans="2:5" x14ac:dyDescent="0.25">
      <c r="B51" s="117" t="s">
        <v>121</v>
      </c>
      <c r="C51" s="118">
        <v>8572</v>
      </c>
      <c r="D51" s="118">
        <v>7084.3</v>
      </c>
      <c r="E51" s="73"/>
    </row>
    <row r="52" spans="2:5" x14ac:dyDescent="0.25">
      <c r="B52" s="117" t="s">
        <v>115</v>
      </c>
      <c r="C52" s="118">
        <v>17293.009999999998</v>
      </c>
      <c r="D52" s="118">
        <v>14291.74</v>
      </c>
      <c r="E52" s="73"/>
    </row>
    <row r="53" spans="2:5" x14ac:dyDescent="0.25">
      <c r="B53" s="117" t="s">
        <v>119</v>
      </c>
      <c r="C53" s="118">
        <v>19312.009999999998</v>
      </c>
      <c r="D53" s="118">
        <v>15960.34</v>
      </c>
      <c r="E53" s="73"/>
    </row>
    <row r="54" spans="2:5" x14ac:dyDescent="0.25">
      <c r="B54" s="117" t="s">
        <v>114</v>
      </c>
      <c r="C54" s="118">
        <v>8000.01</v>
      </c>
      <c r="D54" s="118">
        <v>6611.58</v>
      </c>
      <c r="E54" s="73"/>
    </row>
    <row r="55" spans="2:5" x14ac:dyDescent="0.25">
      <c r="B55" s="117" t="s">
        <v>110</v>
      </c>
      <c r="C55" s="118">
        <v>8500.01</v>
      </c>
      <c r="D55" s="118">
        <v>7024.8</v>
      </c>
      <c r="E55" s="73"/>
    </row>
    <row r="56" spans="2:5" x14ac:dyDescent="0.25">
      <c r="B56" s="117" t="s">
        <v>121</v>
      </c>
      <c r="C56" s="118">
        <v>4775.01</v>
      </c>
      <c r="D56" s="118">
        <v>3946.29</v>
      </c>
      <c r="E56" s="73"/>
    </row>
    <row r="57" spans="2:5" x14ac:dyDescent="0.25">
      <c r="B57" s="117" t="s">
        <v>122</v>
      </c>
      <c r="C57" s="118">
        <v>13000.01</v>
      </c>
      <c r="D57" s="118">
        <v>10743.81</v>
      </c>
      <c r="E57" s="73"/>
    </row>
    <row r="58" spans="2:5" x14ac:dyDescent="0.25">
      <c r="B58" s="117" t="s">
        <v>119</v>
      </c>
      <c r="C58" s="118">
        <v>9382</v>
      </c>
      <c r="D58" s="118">
        <v>7753.72</v>
      </c>
      <c r="E58" s="73"/>
    </row>
    <row r="59" spans="2:5" x14ac:dyDescent="0.25">
      <c r="B59" s="117" t="s">
        <v>121</v>
      </c>
      <c r="C59" s="118">
        <v>14284</v>
      </c>
      <c r="D59" s="118">
        <v>11804.96</v>
      </c>
      <c r="E59" s="73"/>
    </row>
    <row r="60" spans="2:5" x14ac:dyDescent="0.25">
      <c r="B60" s="117" t="s">
        <v>108</v>
      </c>
      <c r="C60" s="118">
        <v>15000.01</v>
      </c>
      <c r="D60" s="118">
        <v>12396.7</v>
      </c>
      <c r="E60" s="73"/>
    </row>
    <row r="61" spans="2:5" x14ac:dyDescent="0.25">
      <c r="B61" s="117" t="s">
        <v>114</v>
      </c>
      <c r="C61" s="118">
        <v>8564</v>
      </c>
      <c r="D61" s="118">
        <v>7077.69</v>
      </c>
      <c r="E61" s="73"/>
    </row>
    <row r="62" spans="2:5" x14ac:dyDescent="0.25">
      <c r="B62" s="117" t="s">
        <v>114</v>
      </c>
      <c r="C62" s="118">
        <v>10782.01</v>
      </c>
      <c r="D62" s="118">
        <v>8910.75</v>
      </c>
      <c r="E62" s="73"/>
    </row>
    <row r="63" spans="2:5" x14ac:dyDescent="0.25">
      <c r="B63" s="117" t="s">
        <v>121</v>
      </c>
      <c r="C63" s="118">
        <v>14125.01</v>
      </c>
      <c r="D63" s="118">
        <v>11673.56</v>
      </c>
      <c r="E63" s="73"/>
    </row>
    <row r="64" spans="2:5" x14ac:dyDescent="0.25">
      <c r="B64" s="117" t="s">
        <v>108</v>
      </c>
      <c r="C64" s="118">
        <v>9867.01</v>
      </c>
      <c r="D64" s="118">
        <v>8154.55</v>
      </c>
      <c r="E64" s="73"/>
    </row>
    <row r="65" spans="2:5" x14ac:dyDescent="0.25">
      <c r="B65" s="117" t="s">
        <v>114</v>
      </c>
      <c r="C65" s="118">
        <v>14000</v>
      </c>
      <c r="D65" s="118">
        <v>11570.25</v>
      </c>
      <c r="E65" s="73"/>
    </row>
    <row r="66" spans="2:5" x14ac:dyDescent="0.25">
      <c r="B66" s="117" t="s">
        <v>114</v>
      </c>
      <c r="C66" s="118">
        <v>6880.01</v>
      </c>
      <c r="D66" s="118">
        <v>5685.96</v>
      </c>
      <c r="E66" s="73"/>
    </row>
    <row r="67" spans="2:5" x14ac:dyDescent="0.25">
      <c r="B67" s="117" t="s">
        <v>109</v>
      </c>
      <c r="C67" s="118">
        <v>14327.53</v>
      </c>
      <c r="D67" s="118">
        <v>11840.93</v>
      </c>
      <c r="E67" s="73"/>
    </row>
    <row r="68" spans="2:5" x14ac:dyDescent="0.25">
      <c r="B68" s="117" t="s">
        <v>109</v>
      </c>
      <c r="C68" s="118">
        <v>8300.01</v>
      </c>
      <c r="D68" s="118">
        <v>6859.51</v>
      </c>
      <c r="E68" s="73"/>
    </row>
    <row r="69" spans="2:5" x14ac:dyDescent="0.25">
      <c r="B69" s="117" t="s">
        <v>114</v>
      </c>
      <c r="C69" s="118">
        <v>8000.01</v>
      </c>
      <c r="D69" s="118">
        <v>6611.58</v>
      </c>
      <c r="E69" s="73"/>
    </row>
    <row r="70" spans="2:5" x14ac:dyDescent="0.25">
      <c r="B70" s="117" t="s">
        <v>116</v>
      </c>
      <c r="C70" s="118">
        <v>8500.01</v>
      </c>
      <c r="D70" s="118">
        <v>7024.8</v>
      </c>
      <c r="E70" s="73"/>
    </row>
    <row r="71" spans="2:5" x14ac:dyDescent="0.25">
      <c r="B71" s="117" t="s">
        <v>116</v>
      </c>
      <c r="C71" s="118">
        <v>6000</v>
      </c>
      <c r="D71" s="118">
        <v>4958.68</v>
      </c>
      <c r="E71" s="73"/>
    </row>
    <row r="72" spans="2:5" x14ac:dyDescent="0.25">
      <c r="B72" s="117" t="s">
        <v>119</v>
      </c>
      <c r="C72" s="118">
        <v>2748.01</v>
      </c>
      <c r="D72" s="118">
        <v>2271.08</v>
      </c>
      <c r="E72" s="73"/>
    </row>
    <row r="73" spans="2:5" x14ac:dyDescent="0.25">
      <c r="B73" s="117" t="s">
        <v>111</v>
      </c>
      <c r="C73" s="118">
        <v>16850</v>
      </c>
      <c r="D73" s="118">
        <v>13925.62</v>
      </c>
      <c r="E73" s="73"/>
    </row>
    <row r="74" spans="2:5" x14ac:dyDescent="0.25">
      <c r="B74" s="117" t="s">
        <v>121</v>
      </c>
      <c r="C74" s="118">
        <v>5826</v>
      </c>
      <c r="D74" s="118">
        <v>4814.88</v>
      </c>
      <c r="E74" s="73"/>
    </row>
    <row r="75" spans="2:5" x14ac:dyDescent="0.25">
      <c r="B75" s="117" t="s">
        <v>114</v>
      </c>
      <c r="C75" s="118">
        <v>8564</v>
      </c>
      <c r="D75" s="118">
        <v>7077.69</v>
      </c>
      <c r="E75" s="73"/>
    </row>
    <row r="76" spans="2:5" x14ac:dyDescent="0.25">
      <c r="B76" s="117" t="s">
        <v>108</v>
      </c>
      <c r="C76" s="118">
        <v>12076.01</v>
      </c>
      <c r="D76" s="118">
        <v>9980.17</v>
      </c>
      <c r="E76" s="73"/>
    </row>
    <row r="77" spans="2:5" x14ac:dyDescent="0.25">
      <c r="B77" s="117" t="s">
        <v>114</v>
      </c>
      <c r="C77" s="118">
        <v>8580</v>
      </c>
      <c r="D77" s="118">
        <v>7090.91</v>
      </c>
      <c r="E77" s="73"/>
    </row>
    <row r="78" spans="2:5" x14ac:dyDescent="0.25">
      <c r="B78" s="117" t="s">
        <v>108</v>
      </c>
      <c r="C78" s="118">
        <v>7354</v>
      </c>
      <c r="D78" s="118">
        <v>6077.69</v>
      </c>
      <c r="E78" s="73"/>
    </row>
    <row r="79" spans="2:5" x14ac:dyDescent="0.25">
      <c r="B79" s="117" t="s">
        <v>123</v>
      </c>
      <c r="C79" s="118">
        <v>10000.01</v>
      </c>
      <c r="D79" s="118">
        <v>8264.4699999999993</v>
      </c>
      <c r="E79" s="73"/>
    </row>
    <row r="80" spans="2:5" x14ac:dyDescent="0.25">
      <c r="B80" s="117" t="s">
        <v>124</v>
      </c>
      <c r="C80" s="118">
        <v>12700</v>
      </c>
      <c r="D80" s="118">
        <v>10495.87</v>
      </c>
      <c r="E80" s="73"/>
    </row>
    <row r="81" spans="2:5" x14ac:dyDescent="0.25">
      <c r="B81" s="117" t="s">
        <v>116</v>
      </c>
      <c r="C81" s="118">
        <v>4600.01</v>
      </c>
      <c r="D81" s="118">
        <v>3801.66</v>
      </c>
      <c r="E81" s="73"/>
    </row>
    <row r="82" spans="2:5" x14ac:dyDescent="0.25">
      <c r="B82" s="117" t="s">
        <v>116</v>
      </c>
      <c r="C82" s="118">
        <v>7500</v>
      </c>
      <c r="D82" s="118">
        <v>6198.35</v>
      </c>
      <c r="E82" s="73"/>
    </row>
    <row r="83" spans="2:5" x14ac:dyDescent="0.25">
      <c r="B83" s="117" t="s">
        <v>116</v>
      </c>
      <c r="C83" s="118">
        <v>13100</v>
      </c>
      <c r="D83" s="118">
        <v>10826.45</v>
      </c>
      <c r="E83" s="73"/>
    </row>
    <row r="84" spans="2:5" x14ac:dyDescent="0.25">
      <c r="B84" s="117" t="s">
        <v>116</v>
      </c>
      <c r="C84" s="118">
        <v>20900</v>
      </c>
      <c r="D84" s="118">
        <v>17272.73</v>
      </c>
      <c r="E84" s="73"/>
    </row>
    <row r="85" spans="2:5" x14ac:dyDescent="0.25">
      <c r="B85" s="117" t="s">
        <v>116</v>
      </c>
      <c r="C85" s="118">
        <v>12500.01</v>
      </c>
      <c r="D85" s="118">
        <v>10330.59</v>
      </c>
      <c r="E85" s="73"/>
    </row>
    <row r="86" spans="2:5" x14ac:dyDescent="0.25">
      <c r="B86" s="117" t="s">
        <v>116</v>
      </c>
      <c r="C86" s="118">
        <v>4500</v>
      </c>
      <c r="D86" s="118">
        <v>3719.01</v>
      </c>
      <c r="E86" s="73"/>
    </row>
    <row r="87" spans="2:5" x14ac:dyDescent="0.25">
      <c r="B87" s="117" t="s">
        <v>113</v>
      </c>
      <c r="C87" s="118">
        <v>10000.02</v>
      </c>
      <c r="D87" s="118">
        <v>8264.48</v>
      </c>
      <c r="E87" s="73"/>
    </row>
    <row r="88" spans="2:5" x14ac:dyDescent="0.25">
      <c r="B88" s="117" t="s">
        <v>113</v>
      </c>
      <c r="C88" s="118">
        <v>8000.01</v>
      </c>
      <c r="D88" s="118">
        <v>6611.58</v>
      </c>
      <c r="E88" s="73"/>
    </row>
    <row r="89" spans="2:5" x14ac:dyDescent="0.25">
      <c r="B89" s="117" t="s">
        <v>110</v>
      </c>
      <c r="C89" s="118">
        <v>10000.01</v>
      </c>
      <c r="D89" s="118">
        <v>8264.4699999999993</v>
      </c>
      <c r="E89" s="73"/>
    </row>
    <row r="90" spans="2:5" x14ac:dyDescent="0.25">
      <c r="B90" s="117" t="s">
        <v>110</v>
      </c>
      <c r="C90" s="118">
        <v>14000</v>
      </c>
      <c r="D90" s="118">
        <v>11570.25</v>
      </c>
      <c r="E90" s="73"/>
    </row>
    <row r="91" spans="2:5" x14ac:dyDescent="0.25">
      <c r="B91" s="117" t="s">
        <v>125</v>
      </c>
      <c r="C91" s="118">
        <v>11000</v>
      </c>
      <c r="D91" s="118">
        <v>9090.91</v>
      </c>
      <c r="E91" s="73"/>
    </row>
    <row r="92" spans="2:5" x14ac:dyDescent="0.25">
      <c r="B92" s="117" t="s">
        <v>113</v>
      </c>
      <c r="C92" s="118">
        <v>17500</v>
      </c>
      <c r="D92" s="118">
        <v>14462.81</v>
      </c>
      <c r="E92" s="73"/>
    </row>
    <row r="93" spans="2:5" x14ac:dyDescent="0.25">
      <c r="B93" s="117" t="s">
        <v>113</v>
      </c>
      <c r="C93" s="118">
        <v>9000</v>
      </c>
      <c r="D93" s="118">
        <v>7438.02</v>
      </c>
      <c r="E93" s="73"/>
    </row>
    <row r="94" spans="2:5" x14ac:dyDescent="0.25">
      <c r="B94" s="117" t="s">
        <v>114</v>
      </c>
      <c r="C94" s="118">
        <v>14000</v>
      </c>
      <c r="D94" s="118">
        <v>11570.25</v>
      </c>
      <c r="E94" s="73"/>
    </row>
    <row r="95" spans="2:5" x14ac:dyDescent="0.25">
      <c r="B95" s="117" t="s">
        <v>109</v>
      </c>
      <c r="C95" s="118">
        <v>24335.01</v>
      </c>
      <c r="D95" s="118">
        <v>20111.580000000002</v>
      </c>
      <c r="E95" s="73"/>
    </row>
    <row r="96" spans="2:5" x14ac:dyDescent="0.25">
      <c r="B96" s="117" t="s">
        <v>109</v>
      </c>
      <c r="C96" s="118">
        <v>68388.899999999994</v>
      </c>
      <c r="D96" s="118">
        <v>56519.75</v>
      </c>
      <c r="E96" s="73"/>
    </row>
    <row r="97" spans="2:5" x14ac:dyDescent="0.25">
      <c r="B97" s="117" t="s">
        <v>109</v>
      </c>
      <c r="C97" s="118">
        <v>32586.799999999999</v>
      </c>
      <c r="D97" s="118">
        <v>26931.24</v>
      </c>
      <c r="E97" s="73"/>
    </row>
    <row r="98" spans="2:5" x14ac:dyDescent="0.25">
      <c r="B98" s="117" t="s">
        <v>109</v>
      </c>
      <c r="C98" s="118">
        <v>6554.06</v>
      </c>
      <c r="D98" s="118">
        <v>5416.58</v>
      </c>
      <c r="E98" s="73"/>
    </row>
    <row r="99" spans="2:5" x14ac:dyDescent="0.25">
      <c r="B99" s="117" t="s">
        <v>126</v>
      </c>
      <c r="C99" s="118">
        <v>6789.01</v>
      </c>
      <c r="D99" s="118">
        <v>5610.75</v>
      </c>
      <c r="E99" s="73"/>
    </row>
    <row r="100" spans="2:5" x14ac:dyDescent="0.25">
      <c r="B100" s="117" t="s">
        <v>113</v>
      </c>
      <c r="C100" s="118">
        <v>20400.009999999998</v>
      </c>
      <c r="D100" s="118">
        <v>16859.509999999998</v>
      </c>
      <c r="E100" s="73"/>
    </row>
    <row r="101" spans="2:5" x14ac:dyDescent="0.25">
      <c r="B101" s="117" t="s">
        <v>127</v>
      </c>
      <c r="C101" s="118">
        <v>9400.01</v>
      </c>
      <c r="D101" s="118">
        <v>7768.6</v>
      </c>
      <c r="E101" s="73"/>
    </row>
    <row r="102" spans="2:5" x14ac:dyDescent="0.25">
      <c r="B102" s="117" t="s">
        <v>125</v>
      </c>
      <c r="C102" s="118">
        <v>11000</v>
      </c>
      <c r="D102" s="118">
        <v>9090.91</v>
      </c>
      <c r="E102" s="73"/>
    </row>
    <row r="103" spans="2:5" x14ac:dyDescent="0.25">
      <c r="B103" s="117" t="s">
        <v>114</v>
      </c>
      <c r="C103" s="118">
        <v>12540</v>
      </c>
      <c r="D103" s="118">
        <v>10363.64</v>
      </c>
      <c r="E103" s="73"/>
    </row>
    <row r="104" spans="2:5" x14ac:dyDescent="0.25">
      <c r="B104" s="117" t="s">
        <v>114</v>
      </c>
      <c r="C104" s="118">
        <v>12776</v>
      </c>
      <c r="D104" s="118">
        <v>10558.68</v>
      </c>
      <c r="E104" s="73"/>
    </row>
    <row r="105" spans="2:5" x14ac:dyDescent="0.25">
      <c r="B105" s="117" t="s">
        <v>109</v>
      </c>
      <c r="C105" s="118">
        <v>8111.19</v>
      </c>
      <c r="D105" s="118">
        <v>6703.46</v>
      </c>
      <c r="E105" s="73"/>
    </row>
    <row r="106" spans="2:5" x14ac:dyDescent="0.25">
      <c r="B106" s="117" t="s">
        <v>114</v>
      </c>
      <c r="C106" s="118">
        <v>9881.01</v>
      </c>
      <c r="D106" s="118">
        <v>8166.12</v>
      </c>
      <c r="E106" s="73"/>
    </row>
    <row r="107" spans="2:5" x14ac:dyDescent="0.25">
      <c r="B107" s="117" t="s">
        <v>113</v>
      </c>
      <c r="C107" s="118">
        <v>7700</v>
      </c>
      <c r="D107" s="118">
        <v>6363.64</v>
      </c>
      <c r="E107" s="73"/>
    </row>
    <row r="108" spans="2:5" x14ac:dyDescent="0.25">
      <c r="B108" s="117" t="s">
        <v>114</v>
      </c>
      <c r="C108" s="118">
        <v>4940.01</v>
      </c>
      <c r="D108" s="118">
        <v>4082.65</v>
      </c>
      <c r="E108" s="73"/>
    </row>
    <row r="109" spans="2:5" x14ac:dyDescent="0.25">
      <c r="B109" s="117" t="s">
        <v>114</v>
      </c>
      <c r="C109" s="118">
        <v>2950</v>
      </c>
      <c r="D109" s="118">
        <v>2438.02</v>
      </c>
      <c r="E109" s="73"/>
    </row>
    <row r="110" spans="2:5" x14ac:dyDescent="0.25">
      <c r="B110" s="117" t="s">
        <v>116</v>
      </c>
      <c r="C110" s="118">
        <v>6900</v>
      </c>
      <c r="D110" s="118">
        <v>5702.48</v>
      </c>
      <c r="E110" s="73"/>
    </row>
    <row r="111" spans="2:5" x14ac:dyDescent="0.25">
      <c r="B111" s="117" t="s">
        <v>116</v>
      </c>
      <c r="C111" s="118">
        <v>27000</v>
      </c>
      <c r="D111" s="118">
        <v>22314.05</v>
      </c>
      <c r="E111" s="73"/>
    </row>
    <row r="112" spans="2:5" x14ac:dyDescent="0.25">
      <c r="B112" s="117" t="s">
        <v>116</v>
      </c>
      <c r="C112" s="118">
        <v>13000.01</v>
      </c>
      <c r="D112" s="118">
        <v>10743.81</v>
      </c>
      <c r="E112" s="73"/>
    </row>
    <row r="113" spans="2:5" x14ac:dyDescent="0.25">
      <c r="B113" s="117" t="s">
        <v>128</v>
      </c>
      <c r="C113" s="118">
        <v>6200</v>
      </c>
      <c r="D113" s="118">
        <v>5123.97</v>
      </c>
      <c r="E113" s="73"/>
    </row>
    <row r="114" spans="2:5" x14ac:dyDescent="0.25">
      <c r="B114" s="117" t="s">
        <v>121</v>
      </c>
      <c r="C114" s="118">
        <v>8009</v>
      </c>
      <c r="D114" s="118">
        <v>6619.01</v>
      </c>
      <c r="E114" s="73"/>
    </row>
    <row r="115" spans="2:5" x14ac:dyDescent="0.25">
      <c r="B115" s="117" t="s">
        <v>121</v>
      </c>
      <c r="C115" s="118">
        <v>13547</v>
      </c>
      <c r="D115" s="118">
        <v>11195.87</v>
      </c>
      <c r="E115" s="73"/>
    </row>
    <row r="116" spans="2:5" x14ac:dyDescent="0.25">
      <c r="B116" s="117" t="s">
        <v>109</v>
      </c>
      <c r="C116" s="118">
        <v>24286.240000000002</v>
      </c>
      <c r="D116" s="118">
        <v>20071.27</v>
      </c>
      <c r="E116" s="73"/>
    </row>
    <row r="117" spans="2:5" x14ac:dyDescent="0.25">
      <c r="B117" s="117" t="s">
        <v>112</v>
      </c>
      <c r="C117" s="118">
        <v>7020.01</v>
      </c>
      <c r="D117" s="118">
        <v>5801.66</v>
      </c>
      <c r="E117" s="73"/>
    </row>
    <row r="118" spans="2:5" x14ac:dyDescent="0.25">
      <c r="B118" s="117" t="s">
        <v>109</v>
      </c>
      <c r="C118" s="118">
        <v>10327.469999999999</v>
      </c>
      <c r="D118" s="118">
        <v>8535.1</v>
      </c>
      <c r="E118" s="73"/>
    </row>
    <row r="119" spans="2:5" x14ac:dyDescent="0.25">
      <c r="B119" s="117" t="s">
        <v>129</v>
      </c>
      <c r="C119" s="118">
        <v>5471</v>
      </c>
      <c r="D119" s="118">
        <v>4521.49</v>
      </c>
      <c r="E119" s="73"/>
    </row>
    <row r="120" spans="2:5" x14ac:dyDescent="0.25">
      <c r="B120" s="117" t="s">
        <v>109</v>
      </c>
      <c r="C120" s="118">
        <v>18564.490000000002</v>
      </c>
      <c r="D120" s="118">
        <v>15342.55</v>
      </c>
      <c r="E120" s="73"/>
    </row>
    <row r="121" spans="2:5" x14ac:dyDescent="0.25">
      <c r="B121" s="117" t="s">
        <v>109</v>
      </c>
      <c r="C121" s="118">
        <v>14838</v>
      </c>
      <c r="D121" s="118">
        <v>12262.81</v>
      </c>
      <c r="E121" s="73"/>
    </row>
    <row r="122" spans="2:5" x14ac:dyDescent="0.25">
      <c r="B122" s="117" t="s">
        <v>119</v>
      </c>
      <c r="C122" s="118">
        <v>3000</v>
      </c>
      <c r="D122" s="118">
        <v>2479.34</v>
      </c>
      <c r="E122" s="73"/>
    </row>
    <row r="123" spans="2:5" x14ac:dyDescent="0.25">
      <c r="B123" s="117" t="s">
        <v>114</v>
      </c>
      <c r="C123" s="118">
        <v>4941.01</v>
      </c>
      <c r="D123" s="118">
        <v>4083.48</v>
      </c>
      <c r="E123" s="73"/>
    </row>
    <row r="124" spans="2:5" x14ac:dyDescent="0.25">
      <c r="B124" s="117" t="s">
        <v>114</v>
      </c>
      <c r="C124" s="118">
        <v>7879.01</v>
      </c>
      <c r="D124" s="118">
        <v>6511.58</v>
      </c>
      <c r="E124" s="73"/>
    </row>
    <row r="125" spans="2:5" x14ac:dyDescent="0.25">
      <c r="B125" s="117" t="s">
        <v>108</v>
      </c>
      <c r="C125" s="118">
        <v>12895.01</v>
      </c>
      <c r="D125" s="118">
        <v>10657.03</v>
      </c>
      <c r="E125" s="73"/>
    </row>
    <row r="126" spans="2:5" x14ac:dyDescent="0.25">
      <c r="B126" s="117" t="s">
        <v>108</v>
      </c>
      <c r="C126" s="118">
        <v>10663</v>
      </c>
      <c r="D126" s="118">
        <v>8812.4</v>
      </c>
      <c r="E126" s="73"/>
    </row>
    <row r="127" spans="2:5" x14ac:dyDescent="0.25">
      <c r="B127" s="117" t="s">
        <v>130</v>
      </c>
      <c r="C127" s="118">
        <v>42000.01</v>
      </c>
      <c r="D127" s="118">
        <v>34710.75</v>
      </c>
      <c r="E127" s="73"/>
    </row>
    <row r="128" spans="2:5" x14ac:dyDescent="0.25">
      <c r="B128" s="117" t="s">
        <v>130</v>
      </c>
      <c r="C128" s="118">
        <v>17300.009999999998</v>
      </c>
      <c r="D128" s="118">
        <v>14297.53</v>
      </c>
      <c r="E128" s="73"/>
    </row>
    <row r="129" spans="2:5" x14ac:dyDescent="0.25">
      <c r="B129" s="117" t="s">
        <v>130</v>
      </c>
      <c r="C129" s="118">
        <v>16000.01</v>
      </c>
      <c r="D129" s="118">
        <v>13223.15</v>
      </c>
      <c r="E129" s="73"/>
    </row>
    <row r="130" spans="2:5" x14ac:dyDescent="0.25">
      <c r="B130" s="117" t="s">
        <v>130</v>
      </c>
      <c r="C130" s="118">
        <v>8000.01</v>
      </c>
      <c r="D130" s="118">
        <v>6611.58</v>
      </c>
      <c r="E130" s="73"/>
    </row>
    <row r="131" spans="2:5" x14ac:dyDescent="0.25">
      <c r="B131" s="117" t="s">
        <v>116</v>
      </c>
      <c r="C131" s="118">
        <v>17400.009999999998</v>
      </c>
      <c r="D131" s="118">
        <v>14380.17</v>
      </c>
      <c r="E131" s="73"/>
    </row>
    <row r="132" spans="2:5" x14ac:dyDescent="0.25">
      <c r="B132" s="117" t="s">
        <v>116</v>
      </c>
      <c r="C132" s="118">
        <v>9600.01</v>
      </c>
      <c r="D132" s="118">
        <v>7933.89</v>
      </c>
      <c r="E132" s="73"/>
    </row>
    <row r="133" spans="2:5" x14ac:dyDescent="0.25">
      <c r="B133" s="117" t="s">
        <v>116</v>
      </c>
      <c r="C133" s="118">
        <v>12100</v>
      </c>
      <c r="D133" s="118">
        <v>10000</v>
      </c>
      <c r="E133" s="73"/>
    </row>
    <row r="134" spans="2:5" x14ac:dyDescent="0.25">
      <c r="B134" s="117" t="s">
        <v>109</v>
      </c>
      <c r="C134" s="118">
        <v>8111.19</v>
      </c>
      <c r="D134" s="118">
        <v>6703.46</v>
      </c>
      <c r="E134" s="73"/>
    </row>
    <row r="135" spans="2:5" x14ac:dyDescent="0.25">
      <c r="B135" s="117" t="s">
        <v>116</v>
      </c>
      <c r="C135" s="118">
        <v>9400.01</v>
      </c>
      <c r="D135" s="118">
        <v>7768.6</v>
      </c>
      <c r="E135" s="73"/>
    </row>
    <row r="136" spans="2:5" x14ac:dyDescent="0.25">
      <c r="B136" s="117" t="s">
        <v>116</v>
      </c>
      <c r="C136" s="118">
        <v>4700</v>
      </c>
      <c r="D136" s="118">
        <v>3884.3</v>
      </c>
      <c r="E136" s="73"/>
    </row>
    <row r="137" spans="2:5" x14ac:dyDescent="0.25">
      <c r="B137" s="117" t="s">
        <v>116</v>
      </c>
      <c r="C137" s="118">
        <v>3700.01</v>
      </c>
      <c r="D137" s="118">
        <v>3057.86</v>
      </c>
      <c r="E137" s="73"/>
    </row>
    <row r="138" spans="2:5" x14ac:dyDescent="0.25">
      <c r="B138" s="117" t="s">
        <v>119</v>
      </c>
      <c r="C138" s="118">
        <v>14908.01</v>
      </c>
      <c r="D138" s="118">
        <v>12320.67</v>
      </c>
      <c r="E138" s="73"/>
    </row>
    <row r="139" spans="2:5" x14ac:dyDescent="0.25">
      <c r="B139" s="117" t="s">
        <v>119</v>
      </c>
      <c r="C139" s="118">
        <v>6806.01</v>
      </c>
      <c r="D139" s="118">
        <v>5624.8</v>
      </c>
      <c r="E139" s="73"/>
    </row>
    <row r="140" spans="2:5" x14ac:dyDescent="0.25">
      <c r="B140" s="117" t="s">
        <v>119</v>
      </c>
      <c r="C140" s="118">
        <v>10083</v>
      </c>
      <c r="D140" s="118">
        <v>8333.06</v>
      </c>
      <c r="E140" s="73"/>
    </row>
    <row r="141" spans="2:5" x14ac:dyDescent="0.25">
      <c r="B141" s="117" t="s">
        <v>114</v>
      </c>
      <c r="C141" s="118">
        <v>2279.0100000000002</v>
      </c>
      <c r="D141" s="118">
        <v>1883.48</v>
      </c>
      <c r="E141" s="73"/>
    </row>
    <row r="142" spans="2:5" x14ac:dyDescent="0.25">
      <c r="B142" s="117" t="s">
        <v>114</v>
      </c>
      <c r="C142" s="118">
        <v>4939</v>
      </c>
      <c r="D142" s="118">
        <v>4081.82</v>
      </c>
      <c r="E142" s="73"/>
    </row>
    <row r="143" spans="2:5" x14ac:dyDescent="0.25">
      <c r="B143" s="117" t="s">
        <v>131</v>
      </c>
      <c r="C143" s="118">
        <v>3000</v>
      </c>
      <c r="D143" s="118">
        <v>2479.34</v>
      </c>
      <c r="E143" s="73"/>
    </row>
    <row r="144" spans="2:5" x14ac:dyDescent="0.25">
      <c r="B144" s="117" t="s">
        <v>110</v>
      </c>
      <c r="C144" s="118">
        <v>18000.009999999998</v>
      </c>
      <c r="D144" s="118">
        <v>14876.04</v>
      </c>
      <c r="E144" s="73"/>
    </row>
    <row r="145" spans="2:5" x14ac:dyDescent="0.25">
      <c r="B145" s="117" t="s">
        <v>109</v>
      </c>
      <c r="C145" s="118">
        <v>7290.63</v>
      </c>
      <c r="D145" s="118">
        <v>6025.31</v>
      </c>
      <c r="E145" s="73"/>
    </row>
    <row r="146" spans="2:5" x14ac:dyDescent="0.25">
      <c r="B146" s="117" t="s">
        <v>130</v>
      </c>
      <c r="C146" s="118">
        <v>31000.01</v>
      </c>
      <c r="D146" s="118">
        <v>25619.84</v>
      </c>
      <c r="E146" s="73"/>
    </row>
    <row r="147" spans="2:5" x14ac:dyDescent="0.25">
      <c r="B147" s="117" t="s">
        <v>116</v>
      </c>
      <c r="C147" s="118">
        <v>4700</v>
      </c>
      <c r="D147" s="118">
        <v>3884.3</v>
      </c>
      <c r="E147" s="73"/>
    </row>
    <row r="148" spans="2:5" x14ac:dyDescent="0.25">
      <c r="B148" s="117" t="s">
        <v>109</v>
      </c>
      <c r="C148" s="118">
        <v>15781</v>
      </c>
      <c r="D148" s="118">
        <v>13042.15</v>
      </c>
      <c r="E148" s="73"/>
    </row>
    <row r="149" spans="2:5" x14ac:dyDescent="0.25">
      <c r="B149" s="117" t="s">
        <v>109</v>
      </c>
      <c r="C149" s="118">
        <v>-24286.25</v>
      </c>
      <c r="D149" s="118">
        <v>-20071.28</v>
      </c>
      <c r="E149" s="73"/>
    </row>
    <row r="150" spans="2:5" x14ac:dyDescent="0.25">
      <c r="B150" s="117" t="s">
        <v>109</v>
      </c>
      <c r="C150" s="118">
        <v>-15781</v>
      </c>
      <c r="D150" s="118">
        <v>-13042.15</v>
      </c>
      <c r="E150" s="73"/>
    </row>
    <row r="151" spans="2:5" x14ac:dyDescent="0.25">
      <c r="B151" s="117" t="s">
        <v>109</v>
      </c>
      <c r="C151" s="118">
        <v>13042.28</v>
      </c>
      <c r="D151" s="118">
        <v>10778.74</v>
      </c>
      <c r="E151" s="73"/>
    </row>
    <row r="152" spans="2:5" x14ac:dyDescent="0.25">
      <c r="B152" s="117" t="s">
        <v>109</v>
      </c>
      <c r="C152" s="118">
        <v>8111.19</v>
      </c>
      <c r="D152" s="118">
        <v>6703.46</v>
      </c>
      <c r="E152" s="73"/>
    </row>
    <row r="153" spans="2:5" x14ac:dyDescent="0.25">
      <c r="B153" s="117" t="s">
        <v>109</v>
      </c>
      <c r="C153" s="118">
        <v>13302.74</v>
      </c>
      <c r="D153" s="118">
        <v>10994</v>
      </c>
      <c r="E153" s="73"/>
    </row>
    <row r="154" spans="2:5" x14ac:dyDescent="0.25">
      <c r="B154" s="117" t="s">
        <v>109</v>
      </c>
      <c r="C154" s="118">
        <v>4440.8</v>
      </c>
      <c r="D154" s="118">
        <v>3670.08</v>
      </c>
      <c r="E154" s="73"/>
    </row>
    <row r="155" spans="2:5" x14ac:dyDescent="0.25">
      <c r="B155" s="117" t="s">
        <v>126</v>
      </c>
      <c r="C155" s="118">
        <v>5775</v>
      </c>
      <c r="D155" s="118">
        <v>4772.7299999999996</v>
      </c>
      <c r="E155" s="73"/>
    </row>
    <row r="156" spans="2:5" x14ac:dyDescent="0.25">
      <c r="B156" s="117" t="s">
        <v>126</v>
      </c>
      <c r="C156" s="118">
        <v>13600</v>
      </c>
      <c r="D156" s="118">
        <v>11239.67</v>
      </c>
      <c r="E156" s="73"/>
    </row>
    <row r="157" spans="2:5" x14ac:dyDescent="0.25">
      <c r="B157" s="117" t="s">
        <v>109</v>
      </c>
      <c r="C157" s="118">
        <v>6724.61</v>
      </c>
      <c r="D157" s="118">
        <v>5557.53</v>
      </c>
      <c r="E157" s="73"/>
    </row>
    <row r="158" spans="2:5" x14ac:dyDescent="0.25">
      <c r="B158" s="117" t="s">
        <v>109</v>
      </c>
      <c r="C158" s="118">
        <v>14160.62</v>
      </c>
      <c r="D158" s="118">
        <v>11702.99</v>
      </c>
      <c r="E158" s="73"/>
    </row>
    <row r="159" spans="2:5" x14ac:dyDescent="0.25">
      <c r="B159" s="117" t="s">
        <v>132</v>
      </c>
      <c r="C159" s="118">
        <v>21000</v>
      </c>
      <c r="D159" s="118">
        <v>17355.37</v>
      </c>
      <c r="E159" s="73"/>
    </row>
    <row r="160" spans="2:5" x14ac:dyDescent="0.25">
      <c r="B160" s="117" t="s">
        <v>133</v>
      </c>
      <c r="C160" s="118">
        <v>21000</v>
      </c>
      <c r="D160" s="118">
        <v>17355.37</v>
      </c>
      <c r="E160" s="73"/>
    </row>
    <row r="161" spans="2:5" x14ac:dyDescent="0.25">
      <c r="B161" s="117" t="s">
        <v>134</v>
      </c>
      <c r="C161" s="118">
        <v>23800.01</v>
      </c>
      <c r="D161" s="118">
        <v>19669.43</v>
      </c>
      <c r="E161" s="73"/>
    </row>
    <row r="162" spans="2:5" x14ac:dyDescent="0.25">
      <c r="B162" s="117" t="s">
        <v>108</v>
      </c>
      <c r="C162" s="118">
        <v>10570</v>
      </c>
      <c r="D162" s="118">
        <v>8735.5400000000009</v>
      </c>
      <c r="E162" s="73"/>
    </row>
    <row r="163" spans="2:5" x14ac:dyDescent="0.25">
      <c r="B163" s="117" t="s">
        <v>110</v>
      </c>
      <c r="C163" s="118">
        <v>18050.009999999998</v>
      </c>
      <c r="D163" s="118">
        <v>14917.36</v>
      </c>
      <c r="E163" s="73"/>
    </row>
    <row r="164" spans="2:5" x14ac:dyDescent="0.25">
      <c r="B164" s="117" t="s">
        <v>119</v>
      </c>
      <c r="C164" s="118">
        <v>26060</v>
      </c>
      <c r="D164" s="118">
        <v>21537.19</v>
      </c>
      <c r="E164" s="73"/>
    </row>
    <row r="165" spans="2:5" x14ac:dyDescent="0.25">
      <c r="B165" s="117" t="s">
        <v>119</v>
      </c>
      <c r="C165" s="118">
        <v>19000</v>
      </c>
      <c r="D165" s="118">
        <v>15702.48</v>
      </c>
      <c r="E165" s="73"/>
    </row>
    <row r="166" spans="2:5" x14ac:dyDescent="0.25">
      <c r="B166" s="117" t="s">
        <v>114</v>
      </c>
      <c r="C166" s="118">
        <v>9015</v>
      </c>
      <c r="D166" s="118">
        <v>7450.41</v>
      </c>
      <c r="E166" s="73"/>
    </row>
    <row r="167" spans="2:5" x14ac:dyDescent="0.25">
      <c r="B167" s="117" t="s">
        <v>114</v>
      </c>
      <c r="C167" s="118">
        <v>13761</v>
      </c>
      <c r="D167" s="118">
        <v>11372.73</v>
      </c>
      <c r="E167" s="73"/>
    </row>
    <row r="168" spans="2:5" x14ac:dyDescent="0.25">
      <c r="B168" s="117" t="s">
        <v>109</v>
      </c>
      <c r="C168" s="118">
        <v>2470.7800000000002</v>
      </c>
      <c r="D168" s="118">
        <v>2041.97</v>
      </c>
      <c r="E168" s="73"/>
    </row>
    <row r="169" spans="2:5" x14ac:dyDescent="0.25">
      <c r="B169" s="117" t="s">
        <v>114</v>
      </c>
      <c r="C169" s="118">
        <v>14000</v>
      </c>
      <c r="D169" s="118">
        <v>11570.25</v>
      </c>
      <c r="E169" s="73"/>
    </row>
    <row r="170" spans="2:5" x14ac:dyDescent="0.25">
      <c r="B170" s="117" t="s">
        <v>114</v>
      </c>
      <c r="C170" s="118">
        <v>8000.01</v>
      </c>
      <c r="D170" s="118">
        <v>6611.58</v>
      </c>
      <c r="E170" s="73"/>
    </row>
    <row r="171" spans="2:5" x14ac:dyDescent="0.25">
      <c r="B171" s="117" t="s">
        <v>114</v>
      </c>
      <c r="C171" s="118">
        <v>8000.01</v>
      </c>
      <c r="D171" s="118">
        <v>6611.58</v>
      </c>
      <c r="E171" s="73"/>
    </row>
    <row r="172" spans="2:5" x14ac:dyDescent="0.25">
      <c r="B172" s="117" t="s">
        <v>114</v>
      </c>
      <c r="C172" s="118">
        <v>4006.01</v>
      </c>
      <c r="D172" s="118">
        <v>3310.75</v>
      </c>
      <c r="E172" s="73"/>
    </row>
    <row r="173" spans="2:5" x14ac:dyDescent="0.25">
      <c r="B173" s="117" t="s">
        <v>121</v>
      </c>
      <c r="C173" s="118">
        <v>2539</v>
      </c>
      <c r="D173" s="118">
        <v>2098.35</v>
      </c>
      <c r="E173" s="73"/>
    </row>
    <row r="174" spans="2:5" x14ac:dyDescent="0.25">
      <c r="B174" s="117" t="s">
        <v>121</v>
      </c>
      <c r="C174" s="118">
        <v>3827</v>
      </c>
      <c r="D174" s="118">
        <v>3162.81</v>
      </c>
      <c r="E174" s="73"/>
    </row>
    <row r="175" spans="2:5" x14ac:dyDescent="0.25">
      <c r="B175" s="117" t="s">
        <v>121</v>
      </c>
      <c r="C175" s="118">
        <v>8881</v>
      </c>
      <c r="D175" s="118">
        <v>7339.67</v>
      </c>
      <c r="E175" s="73"/>
    </row>
    <row r="176" spans="2:5" x14ac:dyDescent="0.25">
      <c r="B176" s="117" t="s">
        <v>108</v>
      </c>
      <c r="C176" s="118">
        <v>4999.01</v>
      </c>
      <c r="D176" s="118">
        <v>4131.41</v>
      </c>
      <c r="E176" s="73"/>
    </row>
    <row r="177" spans="2:5" x14ac:dyDescent="0.25">
      <c r="B177" s="117" t="s">
        <v>108</v>
      </c>
      <c r="C177" s="118">
        <v>6957</v>
      </c>
      <c r="D177" s="118">
        <v>5749.59</v>
      </c>
      <c r="E177" s="73"/>
    </row>
    <row r="178" spans="2:5" x14ac:dyDescent="0.25">
      <c r="B178" s="117" t="s">
        <v>126</v>
      </c>
      <c r="C178" s="118">
        <v>4000.01</v>
      </c>
      <c r="D178" s="118">
        <v>3305.79</v>
      </c>
      <c r="E178" s="73"/>
    </row>
    <row r="179" spans="2:5" x14ac:dyDescent="0.25">
      <c r="B179" s="117" t="s">
        <v>121</v>
      </c>
      <c r="C179" s="118">
        <v>4313.01</v>
      </c>
      <c r="D179" s="118">
        <v>3564.47</v>
      </c>
      <c r="E179" s="73"/>
    </row>
    <row r="180" spans="2:5" x14ac:dyDescent="0.25">
      <c r="B180" s="117" t="s">
        <v>126</v>
      </c>
      <c r="C180" s="118">
        <v>12000.01</v>
      </c>
      <c r="D180" s="118">
        <v>9917.36</v>
      </c>
      <c r="E180" s="73"/>
    </row>
    <row r="181" spans="2:5" x14ac:dyDescent="0.25">
      <c r="B181" s="117" t="s">
        <v>109</v>
      </c>
      <c r="C181" s="118">
        <v>68388.899999999994</v>
      </c>
      <c r="D181" s="118">
        <v>56519.75</v>
      </c>
      <c r="E181" s="73"/>
    </row>
    <row r="182" spans="2:5" x14ac:dyDescent="0.25">
      <c r="B182" s="117" t="s">
        <v>114</v>
      </c>
      <c r="C182" s="118">
        <v>14000</v>
      </c>
      <c r="D182" s="118">
        <v>11570.25</v>
      </c>
      <c r="E182" s="73"/>
    </row>
    <row r="183" spans="2:5" x14ac:dyDescent="0.25">
      <c r="B183" s="117" t="s">
        <v>109</v>
      </c>
      <c r="C183" s="118">
        <v>36829.75</v>
      </c>
      <c r="D183" s="118">
        <v>30437.81</v>
      </c>
      <c r="E183" s="73"/>
    </row>
    <row r="184" spans="2:5" x14ac:dyDescent="0.25">
      <c r="B184" s="117" t="s">
        <v>109</v>
      </c>
      <c r="C184" s="118">
        <v>13302.74</v>
      </c>
      <c r="D184" s="118">
        <v>10994</v>
      </c>
      <c r="E184" s="73"/>
    </row>
    <row r="185" spans="2:5" x14ac:dyDescent="0.25">
      <c r="B185" s="117" t="s">
        <v>109</v>
      </c>
      <c r="C185" s="118">
        <v>13302.74</v>
      </c>
      <c r="D185" s="118">
        <v>10994</v>
      </c>
      <c r="E185" s="73"/>
    </row>
    <row r="186" spans="2:5" x14ac:dyDescent="0.25">
      <c r="B186" s="117" t="s">
        <v>126</v>
      </c>
      <c r="C186" s="118">
        <v>5600</v>
      </c>
      <c r="D186" s="118">
        <v>4628.1000000000004</v>
      </c>
      <c r="E186" s="73"/>
    </row>
    <row r="187" spans="2:5" x14ac:dyDescent="0.25">
      <c r="B187" s="117" t="s">
        <v>135</v>
      </c>
      <c r="C187" s="118">
        <v>9188</v>
      </c>
      <c r="D187" s="118">
        <v>7593.39</v>
      </c>
      <c r="E187" s="73"/>
    </row>
    <row r="188" spans="2:5" x14ac:dyDescent="0.25">
      <c r="B188" s="117" t="s">
        <v>119</v>
      </c>
      <c r="C188" s="118">
        <v>10103</v>
      </c>
      <c r="D188" s="118">
        <v>8349.59</v>
      </c>
      <c r="E188" s="73"/>
    </row>
    <row r="189" spans="2:5" x14ac:dyDescent="0.25">
      <c r="B189" s="117" t="s">
        <v>125</v>
      </c>
      <c r="C189" s="118">
        <v>-11000</v>
      </c>
      <c r="D189" s="118">
        <v>-9090.91</v>
      </c>
      <c r="E189" s="73"/>
    </row>
    <row r="190" spans="2:5" x14ac:dyDescent="0.25">
      <c r="B190" s="117" t="s">
        <v>136</v>
      </c>
      <c r="C190" s="118">
        <v>9000</v>
      </c>
      <c r="D190" s="118">
        <v>7438.02</v>
      </c>
      <c r="E190" s="73"/>
    </row>
    <row r="191" spans="2:5" x14ac:dyDescent="0.25">
      <c r="B191" s="117" t="s">
        <v>113</v>
      </c>
      <c r="C191" s="118">
        <v>12000.01</v>
      </c>
      <c r="D191" s="118">
        <v>9917.36</v>
      </c>
      <c r="E191" s="73"/>
    </row>
    <row r="192" spans="2:5" x14ac:dyDescent="0.25">
      <c r="B192" s="117" t="s">
        <v>113</v>
      </c>
      <c r="C192" s="118">
        <v>8000.01</v>
      </c>
      <c r="D192" s="118">
        <v>6611.58</v>
      </c>
      <c r="E192" s="73"/>
    </row>
    <row r="193" spans="2:5" x14ac:dyDescent="0.25">
      <c r="B193" s="117" t="s">
        <v>113</v>
      </c>
      <c r="C193" s="118">
        <v>16000.01</v>
      </c>
      <c r="D193" s="118">
        <v>13223.15</v>
      </c>
      <c r="E193" s="73"/>
    </row>
    <row r="194" spans="2:5" x14ac:dyDescent="0.25">
      <c r="B194" s="117" t="s">
        <v>110</v>
      </c>
      <c r="C194" s="118">
        <v>12000.01</v>
      </c>
      <c r="D194" s="118">
        <v>9917.36</v>
      </c>
      <c r="E194" s="73"/>
    </row>
    <row r="195" spans="2:5" x14ac:dyDescent="0.25">
      <c r="B195" s="117" t="s">
        <v>113</v>
      </c>
      <c r="C195" s="118">
        <v>12000.01</v>
      </c>
      <c r="D195" s="118">
        <v>9917.36</v>
      </c>
      <c r="E195" s="73"/>
    </row>
    <row r="196" spans="2:5" x14ac:dyDescent="0.25">
      <c r="B196" s="117" t="s">
        <v>110</v>
      </c>
      <c r="C196" s="118">
        <v>14000</v>
      </c>
      <c r="D196" s="118">
        <v>11570.25</v>
      </c>
      <c r="E196" s="73"/>
    </row>
    <row r="197" spans="2:5" x14ac:dyDescent="0.25">
      <c r="B197" s="117" t="s">
        <v>110</v>
      </c>
      <c r="C197" s="118">
        <v>16000.01</v>
      </c>
      <c r="D197" s="118">
        <v>13223.15</v>
      </c>
      <c r="E197" s="73"/>
    </row>
    <row r="198" spans="2:5" x14ac:dyDescent="0.25">
      <c r="B198" s="117" t="s">
        <v>110</v>
      </c>
      <c r="C198" s="118">
        <v>12000.01</v>
      </c>
      <c r="D198" s="118">
        <v>9917.36</v>
      </c>
      <c r="E198" s="73"/>
    </row>
    <row r="199" spans="2:5" x14ac:dyDescent="0.25">
      <c r="B199" s="117" t="s">
        <v>113</v>
      </c>
      <c r="C199" s="118">
        <v>10000.01</v>
      </c>
      <c r="D199" s="118">
        <v>8264.4699999999993</v>
      </c>
      <c r="E199" s="73"/>
    </row>
    <row r="200" spans="2:5" x14ac:dyDescent="0.25">
      <c r="B200" s="117" t="s">
        <v>123</v>
      </c>
      <c r="C200" s="118">
        <v>10000.01</v>
      </c>
      <c r="D200" s="118">
        <v>8264.4699999999993</v>
      </c>
      <c r="E200" s="73"/>
    </row>
    <row r="201" spans="2:5" x14ac:dyDescent="0.25">
      <c r="B201" s="117" t="s">
        <v>116</v>
      </c>
      <c r="C201" s="118">
        <v>22000</v>
      </c>
      <c r="D201" s="118">
        <v>18181.82</v>
      </c>
      <c r="E201" s="73"/>
    </row>
    <row r="202" spans="2:5" x14ac:dyDescent="0.25">
      <c r="B202" s="117" t="s">
        <v>109</v>
      </c>
      <c r="C202" s="118">
        <v>824.48</v>
      </c>
      <c r="D202" s="118">
        <v>681.39</v>
      </c>
      <c r="E202" s="73"/>
    </row>
    <row r="203" spans="2:5" x14ac:dyDescent="0.25">
      <c r="B203" s="117" t="s">
        <v>116</v>
      </c>
      <c r="C203" s="118">
        <v>7900.01</v>
      </c>
      <c r="D203" s="118">
        <v>6528.93</v>
      </c>
      <c r="E203" s="73"/>
    </row>
    <row r="204" spans="2:5" x14ac:dyDescent="0.25">
      <c r="B204" s="117" t="s">
        <v>121</v>
      </c>
      <c r="C204" s="118">
        <v>7939</v>
      </c>
      <c r="D204" s="118">
        <v>6561.16</v>
      </c>
      <c r="E204" s="73"/>
    </row>
    <row r="205" spans="2:5" x14ac:dyDescent="0.25">
      <c r="B205" s="117" t="s">
        <v>121</v>
      </c>
      <c r="C205" s="118">
        <v>8411</v>
      </c>
      <c r="D205" s="118">
        <v>6951.24</v>
      </c>
      <c r="E205" s="73"/>
    </row>
    <row r="206" spans="2:5" x14ac:dyDescent="0.25">
      <c r="B206" s="117" t="s">
        <v>121</v>
      </c>
      <c r="C206" s="118">
        <v>6328.01</v>
      </c>
      <c r="D206" s="118">
        <v>5229.76</v>
      </c>
      <c r="E206" s="73"/>
    </row>
    <row r="207" spans="2:5" x14ac:dyDescent="0.25">
      <c r="B207" s="117" t="s">
        <v>125</v>
      </c>
      <c r="C207" s="118">
        <v>19700.009999999998</v>
      </c>
      <c r="D207" s="118">
        <v>16281</v>
      </c>
      <c r="E207" s="73"/>
    </row>
    <row r="208" spans="2:5" x14ac:dyDescent="0.25">
      <c r="B208" s="117" t="s">
        <v>121</v>
      </c>
      <c r="C208" s="118">
        <v>31113.01</v>
      </c>
      <c r="D208" s="118">
        <v>25713.23</v>
      </c>
      <c r="E208" s="73"/>
    </row>
    <row r="209" spans="2:5" x14ac:dyDescent="0.25">
      <c r="B209" s="117" t="s">
        <v>112</v>
      </c>
      <c r="C209" s="118">
        <v>10000.01</v>
      </c>
      <c r="D209" s="118">
        <v>8264.4699999999993</v>
      </c>
      <c r="E209" s="73"/>
    </row>
    <row r="210" spans="2:5" x14ac:dyDescent="0.25">
      <c r="B210" s="117" t="s">
        <v>111</v>
      </c>
      <c r="C210" s="118">
        <v>10000.01</v>
      </c>
      <c r="D210" s="118">
        <v>8264.4699999999993</v>
      </c>
      <c r="E210" s="73"/>
    </row>
    <row r="211" spans="2:5" x14ac:dyDescent="0.25">
      <c r="B211" s="117" t="s">
        <v>130</v>
      </c>
      <c r="C211" s="118">
        <v>8900.01</v>
      </c>
      <c r="D211" s="118">
        <v>7355.38</v>
      </c>
      <c r="E211" s="73"/>
    </row>
    <row r="212" spans="2:5" x14ac:dyDescent="0.25">
      <c r="B212" s="117" t="s">
        <v>114</v>
      </c>
      <c r="C212" s="118">
        <v>11543</v>
      </c>
      <c r="D212" s="118">
        <v>9539.67</v>
      </c>
      <c r="E212" s="73"/>
    </row>
    <row r="213" spans="2:5" x14ac:dyDescent="0.25">
      <c r="B213" s="117" t="s">
        <v>114</v>
      </c>
      <c r="C213" s="118">
        <v>14000</v>
      </c>
      <c r="D213" s="118">
        <v>11570.25</v>
      </c>
      <c r="E213" s="73"/>
    </row>
    <row r="214" spans="2:5" x14ac:dyDescent="0.25">
      <c r="B214" s="117" t="s">
        <v>114</v>
      </c>
      <c r="C214" s="118">
        <v>7249</v>
      </c>
      <c r="D214" s="118">
        <v>5990.91</v>
      </c>
      <c r="E214" s="73"/>
    </row>
    <row r="215" spans="2:5" x14ac:dyDescent="0.25">
      <c r="B215" s="117" t="s">
        <v>136</v>
      </c>
      <c r="C215" s="118">
        <v>25000</v>
      </c>
      <c r="D215" s="118">
        <v>20661.16</v>
      </c>
      <c r="E215" s="73"/>
    </row>
    <row r="216" spans="2:5" x14ac:dyDescent="0.25">
      <c r="B216" s="117" t="s">
        <v>136</v>
      </c>
      <c r="C216" s="118">
        <v>16000.01</v>
      </c>
      <c r="D216" s="118">
        <v>13223.15</v>
      </c>
      <c r="E216" s="73"/>
    </row>
    <row r="217" spans="2:5" x14ac:dyDescent="0.25">
      <c r="B217" s="117" t="s">
        <v>112</v>
      </c>
      <c r="C217" s="118">
        <v>8066.01</v>
      </c>
      <c r="D217" s="118">
        <v>6666.12</v>
      </c>
      <c r="E217" s="73"/>
    </row>
    <row r="218" spans="2:5" x14ac:dyDescent="0.25">
      <c r="B218" s="117" t="s">
        <v>114</v>
      </c>
      <c r="C218" s="118">
        <v>4926.01</v>
      </c>
      <c r="D218" s="118">
        <v>4071.08</v>
      </c>
      <c r="E218" s="73"/>
    </row>
    <row r="219" spans="2:5" x14ac:dyDescent="0.25">
      <c r="B219" s="117" t="s">
        <v>114</v>
      </c>
      <c r="C219" s="118">
        <v>2320.0100000000002</v>
      </c>
      <c r="D219" s="118">
        <v>1917.36</v>
      </c>
      <c r="E219" s="73"/>
    </row>
    <row r="220" spans="2:5" x14ac:dyDescent="0.25">
      <c r="B220" s="117" t="s">
        <v>114</v>
      </c>
      <c r="C220" s="118">
        <v>6500.01</v>
      </c>
      <c r="D220" s="118">
        <v>5371.91</v>
      </c>
      <c r="E220" s="73"/>
    </row>
    <row r="221" spans="2:5" x14ac:dyDescent="0.25">
      <c r="B221" s="117" t="s">
        <v>114</v>
      </c>
      <c r="C221" s="118">
        <v>10642.01</v>
      </c>
      <c r="D221" s="118">
        <v>8795.0499999999993</v>
      </c>
      <c r="E221" s="73"/>
    </row>
    <row r="222" spans="2:5" x14ac:dyDescent="0.25">
      <c r="B222" s="117" t="s">
        <v>114</v>
      </c>
      <c r="C222" s="118">
        <v>8000.01</v>
      </c>
      <c r="D222" s="118">
        <v>6611.58</v>
      </c>
      <c r="E222" s="73"/>
    </row>
    <row r="223" spans="2:5" x14ac:dyDescent="0.25">
      <c r="B223" s="117" t="s">
        <v>114</v>
      </c>
      <c r="C223" s="118">
        <v>7249</v>
      </c>
      <c r="D223" s="118">
        <v>5990.91</v>
      </c>
      <c r="E223" s="73"/>
    </row>
    <row r="224" spans="2:5" x14ac:dyDescent="0.25">
      <c r="B224" s="117" t="s">
        <v>114</v>
      </c>
      <c r="C224" s="118">
        <v>4975.01</v>
      </c>
      <c r="D224" s="118">
        <v>4111.58</v>
      </c>
      <c r="E224" s="73"/>
    </row>
    <row r="225" spans="2:5" x14ac:dyDescent="0.25">
      <c r="B225" s="117" t="s">
        <v>111</v>
      </c>
      <c r="C225" s="118">
        <v>18000.009999999998</v>
      </c>
      <c r="D225" s="118">
        <v>14876.04</v>
      </c>
      <c r="E225" s="73"/>
    </row>
    <row r="226" spans="2:5" x14ac:dyDescent="0.25">
      <c r="B226" s="117" t="s">
        <v>121</v>
      </c>
      <c r="C226" s="118">
        <v>11360</v>
      </c>
      <c r="D226" s="118">
        <v>9388.43</v>
      </c>
      <c r="E226" s="73"/>
    </row>
    <row r="227" spans="2:5" x14ac:dyDescent="0.25">
      <c r="B227" s="117" t="s">
        <v>109</v>
      </c>
      <c r="C227" s="118">
        <v>6700.54</v>
      </c>
      <c r="D227" s="118">
        <v>5537.64</v>
      </c>
      <c r="E227" s="73"/>
    </row>
    <row r="228" spans="2:5" x14ac:dyDescent="0.25">
      <c r="B228" s="117" t="s">
        <v>116</v>
      </c>
      <c r="C228" s="118">
        <v>5700.01</v>
      </c>
      <c r="D228" s="118">
        <v>4710.75</v>
      </c>
      <c r="E228" s="73"/>
    </row>
    <row r="229" spans="2:5" x14ac:dyDescent="0.25">
      <c r="B229" s="117" t="s">
        <v>116</v>
      </c>
      <c r="C229" s="118">
        <v>37500.01</v>
      </c>
      <c r="D229" s="118">
        <v>30991.74</v>
      </c>
      <c r="E229" s="73"/>
    </row>
    <row r="230" spans="2:5" x14ac:dyDescent="0.25">
      <c r="B230" s="117" t="s">
        <v>110</v>
      </c>
      <c r="C230" s="118">
        <v>12000.01</v>
      </c>
      <c r="D230" s="118">
        <v>9917.36</v>
      </c>
      <c r="E230" s="73"/>
    </row>
    <row r="231" spans="2:5" x14ac:dyDescent="0.25">
      <c r="B231" s="117" t="s">
        <v>116</v>
      </c>
      <c r="C231" s="118">
        <v>4600.01</v>
      </c>
      <c r="D231" s="118">
        <v>3801.66</v>
      </c>
      <c r="E231" s="73"/>
    </row>
    <row r="232" spans="2:5" x14ac:dyDescent="0.25">
      <c r="B232" s="117" t="s">
        <v>129</v>
      </c>
      <c r="C232" s="118">
        <v>32493</v>
      </c>
      <c r="D232" s="118">
        <v>26853.72</v>
      </c>
      <c r="E232" s="73"/>
    </row>
    <row r="233" spans="2:5" x14ac:dyDescent="0.25">
      <c r="B233" s="117" t="s">
        <v>119</v>
      </c>
      <c r="C233" s="118">
        <v>13845.01</v>
      </c>
      <c r="D233" s="118">
        <v>11442.16</v>
      </c>
      <c r="E233" s="73"/>
    </row>
    <row r="234" spans="2:5" x14ac:dyDescent="0.25">
      <c r="B234" s="117" t="s">
        <v>111</v>
      </c>
      <c r="C234" s="118">
        <v>10000.01</v>
      </c>
      <c r="D234" s="118">
        <v>8264.4699999999993</v>
      </c>
      <c r="E234" s="73"/>
    </row>
    <row r="235" spans="2:5" x14ac:dyDescent="0.25">
      <c r="B235" s="117" t="s">
        <v>137</v>
      </c>
      <c r="C235" s="118">
        <v>16000.01</v>
      </c>
      <c r="D235" s="118">
        <v>13223.15</v>
      </c>
      <c r="E235" s="73"/>
    </row>
    <row r="236" spans="2:5" x14ac:dyDescent="0.25">
      <c r="B236" s="117" t="s">
        <v>138</v>
      </c>
      <c r="C236" s="118">
        <v>30000</v>
      </c>
      <c r="D236" s="118">
        <v>24793.39</v>
      </c>
      <c r="E236" s="73"/>
    </row>
    <row r="237" spans="2:5" x14ac:dyDescent="0.25">
      <c r="B237" s="117" t="s">
        <v>121</v>
      </c>
      <c r="C237" s="118">
        <v>10388.01</v>
      </c>
      <c r="D237" s="118">
        <v>8585.1299999999992</v>
      </c>
      <c r="E237" s="73"/>
    </row>
    <row r="238" spans="2:5" x14ac:dyDescent="0.25">
      <c r="B238" s="117" t="s">
        <v>108</v>
      </c>
      <c r="C238" s="118">
        <v>13505</v>
      </c>
      <c r="D238" s="118">
        <v>11161.16</v>
      </c>
      <c r="E238" s="73"/>
    </row>
    <row r="239" spans="2:5" x14ac:dyDescent="0.25">
      <c r="B239" s="117" t="s">
        <v>109</v>
      </c>
      <c r="C239" s="118">
        <v>20978.91</v>
      </c>
      <c r="D239" s="118">
        <v>17337.939999999999</v>
      </c>
      <c r="E239" s="73"/>
    </row>
    <row r="240" spans="2:5" x14ac:dyDescent="0.25">
      <c r="B240" s="117" t="s">
        <v>109</v>
      </c>
      <c r="C240" s="118">
        <v>5913.51</v>
      </c>
      <c r="D240" s="118">
        <v>4887.2</v>
      </c>
      <c r="E240" s="73"/>
    </row>
    <row r="241" spans="2:5" x14ac:dyDescent="0.25">
      <c r="B241" s="117" t="s">
        <v>109</v>
      </c>
      <c r="C241" s="118">
        <v>30113.89</v>
      </c>
      <c r="D241" s="118">
        <v>24887.51</v>
      </c>
      <c r="E241" s="73"/>
    </row>
    <row r="242" spans="2:5" x14ac:dyDescent="0.25">
      <c r="B242" s="117" t="s">
        <v>121</v>
      </c>
      <c r="C242" s="118">
        <v>19626.009999999998</v>
      </c>
      <c r="D242" s="118">
        <v>16219.84</v>
      </c>
      <c r="E242" s="73"/>
    </row>
    <row r="243" spans="2:5" x14ac:dyDescent="0.25">
      <c r="B243" s="117" t="s">
        <v>111</v>
      </c>
      <c r="C243" s="118">
        <v>11700.01</v>
      </c>
      <c r="D243" s="118">
        <v>9669.43</v>
      </c>
      <c r="E243" s="73"/>
    </row>
    <row r="244" spans="2:5" x14ac:dyDescent="0.25">
      <c r="B244" s="117" t="s">
        <v>114</v>
      </c>
      <c r="C244" s="118">
        <v>15455</v>
      </c>
      <c r="D244" s="118">
        <v>12772.73</v>
      </c>
      <c r="E244" s="73"/>
    </row>
    <row r="245" spans="2:5" x14ac:dyDescent="0.25">
      <c r="B245" s="117" t="s">
        <v>108</v>
      </c>
      <c r="C245" s="118">
        <v>5515.01</v>
      </c>
      <c r="D245" s="118">
        <v>4557.8599999999997</v>
      </c>
      <c r="E245" s="73"/>
    </row>
    <row r="246" spans="2:5" x14ac:dyDescent="0.25">
      <c r="B246" s="117" t="s">
        <v>114</v>
      </c>
      <c r="C246" s="118">
        <v>8000.01</v>
      </c>
      <c r="D246" s="118">
        <v>6611.58</v>
      </c>
      <c r="E246" s="73"/>
    </row>
    <row r="247" spans="2:5" x14ac:dyDescent="0.25">
      <c r="B247" s="117" t="s">
        <v>114</v>
      </c>
      <c r="C247" s="118">
        <v>10000.01</v>
      </c>
      <c r="D247" s="118">
        <v>8264.4699999999993</v>
      </c>
      <c r="E247" s="73"/>
    </row>
    <row r="248" spans="2:5" x14ac:dyDescent="0.25">
      <c r="B248" s="117" t="s">
        <v>114</v>
      </c>
      <c r="C248" s="118">
        <v>8000.01</v>
      </c>
      <c r="D248" s="118">
        <v>6611.58</v>
      </c>
      <c r="E248" s="73"/>
    </row>
    <row r="249" spans="2:5" x14ac:dyDescent="0.25">
      <c r="B249" s="117" t="s">
        <v>114</v>
      </c>
      <c r="C249" s="118">
        <v>8000.01</v>
      </c>
      <c r="D249" s="118">
        <v>6611.58</v>
      </c>
      <c r="E249" s="73"/>
    </row>
    <row r="250" spans="2:5" x14ac:dyDescent="0.25">
      <c r="B250" s="117" t="s">
        <v>136</v>
      </c>
      <c r="C250" s="118">
        <v>13000.01</v>
      </c>
      <c r="D250" s="118">
        <v>10743.81</v>
      </c>
      <c r="E250" s="73"/>
    </row>
    <row r="251" spans="2:5" x14ac:dyDescent="0.25">
      <c r="B251" s="117" t="s">
        <v>116</v>
      </c>
      <c r="C251" s="118">
        <v>11900.01</v>
      </c>
      <c r="D251" s="118">
        <v>9834.7199999999993</v>
      </c>
      <c r="E251" s="73"/>
    </row>
    <row r="252" spans="2:5" x14ac:dyDescent="0.25">
      <c r="B252" s="117" t="s">
        <v>110</v>
      </c>
      <c r="C252" s="118">
        <v>15700</v>
      </c>
      <c r="D252" s="118">
        <v>12975.21</v>
      </c>
      <c r="E252" s="73"/>
    </row>
    <row r="253" spans="2:5" x14ac:dyDescent="0.25">
      <c r="B253" s="117" t="s">
        <v>136</v>
      </c>
      <c r="C253" s="118">
        <v>13070.01</v>
      </c>
      <c r="D253" s="118">
        <v>10801.66</v>
      </c>
      <c r="E253" s="73"/>
    </row>
    <row r="254" spans="2:5" x14ac:dyDescent="0.25">
      <c r="B254" s="117" t="s">
        <v>108</v>
      </c>
      <c r="C254" s="118">
        <v>15000.01</v>
      </c>
      <c r="D254" s="118">
        <v>12396.7</v>
      </c>
      <c r="E254" s="73"/>
    </row>
    <row r="255" spans="2:5" x14ac:dyDescent="0.25">
      <c r="B255" s="117" t="s">
        <v>114</v>
      </c>
      <c r="C255" s="118">
        <v>5450.01</v>
      </c>
      <c r="D255" s="118">
        <v>4504.1400000000003</v>
      </c>
      <c r="E255" s="73"/>
    </row>
    <row r="256" spans="2:5" x14ac:dyDescent="0.25">
      <c r="B256" s="117" t="s">
        <v>114</v>
      </c>
      <c r="C256" s="118">
        <v>8702.01</v>
      </c>
      <c r="D256" s="118">
        <v>7191.74</v>
      </c>
      <c r="E256" s="73"/>
    </row>
    <row r="257" spans="2:5" x14ac:dyDescent="0.25">
      <c r="B257" s="117" t="s">
        <v>114</v>
      </c>
      <c r="C257" s="118">
        <v>8000.01</v>
      </c>
      <c r="D257" s="118">
        <v>6611.58</v>
      </c>
      <c r="E257" s="73"/>
    </row>
    <row r="258" spans="2:5" x14ac:dyDescent="0.25">
      <c r="B258" s="117" t="s">
        <v>119</v>
      </c>
      <c r="C258" s="118">
        <v>16299</v>
      </c>
      <c r="D258" s="118">
        <v>13470.25</v>
      </c>
      <c r="E258" s="73"/>
    </row>
    <row r="259" spans="2:5" x14ac:dyDescent="0.25">
      <c r="B259" s="117" t="s">
        <v>114</v>
      </c>
      <c r="C259" s="118">
        <v>4975.01</v>
      </c>
      <c r="D259" s="118">
        <v>4111.58</v>
      </c>
      <c r="E259" s="73"/>
    </row>
    <row r="260" spans="2:5" x14ac:dyDescent="0.25">
      <c r="B260" s="117" t="s">
        <v>119</v>
      </c>
      <c r="C260" s="118">
        <v>14599</v>
      </c>
      <c r="D260" s="118">
        <v>12065.29</v>
      </c>
      <c r="E260" s="73"/>
    </row>
    <row r="261" spans="2:5" x14ac:dyDescent="0.25">
      <c r="B261" s="117" t="s">
        <v>121</v>
      </c>
      <c r="C261" s="118">
        <v>19092.009999999998</v>
      </c>
      <c r="D261" s="118">
        <v>15778.52</v>
      </c>
      <c r="E261" s="73"/>
    </row>
    <row r="262" spans="2:5" x14ac:dyDescent="0.25">
      <c r="B262" s="117" t="s">
        <v>109</v>
      </c>
      <c r="C262" s="118">
        <v>10327.469999999999</v>
      </c>
      <c r="D262" s="118">
        <v>8535.1</v>
      </c>
      <c r="E262" s="73"/>
    </row>
    <row r="263" spans="2:5" x14ac:dyDescent="0.25">
      <c r="B263" s="117" t="s">
        <v>109</v>
      </c>
      <c r="C263" s="118">
        <v>3397.98</v>
      </c>
      <c r="D263" s="118">
        <v>2808.25</v>
      </c>
      <c r="E263" s="73"/>
    </row>
    <row r="264" spans="2:5" x14ac:dyDescent="0.25">
      <c r="B264" s="117" t="s">
        <v>113</v>
      </c>
      <c r="C264" s="118">
        <v>13400.01</v>
      </c>
      <c r="D264" s="118">
        <v>11074.39</v>
      </c>
      <c r="E264" s="73"/>
    </row>
    <row r="265" spans="2:5" x14ac:dyDescent="0.25">
      <c r="B265" s="117" t="s">
        <v>110</v>
      </c>
      <c r="C265" s="118">
        <v>31650.01</v>
      </c>
      <c r="D265" s="118">
        <v>26157.03</v>
      </c>
      <c r="E265" s="73"/>
    </row>
    <row r="266" spans="2:5" x14ac:dyDescent="0.25">
      <c r="B266" s="117" t="s">
        <v>119</v>
      </c>
      <c r="C266" s="118">
        <v>5000.01</v>
      </c>
      <c r="D266" s="118">
        <v>4132.24</v>
      </c>
      <c r="E266" s="73"/>
    </row>
    <row r="267" spans="2:5" x14ac:dyDescent="0.25">
      <c r="B267" s="117" t="s">
        <v>139</v>
      </c>
      <c r="C267" s="118">
        <v>5000</v>
      </c>
      <c r="D267" s="118">
        <v>4132.2299999999996</v>
      </c>
      <c r="E267" s="73"/>
    </row>
    <row r="268" spans="2:5" x14ac:dyDescent="0.25">
      <c r="B268" s="117" t="s">
        <v>113</v>
      </c>
      <c r="C268" s="118">
        <v>14200</v>
      </c>
      <c r="D268" s="118">
        <v>11735.54</v>
      </c>
      <c r="E268" s="73"/>
    </row>
    <row r="269" spans="2:5" x14ac:dyDescent="0.25">
      <c r="B269" s="117" t="s">
        <v>110</v>
      </c>
      <c r="C269" s="118">
        <v>16000.01</v>
      </c>
      <c r="D269" s="118">
        <v>13223.15</v>
      </c>
      <c r="E269" s="73"/>
    </row>
    <row r="270" spans="2:5" x14ac:dyDescent="0.25">
      <c r="B270" s="117" t="s">
        <v>115</v>
      </c>
      <c r="C270" s="118">
        <v>5500.01</v>
      </c>
      <c r="D270" s="118">
        <v>4545.46</v>
      </c>
      <c r="E270" s="73"/>
    </row>
    <row r="271" spans="2:5" x14ac:dyDescent="0.25">
      <c r="B271" s="117" t="s">
        <v>113</v>
      </c>
      <c r="C271" s="118">
        <v>13000.01</v>
      </c>
      <c r="D271" s="118">
        <v>10743.81</v>
      </c>
      <c r="E271" s="73"/>
    </row>
    <row r="272" spans="2:5" x14ac:dyDescent="0.25">
      <c r="B272" s="117" t="s">
        <v>113</v>
      </c>
      <c r="C272" s="118">
        <v>18000.009999999998</v>
      </c>
      <c r="D272" s="118">
        <v>14876.04</v>
      </c>
      <c r="E272" s="73"/>
    </row>
    <row r="273" spans="2:5" x14ac:dyDescent="0.25">
      <c r="B273" s="117" t="s">
        <v>138</v>
      </c>
      <c r="C273" s="118">
        <v>9000</v>
      </c>
      <c r="D273" s="118">
        <v>7438.02</v>
      </c>
      <c r="E273" s="73"/>
    </row>
    <row r="274" spans="2:5" x14ac:dyDescent="0.25">
      <c r="B274" s="117" t="s">
        <v>109</v>
      </c>
      <c r="C274" s="118">
        <v>56275.24</v>
      </c>
      <c r="D274" s="118">
        <v>46508.46</v>
      </c>
      <c r="E274" s="73"/>
    </row>
    <row r="275" spans="2:5" x14ac:dyDescent="0.25">
      <c r="B275" s="117" t="s">
        <v>109</v>
      </c>
      <c r="C275" s="118">
        <v>41206.15</v>
      </c>
      <c r="D275" s="118">
        <v>34054.67</v>
      </c>
      <c r="E275" s="73"/>
    </row>
    <row r="276" spans="2:5" x14ac:dyDescent="0.25">
      <c r="B276" s="117" t="s">
        <v>108</v>
      </c>
      <c r="C276" s="118">
        <v>3561.01</v>
      </c>
      <c r="D276" s="118">
        <v>2942.98</v>
      </c>
      <c r="E276" s="73"/>
    </row>
    <row r="277" spans="2:5" x14ac:dyDescent="0.25">
      <c r="B277" s="117" t="s">
        <v>108</v>
      </c>
      <c r="C277" s="118">
        <v>30396.01</v>
      </c>
      <c r="D277" s="118">
        <v>25120.67</v>
      </c>
      <c r="E277" s="73"/>
    </row>
    <row r="278" spans="2:5" x14ac:dyDescent="0.25">
      <c r="B278" s="117" t="s">
        <v>114</v>
      </c>
      <c r="C278" s="118">
        <v>1100.01</v>
      </c>
      <c r="D278" s="118">
        <v>909.1</v>
      </c>
      <c r="E278" s="73"/>
    </row>
    <row r="279" spans="2:5" x14ac:dyDescent="0.25">
      <c r="B279" s="117" t="s">
        <v>114</v>
      </c>
      <c r="C279" s="118">
        <v>5451</v>
      </c>
      <c r="D279" s="118">
        <v>4504.96</v>
      </c>
      <c r="E279" s="73"/>
    </row>
    <row r="280" spans="2:5" x14ac:dyDescent="0.25">
      <c r="B280" s="117" t="s">
        <v>114</v>
      </c>
      <c r="C280" s="118">
        <v>12000.01</v>
      </c>
      <c r="D280" s="118">
        <v>9917.36</v>
      </c>
      <c r="E280" s="73"/>
    </row>
    <row r="281" spans="2:5" x14ac:dyDescent="0.25">
      <c r="B281" s="117" t="s">
        <v>114</v>
      </c>
      <c r="C281" s="118">
        <v>10000.01</v>
      </c>
      <c r="D281" s="118">
        <v>8264.4699999999993</v>
      </c>
      <c r="E281" s="73"/>
    </row>
    <row r="282" spans="2:5" x14ac:dyDescent="0.25">
      <c r="B282" s="117" t="s">
        <v>109</v>
      </c>
      <c r="C282" s="118">
        <v>9252.93</v>
      </c>
      <c r="D282" s="118">
        <v>7647.05</v>
      </c>
      <c r="E282" s="73"/>
    </row>
    <row r="283" spans="2:5" x14ac:dyDescent="0.25">
      <c r="B283" s="117" t="s">
        <v>109</v>
      </c>
      <c r="C283" s="118">
        <v>18715.939999999999</v>
      </c>
      <c r="D283" s="118">
        <v>15467.72</v>
      </c>
      <c r="E283" s="73"/>
    </row>
    <row r="284" spans="2:5" x14ac:dyDescent="0.25">
      <c r="B284" s="117" t="s">
        <v>109</v>
      </c>
      <c r="C284" s="118">
        <v>8111.19</v>
      </c>
      <c r="D284" s="118">
        <v>6703.46</v>
      </c>
      <c r="E284" s="73"/>
    </row>
    <row r="285" spans="2:5" x14ac:dyDescent="0.25">
      <c r="B285" s="117" t="s">
        <v>126</v>
      </c>
      <c r="C285" s="118">
        <v>11774.95</v>
      </c>
      <c r="D285" s="118">
        <v>9731.36</v>
      </c>
      <c r="E285" s="73"/>
    </row>
    <row r="286" spans="2:5" x14ac:dyDescent="0.25">
      <c r="B286" s="117" t="s">
        <v>126</v>
      </c>
      <c r="C286" s="118">
        <v>8000.01</v>
      </c>
      <c r="D286" s="118">
        <v>6611.58</v>
      </c>
      <c r="E286" s="73"/>
    </row>
    <row r="287" spans="2:5" x14ac:dyDescent="0.25">
      <c r="B287" s="117" t="s">
        <v>116</v>
      </c>
      <c r="C287" s="118">
        <v>9700</v>
      </c>
      <c r="D287" s="118">
        <v>8016.53</v>
      </c>
      <c r="E287" s="73"/>
    </row>
    <row r="288" spans="2:5" x14ac:dyDescent="0.25">
      <c r="B288" s="117" t="s">
        <v>116</v>
      </c>
      <c r="C288" s="118">
        <v>7400.01</v>
      </c>
      <c r="D288" s="118">
        <v>6115.71</v>
      </c>
      <c r="E288" s="73"/>
    </row>
    <row r="289" spans="2:5" x14ac:dyDescent="0.25">
      <c r="B289" s="117" t="s">
        <v>116</v>
      </c>
      <c r="C289" s="118">
        <v>32000.01</v>
      </c>
      <c r="D289" s="118">
        <v>26446.29</v>
      </c>
      <c r="E289" s="73"/>
    </row>
    <row r="290" spans="2:5" x14ac:dyDescent="0.25">
      <c r="B290" s="117" t="s">
        <v>116</v>
      </c>
      <c r="C290" s="118">
        <v>25000</v>
      </c>
      <c r="D290" s="118">
        <v>20661.16</v>
      </c>
      <c r="E290" s="73"/>
    </row>
    <row r="291" spans="2:5" x14ac:dyDescent="0.25">
      <c r="B291" s="117" t="s">
        <v>116</v>
      </c>
      <c r="C291" s="118">
        <v>11000</v>
      </c>
      <c r="D291" s="118">
        <v>9090.91</v>
      </c>
      <c r="E291" s="73"/>
    </row>
    <row r="292" spans="2:5" x14ac:dyDescent="0.25">
      <c r="B292" s="117" t="s">
        <v>116</v>
      </c>
      <c r="C292" s="118">
        <v>32300.01</v>
      </c>
      <c r="D292" s="118">
        <v>26694.22</v>
      </c>
      <c r="E292" s="73"/>
    </row>
    <row r="293" spans="2:5" x14ac:dyDescent="0.25">
      <c r="B293" s="117" t="s">
        <v>116</v>
      </c>
      <c r="C293" s="118">
        <v>8200</v>
      </c>
      <c r="D293" s="118">
        <v>6776.86</v>
      </c>
      <c r="E293" s="73"/>
    </row>
    <row r="294" spans="2:5" x14ac:dyDescent="0.25">
      <c r="B294" s="117" t="s">
        <v>136</v>
      </c>
      <c r="C294" s="118">
        <v>7000.01</v>
      </c>
      <c r="D294" s="118">
        <v>5785.13</v>
      </c>
      <c r="E294" s="73"/>
    </row>
    <row r="295" spans="2:5" x14ac:dyDescent="0.25">
      <c r="B295" s="117" t="s">
        <v>140</v>
      </c>
      <c r="C295" s="118">
        <v>18000.009999999998</v>
      </c>
      <c r="D295" s="118">
        <v>14876.04</v>
      </c>
      <c r="E295" s="73"/>
    </row>
    <row r="296" spans="2:5" x14ac:dyDescent="0.25">
      <c r="B296" s="117" t="s">
        <v>141</v>
      </c>
      <c r="C296" s="118">
        <v>6780</v>
      </c>
      <c r="D296" s="118">
        <v>5603.31</v>
      </c>
      <c r="E296" s="73"/>
    </row>
    <row r="297" spans="2:5" x14ac:dyDescent="0.25">
      <c r="B297" s="117" t="s">
        <v>116</v>
      </c>
      <c r="C297" s="118">
        <v>18000.009999999998</v>
      </c>
      <c r="D297" s="118">
        <v>14876.04</v>
      </c>
      <c r="E297" s="73"/>
    </row>
    <row r="298" spans="2:5" x14ac:dyDescent="0.25">
      <c r="B298" s="117" t="s">
        <v>116</v>
      </c>
      <c r="C298" s="118">
        <v>11100.01</v>
      </c>
      <c r="D298" s="118">
        <v>9173.56</v>
      </c>
      <c r="E298" s="73"/>
    </row>
    <row r="299" spans="2:5" x14ac:dyDescent="0.25">
      <c r="B299" s="117" t="s">
        <v>109</v>
      </c>
      <c r="C299" s="118">
        <v>9588.26</v>
      </c>
      <c r="D299" s="118">
        <v>7924.18</v>
      </c>
      <c r="E299" s="73"/>
    </row>
    <row r="300" spans="2:5" x14ac:dyDescent="0.25">
      <c r="B300" s="117" t="s">
        <v>112</v>
      </c>
      <c r="C300" s="118">
        <v>3822</v>
      </c>
      <c r="D300" s="118">
        <v>3158.68</v>
      </c>
      <c r="E300" s="73"/>
    </row>
    <row r="301" spans="2:5" x14ac:dyDescent="0.25">
      <c r="B301" s="117" t="s">
        <v>126</v>
      </c>
      <c r="C301" s="118">
        <v>2700.01</v>
      </c>
      <c r="D301" s="118">
        <v>2231.41</v>
      </c>
      <c r="E301" s="73"/>
    </row>
    <row r="302" spans="2:5" x14ac:dyDescent="0.25">
      <c r="B302" s="117" t="s">
        <v>113</v>
      </c>
      <c r="C302" s="118">
        <v>10000.01</v>
      </c>
      <c r="D302" s="118">
        <v>8264.4699999999993</v>
      </c>
      <c r="E302" s="73"/>
    </row>
    <row r="303" spans="2:5" x14ac:dyDescent="0.25">
      <c r="B303" s="117" t="s">
        <v>113</v>
      </c>
      <c r="C303" s="118">
        <v>14000</v>
      </c>
      <c r="D303" s="118">
        <v>11570.25</v>
      </c>
      <c r="E303" s="73"/>
    </row>
    <row r="304" spans="2:5" x14ac:dyDescent="0.25">
      <c r="B304" s="117" t="s">
        <v>110</v>
      </c>
      <c r="C304" s="118">
        <v>20000.009999999998</v>
      </c>
      <c r="D304" s="118">
        <v>16528.93</v>
      </c>
      <c r="E304" s="73"/>
    </row>
    <row r="305" spans="2:5" x14ac:dyDescent="0.25">
      <c r="B305" s="117" t="s">
        <v>110</v>
      </c>
      <c r="C305" s="118">
        <v>15000.01</v>
      </c>
      <c r="D305" s="118">
        <v>12396.7</v>
      </c>
      <c r="E305" s="73"/>
    </row>
    <row r="306" spans="2:5" x14ac:dyDescent="0.25">
      <c r="B306" s="117" t="s">
        <v>110</v>
      </c>
      <c r="C306" s="118">
        <v>11400</v>
      </c>
      <c r="D306" s="118">
        <v>9421.49</v>
      </c>
      <c r="E306" s="73"/>
    </row>
    <row r="307" spans="2:5" x14ac:dyDescent="0.25">
      <c r="B307" s="117" t="s">
        <v>110</v>
      </c>
      <c r="C307" s="118">
        <v>14300.01</v>
      </c>
      <c r="D307" s="118">
        <v>11818.19</v>
      </c>
      <c r="E307" s="73"/>
    </row>
    <row r="308" spans="2:5" x14ac:dyDescent="0.25">
      <c r="B308" s="117" t="s">
        <v>121</v>
      </c>
      <c r="C308" s="118">
        <v>7497</v>
      </c>
      <c r="D308" s="118">
        <v>6195.87</v>
      </c>
      <c r="E308" s="73"/>
    </row>
    <row r="309" spans="2:5" x14ac:dyDescent="0.25">
      <c r="B309" s="117" t="s">
        <v>121</v>
      </c>
      <c r="C309" s="118">
        <v>11199.01</v>
      </c>
      <c r="D309" s="118">
        <v>9255.3799999999992</v>
      </c>
      <c r="E309" s="73"/>
    </row>
    <row r="310" spans="2:5" x14ac:dyDescent="0.25">
      <c r="B310" s="117" t="s">
        <v>110</v>
      </c>
      <c r="C310" s="118">
        <v>16150</v>
      </c>
      <c r="D310" s="118">
        <v>13347.11</v>
      </c>
      <c r="E310" s="73"/>
    </row>
    <row r="311" spans="2:5" x14ac:dyDescent="0.25">
      <c r="B311" s="117" t="s">
        <v>119</v>
      </c>
      <c r="C311" s="118">
        <v>22056</v>
      </c>
      <c r="D311" s="118">
        <v>18228.099999999999</v>
      </c>
      <c r="E311" s="73"/>
    </row>
    <row r="312" spans="2:5" x14ac:dyDescent="0.25">
      <c r="B312" s="117" t="s">
        <v>119</v>
      </c>
      <c r="C312" s="118">
        <v>8000.01</v>
      </c>
      <c r="D312" s="118">
        <v>6611.58</v>
      </c>
      <c r="E312" s="73"/>
    </row>
    <row r="313" spans="2:5" x14ac:dyDescent="0.25">
      <c r="B313" s="117" t="s">
        <v>119</v>
      </c>
      <c r="C313" s="118">
        <v>14000</v>
      </c>
      <c r="D313" s="118">
        <v>11570.25</v>
      </c>
      <c r="E313" s="73"/>
    </row>
    <row r="314" spans="2:5" x14ac:dyDescent="0.25">
      <c r="B314" s="117" t="s">
        <v>119</v>
      </c>
      <c r="C314" s="118">
        <v>12000.01</v>
      </c>
      <c r="D314" s="118">
        <v>9917.36</v>
      </c>
      <c r="E314" s="73"/>
    </row>
    <row r="315" spans="2:5" x14ac:dyDescent="0.25">
      <c r="B315" s="117" t="s">
        <v>123</v>
      </c>
      <c r="C315" s="118">
        <v>25000</v>
      </c>
      <c r="D315" s="118">
        <v>20661.16</v>
      </c>
      <c r="E315" s="73"/>
    </row>
    <row r="316" spans="2:5" x14ac:dyDescent="0.25">
      <c r="B316" s="117" t="s">
        <v>114</v>
      </c>
      <c r="C316" s="118">
        <v>1100.01</v>
      </c>
      <c r="D316" s="118">
        <v>909.1</v>
      </c>
      <c r="E316" s="73"/>
    </row>
    <row r="317" spans="2:5" x14ac:dyDescent="0.25">
      <c r="B317" s="117" t="s">
        <v>114</v>
      </c>
      <c r="C317" s="118">
        <v>1100.01</v>
      </c>
      <c r="D317" s="118">
        <v>909.1</v>
      </c>
      <c r="E317" s="73"/>
    </row>
    <row r="318" spans="2:5" x14ac:dyDescent="0.25">
      <c r="B318" s="117" t="s">
        <v>114</v>
      </c>
      <c r="C318" s="118">
        <v>18000.009999999998</v>
      </c>
      <c r="D318" s="118">
        <v>14876.04</v>
      </c>
      <c r="E318" s="73"/>
    </row>
    <row r="319" spans="2:5" x14ac:dyDescent="0.25">
      <c r="B319" s="117" t="s">
        <v>114</v>
      </c>
      <c r="C319" s="118">
        <v>14000</v>
      </c>
      <c r="D319" s="118">
        <v>11570.25</v>
      </c>
      <c r="E319" s="73"/>
    </row>
    <row r="320" spans="2:5" x14ac:dyDescent="0.25">
      <c r="B320" s="117" t="s">
        <v>114</v>
      </c>
      <c r="C320" s="118">
        <v>9800.01</v>
      </c>
      <c r="D320" s="118">
        <v>8099.18</v>
      </c>
      <c r="E320" s="73"/>
    </row>
    <row r="321" spans="2:5" x14ac:dyDescent="0.25">
      <c r="B321" s="117" t="s">
        <v>114</v>
      </c>
      <c r="C321" s="118">
        <v>1951</v>
      </c>
      <c r="D321" s="118">
        <v>1612.4</v>
      </c>
      <c r="E321" s="73"/>
    </row>
    <row r="322" spans="2:5" x14ac:dyDescent="0.25">
      <c r="B322" s="117" t="s">
        <v>114</v>
      </c>
      <c r="C322" s="118">
        <v>4942</v>
      </c>
      <c r="D322" s="118">
        <v>4084.3</v>
      </c>
      <c r="E322" s="73"/>
    </row>
    <row r="323" spans="2:5" x14ac:dyDescent="0.25">
      <c r="B323" s="117" t="s">
        <v>114</v>
      </c>
      <c r="C323" s="118">
        <v>27000</v>
      </c>
      <c r="D323" s="118">
        <v>22314.05</v>
      </c>
      <c r="E323" s="73"/>
    </row>
    <row r="324" spans="2:5" x14ac:dyDescent="0.25">
      <c r="B324" s="117" t="s">
        <v>114</v>
      </c>
      <c r="C324" s="118">
        <v>8000.01</v>
      </c>
      <c r="D324" s="118">
        <v>6611.58</v>
      </c>
      <c r="E324" s="73"/>
    </row>
    <row r="325" spans="2:5" x14ac:dyDescent="0.25">
      <c r="B325" s="117" t="s">
        <v>110</v>
      </c>
      <c r="C325" s="118">
        <v>15000.01</v>
      </c>
      <c r="D325" s="118">
        <v>12396.7</v>
      </c>
      <c r="E325" s="73"/>
    </row>
    <row r="326" spans="2:5" x14ac:dyDescent="0.25">
      <c r="B326" s="117" t="s">
        <v>119</v>
      </c>
      <c r="C326" s="118">
        <v>23894</v>
      </c>
      <c r="D326" s="118">
        <v>19747.11</v>
      </c>
      <c r="E326" s="73"/>
    </row>
    <row r="327" spans="2:5" x14ac:dyDescent="0.25">
      <c r="B327" s="117" t="s">
        <v>142</v>
      </c>
      <c r="C327" s="118">
        <v>10000.01</v>
      </c>
      <c r="D327" s="118">
        <v>8264.4699999999993</v>
      </c>
      <c r="E327" s="73"/>
    </row>
    <row r="328" spans="2:5" x14ac:dyDescent="0.25">
      <c r="B328" s="117" t="s">
        <v>114</v>
      </c>
      <c r="C328" s="118">
        <v>3600</v>
      </c>
      <c r="D328" s="118">
        <v>2975.21</v>
      </c>
      <c r="E328" s="73"/>
    </row>
    <row r="329" spans="2:5" x14ac:dyDescent="0.25">
      <c r="B329" s="117" t="s">
        <v>112</v>
      </c>
      <c r="C329" s="118">
        <v>15034.01</v>
      </c>
      <c r="D329" s="118">
        <v>12424.8</v>
      </c>
      <c r="E329" s="73"/>
    </row>
    <row r="330" spans="2:5" x14ac:dyDescent="0.25">
      <c r="B330" s="117" t="s">
        <v>138</v>
      </c>
      <c r="C330" s="118">
        <v>10385.01</v>
      </c>
      <c r="D330" s="118">
        <v>8582.65</v>
      </c>
      <c r="E330" s="73"/>
    </row>
    <row r="331" spans="2:5" x14ac:dyDescent="0.25">
      <c r="B331" s="117" t="s">
        <v>109</v>
      </c>
      <c r="C331" s="118">
        <v>5399.37</v>
      </c>
      <c r="D331" s="118">
        <v>4462.29</v>
      </c>
      <c r="E331" s="73"/>
    </row>
    <row r="332" spans="2:5" x14ac:dyDescent="0.25">
      <c r="B332" s="117" t="s">
        <v>109</v>
      </c>
      <c r="C332" s="118">
        <v>12822.07</v>
      </c>
      <c r="D332" s="118">
        <v>10596.75</v>
      </c>
      <c r="E332" s="73"/>
    </row>
    <row r="333" spans="2:5" x14ac:dyDescent="0.25">
      <c r="B333" s="117" t="s">
        <v>109</v>
      </c>
      <c r="C333" s="118">
        <v>12227.68</v>
      </c>
      <c r="D333" s="118">
        <v>10105.52</v>
      </c>
      <c r="E333" s="73"/>
    </row>
    <row r="334" spans="2:5" x14ac:dyDescent="0.25">
      <c r="B334" s="117" t="s">
        <v>121</v>
      </c>
      <c r="C334" s="118">
        <v>11442</v>
      </c>
      <c r="D334" s="118">
        <v>9456.2000000000007</v>
      </c>
      <c r="E334" s="73"/>
    </row>
    <row r="335" spans="2:5" x14ac:dyDescent="0.25">
      <c r="B335" s="117" t="s">
        <v>130</v>
      </c>
      <c r="C335" s="118">
        <v>10100</v>
      </c>
      <c r="D335" s="118">
        <v>8347.11</v>
      </c>
      <c r="E335" s="73"/>
    </row>
    <row r="336" spans="2:5" x14ac:dyDescent="0.25">
      <c r="B336" s="117" t="s">
        <v>114</v>
      </c>
      <c r="C336" s="118">
        <v>-8564</v>
      </c>
      <c r="D336" s="118">
        <v>-7077.69</v>
      </c>
      <c r="E336" s="73"/>
    </row>
    <row r="337" spans="2:5" x14ac:dyDescent="0.25">
      <c r="B337" s="117" t="s">
        <v>109</v>
      </c>
      <c r="C337" s="118">
        <v>-6724.61</v>
      </c>
      <c r="D337" s="118">
        <v>-5557.53</v>
      </c>
      <c r="E337" s="73"/>
    </row>
    <row r="338" spans="2:5" x14ac:dyDescent="0.25">
      <c r="B338" s="117" t="s">
        <v>132</v>
      </c>
      <c r="C338" s="118">
        <v>-21000</v>
      </c>
      <c r="D338" s="118">
        <v>-17355.37</v>
      </c>
      <c r="E338" s="73"/>
    </row>
    <row r="339" spans="2:5" x14ac:dyDescent="0.25">
      <c r="B339" s="117" t="s">
        <v>109</v>
      </c>
      <c r="C339" s="117">
        <v>-68387.990000000005</v>
      </c>
      <c r="D339" s="117">
        <v>-56519</v>
      </c>
      <c r="E339" s="73"/>
    </row>
    <row r="340" spans="2:5" x14ac:dyDescent="0.25">
      <c r="B340" s="117" t="s">
        <v>114</v>
      </c>
      <c r="C340" s="117">
        <v>-4975.01</v>
      </c>
      <c r="D340" s="117">
        <v>-4111.58</v>
      </c>
      <c r="E340" s="73"/>
    </row>
    <row r="341" spans="2:5" x14ac:dyDescent="0.25">
      <c r="B341" s="117" t="s">
        <v>109</v>
      </c>
      <c r="C341" s="117">
        <v>-15781</v>
      </c>
      <c r="D341" s="117">
        <v>-13042.15</v>
      </c>
      <c r="E341" s="73"/>
    </row>
    <row r="342" spans="2:5" x14ac:dyDescent="0.25">
      <c r="B342" s="117" t="s">
        <v>114</v>
      </c>
      <c r="C342" s="117">
        <v>-10000.01</v>
      </c>
      <c r="D342" s="117">
        <v>-8264.4699999999993</v>
      </c>
      <c r="E342" s="73"/>
    </row>
    <row r="343" spans="2:5" x14ac:dyDescent="0.25">
      <c r="B343" s="117" t="s">
        <v>143</v>
      </c>
      <c r="C343" s="117">
        <v>15000</v>
      </c>
      <c r="D343" s="117">
        <v>12396.69</v>
      </c>
      <c r="E343" s="73"/>
    </row>
    <row r="344" spans="2:5" x14ac:dyDescent="0.25">
      <c r="B344" s="117" t="s">
        <v>109</v>
      </c>
      <c r="C344" s="117">
        <v>29020.95</v>
      </c>
      <c r="D344" s="117">
        <v>23984.26</v>
      </c>
      <c r="E344" s="73"/>
    </row>
    <row r="345" spans="2:5" x14ac:dyDescent="0.25">
      <c r="B345" s="117" t="s">
        <v>109</v>
      </c>
      <c r="C345" s="117">
        <v>8111.19</v>
      </c>
      <c r="D345" s="117">
        <v>6703.46</v>
      </c>
      <c r="E345" s="73"/>
    </row>
    <row r="346" spans="2:5" x14ac:dyDescent="0.25">
      <c r="B346" s="117" t="s">
        <v>109</v>
      </c>
      <c r="C346" s="117">
        <v>6521.19</v>
      </c>
      <c r="D346" s="117">
        <v>5389.41</v>
      </c>
      <c r="E346" s="73"/>
    </row>
    <row r="347" spans="2:5" x14ac:dyDescent="0.25">
      <c r="B347" s="117" t="s">
        <v>121</v>
      </c>
      <c r="C347" s="117">
        <v>10514</v>
      </c>
      <c r="D347" s="117">
        <v>8689.26</v>
      </c>
      <c r="E347" s="73"/>
    </row>
    <row r="348" spans="2:5" x14ac:dyDescent="0.25">
      <c r="B348" s="117" t="s">
        <v>121</v>
      </c>
      <c r="C348" s="117">
        <v>28862.01</v>
      </c>
      <c r="D348" s="117">
        <v>23852.9</v>
      </c>
      <c r="E348" s="73"/>
    </row>
    <row r="349" spans="2:5" x14ac:dyDescent="0.25">
      <c r="B349" s="117" t="s">
        <v>112</v>
      </c>
      <c r="C349" s="117">
        <v>14400</v>
      </c>
      <c r="D349" s="117">
        <v>11900.83</v>
      </c>
      <c r="E349" s="73"/>
    </row>
    <row r="350" spans="2:5" x14ac:dyDescent="0.25">
      <c r="B350" s="117" t="s">
        <v>119</v>
      </c>
      <c r="C350" s="117">
        <v>7418</v>
      </c>
      <c r="D350" s="117">
        <v>6130.58</v>
      </c>
      <c r="E350" s="73"/>
    </row>
    <row r="351" spans="2:5" x14ac:dyDescent="0.25">
      <c r="B351" s="117" t="s">
        <v>119</v>
      </c>
      <c r="C351" s="117">
        <v>13500.01</v>
      </c>
      <c r="D351" s="117">
        <v>11157.03</v>
      </c>
      <c r="E351" s="73"/>
    </row>
    <row r="352" spans="2:5" x14ac:dyDescent="0.25">
      <c r="B352" s="117" t="s">
        <v>126</v>
      </c>
      <c r="C352" s="117">
        <v>11200</v>
      </c>
      <c r="D352" s="117">
        <v>9256.2000000000007</v>
      </c>
      <c r="E352" s="73"/>
    </row>
    <row r="353" spans="2:5" x14ac:dyDescent="0.25">
      <c r="B353" s="117" t="s">
        <v>119</v>
      </c>
      <c r="C353" s="117">
        <v>17546</v>
      </c>
      <c r="D353" s="117">
        <v>14500.83</v>
      </c>
      <c r="E353" s="73"/>
    </row>
    <row r="354" spans="2:5" x14ac:dyDescent="0.25">
      <c r="B354" s="117" t="s">
        <v>112</v>
      </c>
      <c r="C354" s="117">
        <v>2528</v>
      </c>
      <c r="D354" s="117">
        <v>2089.2600000000002</v>
      </c>
      <c r="E354" s="73"/>
    </row>
    <row r="355" spans="2:5" x14ac:dyDescent="0.25">
      <c r="B355" s="117" t="s">
        <v>112</v>
      </c>
      <c r="C355" s="117">
        <v>18263</v>
      </c>
      <c r="D355" s="117">
        <v>15093.39</v>
      </c>
      <c r="E355" s="73"/>
    </row>
    <row r="356" spans="2:5" x14ac:dyDescent="0.25">
      <c r="B356" s="117" t="s">
        <v>123</v>
      </c>
      <c r="C356" s="117">
        <v>22000</v>
      </c>
      <c r="D356" s="117">
        <v>18181.82</v>
      </c>
      <c r="E356" s="73"/>
    </row>
    <row r="357" spans="2:5" x14ac:dyDescent="0.25">
      <c r="B357" s="117" t="s">
        <v>110</v>
      </c>
      <c r="C357" s="117">
        <v>16000.01</v>
      </c>
      <c r="D357" s="117">
        <v>13223.15</v>
      </c>
      <c r="E357" s="73"/>
    </row>
    <row r="358" spans="2:5" x14ac:dyDescent="0.25">
      <c r="B358" s="117" t="s">
        <v>109</v>
      </c>
      <c r="C358" s="117">
        <v>5528.97</v>
      </c>
      <c r="D358" s="117">
        <v>4569.3999999999996</v>
      </c>
      <c r="E358" s="73"/>
    </row>
    <row r="359" spans="2:5" x14ac:dyDescent="0.25">
      <c r="B359" s="117" t="s">
        <v>113</v>
      </c>
      <c r="C359" s="117">
        <v>16000.01</v>
      </c>
      <c r="D359" s="117">
        <v>13223.15</v>
      </c>
      <c r="E359" s="73"/>
    </row>
    <row r="360" spans="2:5" x14ac:dyDescent="0.25">
      <c r="B360" s="117" t="s">
        <v>113</v>
      </c>
      <c r="C360" s="117">
        <v>16000.01</v>
      </c>
      <c r="D360" s="117">
        <v>13223.15</v>
      </c>
      <c r="E360" s="73"/>
    </row>
    <row r="361" spans="2:5" x14ac:dyDescent="0.25">
      <c r="B361" s="117" t="s">
        <v>121</v>
      </c>
      <c r="C361" s="117">
        <v>19729</v>
      </c>
      <c r="D361" s="117">
        <v>16304.96</v>
      </c>
      <c r="E361" s="73"/>
    </row>
    <row r="362" spans="2:5" x14ac:dyDescent="0.25">
      <c r="B362" s="117" t="s">
        <v>121</v>
      </c>
      <c r="C362" s="117">
        <v>18337.009999999998</v>
      </c>
      <c r="D362" s="117">
        <v>15154.55</v>
      </c>
      <c r="E362" s="73"/>
    </row>
    <row r="363" spans="2:5" x14ac:dyDescent="0.25">
      <c r="B363" s="117" t="s">
        <v>109</v>
      </c>
      <c r="C363" s="117">
        <v>8111.19</v>
      </c>
      <c r="D363" s="117">
        <v>6703.46</v>
      </c>
      <c r="E363" s="73"/>
    </row>
    <row r="364" spans="2:5" x14ac:dyDescent="0.25">
      <c r="B364" s="117" t="s">
        <v>119</v>
      </c>
      <c r="C364" s="117">
        <v>16116</v>
      </c>
      <c r="D364" s="117">
        <v>13319.01</v>
      </c>
      <c r="E364" s="73"/>
    </row>
    <row r="365" spans="2:5" x14ac:dyDescent="0.25">
      <c r="B365" s="117" t="s">
        <v>123</v>
      </c>
      <c r="C365" s="117">
        <v>8500.01</v>
      </c>
      <c r="D365" s="117">
        <v>7024.8</v>
      </c>
      <c r="E365" s="73"/>
    </row>
    <row r="366" spans="2:5" x14ac:dyDescent="0.25">
      <c r="B366" s="117" t="s">
        <v>126</v>
      </c>
      <c r="C366" s="117">
        <v>12990.12</v>
      </c>
      <c r="D366" s="117">
        <v>10735.64</v>
      </c>
      <c r="E366" s="73"/>
    </row>
    <row r="367" spans="2:5" x14ac:dyDescent="0.25">
      <c r="B367" s="117" t="s">
        <v>114</v>
      </c>
      <c r="C367" s="117">
        <v>5451</v>
      </c>
      <c r="D367" s="117">
        <v>4504.96</v>
      </c>
      <c r="E367" s="73"/>
    </row>
    <row r="368" spans="2:5" x14ac:dyDescent="0.25">
      <c r="B368" s="117" t="s">
        <v>114</v>
      </c>
      <c r="C368" s="117">
        <v>18449</v>
      </c>
      <c r="D368" s="117">
        <v>15247.11</v>
      </c>
      <c r="E368" s="73"/>
    </row>
    <row r="369" spans="2:5" x14ac:dyDescent="0.25">
      <c r="B369" s="117" t="s">
        <v>109</v>
      </c>
      <c r="C369" s="117">
        <v>7600.01</v>
      </c>
      <c r="D369" s="117">
        <v>6281</v>
      </c>
      <c r="E369" s="73"/>
    </row>
    <row r="370" spans="2:5" x14ac:dyDescent="0.25">
      <c r="B370" s="117" t="s">
        <v>114</v>
      </c>
      <c r="C370" s="117">
        <v>7600.01</v>
      </c>
      <c r="D370" s="117">
        <v>6281</v>
      </c>
      <c r="E370" s="73"/>
    </row>
    <row r="371" spans="2:5" x14ac:dyDescent="0.25">
      <c r="B371" s="117" t="s">
        <v>144</v>
      </c>
      <c r="C371" s="117">
        <v>7500</v>
      </c>
      <c r="D371" s="117">
        <v>6198.35</v>
      </c>
      <c r="E371" s="73"/>
    </row>
    <row r="372" spans="2:5" x14ac:dyDescent="0.25">
      <c r="B372" s="117" t="s">
        <v>119</v>
      </c>
      <c r="C372" s="117">
        <v>16813</v>
      </c>
      <c r="D372" s="117">
        <v>13895.04</v>
      </c>
      <c r="E372" s="73"/>
    </row>
    <row r="373" spans="2:5" x14ac:dyDescent="0.25">
      <c r="B373" s="117" t="s">
        <v>119</v>
      </c>
      <c r="C373" s="117">
        <v>16148.01</v>
      </c>
      <c r="D373" s="117">
        <v>13345.46</v>
      </c>
      <c r="E373" s="73"/>
    </row>
    <row r="374" spans="2:5" x14ac:dyDescent="0.25">
      <c r="B374" s="117" t="s">
        <v>119</v>
      </c>
      <c r="C374" s="117">
        <v>16703</v>
      </c>
      <c r="D374" s="117">
        <v>13804.13</v>
      </c>
      <c r="E374" s="73"/>
    </row>
    <row r="375" spans="2:5" x14ac:dyDescent="0.25">
      <c r="B375" s="117" t="s">
        <v>119</v>
      </c>
      <c r="C375" s="117">
        <v>11069</v>
      </c>
      <c r="D375" s="117">
        <v>9147.93</v>
      </c>
      <c r="E375" s="73"/>
    </row>
    <row r="376" spans="2:5" x14ac:dyDescent="0.25">
      <c r="B376" s="117" t="s">
        <v>119</v>
      </c>
      <c r="C376" s="117">
        <v>21412</v>
      </c>
      <c r="D376" s="117">
        <v>17695.87</v>
      </c>
      <c r="E376" s="73"/>
    </row>
    <row r="377" spans="2:5" x14ac:dyDescent="0.25">
      <c r="B377" s="117" t="s">
        <v>119</v>
      </c>
      <c r="C377" s="117">
        <v>12201</v>
      </c>
      <c r="D377" s="117">
        <v>10083.469999999999</v>
      </c>
      <c r="E377" s="73"/>
    </row>
    <row r="378" spans="2:5" x14ac:dyDescent="0.25">
      <c r="B378" s="117" t="s">
        <v>110</v>
      </c>
      <c r="C378" s="117">
        <v>20000.009999999998</v>
      </c>
      <c r="D378" s="117">
        <v>16528.93</v>
      </c>
      <c r="E378" s="73"/>
    </row>
    <row r="379" spans="2:5" x14ac:dyDescent="0.25">
      <c r="B379" s="117" t="s">
        <v>110</v>
      </c>
      <c r="C379" s="117">
        <v>13000.01</v>
      </c>
      <c r="D379" s="117">
        <v>10743.81</v>
      </c>
      <c r="E379" s="73"/>
    </row>
    <row r="380" spans="2:5" x14ac:dyDescent="0.25">
      <c r="B380" s="117" t="s">
        <v>113</v>
      </c>
      <c r="C380" s="117">
        <v>14000</v>
      </c>
      <c r="D380" s="117">
        <v>11570.25</v>
      </c>
      <c r="E380" s="73"/>
    </row>
    <row r="381" spans="2:5" x14ac:dyDescent="0.25">
      <c r="B381" s="117" t="s">
        <v>110</v>
      </c>
      <c r="C381" s="117">
        <v>19600</v>
      </c>
      <c r="D381" s="117">
        <v>16198.35</v>
      </c>
      <c r="E381" s="73"/>
    </row>
    <row r="382" spans="2:5" x14ac:dyDescent="0.25">
      <c r="B382" s="117" t="s">
        <v>110</v>
      </c>
      <c r="C382" s="117">
        <v>30000</v>
      </c>
      <c r="D382" s="117">
        <v>24793.39</v>
      </c>
      <c r="E382" s="73"/>
    </row>
    <row r="383" spans="2:5" x14ac:dyDescent="0.25">
      <c r="B383" s="117" t="s">
        <v>110</v>
      </c>
      <c r="C383" s="117">
        <v>18350.009999999998</v>
      </c>
      <c r="D383" s="117">
        <v>15165.3</v>
      </c>
      <c r="E383" s="73"/>
    </row>
    <row r="384" spans="2:5" x14ac:dyDescent="0.25">
      <c r="B384" s="117" t="s">
        <v>110</v>
      </c>
      <c r="C384" s="117">
        <v>18000.009999999998</v>
      </c>
      <c r="D384" s="117">
        <v>14876.04</v>
      </c>
      <c r="E384" s="73"/>
    </row>
    <row r="385" spans="2:5" x14ac:dyDescent="0.25">
      <c r="B385" s="117" t="s">
        <v>130</v>
      </c>
      <c r="C385" s="117">
        <v>5500.01</v>
      </c>
      <c r="D385" s="117">
        <v>4545.46</v>
      </c>
      <c r="E385" s="73"/>
    </row>
    <row r="386" spans="2:5" x14ac:dyDescent="0.25">
      <c r="B386" s="117" t="s">
        <v>109</v>
      </c>
      <c r="C386" s="117">
        <v>-7.32</v>
      </c>
      <c r="D386" s="117">
        <v>-6.05</v>
      </c>
      <c r="E386" s="73"/>
    </row>
    <row r="387" spans="2:5" x14ac:dyDescent="0.25">
      <c r="B387" s="117" t="s">
        <v>109</v>
      </c>
      <c r="C387" s="117">
        <v>-5229.95</v>
      </c>
      <c r="D387" s="117">
        <v>-4322.2700000000004</v>
      </c>
      <c r="E387" s="73"/>
    </row>
    <row r="388" spans="2:5" x14ac:dyDescent="0.25">
      <c r="B388" s="117" t="s">
        <v>114</v>
      </c>
      <c r="C388" s="117">
        <v>14503</v>
      </c>
      <c r="D388" s="117">
        <v>11985.95</v>
      </c>
      <c r="E388" s="73"/>
    </row>
    <row r="389" spans="2:5" x14ac:dyDescent="0.25">
      <c r="B389" s="117" t="s">
        <v>114</v>
      </c>
      <c r="C389" s="117">
        <v>13797</v>
      </c>
      <c r="D389" s="117">
        <v>11402.48</v>
      </c>
      <c r="E389" s="73"/>
    </row>
    <row r="390" spans="2:5" x14ac:dyDescent="0.25">
      <c r="B390" s="117" t="s">
        <v>108</v>
      </c>
      <c r="C390" s="117">
        <v>8017</v>
      </c>
      <c r="D390" s="117">
        <v>6625.62</v>
      </c>
      <c r="E390" s="73"/>
    </row>
    <row r="391" spans="2:5" x14ac:dyDescent="0.25">
      <c r="B391" s="117" t="s">
        <v>108</v>
      </c>
      <c r="C391" s="117">
        <v>10051</v>
      </c>
      <c r="D391" s="117">
        <v>8306.61</v>
      </c>
      <c r="E391" s="73"/>
    </row>
    <row r="392" spans="2:5" x14ac:dyDescent="0.25">
      <c r="B392" s="117" t="s">
        <v>121</v>
      </c>
      <c r="C392" s="117">
        <v>5909</v>
      </c>
      <c r="D392" s="117">
        <v>4883.47</v>
      </c>
      <c r="E392" s="73"/>
    </row>
    <row r="393" spans="2:5" x14ac:dyDescent="0.25">
      <c r="B393" s="117" t="s">
        <v>121</v>
      </c>
      <c r="C393" s="117">
        <v>14032.01</v>
      </c>
      <c r="D393" s="117">
        <v>11596.7</v>
      </c>
      <c r="E393" s="73"/>
    </row>
    <row r="394" spans="2:5" x14ac:dyDescent="0.25">
      <c r="B394" s="117" t="s">
        <v>121</v>
      </c>
      <c r="C394" s="117">
        <v>8122</v>
      </c>
      <c r="D394" s="117">
        <v>6712.4</v>
      </c>
      <c r="E394" s="73"/>
    </row>
    <row r="395" spans="2:5" x14ac:dyDescent="0.25">
      <c r="B395" s="117" t="s">
        <v>114</v>
      </c>
      <c r="C395" s="117">
        <v>20591.009999999998</v>
      </c>
      <c r="D395" s="117">
        <v>17017.36</v>
      </c>
      <c r="E395" s="73"/>
    </row>
    <row r="396" spans="2:5" x14ac:dyDescent="0.25">
      <c r="B396" s="117" t="s">
        <v>121</v>
      </c>
      <c r="C396" s="117">
        <v>6788</v>
      </c>
      <c r="D396" s="117">
        <v>5609.92</v>
      </c>
      <c r="E396" s="73"/>
    </row>
    <row r="397" spans="2:5" x14ac:dyDescent="0.25">
      <c r="B397" s="117" t="s">
        <v>108</v>
      </c>
      <c r="C397" s="117">
        <v>11226</v>
      </c>
      <c r="D397" s="117">
        <v>9277.69</v>
      </c>
      <c r="E397" s="73"/>
    </row>
    <row r="398" spans="2:5" x14ac:dyDescent="0.25">
      <c r="B398" s="117" t="s">
        <v>126</v>
      </c>
      <c r="C398" s="117">
        <v>6745</v>
      </c>
      <c r="D398" s="117">
        <v>5574.38</v>
      </c>
      <c r="E398" s="73"/>
    </row>
    <row r="399" spans="2:5" x14ac:dyDescent="0.25">
      <c r="B399" s="117" t="s">
        <v>111</v>
      </c>
      <c r="C399" s="117">
        <v>18000.009999999998</v>
      </c>
      <c r="D399" s="117">
        <v>14876.04</v>
      </c>
      <c r="E399" s="73"/>
    </row>
    <row r="400" spans="2:5" x14ac:dyDescent="0.25">
      <c r="B400" s="117" t="s">
        <v>114</v>
      </c>
      <c r="C400" s="117">
        <v>15203.01</v>
      </c>
      <c r="D400" s="117">
        <v>12564.47</v>
      </c>
      <c r="E400" s="73"/>
    </row>
    <row r="401" spans="2:5" x14ac:dyDescent="0.25">
      <c r="B401" s="117" t="s">
        <v>109</v>
      </c>
      <c r="C401" s="117">
        <v>12794.83</v>
      </c>
      <c r="D401" s="117">
        <v>10574.24</v>
      </c>
      <c r="E401" s="73"/>
    </row>
    <row r="402" spans="2:5" x14ac:dyDescent="0.25">
      <c r="B402" s="117" t="s">
        <v>108</v>
      </c>
      <c r="C402" s="117">
        <v>3400</v>
      </c>
      <c r="D402" s="117">
        <v>2809.92</v>
      </c>
      <c r="E402" s="73"/>
    </row>
    <row r="403" spans="2:5" x14ac:dyDescent="0.25">
      <c r="B403" s="117" t="s">
        <v>145</v>
      </c>
      <c r="C403" s="117">
        <v>14711</v>
      </c>
      <c r="D403" s="117">
        <v>12157.85</v>
      </c>
      <c r="E403" s="73"/>
    </row>
    <row r="404" spans="2:5" x14ac:dyDescent="0.25">
      <c r="B404" s="117" t="s">
        <v>114</v>
      </c>
      <c r="C404" s="117">
        <v>14000</v>
      </c>
      <c r="D404" s="117">
        <v>11570.25</v>
      </c>
      <c r="E404" s="73"/>
    </row>
    <row r="405" spans="2:5" x14ac:dyDescent="0.25">
      <c r="B405" s="117" t="s">
        <v>111</v>
      </c>
      <c r="C405" s="117">
        <v>6000</v>
      </c>
      <c r="D405" s="117">
        <v>4958.68</v>
      </c>
      <c r="E405" s="73"/>
    </row>
    <row r="406" spans="2:5" x14ac:dyDescent="0.25">
      <c r="B406" s="117" t="s">
        <v>111</v>
      </c>
      <c r="C406" s="117">
        <v>12000.01</v>
      </c>
      <c r="D406" s="117">
        <v>9917.36</v>
      </c>
      <c r="E406" s="73"/>
    </row>
    <row r="407" spans="2:5" x14ac:dyDescent="0.25">
      <c r="B407" s="117" t="s">
        <v>113</v>
      </c>
      <c r="C407" s="117">
        <v>14400</v>
      </c>
      <c r="D407" s="117">
        <v>11900.83</v>
      </c>
      <c r="E407" s="73"/>
    </row>
    <row r="408" spans="2:5" x14ac:dyDescent="0.25">
      <c r="B408" s="117" t="s">
        <v>113</v>
      </c>
      <c r="C408" s="117">
        <v>13000.01</v>
      </c>
      <c r="D408" s="117">
        <v>10743.81</v>
      </c>
      <c r="E408" s="73"/>
    </row>
    <row r="409" spans="2:5" x14ac:dyDescent="0.25">
      <c r="B409" s="117" t="s">
        <v>115</v>
      </c>
      <c r="C409" s="117">
        <v>8238.01</v>
      </c>
      <c r="D409" s="117">
        <v>6808.27</v>
      </c>
      <c r="E409" s="73"/>
    </row>
    <row r="410" spans="2:5" x14ac:dyDescent="0.25">
      <c r="B410" s="117" t="s">
        <v>116</v>
      </c>
      <c r="C410" s="117">
        <v>8800</v>
      </c>
      <c r="D410" s="117">
        <v>7272.73</v>
      </c>
      <c r="E410" s="73"/>
    </row>
    <row r="411" spans="2:5" x14ac:dyDescent="0.25">
      <c r="B411" s="117" t="s">
        <v>116</v>
      </c>
      <c r="C411" s="117">
        <v>8800</v>
      </c>
      <c r="D411" s="117">
        <v>7272.73</v>
      </c>
      <c r="E411" s="73"/>
    </row>
    <row r="412" spans="2:5" x14ac:dyDescent="0.25">
      <c r="B412" s="117" t="s">
        <v>116</v>
      </c>
      <c r="C412" s="117">
        <v>20700</v>
      </c>
      <c r="D412" s="117">
        <v>17107.439999999999</v>
      </c>
      <c r="E412" s="73"/>
    </row>
    <row r="413" spans="2:5" x14ac:dyDescent="0.25">
      <c r="B413" s="117" t="s">
        <v>116</v>
      </c>
      <c r="C413" s="117">
        <v>25500</v>
      </c>
      <c r="D413" s="117">
        <v>21074.38</v>
      </c>
      <c r="E413" s="73"/>
    </row>
    <row r="414" spans="2:5" x14ac:dyDescent="0.25">
      <c r="B414" s="117" t="s">
        <v>116</v>
      </c>
      <c r="C414" s="117">
        <v>17000</v>
      </c>
      <c r="D414" s="117">
        <v>14049.59</v>
      </c>
      <c r="E414" s="73"/>
    </row>
    <row r="415" spans="2:5" x14ac:dyDescent="0.25">
      <c r="B415" s="117" t="s">
        <v>116</v>
      </c>
      <c r="C415" s="117">
        <v>20200.009999999998</v>
      </c>
      <c r="D415" s="117">
        <v>16694.22</v>
      </c>
      <c r="E415" s="73"/>
    </row>
    <row r="416" spans="2:5" x14ac:dyDescent="0.25">
      <c r="B416" s="117" t="s">
        <v>146</v>
      </c>
      <c r="C416" s="117">
        <v>6500</v>
      </c>
      <c r="D416" s="117">
        <v>5371.9</v>
      </c>
      <c r="E416" s="73"/>
    </row>
    <row r="417" spans="2:5" x14ac:dyDescent="0.25">
      <c r="B417" s="117" t="s">
        <v>130</v>
      </c>
      <c r="C417" s="117">
        <v>16100.01</v>
      </c>
      <c r="D417" s="117">
        <v>13305.79</v>
      </c>
      <c r="E417" s="73"/>
    </row>
    <row r="418" spans="2:5" x14ac:dyDescent="0.25">
      <c r="B418" s="117" t="s">
        <v>113</v>
      </c>
      <c r="C418" s="117">
        <v>14400</v>
      </c>
      <c r="D418" s="117">
        <v>11900.83</v>
      </c>
      <c r="E418" s="73"/>
    </row>
    <row r="419" spans="2:5" x14ac:dyDescent="0.25">
      <c r="B419" s="117" t="s">
        <v>138</v>
      </c>
      <c r="C419" s="117">
        <v>8897.01</v>
      </c>
      <c r="D419" s="117">
        <v>7352.9</v>
      </c>
      <c r="E419" s="73"/>
    </row>
    <row r="420" spans="2:5" x14ac:dyDescent="0.25">
      <c r="B420" s="117" t="s">
        <v>121</v>
      </c>
      <c r="C420" s="117">
        <v>10487.01</v>
      </c>
      <c r="D420" s="117">
        <v>8666.9500000000007</v>
      </c>
      <c r="E420" s="73"/>
    </row>
    <row r="421" spans="2:5" x14ac:dyDescent="0.25">
      <c r="B421" s="117" t="s">
        <v>111</v>
      </c>
      <c r="C421" s="117">
        <v>9200.01</v>
      </c>
      <c r="D421" s="117">
        <v>7603.31</v>
      </c>
      <c r="E421" s="73"/>
    </row>
    <row r="422" spans="2:5" x14ac:dyDescent="0.25">
      <c r="B422" s="117" t="s">
        <v>109</v>
      </c>
      <c r="C422" s="117">
        <v>29038.26</v>
      </c>
      <c r="D422" s="117">
        <v>23998.560000000001</v>
      </c>
      <c r="E422" s="73"/>
    </row>
    <row r="423" spans="2:5" x14ac:dyDescent="0.25">
      <c r="B423" s="117" t="s">
        <v>121</v>
      </c>
      <c r="C423" s="117">
        <v>4338.01</v>
      </c>
      <c r="D423" s="117">
        <v>3585.13</v>
      </c>
      <c r="E423" s="73"/>
    </row>
    <row r="424" spans="2:5" x14ac:dyDescent="0.25">
      <c r="B424" s="117" t="s">
        <v>114</v>
      </c>
      <c r="C424" s="117">
        <v>14264</v>
      </c>
      <c r="D424" s="117">
        <v>11788.43</v>
      </c>
      <c r="E424" s="73"/>
    </row>
    <row r="425" spans="2:5" x14ac:dyDescent="0.25">
      <c r="B425" s="117" t="s">
        <v>136</v>
      </c>
      <c r="C425" s="117">
        <v>18800.009999999998</v>
      </c>
      <c r="D425" s="117">
        <v>15537.2</v>
      </c>
      <c r="E425" s="73"/>
    </row>
    <row r="426" spans="2:5" x14ac:dyDescent="0.25">
      <c r="B426" s="117" t="s">
        <v>109</v>
      </c>
      <c r="C426" s="117">
        <v>972.97</v>
      </c>
      <c r="D426" s="117">
        <v>804.11</v>
      </c>
      <c r="E426" s="73"/>
    </row>
    <row r="427" spans="2:5" x14ac:dyDescent="0.25">
      <c r="B427" s="117" t="s">
        <v>108</v>
      </c>
      <c r="C427" s="117">
        <v>3945.01</v>
      </c>
      <c r="D427" s="117">
        <v>3260.34</v>
      </c>
      <c r="E427" s="73"/>
    </row>
    <row r="428" spans="2:5" x14ac:dyDescent="0.25">
      <c r="B428" s="117" t="s">
        <v>147</v>
      </c>
      <c r="C428" s="117">
        <v>7260</v>
      </c>
      <c r="D428" s="117">
        <v>6000</v>
      </c>
      <c r="E428" s="73"/>
    </row>
    <row r="429" spans="2:5" x14ac:dyDescent="0.25">
      <c r="B429" s="117" t="s">
        <v>119</v>
      </c>
      <c r="C429" s="117">
        <v>18500</v>
      </c>
      <c r="D429" s="117">
        <v>15289.26</v>
      </c>
      <c r="E429" s="73"/>
    </row>
    <row r="430" spans="2:5" x14ac:dyDescent="0.25">
      <c r="B430" s="117" t="s">
        <v>116</v>
      </c>
      <c r="C430" s="117">
        <v>13100</v>
      </c>
      <c r="D430" s="117">
        <v>10826.45</v>
      </c>
      <c r="E430" s="73"/>
    </row>
    <row r="431" spans="2:5" x14ac:dyDescent="0.25">
      <c r="B431" s="117" t="s">
        <v>116</v>
      </c>
      <c r="C431" s="117">
        <v>7300</v>
      </c>
      <c r="D431" s="117">
        <v>6033.06</v>
      </c>
      <c r="E431" s="73"/>
    </row>
    <row r="432" spans="2:5" x14ac:dyDescent="0.25">
      <c r="B432" s="117" t="s">
        <v>116</v>
      </c>
      <c r="C432" s="117">
        <v>25700</v>
      </c>
      <c r="D432" s="117">
        <v>21239.67</v>
      </c>
      <c r="E432" s="73"/>
    </row>
    <row r="433" spans="2:5" x14ac:dyDescent="0.25">
      <c r="B433" s="117" t="s">
        <v>108</v>
      </c>
      <c r="C433" s="117">
        <v>12000.01</v>
      </c>
      <c r="D433" s="117">
        <v>9917.36</v>
      </c>
      <c r="E433" s="73"/>
    </row>
    <row r="434" spans="2:5" x14ac:dyDescent="0.25">
      <c r="B434" s="117" t="s">
        <v>114</v>
      </c>
      <c r="C434" s="117">
        <v>8000.01</v>
      </c>
      <c r="D434" s="117">
        <v>6611.58</v>
      </c>
      <c r="E434" s="73"/>
    </row>
    <row r="435" spans="2:5" x14ac:dyDescent="0.25">
      <c r="B435" s="117" t="s">
        <v>114</v>
      </c>
      <c r="C435" s="117">
        <v>8750.01</v>
      </c>
      <c r="D435" s="117">
        <v>7231.41</v>
      </c>
      <c r="E435" s="73"/>
    </row>
    <row r="436" spans="2:5" x14ac:dyDescent="0.25">
      <c r="B436" s="117" t="s">
        <v>121</v>
      </c>
      <c r="C436" s="117">
        <v>7982.01</v>
      </c>
      <c r="D436" s="117">
        <v>6596.7</v>
      </c>
      <c r="E436" s="73"/>
    </row>
    <row r="437" spans="2:5" x14ac:dyDescent="0.25">
      <c r="B437" s="117" t="s">
        <v>114</v>
      </c>
      <c r="C437" s="117">
        <v>6789.01</v>
      </c>
      <c r="D437" s="117">
        <v>5610.75</v>
      </c>
      <c r="E437" s="73"/>
    </row>
    <row r="438" spans="2:5" x14ac:dyDescent="0.25">
      <c r="B438" s="117" t="s">
        <v>114</v>
      </c>
      <c r="C438" s="117">
        <v>11950.01</v>
      </c>
      <c r="D438" s="117">
        <v>9876.0400000000009</v>
      </c>
      <c r="E438" s="73"/>
    </row>
    <row r="439" spans="2:5" x14ac:dyDescent="0.25">
      <c r="B439" s="117" t="s">
        <v>119</v>
      </c>
      <c r="C439" s="117">
        <v>7502</v>
      </c>
      <c r="D439" s="117">
        <v>6200</v>
      </c>
      <c r="E439" s="73"/>
    </row>
    <row r="440" spans="2:5" x14ac:dyDescent="0.25">
      <c r="B440" s="117" t="s">
        <v>109</v>
      </c>
      <c r="C440" s="117">
        <v>37455.79</v>
      </c>
      <c r="D440" s="117">
        <v>30955.200000000001</v>
      </c>
      <c r="E440" s="73"/>
    </row>
    <row r="441" spans="2:5" x14ac:dyDescent="0.25">
      <c r="B441" s="117" t="s">
        <v>109</v>
      </c>
      <c r="C441" s="117">
        <v>17341.84</v>
      </c>
      <c r="D441" s="117">
        <v>14332.1</v>
      </c>
      <c r="E441" s="73"/>
    </row>
    <row r="442" spans="2:5" x14ac:dyDescent="0.25">
      <c r="B442" s="117" t="s">
        <v>145</v>
      </c>
      <c r="C442" s="117">
        <v>22309.01</v>
      </c>
      <c r="D442" s="117">
        <v>18437.2</v>
      </c>
      <c r="E442" s="73"/>
    </row>
    <row r="443" spans="2:5" x14ac:dyDescent="0.25">
      <c r="B443" s="117" t="s">
        <v>110</v>
      </c>
      <c r="C443" s="117">
        <v>21190</v>
      </c>
      <c r="D443" s="117">
        <v>17512.400000000001</v>
      </c>
      <c r="E443" s="73"/>
    </row>
    <row r="444" spans="2:5" x14ac:dyDescent="0.25">
      <c r="B444" s="117" t="s">
        <v>148</v>
      </c>
      <c r="C444" s="117">
        <v>8000.01</v>
      </c>
      <c r="D444" s="117">
        <v>6611.58</v>
      </c>
      <c r="E444" s="73"/>
    </row>
    <row r="445" spans="2:5" x14ac:dyDescent="0.25">
      <c r="B445" s="117" t="s">
        <v>145</v>
      </c>
      <c r="C445" s="117">
        <v>19635</v>
      </c>
      <c r="D445" s="117">
        <v>16227.27</v>
      </c>
      <c r="E445" s="73"/>
    </row>
    <row r="446" spans="2:5" x14ac:dyDescent="0.25">
      <c r="B446" s="117" t="s">
        <v>109</v>
      </c>
      <c r="C446" s="117">
        <v>53738.21</v>
      </c>
      <c r="D446" s="117">
        <v>44411.74</v>
      </c>
      <c r="E446" s="73"/>
    </row>
    <row r="447" spans="2:5" x14ac:dyDescent="0.25">
      <c r="B447" s="117" t="s">
        <v>109</v>
      </c>
      <c r="C447" s="117">
        <v>10520.21</v>
      </c>
      <c r="D447" s="117">
        <v>8694.39</v>
      </c>
      <c r="E447" s="73"/>
    </row>
    <row r="448" spans="2:5" x14ac:dyDescent="0.25">
      <c r="B448" s="117" t="s">
        <v>109</v>
      </c>
      <c r="C448" s="117">
        <v>7496.74</v>
      </c>
      <c r="D448" s="117">
        <v>6195.65</v>
      </c>
      <c r="E448" s="73"/>
    </row>
    <row r="449" spans="2:5" x14ac:dyDescent="0.25">
      <c r="B449" s="117" t="s">
        <v>109</v>
      </c>
      <c r="C449" s="117">
        <v>8679.84</v>
      </c>
      <c r="D449" s="117">
        <v>7173.42</v>
      </c>
      <c r="E449" s="73"/>
    </row>
    <row r="450" spans="2:5" x14ac:dyDescent="0.25">
      <c r="B450" s="117" t="s">
        <v>109</v>
      </c>
      <c r="C450" s="117">
        <v>18683.37</v>
      </c>
      <c r="D450" s="117">
        <v>15440.8</v>
      </c>
      <c r="E450" s="73"/>
    </row>
    <row r="451" spans="2:5" x14ac:dyDescent="0.25">
      <c r="B451" s="117" t="s">
        <v>109</v>
      </c>
      <c r="C451" s="117">
        <v>14400</v>
      </c>
      <c r="D451" s="117">
        <v>11900.83</v>
      </c>
      <c r="E451" s="73"/>
    </row>
    <row r="452" spans="2:5" x14ac:dyDescent="0.25">
      <c r="B452" s="117" t="s">
        <v>110</v>
      </c>
      <c r="C452" s="117">
        <v>14400</v>
      </c>
      <c r="D452" s="117">
        <v>11900.83</v>
      </c>
      <c r="E452" s="73"/>
    </row>
    <row r="453" spans="2:5" x14ac:dyDescent="0.25">
      <c r="B453" s="117" t="s">
        <v>109</v>
      </c>
      <c r="C453" s="117">
        <v>5576.18</v>
      </c>
      <c r="D453" s="117">
        <v>4608.41</v>
      </c>
      <c r="E453" s="73"/>
    </row>
    <row r="454" spans="2:5" x14ac:dyDescent="0.25">
      <c r="B454" s="117" t="s">
        <v>118</v>
      </c>
      <c r="C454" s="117">
        <v>5000.01</v>
      </c>
      <c r="D454" s="117">
        <v>4132.24</v>
      </c>
      <c r="E454" s="73"/>
    </row>
    <row r="455" spans="2:5" x14ac:dyDescent="0.25">
      <c r="B455" s="117" t="s">
        <v>118</v>
      </c>
      <c r="C455" s="117">
        <v>3500.01</v>
      </c>
      <c r="D455" s="117">
        <v>2892.57</v>
      </c>
      <c r="E455" s="73"/>
    </row>
    <row r="456" spans="2:5" x14ac:dyDescent="0.25">
      <c r="B456" s="117" t="s">
        <v>118</v>
      </c>
      <c r="C456" s="117">
        <v>2100</v>
      </c>
      <c r="D456" s="117">
        <v>1735.54</v>
      </c>
      <c r="E456" s="73"/>
    </row>
    <row r="457" spans="2:5" x14ac:dyDescent="0.25">
      <c r="B457" s="117" t="s">
        <v>118</v>
      </c>
      <c r="C457" s="117">
        <v>5500.01</v>
      </c>
      <c r="D457" s="117">
        <v>4545.46</v>
      </c>
      <c r="E457" s="73"/>
    </row>
    <row r="458" spans="2:5" x14ac:dyDescent="0.25">
      <c r="B458" s="117" t="s">
        <v>118</v>
      </c>
      <c r="C458" s="117">
        <v>7000.01</v>
      </c>
      <c r="D458" s="117">
        <v>5785.13</v>
      </c>
      <c r="E458" s="73"/>
    </row>
    <row r="459" spans="2:5" x14ac:dyDescent="0.25">
      <c r="B459" s="117" t="s">
        <v>118</v>
      </c>
      <c r="C459" s="117">
        <v>9500.01</v>
      </c>
      <c r="D459" s="117">
        <v>7851.25</v>
      </c>
      <c r="E459" s="73"/>
    </row>
    <row r="460" spans="2:5" x14ac:dyDescent="0.25">
      <c r="B460" s="117" t="s">
        <v>118</v>
      </c>
      <c r="C460" s="117">
        <v>2500.0100000000002</v>
      </c>
      <c r="D460" s="117">
        <v>2066.12</v>
      </c>
      <c r="E460" s="73"/>
    </row>
    <row r="461" spans="2:5" x14ac:dyDescent="0.25">
      <c r="B461" s="117" t="s">
        <v>118</v>
      </c>
      <c r="C461" s="117">
        <v>4500</v>
      </c>
      <c r="D461" s="117">
        <v>3719.01</v>
      </c>
      <c r="E461" s="73"/>
    </row>
    <row r="462" spans="2:5" x14ac:dyDescent="0.25">
      <c r="B462" s="117" t="s">
        <v>116</v>
      </c>
      <c r="C462" s="117">
        <v>7000.01</v>
      </c>
      <c r="D462" s="117">
        <v>5785.13</v>
      </c>
      <c r="E462" s="73"/>
    </row>
    <row r="463" spans="2:5" x14ac:dyDescent="0.25">
      <c r="B463" s="117" t="s">
        <v>116</v>
      </c>
      <c r="C463" s="117">
        <v>8500.01</v>
      </c>
      <c r="D463" s="117">
        <v>7024.8</v>
      </c>
      <c r="E463" s="73"/>
    </row>
    <row r="464" spans="2:5" x14ac:dyDescent="0.25">
      <c r="B464" s="117" t="s">
        <v>116</v>
      </c>
      <c r="C464" s="117">
        <v>3800</v>
      </c>
      <c r="D464" s="117">
        <v>3140.5</v>
      </c>
      <c r="E464" s="73"/>
    </row>
    <row r="465" spans="2:5" x14ac:dyDescent="0.25">
      <c r="B465" s="117" t="s">
        <v>116</v>
      </c>
      <c r="C465" s="117">
        <v>7100</v>
      </c>
      <c r="D465" s="117">
        <v>5867.77</v>
      </c>
      <c r="E465" s="73"/>
    </row>
    <row r="466" spans="2:5" x14ac:dyDescent="0.25">
      <c r="B466" s="117" t="s">
        <v>116</v>
      </c>
      <c r="C466" s="117">
        <v>24300.01</v>
      </c>
      <c r="D466" s="117">
        <v>20082.650000000001</v>
      </c>
      <c r="E466" s="73"/>
    </row>
    <row r="467" spans="2:5" x14ac:dyDescent="0.25">
      <c r="B467" s="117" t="s">
        <v>116</v>
      </c>
      <c r="C467" s="117">
        <v>8300.01</v>
      </c>
      <c r="D467" s="117">
        <v>6859.51</v>
      </c>
      <c r="E467" s="73"/>
    </row>
    <row r="468" spans="2:5" x14ac:dyDescent="0.25">
      <c r="B468" s="117" t="s">
        <v>116</v>
      </c>
      <c r="C468" s="117">
        <v>14000</v>
      </c>
      <c r="D468" s="117">
        <v>11570.25</v>
      </c>
      <c r="E468" s="73"/>
    </row>
    <row r="469" spans="2:5" x14ac:dyDescent="0.25">
      <c r="B469" s="117" t="s">
        <v>126</v>
      </c>
      <c r="C469" s="117">
        <v>-11200</v>
      </c>
      <c r="D469" s="117">
        <v>-9256.2000000000007</v>
      </c>
      <c r="E469" s="73"/>
    </row>
    <row r="470" spans="2:5" x14ac:dyDescent="0.25">
      <c r="B470" s="117" t="s">
        <v>109</v>
      </c>
      <c r="C470" s="117">
        <v>-7600.01</v>
      </c>
      <c r="D470" s="117">
        <v>-6281</v>
      </c>
      <c r="E470" s="73"/>
    </row>
    <row r="471" spans="2:5" x14ac:dyDescent="0.25">
      <c r="B471" s="117" t="s">
        <v>149</v>
      </c>
      <c r="C471" s="117">
        <v>5000.01</v>
      </c>
      <c r="D471" s="117">
        <v>4132.24</v>
      </c>
      <c r="E471" s="73"/>
    </row>
    <row r="472" spans="2:5" x14ac:dyDescent="0.25">
      <c r="B472" s="117" t="s">
        <v>150</v>
      </c>
      <c r="C472" s="117">
        <v>6600.01</v>
      </c>
      <c r="D472" s="117">
        <v>5454.55</v>
      </c>
      <c r="E472" s="73"/>
    </row>
    <row r="473" spans="2:5" x14ac:dyDescent="0.25">
      <c r="B473" s="117" t="s">
        <v>151</v>
      </c>
      <c r="C473" s="117">
        <v>11000</v>
      </c>
      <c r="D473" s="117">
        <v>9090.91</v>
      </c>
      <c r="E473" s="73"/>
    </row>
    <row r="474" spans="2:5" x14ac:dyDescent="0.25">
      <c r="B474" s="117" t="s">
        <v>121</v>
      </c>
      <c r="C474" s="117">
        <v>12000.01</v>
      </c>
      <c r="D474" s="117">
        <v>9917.36</v>
      </c>
      <c r="E474" s="73"/>
    </row>
    <row r="475" spans="2:5" x14ac:dyDescent="0.25">
      <c r="B475" s="117" t="s">
        <v>121</v>
      </c>
      <c r="C475" s="117">
        <v>6789.01</v>
      </c>
      <c r="D475" s="117">
        <v>5610.75</v>
      </c>
      <c r="E475" s="73"/>
    </row>
    <row r="476" spans="2:5" x14ac:dyDescent="0.25">
      <c r="B476" s="117" t="s">
        <v>121</v>
      </c>
      <c r="C476" s="117">
        <v>8444.01</v>
      </c>
      <c r="D476" s="117">
        <v>6978.52</v>
      </c>
      <c r="E476" s="73"/>
    </row>
    <row r="477" spans="2:5" x14ac:dyDescent="0.25">
      <c r="B477" s="117" t="s">
        <v>108</v>
      </c>
      <c r="C477" s="117">
        <v>14350.01</v>
      </c>
      <c r="D477" s="117">
        <v>11859.51</v>
      </c>
      <c r="E477" s="73"/>
    </row>
    <row r="478" spans="2:5" x14ac:dyDescent="0.25">
      <c r="B478" s="117" t="s">
        <v>108</v>
      </c>
      <c r="C478" s="117">
        <v>5085</v>
      </c>
      <c r="D478" s="117">
        <v>4202.4799999999996</v>
      </c>
      <c r="E478" s="73"/>
    </row>
    <row r="479" spans="2:5" x14ac:dyDescent="0.25">
      <c r="B479" s="117" t="s">
        <v>119</v>
      </c>
      <c r="C479" s="117">
        <v>27000</v>
      </c>
      <c r="D479" s="117">
        <v>22314.05</v>
      </c>
      <c r="E479" s="73"/>
    </row>
    <row r="480" spans="2:5" x14ac:dyDescent="0.25">
      <c r="B480" s="117" t="s">
        <v>119</v>
      </c>
      <c r="C480" s="117">
        <v>4362</v>
      </c>
      <c r="D480" s="117">
        <v>3604.96</v>
      </c>
      <c r="E480" s="73"/>
    </row>
    <row r="481" spans="2:5" x14ac:dyDescent="0.25">
      <c r="B481" s="117" t="s">
        <v>114</v>
      </c>
      <c r="C481" s="117">
        <v>1401.01</v>
      </c>
      <c r="D481" s="117">
        <v>1157.8599999999999</v>
      </c>
      <c r="E481" s="73"/>
    </row>
    <row r="482" spans="2:5" x14ac:dyDescent="0.25">
      <c r="B482" s="117" t="s">
        <v>114</v>
      </c>
      <c r="C482" s="117">
        <v>5401</v>
      </c>
      <c r="D482" s="117">
        <v>4463.6400000000003</v>
      </c>
      <c r="E482" s="73"/>
    </row>
    <row r="483" spans="2:5" x14ac:dyDescent="0.25">
      <c r="B483" s="117" t="s">
        <v>109</v>
      </c>
      <c r="C483" s="117">
        <v>10702.4</v>
      </c>
      <c r="D483" s="117">
        <v>8844.9599999999991</v>
      </c>
      <c r="E483" s="73"/>
    </row>
    <row r="484" spans="2:5" x14ac:dyDescent="0.25">
      <c r="B484" s="117" t="s">
        <v>109</v>
      </c>
      <c r="C484" s="117">
        <v>23890.65</v>
      </c>
      <c r="D484" s="117">
        <v>19744.34</v>
      </c>
      <c r="E484" s="73"/>
    </row>
    <row r="485" spans="2:5" x14ac:dyDescent="0.25">
      <c r="B485" s="117" t="s">
        <v>107</v>
      </c>
      <c r="C485" s="117">
        <v>15000.01</v>
      </c>
      <c r="D485" s="117">
        <v>12396.7</v>
      </c>
      <c r="E485" s="73"/>
    </row>
    <row r="486" spans="2:5" x14ac:dyDescent="0.25">
      <c r="B486" s="117" t="s">
        <v>115</v>
      </c>
      <c r="C486" s="117">
        <v>7700</v>
      </c>
      <c r="D486" s="117">
        <v>6363.64</v>
      </c>
      <c r="E486" s="73"/>
    </row>
    <row r="487" spans="2:5" x14ac:dyDescent="0.25">
      <c r="B487" s="117" t="s">
        <v>126</v>
      </c>
      <c r="C487" s="117">
        <v>10100</v>
      </c>
      <c r="D487" s="117">
        <v>8347.11</v>
      </c>
      <c r="E487" s="73"/>
    </row>
    <row r="488" spans="2:5" x14ac:dyDescent="0.25">
      <c r="B488" s="117" t="s">
        <v>142</v>
      </c>
      <c r="C488" s="117">
        <v>10000.01</v>
      </c>
      <c r="D488" s="117">
        <v>8264.4699999999993</v>
      </c>
      <c r="E488" s="73"/>
    </row>
    <row r="489" spans="2:5" x14ac:dyDescent="0.25">
      <c r="B489" s="117" t="s">
        <v>109</v>
      </c>
      <c r="C489" s="117">
        <v>15872.04</v>
      </c>
      <c r="D489" s="117">
        <v>13117.39</v>
      </c>
      <c r="E489" s="73"/>
    </row>
    <row r="490" spans="2:5" x14ac:dyDescent="0.25">
      <c r="B490" s="117" t="s">
        <v>109</v>
      </c>
      <c r="C490" s="117">
        <v>7830.65</v>
      </c>
      <c r="D490" s="117">
        <v>6471.61</v>
      </c>
      <c r="E490" s="73"/>
    </row>
    <row r="491" spans="2:5" x14ac:dyDescent="0.25">
      <c r="B491" s="117" t="s">
        <v>109</v>
      </c>
      <c r="C491" s="117">
        <v>8111.19</v>
      </c>
      <c r="D491" s="117">
        <v>6703.46</v>
      </c>
      <c r="E491" s="73"/>
    </row>
    <row r="492" spans="2:5" x14ac:dyDescent="0.25">
      <c r="B492" s="117" t="s">
        <v>126</v>
      </c>
      <c r="C492" s="117">
        <v>1270</v>
      </c>
      <c r="D492" s="117">
        <v>1049.5899999999999</v>
      </c>
      <c r="E492" s="73"/>
    </row>
    <row r="493" spans="2:5" x14ac:dyDescent="0.25">
      <c r="B493" s="117" t="s">
        <v>109</v>
      </c>
      <c r="C493" s="117">
        <v>10096.280000000001</v>
      </c>
      <c r="D493" s="117">
        <v>8344.0300000000007</v>
      </c>
      <c r="E493" s="73"/>
    </row>
    <row r="494" spans="2:5" x14ac:dyDescent="0.25">
      <c r="B494" s="117" t="s">
        <v>109</v>
      </c>
      <c r="C494" s="117">
        <v>45302.1</v>
      </c>
      <c r="D494" s="117">
        <v>37439.75</v>
      </c>
      <c r="E494" s="73"/>
    </row>
    <row r="495" spans="2:5" x14ac:dyDescent="0.25">
      <c r="B495" s="117" t="s">
        <v>126</v>
      </c>
      <c r="C495" s="117">
        <v>8600</v>
      </c>
      <c r="D495" s="117">
        <v>7107.44</v>
      </c>
      <c r="E495" s="73"/>
    </row>
    <row r="496" spans="2:5" x14ac:dyDescent="0.25">
      <c r="B496" s="117" t="s">
        <v>121</v>
      </c>
      <c r="C496" s="117">
        <v>4216</v>
      </c>
      <c r="D496" s="117">
        <v>3484.3</v>
      </c>
      <c r="E496" s="73"/>
    </row>
    <row r="497" spans="2:5" x14ac:dyDescent="0.25">
      <c r="B497" s="117" t="s">
        <v>119</v>
      </c>
      <c r="C497" s="117">
        <v>4500.01</v>
      </c>
      <c r="D497" s="117">
        <v>3719.02</v>
      </c>
      <c r="E497" s="73"/>
    </row>
    <row r="498" spans="2:5" x14ac:dyDescent="0.25">
      <c r="B498" s="117" t="s">
        <v>152</v>
      </c>
      <c r="C498" s="117">
        <v>25198.25</v>
      </c>
      <c r="D498" s="117">
        <v>20825</v>
      </c>
      <c r="E498" s="73"/>
    </row>
    <row r="499" spans="2:5" x14ac:dyDescent="0.25">
      <c r="B499" s="117" t="s">
        <v>153</v>
      </c>
      <c r="C499" s="117">
        <v>30000</v>
      </c>
      <c r="D499" s="117">
        <v>24793.39</v>
      </c>
      <c r="E499" s="73"/>
    </row>
    <row r="500" spans="2:5" x14ac:dyDescent="0.25">
      <c r="B500" s="117" t="s">
        <v>154</v>
      </c>
      <c r="C500" s="117">
        <v>3630</v>
      </c>
      <c r="D500" s="117">
        <v>3000</v>
      </c>
      <c r="E500" s="73"/>
    </row>
    <row r="501" spans="2:5" x14ac:dyDescent="0.25">
      <c r="B501" s="117" t="s">
        <v>109</v>
      </c>
      <c r="C501" s="117">
        <v>12794.01</v>
      </c>
      <c r="D501" s="117">
        <v>10573.56</v>
      </c>
      <c r="E501" s="73"/>
    </row>
    <row r="502" spans="2:5" x14ac:dyDescent="0.25">
      <c r="B502" s="117" t="s">
        <v>155</v>
      </c>
      <c r="C502" s="117">
        <v>6500.01</v>
      </c>
      <c r="D502" s="117">
        <v>5371.91</v>
      </c>
      <c r="E502" s="73"/>
    </row>
    <row r="503" spans="2:5" x14ac:dyDescent="0.25">
      <c r="B503" s="117" t="s">
        <v>116</v>
      </c>
      <c r="C503" s="117">
        <v>6000</v>
      </c>
      <c r="D503" s="117">
        <v>4958.68</v>
      </c>
      <c r="E503" s="73"/>
    </row>
    <row r="504" spans="2:5" x14ac:dyDescent="0.25">
      <c r="B504" s="117" t="s">
        <v>116</v>
      </c>
      <c r="C504" s="117">
        <v>21500.01</v>
      </c>
      <c r="D504" s="117">
        <v>17768.599999999999</v>
      </c>
      <c r="E504" s="73"/>
    </row>
    <row r="505" spans="2:5" x14ac:dyDescent="0.25">
      <c r="B505" s="117" t="s">
        <v>116</v>
      </c>
      <c r="C505" s="117">
        <v>34000.01</v>
      </c>
      <c r="D505" s="117">
        <v>28099.18</v>
      </c>
      <c r="E505" s="73"/>
    </row>
    <row r="506" spans="2:5" x14ac:dyDescent="0.25">
      <c r="B506" s="117" t="s">
        <v>123</v>
      </c>
      <c r="C506" s="117">
        <v>6000</v>
      </c>
      <c r="D506" s="117">
        <v>4958.68</v>
      </c>
      <c r="E506" s="73"/>
    </row>
    <row r="507" spans="2:5" x14ac:dyDescent="0.25">
      <c r="B507" s="117" t="s">
        <v>109</v>
      </c>
      <c r="C507" s="117">
        <v>3755.5</v>
      </c>
      <c r="D507" s="117">
        <v>3103.72</v>
      </c>
      <c r="E507" s="73"/>
    </row>
    <row r="508" spans="2:5" x14ac:dyDescent="0.25">
      <c r="B508" s="117" t="s">
        <v>109</v>
      </c>
      <c r="C508" s="117">
        <v>13801.45</v>
      </c>
      <c r="D508" s="117">
        <v>11406.16</v>
      </c>
      <c r="E508" s="73"/>
    </row>
    <row r="509" spans="2:5" x14ac:dyDescent="0.25">
      <c r="B509" s="117" t="s">
        <v>110</v>
      </c>
      <c r="C509" s="117">
        <v>15000.01</v>
      </c>
      <c r="D509" s="117">
        <v>12396.7</v>
      </c>
      <c r="E509" s="73"/>
    </row>
    <row r="510" spans="2:5" x14ac:dyDescent="0.25">
      <c r="B510" s="117" t="s">
        <v>108</v>
      </c>
      <c r="C510" s="117">
        <v>5433.01</v>
      </c>
      <c r="D510" s="117">
        <v>4490.09</v>
      </c>
      <c r="E510" s="73"/>
    </row>
    <row r="511" spans="2:5" x14ac:dyDescent="0.25">
      <c r="B511" s="117" t="s">
        <v>114</v>
      </c>
      <c r="C511" s="117">
        <v>8000.01</v>
      </c>
      <c r="D511" s="117">
        <v>6611.58</v>
      </c>
      <c r="E511" s="73"/>
    </row>
    <row r="512" spans="2:5" x14ac:dyDescent="0.25">
      <c r="B512" s="117" t="s">
        <v>114</v>
      </c>
      <c r="C512" s="117">
        <v>21901</v>
      </c>
      <c r="D512" s="117">
        <v>18100</v>
      </c>
      <c r="E512" s="73"/>
    </row>
    <row r="513" spans="2:5" x14ac:dyDescent="0.25">
      <c r="B513" s="117" t="s">
        <v>121</v>
      </c>
      <c r="C513" s="117">
        <v>19299</v>
      </c>
      <c r="D513" s="117">
        <v>15949.59</v>
      </c>
      <c r="E513" s="73"/>
    </row>
    <row r="514" spans="2:5" x14ac:dyDescent="0.25">
      <c r="B514" s="117" t="s">
        <v>108</v>
      </c>
      <c r="C514" s="117">
        <v>10092</v>
      </c>
      <c r="D514" s="117">
        <v>8340.5</v>
      </c>
      <c r="E514" s="73"/>
    </row>
    <row r="515" spans="2:5" x14ac:dyDescent="0.25">
      <c r="B515" s="117" t="s">
        <v>108</v>
      </c>
      <c r="C515" s="117">
        <v>18811.009999999998</v>
      </c>
      <c r="D515" s="117">
        <v>15546.29</v>
      </c>
      <c r="E515" s="73"/>
    </row>
    <row r="516" spans="2:5" x14ac:dyDescent="0.25">
      <c r="B516" s="117" t="s">
        <v>111</v>
      </c>
      <c r="C516" s="117">
        <v>5000.01</v>
      </c>
      <c r="D516" s="117">
        <v>4132.24</v>
      </c>
      <c r="E516" s="73"/>
    </row>
    <row r="517" spans="2:5" x14ac:dyDescent="0.25">
      <c r="B517" s="117" t="s">
        <v>156</v>
      </c>
      <c r="C517" s="117">
        <v>16367</v>
      </c>
      <c r="D517" s="117">
        <v>13526.45</v>
      </c>
      <c r="E517" s="73"/>
    </row>
    <row r="518" spans="2:5" x14ac:dyDescent="0.25">
      <c r="B518" s="117" t="s">
        <v>119</v>
      </c>
      <c r="C518" s="117">
        <v>13618.01</v>
      </c>
      <c r="D518" s="117">
        <v>11254.55</v>
      </c>
      <c r="E518" s="73"/>
    </row>
    <row r="519" spans="2:5" x14ac:dyDescent="0.25">
      <c r="B519" s="117" t="s">
        <v>109</v>
      </c>
      <c r="C519" s="117">
        <v>45302.1</v>
      </c>
      <c r="D519" s="117">
        <v>37439.75</v>
      </c>
      <c r="E519" s="73"/>
    </row>
    <row r="520" spans="2:5" x14ac:dyDescent="0.25">
      <c r="B520" s="117" t="s">
        <v>109</v>
      </c>
      <c r="C520" s="117">
        <v>10096.280000000001</v>
      </c>
      <c r="D520" s="117">
        <v>8344.0300000000007</v>
      </c>
      <c r="E520" s="73"/>
    </row>
    <row r="521" spans="2:5" x14ac:dyDescent="0.25">
      <c r="B521" s="117" t="s">
        <v>111</v>
      </c>
      <c r="C521" s="117">
        <v>600</v>
      </c>
      <c r="D521" s="117">
        <v>495.87</v>
      </c>
      <c r="E521" s="73"/>
    </row>
    <row r="522" spans="2:5" x14ac:dyDescent="0.25">
      <c r="B522" s="117" t="s">
        <v>119</v>
      </c>
      <c r="C522" s="117">
        <v>12000.01</v>
      </c>
      <c r="D522" s="117">
        <v>9917.36</v>
      </c>
      <c r="E522" s="73"/>
    </row>
    <row r="523" spans="2:5" x14ac:dyDescent="0.25">
      <c r="B523" s="117" t="s">
        <v>119</v>
      </c>
      <c r="C523" s="117">
        <v>14003</v>
      </c>
      <c r="D523" s="117">
        <v>11572.73</v>
      </c>
      <c r="E523" s="7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A50E-717E-4819-B02E-BF7EC778BB57}">
  <sheetPr>
    <tabColor theme="9" tint="0.59999389629810485"/>
  </sheetPr>
  <dimension ref="B6:X20"/>
  <sheetViews>
    <sheetView showGridLines="0" workbookViewId="0">
      <selection activeCell="H19" sqref="H19"/>
    </sheetView>
  </sheetViews>
  <sheetFormatPr baseColWidth="10" defaultRowHeight="15" x14ac:dyDescent="0.25"/>
  <cols>
    <col min="1" max="1" width="3.140625" customWidth="1"/>
    <col min="2" max="2" width="36.7109375" bestFit="1" customWidth="1"/>
    <col min="3" max="3" width="13.5703125" customWidth="1"/>
    <col min="4" max="4" width="15.140625" customWidth="1"/>
    <col min="5" max="5" width="13.85546875" customWidth="1"/>
    <col min="9" max="9" width="9.42578125" customWidth="1"/>
    <col min="12" max="12" width="10.7109375" customWidth="1"/>
    <col min="13" max="13" width="9.5703125" customWidth="1"/>
  </cols>
  <sheetData>
    <row r="6" spans="2:24" ht="25.5" x14ac:dyDescent="0.35">
      <c r="C6" s="1" t="s">
        <v>546</v>
      </c>
    </row>
    <row r="9" spans="2:24" x14ac:dyDescent="0.25">
      <c r="B9" s="123" t="s">
        <v>103</v>
      </c>
      <c r="C9" s="123" t="s">
        <v>105</v>
      </c>
      <c r="D9" s="123" t="s">
        <v>106</v>
      </c>
      <c r="E9" s="123" t="s">
        <v>104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3"/>
      <c r="Q9" s="93"/>
      <c r="R9" s="93"/>
      <c r="S9" s="93"/>
      <c r="T9" s="93"/>
      <c r="U9" s="93"/>
      <c r="V9" s="114"/>
      <c r="W9" s="92"/>
      <c r="X9" s="92"/>
    </row>
    <row r="10" spans="2:24" x14ac:dyDescent="0.25">
      <c r="B10" s="117" t="s">
        <v>107</v>
      </c>
      <c r="C10" s="122">
        <v>15702.48</v>
      </c>
      <c r="D10" s="122">
        <f>C10*0.21</f>
        <v>3297.5207999999998</v>
      </c>
      <c r="E10" s="121"/>
    </row>
    <row r="11" spans="2:24" x14ac:dyDescent="0.25">
      <c r="B11" s="117" t="s">
        <v>108</v>
      </c>
      <c r="C11" s="122">
        <v>4171.08</v>
      </c>
      <c r="D11" s="122">
        <f t="shared" ref="D11:D19" si="0">C11*0.21</f>
        <v>875.92679999999996</v>
      </c>
      <c r="E11" s="121"/>
    </row>
    <row r="12" spans="2:24" x14ac:dyDescent="0.25">
      <c r="B12" s="117" t="s">
        <v>109</v>
      </c>
      <c r="C12" s="122">
        <v>3759.93</v>
      </c>
      <c r="D12" s="122">
        <f t="shared" si="0"/>
        <v>789.58529999999996</v>
      </c>
      <c r="E12" s="121"/>
    </row>
    <row r="13" spans="2:24" x14ac:dyDescent="0.25">
      <c r="B13" s="117" t="s">
        <v>110</v>
      </c>
      <c r="C13" s="122">
        <v>11900.83</v>
      </c>
      <c r="D13" s="122">
        <f t="shared" si="0"/>
        <v>2499.1742999999997</v>
      </c>
      <c r="E13" s="121"/>
    </row>
    <row r="14" spans="2:24" x14ac:dyDescent="0.25">
      <c r="B14" s="117" t="s">
        <v>111</v>
      </c>
      <c r="C14" s="122">
        <v>14049.59</v>
      </c>
      <c r="D14" s="122">
        <f t="shared" si="0"/>
        <v>2950.4139</v>
      </c>
      <c r="E14" s="121"/>
    </row>
    <row r="15" spans="2:24" x14ac:dyDescent="0.25">
      <c r="B15" s="117" t="s">
        <v>110</v>
      </c>
      <c r="C15" s="122">
        <v>14049.59</v>
      </c>
      <c r="D15" s="122">
        <f t="shared" si="0"/>
        <v>2950.4139</v>
      </c>
      <c r="E15" s="121"/>
    </row>
    <row r="16" spans="2:24" x14ac:dyDescent="0.25">
      <c r="B16" s="117" t="s">
        <v>112</v>
      </c>
      <c r="C16" s="122">
        <v>5632.24</v>
      </c>
      <c r="D16" s="122">
        <f t="shared" si="0"/>
        <v>1182.7703999999999</v>
      </c>
      <c r="E16" s="121"/>
    </row>
    <row r="17" spans="2:5" x14ac:dyDescent="0.25">
      <c r="B17" s="117" t="s">
        <v>113</v>
      </c>
      <c r="C17" s="122">
        <v>7438.02</v>
      </c>
      <c r="D17" s="122">
        <f t="shared" si="0"/>
        <v>1561.9842000000001</v>
      </c>
      <c r="E17" s="121"/>
    </row>
    <row r="18" spans="2:5" x14ac:dyDescent="0.25">
      <c r="B18" s="117" t="s">
        <v>114</v>
      </c>
      <c r="C18" s="122">
        <v>6611.58</v>
      </c>
      <c r="D18" s="122">
        <f t="shared" si="0"/>
        <v>1388.4317999999998</v>
      </c>
      <c r="E18" s="121"/>
    </row>
    <row r="19" spans="2:5" x14ac:dyDescent="0.25">
      <c r="B19" s="117" t="s">
        <v>115</v>
      </c>
      <c r="C19" s="122">
        <v>439.67</v>
      </c>
      <c r="D19" s="122">
        <f t="shared" si="0"/>
        <v>92.330699999999993</v>
      </c>
      <c r="E19" s="121"/>
    </row>
    <row r="20" spans="2:5" x14ac:dyDescent="0.25">
      <c r="B20" s="120" t="s">
        <v>30</v>
      </c>
      <c r="C20" s="121"/>
      <c r="D20" s="121"/>
      <c r="E20" s="1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83E17-491F-4795-9BAD-342745B3925F}">
  <sheetPr>
    <tabColor theme="9" tint="-0.249977111117893"/>
  </sheetPr>
  <dimension ref="A6:K73"/>
  <sheetViews>
    <sheetView showGridLines="0" workbookViewId="0">
      <selection activeCell="E15" sqref="E15"/>
    </sheetView>
  </sheetViews>
  <sheetFormatPr baseColWidth="10" defaultRowHeight="15" x14ac:dyDescent="0.25"/>
  <cols>
    <col min="1" max="1" width="19.28515625" customWidth="1"/>
    <col min="2" max="2" width="12.5703125" customWidth="1"/>
    <col min="3" max="3" width="25.5703125" customWidth="1"/>
    <col min="4" max="4" width="15" customWidth="1"/>
    <col min="5" max="6" width="18.28515625" customWidth="1"/>
    <col min="7" max="7" width="11.28515625" customWidth="1"/>
    <col min="8" max="8" width="14.140625" customWidth="1"/>
    <col min="9" max="9" width="11.28515625" customWidth="1"/>
    <col min="10" max="10" width="15.28515625" customWidth="1"/>
    <col min="11" max="11" width="15.5703125" customWidth="1"/>
    <col min="12" max="12" width="10.7109375" customWidth="1"/>
    <col min="13" max="13" width="9.5703125" customWidth="1"/>
  </cols>
  <sheetData>
    <row r="6" spans="1:11" ht="25.5" x14ac:dyDescent="0.35">
      <c r="B6" s="1" t="s">
        <v>547</v>
      </c>
    </row>
    <row r="10" spans="1:11" x14ac:dyDescent="0.25">
      <c r="A10" s="224" t="s">
        <v>157</v>
      </c>
      <c r="B10" s="227" t="s">
        <v>4</v>
      </c>
      <c r="C10" s="224" t="s">
        <v>158</v>
      </c>
      <c r="D10" s="224" t="s">
        <v>159</v>
      </c>
      <c r="E10" s="228" t="s">
        <v>160</v>
      </c>
      <c r="F10" s="124" t="s">
        <v>161</v>
      </c>
      <c r="G10" s="124" t="s">
        <v>162</v>
      </c>
      <c r="H10" s="124" t="s">
        <v>163</v>
      </c>
      <c r="I10" s="125" t="s">
        <v>164</v>
      </c>
      <c r="J10" s="124" t="s">
        <v>165</v>
      </c>
      <c r="K10" s="124" t="s">
        <v>166</v>
      </c>
    </row>
    <row r="11" spans="1:11" x14ac:dyDescent="0.25">
      <c r="A11" s="225" t="s">
        <v>167</v>
      </c>
      <c r="B11" s="127">
        <v>42757</v>
      </c>
      <c r="C11" s="128" t="s">
        <v>168</v>
      </c>
      <c r="D11" s="129" t="s">
        <v>169</v>
      </c>
      <c r="E11" s="130" t="s">
        <v>170</v>
      </c>
      <c r="F11" s="131" t="s">
        <v>171</v>
      </c>
      <c r="G11" s="132" t="s">
        <v>172</v>
      </c>
      <c r="H11" s="128">
        <v>66423</v>
      </c>
      <c r="I11" s="126" t="s">
        <v>173</v>
      </c>
    </row>
    <row r="12" spans="1:11" x14ac:dyDescent="0.25">
      <c r="A12" s="225" t="s">
        <v>174</v>
      </c>
      <c r="B12" s="127">
        <v>42234</v>
      </c>
      <c r="C12" s="133" t="s">
        <v>175</v>
      </c>
      <c r="D12" s="134" t="s">
        <v>169</v>
      </c>
      <c r="E12" s="131" t="s">
        <v>176</v>
      </c>
      <c r="F12" s="133" t="s">
        <v>177</v>
      </c>
      <c r="G12" s="133" t="s">
        <v>178</v>
      </c>
      <c r="H12" s="133" t="s">
        <v>179</v>
      </c>
      <c r="I12" s="126" t="s">
        <v>173</v>
      </c>
    </row>
    <row r="13" spans="1:11" x14ac:dyDescent="0.25">
      <c r="A13" s="226" t="s">
        <v>180</v>
      </c>
      <c r="B13" s="127">
        <v>42757</v>
      </c>
      <c r="C13" s="132" t="s">
        <v>181</v>
      </c>
      <c r="D13" s="128" t="s">
        <v>182</v>
      </c>
      <c r="E13" s="130" t="s">
        <v>170</v>
      </c>
      <c r="F13" s="131" t="s">
        <v>183</v>
      </c>
      <c r="G13" s="132" t="s">
        <v>184</v>
      </c>
      <c r="H13" s="132" t="s">
        <v>185</v>
      </c>
      <c r="I13" s="131" t="s">
        <v>186</v>
      </c>
    </row>
    <row r="14" spans="1:11" x14ac:dyDescent="0.25">
      <c r="A14" s="226" t="s">
        <v>187</v>
      </c>
      <c r="B14" s="127">
        <v>42757</v>
      </c>
      <c r="C14" s="128" t="s">
        <v>188</v>
      </c>
      <c r="D14" s="129" t="s">
        <v>182</v>
      </c>
      <c r="E14" s="128" t="s">
        <v>189</v>
      </c>
      <c r="F14" s="131" t="s">
        <v>190</v>
      </c>
      <c r="G14" s="132" t="s">
        <v>191</v>
      </c>
      <c r="H14" s="128">
        <v>204921</v>
      </c>
      <c r="I14" s="126" t="s">
        <v>192</v>
      </c>
    </row>
    <row r="15" spans="1:11" x14ac:dyDescent="0.25">
      <c r="A15" s="225" t="s">
        <v>193</v>
      </c>
      <c r="B15" s="127">
        <v>42750</v>
      </c>
      <c r="C15" s="128" t="s">
        <v>194</v>
      </c>
      <c r="D15" s="136" t="s">
        <v>182</v>
      </c>
      <c r="E15" s="128" t="s">
        <v>176</v>
      </c>
      <c r="F15" s="128" t="s">
        <v>195</v>
      </c>
      <c r="G15" s="128" t="s">
        <v>196</v>
      </c>
      <c r="H15" s="128">
        <v>749351</v>
      </c>
      <c r="I15" s="126" t="s">
        <v>173</v>
      </c>
    </row>
    <row r="16" spans="1:11" x14ac:dyDescent="0.25">
      <c r="A16" s="225" t="s">
        <v>197</v>
      </c>
      <c r="B16" s="127">
        <v>42757</v>
      </c>
      <c r="C16" s="128" t="s">
        <v>198</v>
      </c>
      <c r="D16" s="137" t="s">
        <v>182</v>
      </c>
      <c r="E16" s="130" t="s">
        <v>170</v>
      </c>
      <c r="F16" s="136" t="s">
        <v>199</v>
      </c>
      <c r="G16" s="132">
        <v>154086596</v>
      </c>
      <c r="H16" s="128">
        <v>4748275</v>
      </c>
      <c r="I16" s="126" t="s">
        <v>173</v>
      </c>
    </row>
    <row r="17" spans="1:9" x14ac:dyDescent="0.25">
      <c r="A17" s="225" t="s">
        <v>200</v>
      </c>
      <c r="B17" s="127">
        <v>43024</v>
      </c>
      <c r="C17" s="128" t="s">
        <v>201</v>
      </c>
      <c r="D17" s="136" t="s">
        <v>202</v>
      </c>
      <c r="E17" s="128" t="s">
        <v>176</v>
      </c>
      <c r="F17" s="128" t="s">
        <v>203</v>
      </c>
      <c r="G17" s="128" t="s">
        <v>204</v>
      </c>
      <c r="H17" s="128">
        <v>50100016403</v>
      </c>
      <c r="I17" s="126" t="s">
        <v>173</v>
      </c>
    </row>
    <row r="18" spans="1:9" x14ac:dyDescent="0.25">
      <c r="A18" s="226" t="s">
        <v>205</v>
      </c>
      <c r="B18" s="127">
        <v>43122</v>
      </c>
      <c r="C18" s="128" t="s">
        <v>206</v>
      </c>
      <c r="D18" s="137" t="s">
        <v>207</v>
      </c>
      <c r="E18" s="128" t="s">
        <v>176</v>
      </c>
      <c r="F18" s="136" t="s">
        <v>208</v>
      </c>
      <c r="G18" s="132" t="s">
        <v>209</v>
      </c>
      <c r="H18" s="136" t="s">
        <v>210</v>
      </c>
      <c r="I18" s="135" t="s">
        <v>173</v>
      </c>
    </row>
    <row r="19" spans="1:9" x14ac:dyDescent="0.25">
      <c r="A19" s="225" t="s">
        <v>211</v>
      </c>
      <c r="B19" s="127">
        <v>42757</v>
      </c>
      <c r="C19" s="128" t="s">
        <v>212</v>
      </c>
      <c r="D19" s="129" t="s">
        <v>213</v>
      </c>
      <c r="E19" s="130" t="s">
        <v>170</v>
      </c>
      <c r="F19" s="131" t="s">
        <v>214</v>
      </c>
      <c r="G19" s="132">
        <v>153426571</v>
      </c>
      <c r="H19" s="128"/>
      <c r="I19" s="135" t="s">
        <v>173</v>
      </c>
    </row>
    <row r="20" spans="1:9" x14ac:dyDescent="0.25">
      <c r="A20" s="126" t="s">
        <v>180</v>
      </c>
      <c r="B20" s="127">
        <v>42750</v>
      </c>
      <c r="C20" s="128" t="s">
        <v>215</v>
      </c>
      <c r="D20" s="136" t="s">
        <v>207</v>
      </c>
      <c r="E20" s="128" t="s">
        <v>176</v>
      </c>
      <c r="F20" s="128" t="s">
        <v>216</v>
      </c>
      <c r="G20" s="128">
        <v>357215436536</v>
      </c>
      <c r="H20" s="128" t="s">
        <v>217</v>
      </c>
      <c r="I20" s="126" t="s">
        <v>173</v>
      </c>
    </row>
    <row r="21" spans="1:9" x14ac:dyDescent="0.25">
      <c r="A21" s="126" t="s">
        <v>218</v>
      </c>
      <c r="B21" s="127">
        <v>42743</v>
      </c>
      <c r="C21" s="128" t="s">
        <v>219</v>
      </c>
      <c r="D21" s="136" t="s">
        <v>207</v>
      </c>
      <c r="E21" s="128" t="s">
        <v>220</v>
      </c>
      <c r="F21" s="128" t="s">
        <v>221</v>
      </c>
      <c r="G21" s="128">
        <v>1161355812</v>
      </c>
      <c r="H21" s="128" t="s">
        <v>222</v>
      </c>
      <c r="I21" s="126" t="s">
        <v>173</v>
      </c>
    </row>
    <row r="22" spans="1:9" x14ac:dyDescent="0.25">
      <c r="A22" s="135" t="s">
        <v>223</v>
      </c>
      <c r="B22" s="127">
        <v>43073</v>
      </c>
      <c r="C22" s="128" t="s">
        <v>224</v>
      </c>
      <c r="D22" s="136" t="s">
        <v>225</v>
      </c>
      <c r="E22" s="128" t="s">
        <v>176</v>
      </c>
      <c r="F22" s="128" t="s">
        <v>226</v>
      </c>
      <c r="G22" s="128">
        <v>4520025</v>
      </c>
      <c r="H22" s="138">
        <v>20170913251</v>
      </c>
      <c r="I22" s="135" t="s">
        <v>173</v>
      </c>
    </row>
    <row r="23" spans="1:9" x14ac:dyDescent="0.25">
      <c r="A23" s="135" t="s">
        <v>227</v>
      </c>
      <c r="B23" s="127">
        <v>42757</v>
      </c>
      <c r="C23" s="128" t="s">
        <v>228</v>
      </c>
      <c r="D23" s="129" t="s">
        <v>225</v>
      </c>
      <c r="E23" s="128" t="s">
        <v>189</v>
      </c>
      <c r="F23" s="131" t="s">
        <v>229</v>
      </c>
      <c r="G23" s="132">
        <v>153699491</v>
      </c>
      <c r="H23" s="128"/>
      <c r="I23" s="132"/>
    </row>
    <row r="24" spans="1:9" x14ac:dyDescent="0.25">
      <c r="A24" s="126" t="s">
        <v>230</v>
      </c>
      <c r="B24" s="127">
        <v>42743</v>
      </c>
      <c r="C24" s="128" t="s">
        <v>231</v>
      </c>
      <c r="D24" s="136" t="s">
        <v>225</v>
      </c>
      <c r="E24" s="128" t="s">
        <v>176</v>
      </c>
      <c r="F24" s="128" t="s">
        <v>232</v>
      </c>
      <c r="G24" s="128" t="s">
        <v>233</v>
      </c>
      <c r="H24" s="128"/>
      <c r="I24" s="126" t="s">
        <v>173</v>
      </c>
    </row>
    <row r="25" spans="1:9" x14ac:dyDescent="0.25">
      <c r="A25" s="135" t="s">
        <v>205</v>
      </c>
      <c r="B25" s="127">
        <v>42757</v>
      </c>
      <c r="C25" s="128" t="s">
        <v>234</v>
      </c>
      <c r="D25" s="129" t="s">
        <v>225</v>
      </c>
      <c r="E25" s="131" t="s">
        <v>170</v>
      </c>
      <c r="F25" s="130" t="s">
        <v>235</v>
      </c>
      <c r="G25" s="132" t="s">
        <v>236</v>
      </c>
      <c r="H25" s="128"/>
      <c r="I25" s="132"/>
    </row>
    <row r="26" spans="1:9" x14ac:dyDescent="0.25">
      <c r="A26" s="126" t="s">
        <v>237</v>
      </c>
      <c r="B26" s="127">
        <v>43122</v>
      </c>
      <c r="C26" s="128" t="s">
        <v>238</v>
      </c>
      <c r="D26" s="129" t="s">
        <v>239</v>
      </c>
      <c r="E26" s="131" t="s">
        <v>170</v>
      </c>
      <c r="F26" s="131" t="s">
        <v>240</v>
      </c>
      <c r="G26" s="128" t="s">
        <v>241</v>
      </c>
      <c r="H26" s="139">
        <v>379683</v>
      </c>
      <c r="I26" s="126" t="s">
        <v>173</v>
      </c>
    </row>
    <row r="27" spans="1:9" x14ac:dyDescent="0.25">
      <c r="A27" s="135" t="s">
        <v>242</v>
      </c>
      <c r="B27" s="127">
        <v>42757</v>
      </c>
      <c r="C27" s="128" t="s">
        <v>243</v>
      </c>
      <c r="D27" s="129" t="s">
        <v>244</v>
      </c>
      <c r="E27" s="131" t="s">
        <v>170</v>
      </c>
      <c r="F27" s="131" t="s">
        <v>245</v>
      </c>
      <c r="G27" s="132">
        <v>153413883</v>
      </c>
      <c r="H27" s="128" t="s">
        <v>246</v>
      </c>
      <c r="I27" s="132" t="s">
        <v>247</v>
      </c>
    </row>
    <row r="28" spans="1:9" x14ac:dyDescent="0.25">
      <c r="A28" s="135" t="s">
        <v>248</v>
      </c>
      <c r="B28" s="127">
        <v>42750</v>
      </c>
      <c r="C28" s="128" t="s">
        <v>249</v>
      </c>
      <c r="D28" s="136" t="s">
        <v>244</v>
      </c>
      <c r="E28" s="128" t="s">
        <v>176</v>
      </c>
      <c r="F28" s="128" t="s">
        <v>250</v>
      </c>
      <c r="G28" s="128">
        <v>152675777</v>
      </c>
      <c r="H28" s="128">
        <v>2169206</v>
      </c>
      <c r="I28" s="135" t="s">
        <v>173</v>
      </c>
    </row>
    <row r="29" spans="1:9" x14ac:dyDescent="0.25">
      <c r="A29" s="135" t="s">
        <v>251</v>
      </c>
      <c r="B29" s="127">
        <v>42757</v>
      </c>
      <c r="C29" s="128" t="s">
        <v>252</v>
      </c>
      <c r="D29" s="129" t="s">
        <v>253</v>
      </c>
      <c r="E29" s="131" t="s">
        <v>170</v>
      </c>
      <c r="F29" s="130" t="s">
        <v>254</v>
      </c>
      <c r="G29" s="132" t="s">
        <v>255</v>
      </c>
      <c r="H29" s="128">
        <v>2170802</v>
      </c>
      <c r="I29" s="132" t="s">
        <v>256</v>
      </c>
    </row>
    <row r="30" spans="1:9" x14ac:dyDescent="0.25">
      <c r="A30" s="140" t="s">
        <v>257</v>
      </c>
      <c r="B30" s="141">
        <v>42757</v>
      </c>
      <c r="C30" s="142" t="s">
        <v>258</v>
      </c>
      <c r="D30" s="137" t="s">
        <v>253</v>
      </c>
      <c r="E30" s="131" t="s">
        <v>170</v>
      </c>
      <c r="F30" s="143" t="s">
        <v>259</v>
      </c>
      <c r="G30" s="132">
        <v>153701324</v>
      </c>
      <c r="H30" s="144" t="s">
        <v>260</v>
      </c>
      <c r="I30" s="135" t="s">
        <v>173</v>
      </c>
    </row>
    <row r="31" spans="1:9" x14ac:dyDescent="0.25">
      <c r="A31" s="135" t="s">
        <v>261</v>
      </c>
      <c r="B31" s="127">
        <v>42757</v>
      </c>
      <c r="C31" s="128" t="s">
        <v>262</v>
      </c>
      <c r="D31" s="129" t="s">
        <v>263</v>
      </c>
      <c r="E31" s="128" t="s">
        <v>189</v>
      </c>
      <c r="F31" s="131" t="s">
        <v>264</v>
      </c>
      <c r="G31" s="132">
        <v>154626378</v>
      </c>
      <c r="H31" s="128"/>
      <c r="I31" s="139" t="s">
        <v>265</v>
      </c>
    </row>
    <row r="32" spans="1:9" x14ac:dyDescent="0.25">
      <c r="A32" s="135" t="s">
        <v>266</v>
      </c>
      <c r="B32" s="127">
        <v>42743</v>
      </c>
      <c r="C32" s="128" t="s">
        <v>267</v>
      </c>
      <c r="D32" s="136" t="s">
        <v>263</v>
      </c>
      <c r="E32" s="128" t="s">
        <v>176</v>
      </c>
      <c r="F32" s="128" t="s">
        <v>268</v>
      </c>
      <c r="G32" s="128">
        <v>155390516</v>
      </c>
      <c r="H32" s="128">
        <v>732459</v>
      </c>
      <c r="I32" s="135" t="s">
        <v>173</v>
      </c>
    </row>
    <row r="33" spans="1:9" x14ac:dyDescent="0.25">
      <c r="A33" s="135" t="s">
        <v>205</v>
      </c>
      <c r="B33" s="127">
        <v>42750</v>
      </c>
      <c r="C33" s="128" t="s">
        <v>269</v>
      </c>
      <c r="D33" s="136" t="s">
        <v>270</v>
      </c>
      <c r="E33" s="128" t="s">
        <v>189</v>
      </c>
      <c r="F33" s="128" t="s">
        <v>271</v>
      </c>
      <c r="G33" s="128">
        <v>3512380554</v>
      </c>
      <c r="H33" s="128" t="s">
        <v>272</v>
      </c>
      <c r="I33" s="126"/>
    </row>
    <row r="34" spans="1:9" x14ac:dyDescent="0.25">
      <c r="A34" s="145" t="s">
        <v>273</v>
      </c>
      <c r="B34" s="127">
        <v>42750</v>
      </c>
      <c r="C34" s="128" t="s">
        <v>274</v>
      </c>
      <c r="D34" s="136" t="s">
        <v>275</v>
      </c>
      <c r="E34" s="146" t="s">
        <v>276</v>
      </c>
      <c r="F34" s="128" t="s">
        <v>277</v>
      </c>
      <c r="G34" s="128">
        <v>3512085371</v>
      </c>
      <c r="H34" s="147">
        <v>1.01201700018054E+16</v>
      </c>
      <c r="I34" s="126" t="s">
        <v>173</v>
      </c>
    </row>
    <row r="35" spans="1:9" x14ac:dyDescent="0.25">
      <c r="A35" s="126" t="s">
        <v>278</v>
      </c>
      <c r="B35" s="148">
        <v>42750</v>
      </c>
      <c r="C35" s="132" t="s">
        <v>279</v>
      </c>
      <c r="D35" s="142" t="s">
        <v>280</v>
      </c>
      <c r="E35" s="132" t="s">
        <v>280</v>
      </c>
      <c r="F35" s="131" t="s">
        <v>281</v>
      </c>
      <c r="G35" s="132" t="s">
        <v>282</v>
      </c>
      <c r="H35" s="132"/>
      <c r="I35" s="126" t="s">
        <v>173</v>
      </c>
    </row>
    <row r="36" spans="1:9" x14ac:dyDescent="0.25">
      <c r="A36" s="149" t="s">
        <v>283</v>
      </c>
      <c r="B36" s="127">
        <v>42751</v>
      </c>
      <c r="C36" s="128" t="s">
        <v>284</v>
      </c>
      <c r="D36" s="136" t="s">
        <v>280</v>
      </c>
      <c r="E36" s="128" t="s">
        <v>280</v>
      </c>
      <c r="F36" s="128" t="s">
        <v>285</v>
      </c>
      <c r="G36" s="128">
        <v>157696327</v>
      </c>
      <c r="H36" s="128" t="s">
        <v>286</v>
      </c>
      <c r="I36" s="126" t="s">
        <v>173</v>
      </c>
    </row>
    <row r="37" spans="1:9" x14ac:dyDescent="0.25">
      <c r="A37" s="126" t="s">
        <v>287</v>
      </c>
      <c r="B37" s="127">
        <v>42757</v>
      </c>
      <c r="C37" s="128" t="s">
        <v>288</v>
      </c>
      <c r="D37" s="129" t="s">
        <v>182</v>
      </c>
      <c r="E37" s="128" t="s">
        <v>170</v>
      </c>
      <c r="F37" s="131" t="s">
        <v>289</v>
      </c>
      <c r="G37" s="132" t="s">
        <v>290</v>
      </c>
      <c r="H37" s="128" t="s">
        <v>291</v>
      </c>
      <c r="I37" s="126" t="s">
        <v>173</v>
      </c>
    </row>
    <row r="38" spans="1:9" x14ac:dyDescent="0.25">
      <c r="A38" s="135" t="s">
        <v>227</v>
      </c>
      <c r="B38" s="127">
        <v>42764</v>
      </c>
      <c r="C38" s="128" t="s">
        <v>292</v>
      </c>
      <c r="D38" s="136" t="s">
        <v>182</v>
      </c>
      <c r="E38" s="130" t="s">
        <v>176</v>
      </c>
      <c r="F38" s="128" t="s">
        <v>293</v>
      </c>
      <c r="G38" s="128" t="s">
        <v>294</v>
      </c>
      <c r="H38" s="128"/>
      <c r="I38" s="126" t="s">
        <v>295</v>
      </c>
    </row>
    <row r="39" spans="1:9" x14ac:dyDescent="0.25">
      <c r="A39" s="126" t="s">
        <v>261</v>
      </c>
      <c r="B39" s="127">
        <v>43129</v>
      </c>
      <c r="C39" s="128" t="s">
        <v>296</v>
      </c>
      <c r="D39" s="136" t="s">
        <v>263</v>
      </c>
      <c r="E39" s="130" t="s">
        <v>176</v>
      </c>
      <c r="F39" s="128" t="s">
        <v>264</v>
      </c>
      <c r="G39" s="128">
        <v>380154626378</v>
      </c>
      <c r="H39" s="128"/>
      <c r="I39" s="126" t="s">
        <v>173</v>
      </c>
    </row>
    <row r="40" spans="1:9" x14ac:dyDescent="0.25">
      <c r="A40" s="126">
        <v>208</v>
      </c>
      <c r="B40" s="148">
        <v>43010</v>
      </c>
      <c r="C40" s="132" t="s">
        <v>297</v>
      </c>
      <c r="D40" s="142" t="s">
        <v>207</v>
      </c>
      <c r="E40" s="130" t="s">
        <v>298</v>
      </c>
      <c r="F40" s="132" t="s">
        <v>299</v>
      </c>
      <c r="G40" s="132">
        <v>3518034186</v>
      </c>
      <c r="H40" s="132" t="s">
        <v>300</v>
      </c>
      <c r="I40" s="126" t="s">
        <v>173</v>
      </c>
    </row>
    <row r="41" spans="1:9" x14ac:dyDescent="0.25">
      <c r="A41" s="126" t="s">
        <v>301</v>
      </c>
      <c r="B41" s="127">
        <v>43129</v>
      </c>
      <c r="C41" s="128" t="s">
        <v>302</v>
      </c>
      <c r="D41" s="136" t="s">
        <v>207</v>
      </c>
      <c r="E41" s="130" t="s">
        <v>298</v>
      </c>
      <c r="F41" s="128" t="s">
        <v>303</v>
      </c>
      <c r="G41" s="128">
        <v>4601727</v>
      </c>
      <c r="H41" s="136" t="s">
        <v>304</v>
      </c>
      <c r="I41" s="126" t="s">
        <v>173</v>
      </c>
    </row>
    <row r="42" spans="1:9" x14ac:dyDescent="0.25">
      <c r="A42" s="150" t="s">
        <v>230</v>
      </c>
      <c r="B42" s="127">
        <v>42737</v>
      </c>
      <c r="C42" s="128" t="s">
        <v>305</v>
      </c>
      <c r="D42" s="136" t="s">
        <v>207</v>
      </c>
      <c r="E42" s="130" t="s">
        <v>298</v>
      </c>
      <c r="F42" s="128" t="s">
        <v>306</v>
      </c>
      <c r="G42" s="128" t="s">
        <v>307</v>
      </c>
      <c r="H42" s="128" t="s">
        <v>308</v>
      </c>
      <c r="I42" s="126" t="s">
        <v>173</v>
      </c>
    </row>
    <row r="43" spans="1:9" x14ac:dyDescent="0.25">
      <c r="A43" s="135" t="s">
        <v>309</v>
      </c>
      <c r="B43" s="127">
        <v>43157</v>
      </c>
      <c r="C43" s="132" t="s">
        <v>310</v>
      </c>
      <c r="D43" s="129" t="s">
        <v>169</v>
      </c>
      <c r="E43" s="131" t="s">
        <v>176</v>
      </c>
      <c r="F43" s="131" t="s">
        <v>311</v>
      </c>
      <c r="G43" s="132">
        <v>155060099</v>
      </c>
      <c r="H43" s="132" t="s">
        <v>312</v>
      </c>
      <c r="I43" s="135" t="s">
        <v>173</v>
      </c>
    </row>
    <row r="44" spans="1:9" x14ac:dyDescent="0.25">
      <c r="A44" s="135" t="s">
        <v>313</v>
      </c>
      <c r="B44" s="127">
        <v>43129</v>
      </c>
      <c r="C44" s="128" t="s">
        <v>314</v>
      </c>
      <c r="D44" s="129"/>
      <c r="E44" s="130"/>
      <c r="F44" s="131"/>
      <c r="G44" s="128">
        <v>157045094</v>
      </c>
      <c r="H44" s="128"/>
      <c r="I44" s="132"/>
    </row>
    <row r="45" spans="1:9" x14ac:dyDescent="0.25">
      <c r="A45" s="126" t="s">
        <v>315</v>
      </c>
      <c r="B45" s="127">
        <v>42757</v>
      </c>
      <c r="C45" s="128" t="s">
        <v>316</v>
      </c>
      <c r="D45" s="129" t="s">
        <v>253</v>
      </c>
      <c r="E45" s="128" t="s">
        <v>176</v>
      </c>
      <c r="F45" s="131" t="s">
        <v>317</v>
      </c>
      <c r="G45" s="132">
        <v>152045732</v>
      </c>
      <c r="H45" s="128">
        <v>2166081</v>
      </c>
      <c r="I45" s="126" t="s">
        <v>173</v>
      </c>
    </row>
    <row r="46" spans="1:9" x14ac:dyDescent="0.25">
      <c r="A46" s="135" t="s">
        <v>318</v>
      </c>
      <c r="B46" s="127">
        <v>42757</v>
      </c>
      <c r="C46" s="128" t="s">
        <v>319</v>
      </c>
      <c r="D46" s="137" t="s">
        <v>320</v>
      </c>
      <c r="E46" s="130" t="s">
        <v>176</v>
      </c>
      <c r="F46" s="130"/>
      <c r="G46" s="132" t="s">
        <v>321</v>
      </c>
      <c r="H46" s="128" t="s">
        <v>322</v>
      </c>
      <c r="I46" s="132" t="s">
        <v>323</v>
      </c>
    </row>
    <row r="47" spans="1:9" x14ac:dyDescent="0.25">
      <c r="A47" s="135" t="s">
        <v>324</v>
      </c>
      <c r="B47" s="127"/>
      <c r="C47" s="128" t="s">
        <v>325</v>
      </c>
      <c r="D47" s="136" t="s">
        <v>169</v>
      </c>
      <c r="E47" s="130" t="s">
        <v>176</v>
      </c>
      <c r="F47" s="128" t="s">
        <v>326</v>
      </c>
      <c r="G47" s="128">
        <v>152358923</v>
      </c>
      <c r="H47" s="128">
        <v>60758</v>
      </c>
      <c r="I47" s="126" t="s">
        <v>327</v>
      </c>
    </row>
    <row r="48" spans="1:9" x14ac:dyDescent="0.25">
      <c r="A48" s="126" t="s">
        <v>328</v>
      </c>
      <c r="B48" s="127">
        <v>43129</v>
      </c>
      <c r="C48" s="128" t="s">
        <v>329</v>
      </c>
      <c r="D48" s="136" t="s">
        <v>330</v>
      </c>
      <c r="E48" s="130" t="s">
        <v>176</v>
      </c>
      <c r="F48" s="128" t="s">
        <v>331</v>
      </c>
      <c r="G48" s="128">
        <v>3512080362</v>
      </c>
      <c r="H48" s="128" t="s">
        <v>332</v>
      </c>
      <c r="I48" s="126" t="s">
        <v>173</v>
      </c>
    </row>
    <row r="49" spans="1:9" x14ac:dyDescent="0.25">
      <c r="A49" s="126" t="s">
        <v>333</v>
      </c>
      <c r="B49" s="127">
        <v>42757</v>
      </c>
      <c r="C49" s="128" t="s">
        <v>334</v>
      </c>
      <c r="D49" s="129" t="s">
        <v>335</v>
      </c>
      <c r="E49" s="131" t="s">
        <v>170</v>
      </c>
      <c r="F49" s="131" t="s">
        <v>336</v>
      </c>
      <c r="G49" s="132" t="s">
        <v>337</v>
      </c>
      <c r="H49" s="128">
        <v>648371</v>
      </c>
      <c r="I49" s="126" t="s">
        <v>173</v>
      </c>
    </row>
    <row r="50" spans="1:9" x14ac:dyDescent="0.25">
      <c r="A50" s="126" t="s">
        <v>338</v>
      </c>
      <c r="B50" s="127">
        <v>42764</v>
      </c>
      <c r="C50" s="128" t="s">
        <v>339</v>
      </c>
      <c r="D50" s="129" t="s">
        <v>280</v>
      </c>
      <c r="E50" s="131" t="s">
        <v>280</v>
      </c>
      <c r="F50" s="131" t="s">
        <v>340</v>
      </c>
      <c r="G50" s="132">
        <v>156522044</v>
      </c>
      <c r="H50" s="132" t="s">
        <v>341</v>
      </c>
      <c r="I50" s="126" t="s">
        <v>173</v>
      </c>
    </row>
    <row r="51" spans="1:9" x14ac:dyDescent="0.25">
      <c r="A51" s="135" t="s">
        <v>342</v>
      </c>
      <c r="B51" s="127" t="s">
        <v>343</v>
      </c>
      <c r="C51" s="132" t="s">
        <v>344</v>
      </c>
      <c r="D51" s="129" t="s">
        <v>280</v>
      </c>
      <c r="E51" s="131" t="s">
        <v>280</v>
      </c>
      <c r="F51" s="131"/>
      <c r="G51" s="132">
        <v>156777146</v>
      </c>
      <c r="H51" s="128" t="s">
        <v>345</v>
      </c>
      <c r="I51" s="132"/>
    </row>
    <row r="52" spans="1:9" x14ac:dyDescent="0.25">
      <c r="A52" s="135" t="s">
        <v>346</v>
      </c>
      <c r="B52" s="127">
        <v>42764</v>
      </c>
      <c r="C52" s="128" t="s">
        <v>347</v>
      </c>
      <c r="D52" s="136" t="s">
        <v>280</v>
      </c>
      <c r="E52" s="131" t="s">
        <v>280</v>
      </c>
      <c r="F52" s="128" t="s">
        <v>348</v>
      </c>
      <c r="G52" s="128">
        <v>153565064</v>
      </c>
      <c r="H52" s="128" t="s">
        <v>349</v>
      </c>
      <c r="I52" s="126"/>
    </row>
    <row r="53" spans="1:9" x14ac:dyDescent="0.25">
      <c r="A53" s="135" t="s">
        <v>346</v>
      </c>
      <c r="B53" s="127">
        <v>42764</v>
      </c>
      <c r="C53" s="128" t="s">
        <v>350</v>
      </c>
      <c r="D53" s="129" t="s">
        <v>280</v>
      </c>
      <c r="E53" s="131" t="s">
        <v>280</v>
      </c>
      <c r="F53" s="131" t="s">
        <v>351</v>
      </c>
      <c r="G53" s="128" t="s">
        <v>352</v>
      </c>
      <c r="H53" s="128" t="s">
        <v>353</v>
      </c>
      <c r="I53" s="135" t="s">
        <v>173</v>
      </c>
    </row>
    <row r="54" spans="1:9" x14ac:dyDescent="0.25">
      <c r="A54" s="135" t="s">
        <v>354</v>
      </c>
      <c r="B54" s="127">
        <v>42765</v>
      </c>
      <c r="C54" s="128" t="s">
        <v>355</v>
      </c>
      <c r="D54" s="128" t="s">
        <v>280</v>
      </c>
      <c r="E54" s="131" t="s">
        <v>280</v>
      </c>
      <c r="F54" s="128" t="s">
        <v>356</v>
      </c>
      <c r="G54" s="128">
        <v>153187949</v>
      </c>
      <c r="H54" s="128"/>
      <c r="I54" s="128"/>
    </row>
    <row r="55" spans="1:9" x14ac:dyDescent="0.25">
      <c r="A55" s="126" t="s">
        <v>287</v>
      </c>
      <c r="B55" s="127">
        <v>42757</v>
      </c>
      <c r="C55" s="128" t="s">
        <v>288</v>
      </c>
      <c r="D55" s="129" t="s">
        <v>182</v>
      </c>
      <c r="E55" s="128" t="s">
        <v>170</v>
      </c>
      <c r="F55" s="131" t="s">
        <v>289</v>
      </c>
      <c r="G55" s="132" t="s">
        <v>290</v>
      </c>
      <c r="H55" s="128" t="s">
        <v>291</v>
      </c>
      <c r="I55" s="126" t="s">
        <v>173</v>
      </c>
    </row>
    <row r="56" spans="1:9" x14ac:dyDescent="0.25">
      <c r="A56" s="135" t="s">
        <v>227</v>
      </c>
      <c r="B56" s="127">
        <v>42764</v>
      </c>
      <c r="C56" s="128" t="s">
        <v>292</v>
      </c>
      <c r="D56" s="136" t="s">
        <v>182</v>
      </c>
      <c r="E56" s="130" t="s">
        <v>176</v>
      </c>
      <c r="F56" s="128" t="s">
        <v>293</v>
      </c>
      <c r="G56" s="128" t="s">
        <v>294</v>
      </c>
      <c r="H56" s="128"/>
      <c r="I56" s="126" t="s">
        <v>295</v>
      </c>
    </row>
    <row r="57" spans="1:9" x14ac:dyDescent="0.25">
      <c r="A57" s="126" t="s">
        <v>261</v>
      </c>
      <c r="B57" s="127">
        <v>43129</v>
      </c>
      <c r="C57" s="128" t="s">
        <v>296</v>
      </c>
      <c r="D57" s="136" t="s">
        <v>263</v>
      </c>
      <c r="E57" s="130" t="s">
        <v>176</v>
      </c>
      <c r="F57" s="128" t="s">
        <v>264</v>
      </c>
      <c r="G57" s="128">
        <v>380154626378</v>
      </c>
      <c r="H57" s="128"/>
      <c r="I57" s="126" t="s">
        <v>173</v>
      </c>
    </row>
    <row r="58" spans="1:9" x14ac:dyDescent="0.25">
      <c r="A58" s="126">
        <v>208</v>
      </c>
      <c r="B58" s="148">
        <v>43010</v>
      </c>
      <c r="C58" s="132" t="s">
        <v>297</v>
      </c>
      <c r="D58" s="142" t="s">
        <v>207</v>
      </c>
      <c r="E58" s="130" t="s">
        <v>298</v>
      </c>
      <c r="F58" s="132" t="s">
        <v>299</v>
      </c>
      <c r="G58" s="132">
        <v>3518034186</v>
      </c>
      <c r="H58" s="132" t="s">
        <v>300</v>
      </c>
      <c r="I58" s="126" t="s">
        <v>173</v>
      </c>
    </row>
    <row r="59" spans="1:9" x14ac:dyDescent="0.25">
      <c r="A59" s="126" t="s">
        <v>301</v>
      </c>
      <c r="B59" s="127">
        <v>43129</v>
      </c>
      <c r="C59" s="128" t="s">
        <v>302</v>
      </c>
      <c r="D59" s="136" t="s">
        <v>207</v>
      </c>
      <c r="E59" s="130" t="s">
        <v>298</v>
      </c>
      <c r="F59" s="128" t="s">
        <v>303</v>
      </c>
      <c r="G59" s="128">
        <v>4601727</v>
      </c>
      <c r="H59" s="136" t="s">
        <v>304</v>
      </c>
      <c r="I59" s="126" t="s">
        <v>173</v>
      </c>
    </row>
    <row r="60" spans="1:9" x14ac:dyDescent="0.25">
      <c r="A60" s="150" t="s">
        <v>230</v>
      </c>
      <c r="B60" s="127">
        <v>42737</v>
      </c>
      <c r="C60" s="128" t="s">
        <v>305</v>
      </c>
      <c r="D60" s="136" t="s">
        <v>207</v>
      </c>
      <c r="E60" s="130" t="s">
        <v>298</v>
      </c>
      <c r="F60" s="128" t="s">
        <v>306</v>
      </c>
      <c r="G60" s="128" t="s">
        <v>307</v>
      </c>
      <c r="H60" s="128" t="s">
        <v>308</v>
      </c>
      <c r="I60" s="126" t="s">
        <v>173</v>
      </c>
    </row>
    <row r="61" spans="1:9" x14ac:dyDescent="0.25">
      <c r="A61" s="135" t="s">
        <v>309</v>
      </c>
      <c r="B61" s="127">
        <v>43157</v>
      </c>
      <c r="C61" s="132" t="s">
        <v>310</v>
      </c>
      <c r="D61" s="129" t="s">
        <v>169</v>
      </c>
      <c r="E61" s="131" t="s">
        <v>176</v>
      </c>
      <c r="F61" s="131" t="s">
        <v>311</v>
      </c>
      <c r="G61" s="132">
        <v>155060099</v>
      </c>
      <c r="H61" s="132" t="s">
        <v>312</v>
      </c>
      <c r="I61" s="135" t="s">
        <v>173</v>
      </c>
    </row>
    <row r="62" spans="1:9" x14ac:dyDescent="0.25">
      <c r="A62" s="135" t="s">
        <v>313</v>
      </c>
      <c r="B62" s="127">
        <v>43129</v>
      </c>
      <c r="C62" s="128" t="s">
        <v>314</v>
      </c>
      <c r="D62" s="129"/>
      <c r="E62" s="130"/>
      <c r="F62" s="131"/>
      <c r="G62" s="128">
        <v>157045094</v>
      </c>
      <c r="H62" s="128"/>
      <c r="I62" s="132"/>
    </row>
    <row r="63" spans="1:9" x14ac:dyDescent="0.25">
      <c r="A63" s="126" t="s">
        <v>315</v>
      </c>
      <c r="B63" s="127">
        <v>42757</v>
      </c>
      <c r="C63" s="128" t="s">
        <v>316</v>
      </c>
      <c r="D63" s="129" t="s">
        <v>253</v>
      </c>
      <c r="E63" s="128" t="s">
        <v>176</v>
      </c>
      <c r="F63" s="131" t="s">
        <v>317</v>
      </c>
      <c r="G63" s="132">
        <v>152045732</v>
      </c>
      <c r="H63" s="128">
        <v>2166081</v>
      </c>
      <c r="I63" s="126" t="s">
        <v>173</v>
      </c>
    </row>
    <row r="64" spans="1:9" x14ac:dyDescent="0.25">
      <c r="A64" s="135" t="s">
        <v>318</v>
      </c>
      <c r="B64" s="127">
        <v>42757</v>
      </c>
      <c r="C64" s="128" t="s">
        <v>319</v>
      </c>
      <c r="D64" s="137" t="s">
        <v>320</v>
      </c>
      <c r="E64" s="130" t="s">
        <v>176</v>
      </c>
      <c r="F64" s="130"/>
      <c r="G64" s="132" t="s">
        <v>321</v>
      </c>
      <c r="H64" s="128" t="s">
        <v>322</v>
      </c>
      <c r="I64" s="132" t="s">
        <v>323</v>
      </c>
    </row>
    <row r="65" spans="1:9" x14ac:dyDescent="0.25">
      <c r="A65" s="135" t="s">
        <v>324</v>
      </c>
      <c r="B65" s="127"/>
      <c r="C65" s="128" t="s">
        <v>325</v>
      </c>
      <c r="D65" s="136" t="s">
        <v>169</v>
      </c>
      <c r="E65" s="130" t="s">
        <v>176</v>
      </c>
      <c r="F65" s="128" t="s">
        <v>326</v>
      </c>
      <c r="G65" s="128">
        <v>152358923</v>
      </c>
      <c r="H65" s="128">
        <v>60758</v>
      </c>
      <c r="I65" s="126" t="s">
        <v>327</v>
      </c>
    </row>
    <row r="66" spans="1:9" x14ac:dyDescent="0.25">
      <c r="A66" s="126" t="s">
        <v>328</v>
      </c>
      <c r="B66" s="127">
        <v>43129</v>
      </c>
      <c r="C66" s="128" t="s">
        <v>329</v>
      </c>
      <c r="D66" s="136" t="s">
        <v>330</v>
      </c>
      <c r="E66" s="130" t="s">
        <v>176</v>
      </c>
      <c r="F66" s="128" t="s">
        <v>331</v>
      </c>
      <c r="G66" s="128">
        <v>3512080362</v>
      </c>
      <c r="H66" s="128" t="s">
        <v>332</v>
      </c>
      <c r="I66" s="126" t="s">
        <v>173</v>
      </c>
    </row>
    <row r="67" spans="1:9" x14ac:dyDescent="0.25">
      <c r="A67" s="126" t="s">
        <v>333</v>
      </c>
      <c r="B67" s="127">
        <v>42757</v>
      </c>
      <c r="C67" s="128" t="s">
        <v>334</v>
      </c>
      <c r="D67" s="129" t="s">
        <v>335</v>
      </c>
      <c r="E67" s="131" t="s">
        <v>170</v>
      </c>
      <c r="F67" s="131" t="s">
        <v>336</v>
      </c>
      <c r="G67" s="132" t="s">
        <v>337</v>
      </c>
      <c r="H67" s="128">
        <v>648371</v>
      </c>
      <c r="I67" s="126" t="s">
        <v>173</v>
      </c>
    </row>
    <row r="68" spans="1:9" x14ac:dyDescent="0.25">
      <c r="A68" s="126" t="s">
        <v>338</v>
      </c>
      <c r="B68" s="127">
        <v>42764</v>
      </c>
      <c r="C68" s="128" t="s">
        <v>339</v>
      </c>
      <c r="D68" s="129" t="s">
        <v>280</v>
      </c>
      <c r="E68" s="131" t="s">
        <v>280</v>
      </c>
      <c r="F68" s="131" t="s">
        <v>340</v>
      </c>
      <c r="G68" s="132">
        <v>156522044</v>
      </c>
      <c r="H68" s="132" t="s">
        <v>341</v>
      </c>
      <c r="I68" s="126" t="s">
        <v>173</v>
      </c>
    </row>
    <row r="69" spans="1:9" x14ac:dyDescent="0.25">
      <c r="A69" s="135" t="s">
        <v>342</v>
      </c>
      <c r="B69" s="127" t="s">
        <v>343</v>
      </c>
      <c r="C69" s="132" t="s">
        <v>344</v>
      </c>
      <c r="D69" s="129" t="s">
        <v>280</v>
      </c>
      <c r="E69" s="131" t="s">
        <v>280</v>
      </c>
      <c r="F69" s="131"/>
      <c r="G69" s="132">
        <v>156777146</v>
      </c>
      <c r="H69" s="128" t="s">
        <v>345</v>
      </c>
      <c r="I69" s="132"/>
    </row>
    <row r="70" spans="1:9" x14ac:dyDescent="0.25">
      <c r="A70" s="135" t="s">
        <v>346</v>
      </c>
      <c r="B70" s="127">
        <v>42764</v>
      </c>
      <c r="C70" s="128" t="s">
        <v>347</v>
      </c>
      <c r="D70" s="136" t="s">
        <v>280</v>
      </c>
      <c r="E70" s="131" t="s">
        <v>280</v>
      </c>
      <c r="F70" s="128" t="s">
        <v>348</v>
      </c>
      <c r="G70" s="128">
        <v>153565064</v>
      </c>
      <c r="H70" s="128" t="s">
        <v>349</v>
      </c>
      <c r="I70" s="126"/>
    </row>
    <row r="71" spans="1:9" x14ac:dyDescent="0.25">
      <c r="A71" s="135" t="s">
        <v>346</v>
      </c>
      <c r="B71" s="127">
        <v>42764</v>
      </c>
      <c r="C71" s="128" t="s">
        <v>350</v>
      </c>
      <c r="D71" s="129" t="s">
        <v>280</v>
      </c>
      <c r="E71" s="131" t="s">
        <v>280</v>
      </c>
      <c r="F71" s="131" t="s">
        <v>351</v>
      </c>
      <c r="G71" s="128" t="s">
        <v>352</v>
      </c>
      <c r="H71" s="128" t="s">
        <v>353</v>
      </c>
      <c r="I71" s="135" t="s">
        <v>173</v>
      </c>
    </row>
    <row r="72" spans="1:9" x14ac:dyDescent="0.25">
      <c r="A72" s="135" t="s">
        <v>354</v>
      </c>
      <c r="B72" s="127">
        <v>42765</v>
      </c>
      <c r="C72" s="128" t="s">
        <v>355</v>
      </c>
      <c r="D72" s="128" t="s">
        <v>280</v>
      </c>
      <c r="E72" s="131" t="s">
        <v>280</v>
      </c>
      <c r="F72" s="128" t="s">
        <v>356</v>
      </c>
      <c r="G72" s="128">
        <v>153187949</v>
      </c>
      <c r="H72" s="128"/>
      <c r="I72" s="128"/>
    </row>
    <row r="73" spans="1:9" x14ac:dyDescent="0.25">
      <c r="A73" s="126" t="s">
        <v>338</v>
      </c>
      <c r="B73" s="127">
        <v>42764</v>
      </c>
      <c r="C73" s="128" t="s">
        <v>339</v>
      </c>
      <c r="D73" s="129" t="s">
        <v>280</v>
      </c>
      <c r="E73" s="131" t="s">
        <v>280</v>
      </c>
      <c r="F73" s="131" t="s">
        <v>340</v>
      </c>
      <c r="G73" s="132">
        <v>156522044</v>
      </c>
      <c r="H73" s="132" t="s">
        <v>341</v>
      </c>
      <c r="I73" s="126" t="s">
        <v>173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FB01-57E6-4B6D-86C3-B59AFBE56FE5}">
  <sheetPr>
    <tabColor theme="9" tint="-0.249977111117893"/>
  </sheetPr>
  <dimension ref="B6:I870"/>
  <sheetViews>
    <sheetView showGridLines="0" topLeftCell="A7" workbookViewId="0">
      <selection activeCell="C20" sqref="C20"/>
    </sheetView>
  </sheetViews>
  <sheetFormatPr baseColWidth="10" defaultRowHeight="15" x14ac:dyDescent="0.25"/>
  <cols>
    <col min="1" max="1" width="3.140625" customWidth="1"/>
    <col min="2" max="2" width="14.5703125" customWidth="1"/>
    <col min="3" max="3" width="12.5703125" customWidth="1"/>
    <col min="4" max="4" width="14.28515625" customWidth="1"/>
    <col min="5" max="5" width="29" bestFit="1" customWidth="1"/>
    <col min="6" max="7" width="18.28515625" customWidth="1"/>
    <col min="8" max="8" width="13.7109375" customWidth="1"/>
    <col min="9" max="9" width="14.140625" customWidth="1"/>
    <col min="10" max="10" width="11.28515625" customWidth="1"/>
    <col min="11" max="11" width="15.28515625" customWidth="1"/>
    <col min="12" max="12" width="15.5703125" customWidth="1"/>
    <col min="13" max="13" width="10.7109375" customWidth="1"/>
    <col min="14" max="14" width="9.5703125" customWidth="1"/>
  </cols>
  <sheetData>
    <row r="6" spans="2:9" ht="25.5" x14ac:dyDescent="0.35">
      <c r="C6" s="1" t="s">
        <v>357</v>
      </c>
    </row>
    <row r="7" spans="2:9" ht="25.5" x14ac:dyDescent="0.35">
      <c r="C7" s="1" t="s">
        <v>358</v>
      </c>
    </row>
    <row r="8" spans="2:9" ht="9" customHeight="1" x14ac:dyDescent="0.25"/>
    <row r="9" spans="2:9" ht="25.5" x14ac:dyDescent="0.35">
      <c r="C9" s="151" t="s">
        <v>522</v>
      </c>
    </row>
    <row r="12" spans="2:9" ht="17.25" x14ac:dyDescent="0.3">
      <c r="B12" s="163" t="s">
        <v>359</v>
      </c>
      <c r="C12" s="164" t="s">
        <v>360</v>
      </c>
      <c r="D12" s="163" t="s">
        <v>361</v>
      </c>
      <c r="E12" s="164" t="s">
        <v>362</v>
      </c>
      <c r="F12" s="165" t="s">
        <v>363</v>
      </c>
      <c r="H12" s="153"/>
      <c r="I12" s="152"/>
    </row>
    <row r="13" spans="2:9" x14ac:dyDescent="0.25">
      <c r="B13" s="171">
        <v>42668</v>
      </c>
      <c r="C13" s="154">
        <v>8018763</v>
      </c>
      <c r="D13" s="171">
        <v>42749</v>
      </c>
      <c r="E13" s="154" t="s">
        <v>364</v>
      </c>
      <c r="F13" s="172">
        <v>4400</v>
      </c>
      <c r="G13" s="9"/>
      <c r="H13" s="153"/>
    </row>
    <row r="14" spans="2:9" x14ac:dyDescent="0.25">
      <c r="B14" s="171">
        <v>42669</v>
      </c>
      <c r="C14" s="154">
        <v>7013954</v>
      </c>
      <c r="D14" s="171">
        <v>42750</v>
      </c>
      <c r="E14" s="154" t="s">
        <v>521</v>
      </c>
      <c r="F14" s="172">
        <v>1600</v>
      </c>
      <c r="G14" s="9"/>
      <c r="H14" s="153"/>
    </row>
    <row r="15" spans="2:9" x14ac:dyDescent="0.25">
      <c r="B15" s="171">
        <v>42670</v>
      </c>
      <c r="C15" s="154">
        <v>7769009</v>
      </c>
      <c r="D15" s="171">
        <v>42753</v>
      </c>
      <c r="E15" s="154" t="s">
        <v>365</v>
      </c>
      <c r="F15" s="172">
        <v>15000</v>
      </c>
      <c r="G15" s="9"/>
      <c r="H15" s="153"/>
    </row>
    <row r="16" spans="2:9" ht="15" customHeight="1" x14ac:dyDescent="0.25">
      <c r="B16" s="171">
        <v>42671</v>
      </c>
      <c r="C16" s="154">
        <v>7013934</v>
      </c>
      <c r="D16" s="171">
        <v>42754</v>
      </c>
      <c r="E16" s="154" t="s">
        <v>392</v>
      </c>
      <c r="F16" s="172">
        <v>12628</v>
      </c>
      <c r="G16" s="9"/>
      <c r="H16" s="153"/>
    </row>
    <row r="17" spans="2:8" x14ac:dyDescent="0.25">
      <c r="B17" s="171">
        <v>42672</v>
      </c>
      <c r="C17" s="154">
        <v>8018786</v>
      </c>
      <c r="D17" s="171">
        <v>42751</v>
      </c>
      <c r="E17" s="154" t="s">
        <v>372</v>
      </c>
      <c r="F17" s="172">
        <v>8019</v>
      </c>
      <c r="G17" s="9"/>
      <c r="H17" s="153"/>
    </row>
    <row r="18" spans="2:8" x14ac:dyDescent="0.25">
      <c r="B18" s="171">
        <v>42673</v>
      </c>
      <c r="C18" s="154">
        <v>8018777</v>
      </c>
      <c r="D18" s="171">
        <v>42752</v>
      </c>
      <c r="E18" s="154" t="s">
        <v>370</v>
      </c>
      <c r="F18" s="172">
        <v>8010</v>
      </c>
      <c r="G18" s="9"/>
      <c r="H18" s="153"/>
    </row>
    <row r="19" spans="2:8" x14ac:dyDescent="0.25">
      <c r="B19" s="170">
        <v>42674</v>
      </c>
      <c r="C19" s="98">
        <v>7769010</v>
      </c>
      <c r="D19" s="170">
        <v>42760</v>
      </c>
      <c r="E19" s="98" t="s">
        <v>365</v>
      </c>
      <c r="F19" s="176">
        <v>15000</v>
      </c>
      <c r="G19" s="9"/>
      <c r="H19" s="153"/>
    </row>
    <row r="20" spans="2:8" x14ac:dyDescent="0.25">
      <c r="B20" s="168">
        <v>42675</v>
      </c>
      <c r="C20" s="169">
        <v>7769031</v>
      </c>
      <c r="D20" s="168">
        <v>42754</v>
      </c>
      <c r="E20" s="169" t="s">
        <v>394</v>
      </c>
      <c r="F20" s="229">
        <v>7500</v>
      </c>
      <c r="G20" s="9"/>
      <c r="H20" s="153"/>
    </row>
    <row r="21" spans="2:8" x14ac:dyDescent="0.25">
      <c r="B21" s="168">
        <v>42676</v>
      </c>
      <c r="C21" s="169">
        <v>8018778</v>
      </c>
      <c r="D21" s="168">
        <v>42755</v>
      </c>
      <c r="E21" s="169" t="s">
        <v>370</v>
      </c>
      <c r="F21" s="229">
        <v>8011</v>
      </c>
      <c r="G21" s="9"/>
      <c r="H21" s="153"/>
    </row>
    <row r="22" spans="2:8" x14ac:dyDescent="0.25">
      <c r="B22" s="168">
        <v>42677</v>
      </c>
      <c r="C22" s="169">
        <v>8018780</v>
      </c>
      <c r="D22" s="168">
        <v>42755</v>
      </c>
      <c r="E22" s="169" t="s">
        <v>367</v>
      </c>
      <c r="F22" s="229">
        <v>8013</v>
      </c>
      <c r="G22" s="9"/>
      <c r="H22" s="153"/>
    </row>
    <row r="23" spans="2:8" x14ac:dyDescent="0.25">
      <c r="B23" s="170">
        <v>42678</v>
      </c>
      <c r="C23" s="98">
        <v>8018783</v>
      </c>
      <c r="D23" s="170">
        <v>42755</v>
      </c>
      <c r="E23" s="98" t="s">
        <v>380</v>
      </c>
      <c r="F23" s="176">
        <v>8016</v>
      </c>
      <c r="G23" s="9"/>
      <c r="H23" s="153"/>
    </row>
    <row r="24" spans="2:8" x14ac:dyDescent="0.25">
      <c r="B24" s="170">
        <v>42679</v>
      </c>
      <c r="C24" s="98">
        <v>7769041</v>
      </c>
      <c r="D24" s="170">
        <v>42756</v>
      </c>
      <c r="E24" s="98" t="s">
        <v>371</v>
      </c>
      <c r="F24" s="176">
        <v>3856</v>
      </c>
      <c r="G24" s="9"/>
      <c r="H24" s="153"/>
    </row>
    <row r="25" spans="2:8" x14ac:dyDescent="0.25">
      <c r="B25" s="170">
        <v>42680</v>
      </c>
      <c r="C25" s="98">
        <v>7013962</v>
      </c>
      <c r="D25" s="170">
        <v>42769</v>
      </c>
      <c r="E25" s="98" t="s">
        <v>375</v>
      </c>
      <c r="F25" s="176">
        <v>11659</v>
      </c>
      <c r="G25" s="9"/>
      <c r="H25" s="153"/>
    </row>
    <row r="26" spans="2:8" x14ac:dyDescent="0.25">
      <c r="B26" s="166">
        <v>42681</v>
      </c>
      <c r="C26" s="167">
        <v>8018773</v>
      </c>
      <c r="D26" s="166">
        <v>42758</v>
      </c>
      <c r="E26" s="167" t="s">
        <v>366</v>
      </c>
      <c r="F26" s="249">
        <v>8007</v>
      </c>
      <c r="G26" s="9"/>
      <c r="H26" s="153"/>
    </row>
    <row r="27" spans="2:8" x14ac:dyDescent="0.25">
      <c r="B27" s="166">
        <v>42682</v>
      </c>
      <c r="C27" s="167">
        <v>8018779</v>
      </c>
      <c r="D27" s="166">
        <v>42759</v>
      </c>
      <c r="E27" s="167" t="s">
        <v>370</v>
      </c>
      <c r="F27" s="249">
        <v>8012</v>
      </c>
      <c r="G27" s="9"/>
      <c r="H27" s="153"/>
    </row>
    <row r="28" spans="2:8" x14ac:dyDescent="0.25">
      <c r="B28" s="166">
        <v>42683</v>
      </c>
      <c r="C28" s="167">
        <v>7769001</v>
      </c>
      <c r="D28" s="166">
        <v>43079</v>
      </c>
      <c r="E28" s="167" t="s">
        <v>364</v>
      </c>
      <c r="F28" s="249">
        <v>10000</v>
      </c>
      <c r="G28" s="9"/>
      <c r="H28" s="153"/>
    </row>
    <row r="29" spans="2:8" x14ac:dyDescent="0.25">
      <c r="B29" s="166">
        <v>42684</v>
      </c>
      <c r="C29" s="167">
        <v>7013935</v>
      </c>
      <c r="D29" s="166">
        <v>42761</v>
      </c>
      <c r="E29" s="167" t="s">
        <v>392</v>
      </c>
      <c r="F29" s="249">
        <v>12628</v>
      </c>
      <c r="G29" s="9"/>
      <c r="H29" s="153"/>
    </row>
    <row r="30" spans="2:8" x14ac:dyDescent="0.25">
      <c r="B30" s="170">
        <v>42685</v>
      </c>
      <c r="C30" s="98">
        <v>8018774</v>
      </c>
      <c r="D30" s="170">
        <v>42761</v>
      </c>
      <c r="E30" s="98" t="s">
        <v>366</v>
      </c>
      <c r="F30" s="176">
        <v>8008</v>
      </c>
      <c r="G30" s="9"/>
      <c r="H30" s="153"/>
    </row>
    <row r="31" spans="2:8" x14ac:dyDescent="0.25">
      <c r="B31" s="170">
        <v>42686</v>
      </c>
      <c r="C31" s="98">
        <v>8018781</v>
      </c>
      <c r="D31" s="170">
        <v>42761</v>
      </c>
      <c r="E31" s="98" t="s">
        <v>367</v>
      </c>
      <c r="F31" s="176">
        <v>8014</v>
      </c>
      <c r="G31" s="9"/>
      <c r="H31" s="153"/>
    </row>
    <row r="32" spans="2:8" x14ac:dyDescent="0.25">
      <c r="B32" s="170">
        <v>42687</v>
      </c>
      <c r="C32" s="98">
        <v>8018784</v>
      </c>
      <c r="D32" s="170">
        <v>42761</v>
      </c>
      <c r="E32" s="98" t="s">
        <v>380</v>
      </c>
      <c r="F32" s="176">
        <v>8017</v>
      </c>
      <c r="G32" s="9"/>
      <c r="H32" s="153"/>
    </row>
    <row r="33" spans="2:8" x14ac:dyDescent="0.25">
      <c r="B33" s="170">
        <v>42688</v>
      </c>
      <c r="C33" s="98">
        <v>8018752</v>
      </c>
      <c r="D33" s="170">
        <v>42765</v>
      </c>
      <c r="E33" s="98" t="s">
        <v>391</v>
      </c>
      <c r="F33" s="176">
        <v>3000</v>
      </c>
      <c r="G33" s="9"/>
      <c r="H33" s="153"/>
    </row>
    <row r="34" spans="2:8" x14ac:dyDescent="0.25">
      <c r="B34" s="170">
        <v>42689</v>
      </c>
      <c r="C34" s="98">
        <v>8018785</v>
      </c>
      <c r="D34" s="170">
        <v>42765</v>
      </c>
      <c r="E34" s="98" t="s">
        <v>364</v>
      </c>
      <c r="F34" s="176">
        <v>8018</v>
      </c>
      <c r="G34" s="9"/>
      <c r="H34" s="153"/>
    </row>
    <row r="35" spans="2:8" x14ac:dyDescent="0.25">
      <c r="B35" s="170">
        <v>42690</v>
      </c>
      <c r="C35" s="98">
        <v>7769011</v>
      </c>
      <c r="D35" s="170">
        <v>42766</v>
      </c>
      <c r="E35" s="98" t="s">
        <v>365</v>
      </c>
      <c r="F35" s="176">
        <v>16340</v>
      </c>
      <c r="G35" s="9"/>
      <c r="H35" s="153"/>
    </row>
    <row r="36" spans="2:8" x14ac:dyDescent="0.25">
      <c r="B36" s="170">
        <v>42691</v>
      </c>
      <c r="C36" s="98">
        <v>7769017</v>
      </c>
      <c r="D36" s="170">
        <v>42768</v>
      </c>
      <c r="E36" s="98" t="s">
        <v>375</v>
      </c>
      <c r="F36" s="176">
        <v>13849</v>
      </c>
      <c r="G36" s="9"/>
      <c r="H36" s="153"/>
    </row>
    <row r="37" spans="2:8" x14ac:dyDescent="0.25">
      <c r="B37" s="170">
        <v>42692</v>
      </c>
      <c r="C37" s="98">
        <v>8018765</v>
      </c>
      <c r="D37" s="170">
        <v>42768</v>
      </c>
      <c r="E37" s="98" t="s">
        <v>365</v>
      </c>
      <c r="F37" s="176">
        <v>14600</v>
      </c>
      <c r="G37" s="9"/>
      <c r="H37" s="153"/>
    </row>
    <row r="38" spans="2:8" x14ac:dyDescent="0.25">
      <c r="B38" s="170">
        <v>42693</v>
      </c>
      <c r="C38" s="98">
        <v>7013936</v>
      </c>
      <c r="D38" s="170">
        <v>42769</v>
      </c>
      <c r="E38" s="98" t="s">
        <v>392</v>
      </c>
      <c r="F38" s="176">
        <v>12628</v>
      </c>
      <c r="G38" s="9"/>
      <c r="H38" s="153"/>
    </row>
    <row r="39" spans="2:8" x14ac:dyDescent="0.25">
      <c r="B39" s="170">
        <v>42694</v>
      </c>
      <c r="C39" s="98">
        <v>8018787</v>
      </c>
      <c r="D39" s="170">
        <v>42771</v>
      </c>
      <c r="E39" s="98" t="s">
        <v>395</v>
      </c>
      <c r="F39" s="176">
        <v>6000</v>
      </c>
      <c r="G39" s="9"/>
      <c r="H39" s="153"/>
    </row>
    <row r="40" spans="2:8" x14ac:dyDescent="0.25">
      <c r="B40" s="170">
        <v>42695</v>
      </c>
      <c r="C40" s="98">
        <v>8018796</v>
      </c>
      <c r="D40" s="170">
        <v>42771</v>
      </c>
      <c r="E40" s="98" t="s">
        <v>371</v>
      </c>
      <c r="F40" s="176">
        <v>4182</v>
      </c>
      <c r="G40" s="9"/>
      <c r="H40" s="153"/>
    </row>
    <row r="41" spans="2:8" x14ac:dyDescent="0.25">
      <c r="B41" s="170">
        <v>42696</v>
      </c>
      <c r="C41" s="98">
        <v>8018782</v>
      </c>
      <c r="D41" s="170">
        <v>42773</v>
      </c>
      <c r="E41" s="98" t="s">
        <v>367</v>
      </c>
      <c r="F41" s="176">
        <v>8015</v>
      </c>
      <c r="G41" s="9"/>
      <c r="H41" s="153"/>
    </row>
    <row r="42" spans="2:8" x14ac:dyDescent="0.25">
      <c r="B42" s="170">
        <v>42697</v>
      </c>
      <c r="C42" s="98">
        <v>7769018</v>
      </c>
      <c r="D42" s="170">
        <v>42774</v>
      </c>
      <c r="E42" s="98" t="s">
        <v>375</v>
      </c>
      <c r="F42" s="176">
        <v>14000</v>
      </c>
      <c r="G42" s="9"/>
      <c r="H42" s="153"/>
    </row>
    <row r="43" spans="2:8" x14ac:dyDescent="0.25">
      <c r="B43" s="170">
        <v>42698</v>
      </c>
      <c r="C43" s="98">
        <v>8018764</v>
      </c>
      <c r="D43" s="170">
        <v>42775</v>
      </c>
      <c r="E43" s="98" t="s">
        <v>365</v>
      </c>
      <c r="F43" s="176">
        <v>14600</v>
      </c>
      <c r="G43" s="9"/>
      <c r="H43" s="153"/>
    </row>
    <row r="44" spans="2:8" x14ac:dyDescent="0.25">
      <c r="B44" s="170">
        <v>42699</v>
      </c>
      <c r="C44" s="98">
        <v>7013937</v>
      </c>
      <c r="D44" s="170">
        <v>42776</v>
      </c>
      <c r="E44" s="98" t="s">
        <v>392</v>
      </c>
      <c r="F44" s="176">
        <v>12628</v>
      </c>
      <c r="G44" s="9"/>
      <c r="H44" s="153"/>
    </row>
    <row r="45" spans="2:8" x14ac:dyDescent="0.25">
      <c r="B45" s="170">
        <v>42700</v>
      </c>
      <c r="C45" s="98">
        <v>8018771</v>
      </c>
      <c r="D45" s="170">
        <v>42777</v>
      </c>
      <c r="E45" s="98" t="s">
        <v>395</v>
      </c>
      <c r="F45" s="176">
        <v>8005</v>
      </c>
      <c r="G45" s="9"/>
      <c r="H45" s="153"/>
    </row>
    <row r="46" spans="2:8" x14ac:dyDescent="0.25">
      <c r="B46" s="170">
        <v>42701</v>
      </c>
      <c r="C46" s="98">
        <v>8018759</v>
      </c>
      <c r="D46" s="170">
        <v>42779</v>
      </c>
      <c r="E46" s="98" t="s">
        <v>396</v>
      </c>
      <c r="F46" s="176">
        <v>4500</v>
      </c>
      <c r="G46" s="9"/>
      <c r="H46" s="153"/>
    </row>
    <row r="47" spans="2:8" x14ac:dyDescent="0.25">
      <c r="B47" s="170">
        <v>42702</v>
      </c>
      <c r="C47" s="98">
        <v>7013955</v>
      </c>
      <c r="D47" s="170">
        <v>42781</v>
      </c>
      <c r="E47" s="98" t="s">
        <v>521</v>
      </c>
      <c r="F47" s="176">
        <v>1600</v>
      </c>
      <c r="G47" s="9"/>
      <c r="H47" s="153"/>
    </row>
    <row r="48" spans="2:8" x14ac:dyDescent="0.25">
      <c r="B48" s="170">
        <v>42703</v>
      </c>
      <c r="C48" s="98">
        <v>7769019</v>
      </c>
      <c r="D48" s="170">
        <v>42781</v>
      </c>
      <c r="E48" s="98" t="s">
        <v>375</v>
      </c>
      <c r="F48" s="176">
        <v>14000</v>
      </c>
      <c r="G48" s="9"/>
      <c r="H48" s="153"/>
    </row>
    <row r="49" spans="2:8" x14ac:dyDescent="0.25">
      <c r="B49" s="170">
        <v>42704</v>
      </c>
      <c r="C49" s="98">
        <v>8018766</v>
      </c>
      <c r="D49" s="170">
        <v>42781</v>
      </c>
      <c r="E49" s="98" t="s">
        <v>365</v>
      </c>
      <c r="F49" s="176">
        <v>14600</v>
      </c>
      <c r="G49" s="9"/>
      <c r="H49" s="153"/>
    </row>
    <row r="50" spans="2:8" x14ac:dyDescent="0.25">
      <c r="B50" s="170">
        <v>42705</v>
      </c>
      <c r="C50" s="98">
        <v>8018775</v>
      </c>
      <c r="D50" s="170">
        <v>42781</v>
      </c>
      <c r="E50" s="98" t="s">
        <v>391</v>
      </c>
      <c r="F50" s="176">
        <v>8009</v>
      </c>
      <c r="G50" s="9"/>
      <c r="H50" s="153"/>
    </row>
    <row r="51" spans="2:8" x14ac:dyDescent="0.25">
      <c r="B51" s="170">
        <v>42706</v>
      </c>
      <c r="C51" s="98">
        <v>8018791</v>
      </c>
      <c r="D51" s="170">
        <v>42781</v>
      </c>
      <c r="E51" s="98" t="s">
        <v>374</v>
      </c>
      <c r="F51" s="176">
        <v>1560</v>
      </c>
      <c r="G51" s="9"/>
      <c r="H51" s="153"/>
    </row>
    <row r="52" spans="2:8" x14ac:dyDescent="0.25">
      <c r="B52" s="170">
        <v>42707</v>
      </c>
      <c r="C52" s="98">
        <v>8922901</v>
      </c>
      <c r="D52" s="170">
        <v>42744</v>
      </c>
      <c r="E52" s="98" t="s">
        <v>370</v>
      </c>
      <c r="F52" s="176">
        <v>24000</v>
      </c>
      <c r="G52" s="9"/>
      <c r="H52" s="153"/>
    </row>
    <row r="53" spans="2:8" x14ac:dyDescent="0.25">
      <c r="B53" s="170">
        <v>42708</v>
      </c>
      <c r="C53" s="98">
        <v>8922902</v>
      </c>
      <c r="D53" s="170">
        <v>42776</v>
      </c>
      <c r="E53" s="98" t="s">
        <v>397</v>
      </c>
      <c r="F53" s="176">
        <v>7300</v>
      </c>
      <c r="G53" s="9"/>
      <c r="H53" s="153"/>
    </row>
    <row r="54" spans="2:8" x14ac:dyDescent="0.25">
      <c r="B54" s="170">
        <v>42709</v>
      </c>
      <c r="C54" s="98">
        <v>8922917</v>
      </c>
      <c r="D54" s="170">
        <v>42782</v>
      </c>
      <c r="E54" s="98" t="s">
        <v>370</v>
      </c>
      <c r="F54" s="176">
        <v>10000</v>
      </c>
      <c r="G54" s="9"/>
      <c r="H54" s="153"/>
    </row>
    <row r="55" spans="2:8" x14ac:dyDescent="0.25">
      <c r="B55" s="170">
        <v>42710</v>
      </c>
      <c r="C55" s="98">
        <v>8922920</v>
      </c>
      <c r="D55" s="170">
        <v>42783</v>
      </c>
      <c r="E55" s="98" t="s">
        <v>376</v>
      </c>
      <c r="F55" s="176">
        <v>2000</v>
      </c>
      <c r="G55" s="9"/>
      <c r="H55" s="153"/>
    </row>
    <row r="56" spans="2:8" x14ac:dyDescent="0.25">
      <c r="B56" s="170">
        <v>42711</v>
      </c>
      <c r="C56" s="98">
        <v>8018788</v>
      </c>
      <c r="D56" s="170">
        <v>42784</v>
      </c>
      <c r="E56" s="98"/>
      <c r="F56" s="176">
        <v>12640</v>
      </c>
      <c r="G56" s="9"/>
      <c r="H56" s="153"/>
    </row>
    <row r="57" spans="2:8" x14ac:dyDescent="0.25">
      <c r="B57" s="170">
        <v>42712</v>
      </c>
      <c r="C57" s="98">
        <v>7013964</v>
      </c>
      <c r="D57" s="170">
        <v>42797</v>
      </c>
      <c r="E57" s="98" t="s">
        <v>375</v>
      </c>
      <c r="F57" s="176">
        <v>12000</v>
      </c>
      <c r="G57" s="9"/>
      <c r="H57" s="153"/>
    </row>
    <row r="58" spans="2:8" x14ac:dyDescent="0.25">
      <c r="B58" s="170">
        <v>42713</v>
      </c>
      <c r="C58" s="98">
        <v>8922918</v>
      </c>
      <c r="D58" s="170">
        <v>42787</v>
      </c>
      <c r="E58" s="98" t="s">
        <v>370</v>
      </c>
      <c r="F58" s="176">
        <v>10000</v>
      </c>
      <c r="G58" s="9"/>
      <c r="H58" s="153"/>
    </row>
    <row r="59" spans="2:8" x14ac:dyDescent="0.25">
      <c r="B59" s="170">
        <v>42714</v>
      </c>
      <c r="C59" s="98">
        <v>8922916</v>
      </c>
      <c r="D59" s="170">
        <v>42782</v>
      </c>
      <c r="E59" s="98" t="s">
        <v>373</v>
      </c>
      <c r="F59" s="176">
        <v>6000</v>
      </c>
      <c r="G59" s="9"/>
      <c r="H59" s="153"/>
    </row>
    <row r="60" spans="2:8" x14ac:dyDescent="0.25">
      <c r="B60" s="170">
        <v>42715</v>
      </c>
      <c r="C60" s="98">
        <v>7769002</v>
      </c>
      <c r="D60" s="170">
        <v>43089</v>
      </c>
      <c r="E60" s="98" t="s">
        <v>364</v>
      </c>
      <c r="F60" s="176">
        <v>12037</v>
      </c>
      <c r="G60" s="9"/>
      <c r="H60" s="153"/>
    </row>
    <row r="61" spans="2:8" x14ac:dyDescent="0.25">
      <c r="B61" s="170">
        <v>42716</v>
      </c>
      <c r="C61" s="98">
        <v>7769020</v>
      </c>
      <c r="D61" s="170">
        <v>42788</v>
      </c>
      <c r="E61" s="98" t="s">
        <v>375</v>
      </c>
      <c r="F61" s="176">
        <v>14000</v>
      </c>
      <c r="G61" s="9"/>
      <c r="H61" s="153"/>
    </row>
    <row r="62" spans="2:8" x14ac:dyDescent="0.25">
      <c r="B62" s="170">
        <v>42717</v>
      </c>
      <c r="C62" s="98">
        <v>8018767</v>
      </c>
      <c r="D62" s="170">
        <v>42788</v>
      </c>
      <c r="E62" s="98" t="s">
        <v>365</v>
      </c>
      <c r="F62" s="176">
        <v>14600</v>
      </c>
      <c r="G62" s="9"/>
      <c r="H62" s="153"/>
    </row>
    <row r="63" spans="2:8" x14ac:dyDescent="0.25">
      <c r="B63" s="170">
        <v>42718</v>
      </c>
      <c r="C63" s="98">
        <v>8018756</v>
      </c>
      <c r="D63" s="170">
        <v>43099</v>
      </c>
      <c r="E63" s="98" t="s">
        <v>376</v>
      </c>
      <c r="F63" s="176">
        <v>8001</v>
      </c>
      <c r="G63" s="9"/>
      <c r="H63" s="153"/>
    </row>
    <row r="64" spans="2:8" x14ac:dyDescent="0.25">
      <c r="B64" s="170">
        <v>42719</v>
      </c>
      <c r="C64" s="98">
        <v>7013963</v>
      </c>
      <c r="D64" s="170" t="s">
        <v>398</v>
      </c>
      <c r="E64" s="98" t="s">
        <v>375</v>
      </c>
      <c r="F64" s="176">
        <v>8002</v>
      </c>
      <c r="G64" s="9"/>
      <c r="H64" s="153"/>
    </row>
    <row r="65" spans="2:8" x14ac:dyDescent="0.25">
      <c r="B65" s="170">
        <v>42720</v>
      </c>
      <c r="C65" s="98">
        <v>8922904</v>
      </c>
      <c r="D65" s="170">
        <v>42789</v>
      </c>
      <c r="E65" s="98" t="s">
        <v>399</v>
      </c>
      <c r="F65" s="176">
        <v>3000</v>
      </c>
      <c r="G65" s="9"/>
      <c r="H65" s="153"/>
    </row>
    <row r="66" spans="2:8" x14ac:dyDescent="0.25">
      <c r="B66" s="170">
        <v>42721</v>
      </c>
      <c r="C66" s="98">
        <v>8018760</v>
      </c>
      <c r="D66" s="170">
        <v>42790</v>
      </c>
      <c r="E66" s="98" t="s">
        <v>396</v>
      </c>
      <c r="F66" s="176">
        <v>4500</v>
      </c>
      <c r="G66" s="9"/>
      <c r="H66" s="153"/>
    </row>
    <row r="67" spans="2:8" x14ac:dyDescent="0.25">
      <c r="B67" s="170">
        <v>42722</v>
      </c>
      <c r="C67" s="98">
        <v>8018797</v>
      </c>
      <c r="D67" s="170">
        <v>42791</v>
      </c>
      <c r="E67" s="98" t="s">
        <v>389</v>
      </c>
      <c r="F67" s="176">
        <v>11628</v>
      </c>
      <c r="G67" s="9"/>
      <c r="H67" s="153"/>
    </row>
    <row r="68" spans="2:8" x14ac:dyDescent="0.25">
      <c r="B68" s="170">
        <v>42723</v>
      </c>
      <c r="C68" s="98">
        <v>8018792</v>
      </c>
      <c r="D68" s="170">
        <v>42793</v>
      </c>
      <c r="E68" s="98" t="s">
        <v>369</v>
      </c>
      <c r="F68" s="176">
        <v>5500</v>
      </c>
      <c r="G68" s="9"/>
      <c r="H68" s="153"/>
    </row>
    <row r="69" spans="2:8" x14ac:dyDescent="0.25">
      <c r="B69" s="170">
        <v>42724</v>
      </c>
      <c r="C69" s="98">
        <v>7769021</v>
      </c>
      <c r="D69" s="170">
        <v>42794</v>
      </c>
      <c r="E69" s="98" t="s">
        <v>375</v>
      </c>
      <c r="F69" s="176">
        <v>14000</v>
      </c>
      <c r="G69" s="9"/>
      <c r="H69" s="153"/>
    </row>
    <row r="70" spans="2:8" x14ac:dyDescent="0.25">
      <c r="B70" s="170">
        <v>42725</v>
      </c>
      <c r="C70" s="98">
        <v>8922917</v>
      </c>
      <c r="D70" s="170">
        <v>42787</v>
      </c>
      <c r="E70" s="98" t="s">
        <v>370</v>
      </c>
      <c r="F70" s="176">
        <v>10000</v>
      </c>
      <c r="G70" s="9"/>
      <c r="H70" s="153"/>
    </row>
    <row r="71" spans="2:8" x14ac:dyDescent="0.25">
      <c r="B71" s="170">
        <v>42726</v>
      </c>
      <c r="C71" s="98">
        <v>8018772</v>
      </c>
      <c r="D71" s="170">
        <v>42794</v>
      </c>
      <c r="E71" s="98" t="s">
        <v>395</v>
      </c>
      <c r="F71" s="176">
        <v>4850</v>
      </c>
      <c r="G71" s="9"/>
      <c r="H71" s="153"/>
    </row>
    <row r="72" spans="2:8" x14ac:dyDescent="0.25">
      <c r="B72" s="170">
        <v>42727</v>
      </c>
      <c r="C72" s="98">
        <v>7013965</v>
      </c>
      <c r="D72" s="170">
        <v>42804</v>
      </c>
      <c r="E72" s="98" t="s">
        <v>375</v>
      </c>
      <c r="F72" s="176">
        <v>12000</v>
      </c>
      <c r="G72" s="9"/>
      <c r="H72" s="153"/>
    </row>
    <row r="73" spans="2:8" x14ac:dyDescent="0.25">
      <c r="B73" s="170">
        <v>42728</v>
      </c>
      <c r="C73" s="98">
        <v>8018789</v>
      </c>
      <c r="D73" s="170">
        <v>42794</v>
      </c>
      <c r="E73" s="98" t="s">
        <v>400</v>
      </c>
      <c r="F73" s="176">
        <v>4800</v>
      </c>
      <c r="G73" s="9"/>
      <c r="H73" s="153"/>
    </row>
    <row r="74" spans="2:8" x14ac:dyDescent="0.25">
      <c r="B74" s="170">
        <v>42729</v>
      </c>
      <c r="C74" s="98">
        <v>8018799</v>
      </c>
      <c r="D74" s="170">
        <v>42794</v>
      </c>
      <c r="E74" s="98" t="s">
        <v>389</v>
      </c>
      <c r="F74" s="176">
        <v>3375</v>
      </c>
      <c r="G74" s="9"/>
      <c r="H74" s="153"/>
    </row>
    <row r="75" spans="2:8" x14ac:dyDescent="0.25">
      <c r="B75" s="170">
        <v>42730</v>
      </c>
      <c r="C75" s="98">
        <v>7013966</v>
      </c>
      <c r="D75" s="170">
        <v>42811</v>
      </c>
      <c r="E75" s="98" t="s">
        <v>375</v>
      </c>
      <c r="F75" s="176">
        <v>12000</v>
      </c>
      <c r="G75" s="9"/>
      <c r="H75" s="153"/>
    </row>
    <row r="76" spans="2:8" x14ac:dyDescent="0.25">
      <c r="B76" s="170">
        <v>42731</v>
      </c>
      <c r="C76" s="98">
        <v>8922915</v>
      </c>
      <c r="D76" s="170">
        <v>42794</v>
      </c>
      <c r="E76" s="98" t="s">
        <v>371</v>
      </c>
      <c r="F76" s="176">
        <v>15887</v>
      </c>
      <c r="G76" s="9"/>
      <c r="H76" s="153"/>
    </row>
    <row r="77" spans="2:8" x14ac:dyDescent="0.25">
      <c r="B77" s="170">
        <v>42732</v>
      </c>
      <c r="C77" s="98">
        <v>8922916</v>
      </c>
      <c r="D77" s="170">
        <v>42794</v>
      </c>
      <c r="E77" s="98" t="s">
        <v>373</v>
      </c>
      <c r="F77" s="176">
        <v>6000</v>
      </c>
      <c r="G77" s="9"/>
      <c r="H77" s="153"/>
    </row>
    <row r="78" spans="2:8" x14ac:dyDescent="0.25">
      <c r="B78" s="170">
        <v>42733</v>
      </c>
      <c r="C78" s="98">
        <v>7013967</v>
      </c>
      <c r="D78" s="170">
        <v>42818</v>
      </c>
      <c r="E78" s="98" t="s">
        <v>375</v>
      </c>
      <c r="F78" s="176">
        <v>12000</v>
      </c>
      <c r="G78" s="9"/>
      <c r="H78" s="153"/>
    </row>
    <row r="79" spans="2:8" x14ac:dyDescent="0.25">
      <c r="B79" s="170">
        <v>42734</v>
      </c>
      <c r="C79" s="98">
        <v>7769044</v>
      </c>
      <c r="D79" s="170">
        <v>42795</v>
      </c>
      <c r="E79" s="98" t="s">
        <v>375</v>
      </c>
      <c r="F79" s="176">
        <v>14000</v>
      </c>
      <c r="G79" s="9"/>
      <c r="H79" s="153"/>
    </row>
    <row r="80" spans="2:8" x14ac:dyDescent="0.25">
      <c r="B80" s="170">
        <v>42735</v>
      </c>
      <c r="C80" s="98">
        <v>8018798</v>
      </c>
      <c r="D80" s="170">
        <v>42795</v>
      </c>
      <c r="E80" s="98" t="s">
        <v>389</v>
      </c>
      <c r="F80" s="98"/>
      <c r="G80" s="9"/>
      <c r="H80" s="153"/>
    </row>
    <row r="81" spans="2:8" x14ac:dyDescent="0.25">
      <c r="B81" s="170">
        <v>42736</v>
      </c>
      <c r="C81" s="98">
        <v>7769039</v>
      </c>
      <c r="D81" s="170"/>
      <c r="E81" s="98" t="s">
        <v>386</v>
      </c>
      <c r="F81" s="176">
        <v>8004</v>
      </c>
      <c r="G81" s="9"/>
      <c r="H81" s="153"/>
    </row>
    <row r="82" spans="2:8" x14ac:dyDescent="0.25">
      <c r="B82" s="170">
        <v>42737</v>
      </c>
      <c r="C82" s="98">
        <v>8922918</v>
      </c>
      <c r="D82" s="170">
        <v>42787</v>
      </c>
      <c r="E82" s="98" t="s">
        <v>370</v>
      </c>
      <c r="F82" s="176">
        <v>10000</v>
      </c>
      <c r="G82" s="9"/>
      <c r="H82" s="153"/>
    </row>
    <row r="83" spans="2:8" x14ac:dyDescent="0.25">
      <c r="B83" s="170">
        <v>42738</v>
      </c>
      <c r="C83" s="98">
        <v>7013956</v>
      </c>
      <c r="D83" s="170">
        <v>42788</v>
      </c>
      <c r="E83" s="98" t="s">
        <v>521</v>
      </c>
      <c r="F83" s="176">
        <v>1600</v>
      </c>
      <c r="G83" s="9"/>
      <c r="H83" s="153"/>
    </row>
    <row r="84" spans="2:8" x14ac:dyDescent="0.25">
      <c r="B84" s="170">
        <v>42739</v>
      </c>
      <c r="C84" s="98">
        <v>8018768</v>
      </c>
      <c r="D84" s="170">
        <v>42794</v>
      </c>
      <c r="E84" s="98" t="s">
        <v>365</v>
      </c>
      <c r="F84" s="176">
        <v>14600</v>
      </c>
      <c r="G84" s="9"/>
      <c r="H84" s="153"/>
    </row>
    <row r="85" spans="2:8" x14ac:dyDescent="0.25">
      <c r="B85" s="170">
        <v>42740</v>
      </c>
      <c r="C85" s="98">
        <v>8922915</v>
      </c>
      <c r="D85" s="170">
        <v>42794</v>
      </c>
      <c r="E85" s="98" t="s">
        <v>371</v>
      </c>
      <c r="F85" s="176">
        <v>15887</v>
      </c>
      <c r="G85" s="156"/>
      <c r="H85" s="153"/>
    </row>
    <row r="86" spans="2:8" x14ac:dyDescent="0.25">
      <c r="B86" s="170">
        <v>42741</v>
      </c>
      <c r="C86" s="98">
        <v>8922919</v>
      </c>
      <c r="D86" s="170">
        <v>42799</v>
      </c>
      <c r="E86" s="98" t="s">
        <v>370</v>
      </c>
      <c r="F86" s="176">
        <v>10000</v>
      </c>
      <c r="G86" s="156"/>
      <c r="H86" s="153"/>
    </row>
    <row r="87" spans="2:8" x14ac:dyDescent="0.25">
      <c r="B87" s="170">
        <v>42742</v>
      </c>
      <c r="C87" s="98">
        <v>8922928</v>
      </c>
      <c r="D87" s="170">
        <v>42800</v>
      </c>
      <c r="E87" s="98" t="s">
        <v>388</v>
      </c>
      <c r="F87" s="176">
        <v>4000</v>
      </c>
      <c r="G87" s="156"/>
      <c r="H87" s="153"/>
    </row>
    <row r="88" spans="2:8" x14ac:dyDescent="0.25">
      <c r="B88" s="170">
        <v>42743</v>
      </c>
      <c r="C88" s="98">
        <v>7769022</v>
      </c>
      <c r="D88" s="170">
        <v>42801</v>
      </c>
      <c r="E88" s="98" t="s">
        <v>375</v>
      </c>
      <c r="F88" s="176">
        <v>14000</v>
      </c>
      <c r="G88" s="156"/>
      <c r="H88" s="153"/>
    </row>
    <row r="89" spans="2:8" x14ac:dyDescent="0.25">
      <c r="B89" s="170">
        <v>42744</v>
      </c>
      <c r="C89" s="98">
        <v>8018769</v>
      </c>
      <c r="D89" s="170">
        <v>42801</v>
      </c>
      <c r="E89" s="98" t="s">
        <v>365</v>
      </c>
      <c r="F89" s="176">
        <v>14600</v>
      </c>
      <c r="G89" s="156"/>
      <c r="H89" s="153"/>
    </row>
    <row r="90" spans="2:8" x14ac:dyDescent="0.25">
      <c r="B90" s="170">
        <v>42745</v>
      </c>
      <c r="C90" s="98">
        <v>8922923</v>
      </c>
      <c r="D90" s="170">
        <v>42801</v>
      </c>
      <c r="E90" s="98" t="s">
        <v>371</v>
      </c>
      <c r="F90" s="176">
        <v>3343</v>
      </c>
      <c r="G90" s="156"/>
      <c r="H90" s="153"/>
    </row>
    <row r="91" spans="2:8" x14ac:dyDescent="0.25">
      <c r="B91" s="170">
        <v>42746</v>
      </c>
      <c r="C91" s="98">
        <v>8922923</v>
      </c>
      <c r="D91" s="170">
        <v>42801</v>
      </c>
      <c r="E91" s="98" t="s">
        <v>371</v>
      </c>
      <c r="F91" s="176">
        <v>3343</v>
      </c>
      <c r="G91" s="156"/>
      <c r="H91" s="153"/>
    </row>
    <row r="92" spans="2:8" x14ac:dyDescent="0.25">
      <c r="B92" s="170">
        <v>42747</v>
      </c>
      <c r="C92" s="98">
        <v>7769045</v>
      </c>
      <c r="D92" s="170">
        <v>42802</v>
      </c>
      <c r="E92" s="98" t="s">
        <v>375</v>
      </c>
      <c r="F92" s="176">
        <v>14000</v>
      </c>
      <c r="G92" s="156"/>
      <c r="H92" s="153"/>
    </row>
    <row r="93" spans="2:8" x14ac:dyDescent="0.25">
      <c r="B93" s="170">
        <v>42748</v>
      </c>
      <c r="C93" s="98">
        <v>8922922</v>
      </c>
      <c r="D93" s="170">
        <v>42804</v>
      </c>
      <c r="E93" s="98" t="s">
        <v>384</v>
      </c>
      <c r="F93" s="176">
        <v>4033</v>
      </c>
      <c r="G93" s="156"/>
      <c r="H93" s="153"/>
    </row>
    <row r="94" spans="2:8" x14ac:dyDescent="0.25">
      <c r="B94" s="170">
        <v>42749</v>
      </c>
      <c r="C94" s="98">
        <v>7769038</v>
      </c>
      <c r="D94" s="170"/>
      <c r="E94" s="98" t="s">
        <v>386</v>
      </c>
      <c r="F94" s="176">
        <v>8003</v>
      </c>
      <c r="G94" s="156"/>
      <c r="H94" s="153"/>
    </row>
    <row r="95" spans="2:8" x14ac:dyDescent="0.25">
      <c r="B95" s="170">
        <v>42750</v>
      </c>
      <c r="C95" s="98">
        <v>8922921</v>
      </c>
      <c r="D95" s="170">
        <v>42806</v>
      </c>
      <c r="E95" s="98" t="s">
        <v>376</v>
      </c>
      <c r="F95" s="176">
        <v>8000</v>
      </c>
      <c r="G95" s="156"/>
      <c r="H95" s="153"/>
    </row>
    <row r="96" spans="2:8" x14ac:dyDescent="0.25">
      <c r="B96" s="170">
        <v>42751</v>
      </c>
      <c r="C96" s="98">
        <v>8922887</v>
      </c>
      <c r="D96" s="170">
        <v>42805</v>
      </c>
      <c r="E96" s="98" t="s">
        <v>521</v>
      </c>
      <c r="F96" s="176">
        <v>4800</v>
      </c>
      <c r="G96" s="156"/>
      <c r="H96" s="153"/>
    </row>
    <row r="97" spans="2:8" x14ac:dyDescent="0.25">
      <c r="B97" s="170">
        <v>42752</v>
      </c>
      <c r="C97" s="98">
        <v>8922920</v>
      </c>
      <c r="D97" s="170">
        <v>42806</v>
      </c>
      <c r="E97" s="98" t="s">
        <v>376</v>
      </c>
      <c r="F97" s="176">
        <v>2000</v>
      </c>
      <c r="G97" s="156"/>
      <c r="H97" s="153"/>
    </row>
    <row r="98" spans="2:8" x14ac:dyDescent="0.25">
      <c r="B98" s="170">
        <v>42753</v>
      </c>
      <c r="C98" s="98">
        <v>7013968</v>
      </c>
      <c r="D98" s="170">
        <v>42814</v>
      </c>
      <c r="E98" s="98" t="s">
        <v>375</v>
      </c>
      <c r="F98" s="176">
        <v>12000</v>
      </c>
      <c r="G98" s="156"/>
      <c r="H98" s="153"/>
    </row>
    <row r="99" spans="2:8" x14ac:dyDescent="0.25">
      <c r="B99" s="170">
        <v>42754</v>
      </c>
      <c r="C99" s="98">
        <v>8922929</v>
      </c>
      <c r="D99" s="170">
        <v>42807</v>
      </c>
      <c r="E99" s="98" t="s">
        <v>381</v>
      </c>
      <c r="F99" s="176">
        <v>5700</v>
      </c>
      <c r="G99" s="156"/>
      <c r="H99" s="153"/>
    </row>
    <row r="100" spans="2:8" x14ac:dyDescent="0.25">
      <c r="B100" s="170">
        <v>42755</v>
      </c>
      <c r="C100" s="98">
        <v>7769023</v>
      </c>
      <c r="D100" s="170">
        <v>42808</v>
      </c>
      <c r="E100" s="98" t="s">
        <v>375</v>
      </c>
      <c r="F100" s="176">
        <v>14000</v>
      </c>
      <c r="G100" s="156"/>
      <c r="H100" s="153"/>
    </row>
    <row r="101" spans="2:8" x14ac:dyDescent="0.25">
      <c r="B101" s="170">
        <v>42756</v>
      </c>
      <c r="C101" s="98">
        <v>8922921</v>
      </c>
      <c r="D101" s="170">
        <v>42806</v>
      </c>
      <c r="E101" s="98" t="s">
        <v>376</v>
      </c>
      <c r="F101" s="176">
        <v>8000</v>
      </c>
      <c r="G101" s="156"/>
      <c r="H101" s="153"/>
    </row>
    <row r="102" spans="2:8" x14ac:dyDescent="0.25">
      <c r="B102" s="170">
        <v>42757</v>
      </c>
      <c r="C102" s="98">
        <v>8922934</v>
      </c>
      <c r="D102" s="170">
        <v>42810</v>
      </c>
      <c r="E102" s="98" t="s">
        <v>371</v>
      </c>
      <c r="F102" s="176">
        <v>6830</v>
      </c>
      <c r="G102" s="156"/>
      <c r="H102" s="153"/>
    </row>
    <row r="103" spans="2:8" x14ac:dyDescent="0.25">
      <c r="B103" s="170">
        <v>42758</v>
      </c>
      <c r="C103" s="98">
        <v>8922945</v>
      </c>
      <c r="D103" s="170">
        <v>42810</v>
      </c>
      <c r="E103" s="98" t="s">
        <v>367</v>
      </c>
      <c r="F103" s="176">
        <v>1416</v>
      </c>
      <c r="G103" s="156"/>
      <c r="H103" s="153"/>
    </row>
    <row r="104" spans="2:8" x14ac:dyDescent="0.25">
      <c r="B104" s="170">
        <v>42759</v>
      </c>
      <c r="C104" s="98">
        <v>7769046</v>
      </c>
      <c r="D104" s="170">
        <v>42809</v>
      </c>
      <c r="E104" s="98" t="s">
        <v>375</v>
      </c>
      <c r="F104" s="176">
        <v>14000</v>
      </c>
      <c r="G104" s="156"/>
      <c r="H104" s="153"/>
    </row>
    <row r="105" spans="2:8" ht="15" customHeight="1" x14ac:dyDescent="0.25">
      <c r="B105" s="170">
        <v>42760</v>
      </c>
      <c r="C105" s="98">
        <v>8922931</v>
      </c>
      <c r="D105" s="170">
        <v>42814</v>
      </c>
      <c r="E105" s="98" t="s">
        <v>401</v>
      </c>
      <c r="F105" s="176">
        <v>2800</v>
      </c>
      <c r="G105" s="156"/>
      <c r="H105" s="153"/>
    </row>
    <row r="106" spans="2:8" x14ac:dyDescent="0.25">
      <c r="B106" s="170">
        <v>42761</v>
      </c>
      <c r="C106" s="98">
        <v>7769024</v>
      </c>
      <c r="D106" s="170">
        <v>42815</v>
      </c>
      <c r="E106" s="98" t="s">
        <v>375</v>
      </c>
      <c r="F106" s="176">
        <v>14000</v>
      </c>
      <c r="G106" s="156"/>
      <c r="H106" s="153"/>
    </row>
    <row r="107" spans="2:8" x14ac:dyDescent="0.25">
      <c r="B107" s="170">
        <v>42762</v>
      </c>
      <c r="C107" s="98">
        <v>7769047</v>
      </c>
      <c r="D107" s="170">
        <v>42816</v>
      </c>
      <c r="E107" s="98" t="s">
        <v>375</v>
      </c>
      <c r="F107" s="176">
        <v>14000</v>
      </c>
      <c r="G107" s="156"/>
      <c r="H107" s="153"/>
    </row>
    <row r="108" spans="2:8" x14ac:dyDescent="0.25">
      <c r="B108" s="170">
        <v>42763</v>
      </c>
      <c r="C108" s="98">
        <v>8922925</v>
      </c>
      <c r="D108" s="170">
        <v>42816</v>
      </c>
      <c r="E108" s="98" t="s">
        <v>391</v>
      </c>
      <c r="F108" s="176">
        <v>2000</v>
      </c>
      <c r="G108" s="156"/>
      <c r="H108" s="153"/>
    </row>
    <row r="109" spans="2:8" x14ac:dyDescent="0.25">
      <c r="B109" s="170">
        <v>42764</v>
      </c>
      <c r="C109" s="98">
        <v>8922930</v>
      </c>
      <c r="D109" s="170">
        <v>42814</v>
      </c>
      <c r="E109" s="98" t="s">
        <v>382</v>
      </c>
      <c r="F109" s="176">
        <v>2800</v>
      </c>
      <c r="G109" s="156"/>
      <c r="H109" s="153"/>
    </row>
    <row r="110" spans="2:8" x14ac:dyDescent="0.25">
      <c r="B110" s="170">
        <v>42765</v>
      </c>
      <c r="C110" s="98">
        <v>8018790</v>
      </c>
      <c r="D110" s="170">
        <v>42819</v>
      </c>
      <c r="E110" s="98" t="s">
        <v>400</v>
      </c>
      <c r="F110" s="176">
        <v>4800</v>
      </c>
      <c r="G110" s="156"/>
      <c r="H110" s="153"/>
    </row>
    <row r="111" spans="2:8" x14ac:dyDescent="0.25">
      <c r="B111" s="170">
        <v>42766</v>
      </c>
      <c r="C111" s="98"/>
      <c r="D111" s="170">
        <v>42817</v>
      </c>
      <c r="E111" s="98" t="s">
        <v>366</v>
      </c>
      <c r="F111" s="176">
        <v>14000</v>
      </c>
      <c r="G111" s="156"/>
      <c r="H111" s="153"/>
    </row>
    <row r="112" spans="2:8" x14ac:dyDescent="0.25">
      <c r="B112" s="170">
        <v>42767</v>
      </c>
      <c r="C112" s="98">
        <v>8922854</v>
      </c>
      <c r="D112" s="170">
        <v>42819</v>
      </c>
      <c r="E112" s="98" t="s">
        <v>223</v>
      </c>
      <c r="F112" s="176">
        <v>10000</v>
      </c>
      <c r="G112" s="159"/>
      <c r="H112" s="153"/>
    </row>
    <row r="113" spans="2:8" x14ac:dyDescent="0.25">
      <c r="B113" s="170">
        <v>42768</v>
      </c>
      <c r="C113" s="98">
        <v>7769025</v>
      </c>
      <c r="D113" s="170">
        <v>42822</v>
      </c>
      <c r="E113" s="98" t="s">
        <v>375</v>
      </c>
      <c r="F113" s="176">
        <v>14000</v>
      </c>
      <c r="G113" s="156"/>
      <c r="H113" s="153"/>
    </row>
    <row r="114" spans="2:8" x14ac:dyDescent="0.25">
      <c r="B114" s="170">
        <v>42769</v>
      </c>
      <c r="C114" s="98">
        <v>8922946</v>
      </c>
      <c r="D114" s="170">
        <v>42822</v>
      </c>
      <c r="E114" s="98" t="s">
        <v>367</v>
      </c>
      <c r="F114" s="176">
        <v>7000</v>
      </c>
      <c r="G114" s="156"/>
      <c r="H114" s="153"/>
    </row>
    <row r="115" spans="2:8" x14ac:dyDescent="0.25">
      <c r="B115" s="170">
        <v>42770</v>
      </c>
      <c r="C115" s="98">
        <v>7769048</v>
      </c>
      <c r="D115" s="170">
        <v>42823</v>
      </c>
      <c r="E115" s="98" t="s">
        <v>375</v>
      </c>
      <c r="F115" s="176">
        <v>14000</v>
      </c>
      <c r="G115" s="156"/>
      <c r="H115" s="153"/>
    </row>
    <row r="116" spans="2:8" x14ac:dyDescent="0.25">
      <c r="B116" s="170">
        <v>42771</v>
      </c>
      <c r="C116" s="98">
        <v>8922933</v>
      </c>
      <c r="D116" s="170">
        <v>42824</v>
      </c>
      <c r="E116" s="98" t="s">
        <v>402</v>
      </c>
      <c r="F116" s="176">
        <v>2700</v>
      </c>
      <c r="G116" s="156"/>
      <c r="H116" s="153"/>
    </row>
    <row r="117" spans="2:8" x14ac:dyDescent="0.25">
      <c r="B117" s="170">
        <v>42772</v>
      </c>
      <c r="C117" s="98">
        <v>8018793</v>
      </c>
      <c r="D117" s="170">
        <v>42821</v>
      </c>
      <c r="E117" s="98" t="s">
        <v>369</v>
      </c>
      <c r="F117" s="176">
        <v>5500</v>
      </c>
      <c r="G117" s="159"/>
      <c r="H117" s="153"/>
    </row>
    <row r="118" spans="2:8" x14ac:dyDescent="0.25">
      <c r="B118" s="170">
        <v>42773</v>
      </c>
      <c r="C118" s="98">
        <v>8922865</v>
      </c>
      <c r="D118" s="170">
        <v>42825</v>
      </c>
      <c r="E118" s="98" t="s">
        <v>371</v>
      </c>
      <c r="F118" s="176">
        <v>4740</v>
      </c>
      <c r="G118" s="156"/>
      <c r="H118" s="153"/>
    </row>
    <row r="119" spans="2:8" x14ac:dyDescent="0.25">
      <c r="B119" s="170">
        <v>42774</v>
      </c>
      <c r="C119" s="98">
        <v>8922879</v>
      </c>
      <c r="D119" s="170">
        <v>42822</v>
      </c>
      <c r="E119" s="98" t="s">
        <v>223</v>
      </c>
      <c r="F119" s="176">
        <v>10000</v>
      </c>
      <c r="H119" s="153"/>
    </row>
    <row r="120" spans="2:8" x14ac:dyDescent="0.25">
      <c r="B120" s="170">
        <v>42775</v>
      </c>
      <c r="C120" s="98">
        <v>8922919</v>
      </c>
      <c r="D120" s="170">
        <v>42783</v>
      </c>
      <c r="E120" s="98" t="s">
        <v>370</v>
      </c>
      <c r="F120" s="176">
        <v>10000</v>
      </c>
      <c r="G120" s="156"/>
      <c r="H120" s="153"/>
    </row>
    <row r="121" spans="2:8" x14ac:dyDescent="0.25">
      <c r="B121" s="170">
        <v>42776</v>
      </c>
      <c r="C121" s="98">
        <v>8922872</v>
      </c>
      <c r="D121" s="170">
        <v>42824</v>
      </c>
      <c r="E121" s="98" t="s">
        <v>366</v>
      </c>
      <c r="F121" s="176">
        <v>14000</v>
      </c>
      <c r="G121" s="156"/>
      <c r="H121" s="153"/>
    </row>
    <row r="122" spans="2:8" x14ac:dyDescent="0.25">
      <c r="B122" s="170">
        <v>42777</v>
      </c>
      <c r="C122" s="98">
        <v>8922932</v>
      </c>
      <c r="D122" s="170">
        <v>42826</v>
      </c>
      <c r="E122" s="98" t="s">
        <v>378</v>
      </c>
      <c r="F122" s="176">
        <v>17840</v>
      </c>
      <c r="G122" s="156"/>
      <c r="H122" s="153"/>
    </row>
    <row r="123" spans="2:8" x14ac:dyDescent="0.25">
      <c r="B123" s="170">
        <v>42778</v>
      </c>
      <c r="C123" s="98">
        <v>8922873</v>
      </c>
      <c r="D123" s="170">
        <v>42827</v>
      </c>
      <c r="E123" s="98" t="s">
        <v>366</v>
      </c>
      <c r="F123" s="176">
        <v>3900</v>
      </c>
      <c r="H123" s="153"/>
    </row>
    <row r="124" spans="2:8" ht="16.5" customHeight="1" x14ac:dyDescent="0.25">
      <c r="B124" s="170">
        <v>42779</v>
      </c>
      <c r="C124" s="98">
        <v>7769049</v>
      </c>
      <c r="D124" s="170">
        <v>42830</v>
      </c>
      <c r="E124" s="98" t="s">
        <v>375</v>
      </c>
      <c r="F124" s="176">
        <v>14000</v>
      </c>
      <c r="G124" s="156"/>
      <c r="H124" s="153"/>
    </row>
    <row r="125" spans="2:8" x14ac:dyDescent="0.25">
      <c r="B125" s="170">
        <v>42780</v>
      </c>
      <c r="C125" s="98">
        <v>8922905</v>
      </c>
      <c r="D125" s="170">
        <v>42831</v>
      </c>
      <c r="E125" s="98" t="s">
        <v>375</v>
      </c>
      <c r="F125" s="176">
        <v>13000</v>
      </c>
      <c r="G125" s="156"/>
      <c r="H125" s="153"/>
    </row>
    <row r="126" spans="2:8" x14ac:dyDescent="0.25">
      <c r="B126" s="170">
        <v>42781</v>
      </c>
      <c r="C126" s="98">
        <v>8922909</v>
      </c>
      <c r="D126" s="170">
        <v>42860</v>
      </c>
      <c r="E126" s="98" t="s">
        <v>375</v>
      </c>
      <c r="F126" s="176">
        <v>13000</v>
      </c>
      <c r="G126" s="156"/>
      <c r="H126" s="153"/>
    </row>
    <row r="127" spans="2:8" x14ac:dyDescent="0.25">
      <c r="B127" s="170">
        <v>42782</v>
      </c>
      <c r="C127" s="98">
        <v>8922926</v>
      </c>
      <c r="D127" s="170">
        <v>42798</v>
      </c>
      <c r="E127" s="98" t="s">
        <v>364</v>
      </c>
      <c r="F127" s="176">
        <v>8150</v>
      </c>
      <c r="G127" s="156"/>
      <c r="H127" s="153"/>
    </row>
    <row r="128" spans="2:8" ht="15.75" thickBot="1" x14ac:dyDescent="0.3">
      <c r="B128" s="170">
        <v>42783</v>
      </c>
      <c r="C128" s="177">
        <v>8922913</v>
      </c>
      <c r="D128" s="170">
        <v>42831</v>
      </c>
      <c r="E128" s="177" t="s">
        <v>375</v>
      </c>
      <c r="F128" s="178">
        <v>4000</v>
      </c>
      <c r="G128" s="156"/>
      <c r="H128" s="153"/>
    </row>
    <row r="129" spans="2:8" ht="15.75" thickTop="1" x14ac:dyDescent="0.25">
      <c r="B129" s="170">
        <v>42784</v>
      </c>
      <c r="C129" s="98">
        <v>8922884</v>
      </c>
      <c r="D129" s="170">
        <v>42832</v>
      </c>
      <c r="E129" s="98" t="s">
        <v>370</v>
      </c>
      <c r="F129" s="176">
        <v>10000</v>
      </c>
      <c r="G129" s="156"/>
      <c r="H129" s="153"/>
    </row>
    <row r="130" spans="2:8" x14ac:dyDescent="0.25">
      <c r="B130" s="170">
        <v>42785</v>
      </c>
      <c r="C130" s="98">
        <v>8922894</v>
      </c>
      <c r="D130" s="170">
        <v>42832</v>
      </c>
      <c r="E130" s="98" t="s">
        <v>376</v>
      </c>
      <c r="F130" s="176">
        <v>10000</v>
      </c>
      <c r="G130" s="156"/>
      <c r="H130" s="153"/>
    </row>
    <row r="131" spans="2:8" x14ac:dyDescent="0.25">
      <c r="B131" s="170">
        <v>42786</v>
      </c>
      <c r="C131" s="98">
        <v>8018795</v>
      </c>
      <c r="D131" s="170">
        <v>42882</v>
      </c>
      <c r="E131" s="98" t="s">
        <v>369</v>
      </c>
      <c r="F131" s="176">
        <v>5500</v>
      </c>
      <c r="G131" s="156"/>
      <c r="H131" s="153"/>
    </row>
    <row r="132" spans="2:8" x14ac:dyDescent="0.25">
      <c r="B132" s="170">
        <v>42787</v>
      </c>
      <c r="C132" s="98">
        <v>8018754</v>
      </c>
      <c r="D132" s="170">
        <v>42732</v>
      </c>
      <c r="E132" s="98" t="s">
        <v>403</v>
      </c>
      <c r="F132" s="176">
        <v>8000</v>
      </c>
      <c r="G132" s="156"/>
      <c r="H132" s="153"/>
    </row>
    <row r="133" spans="2:8" x14ac:dyDescent="0.25">
      <c r="B133" s="170">
        <v>42788</v>
      </c>
      <c r="C133" s="98">
        <v>8018755</v>
      </c>
      <c r="D133" s="170">
        <v>42734</v>
      </c>
      <c r="E133" s="98" t="s">
        <v>403</v>
      </c>
      <c r="F133" s="176">
        <v>8000</v>
      </c>
      <c r="G133" s="156"/>
      <c r="H133" s="153"/>
    </row>
    <row r="134" spans="2:8" x14ac:dyDescent="0.25">
      <c r="B134" s="170">
        <v>42789</v>
      </c>
      <c r="C134" s="98">
        <v>8922897</v>
      </c>
      <c r="D134" s="170">
        <v>42832</v>
      </c>
      <c r="E134" s="98" t="s">
        <v>376</v>
      </c>
      <c r="F134" s="176">
        <v>10000</v>
      </c>
      <c r="H134" s="153"/>
    </row>
    <row r="135" spans="2:8" x14ac:dyDescent="0.25">
      <c r="B135" s="170">
        <v>42790</v>
      </c>
      <c r="C135" s="98">
        <v>8922855</v>
      </c>
      <c r="D135" s="170">
        <v>42835</v>
      </c>
      <c r="E135" s="98" t="s">
        <v>223</v>
      </c>
      <c r="F135" s="176">
        <v>10000</v>
      </c>
      <c r="H135" s="153"/>
    </row>
    <row r="136" spans="2:8" x14ac:dyDescent="0.25">
      <c r="B136" s="170">
        <v>42791</v>
      </c>
      <c r="C136" s="98">
        <v>8922876</v>
      </c>
      <c r="D136" s="170">
        <v>42835</v>
      </c>
      <c r="E136" s="98" t="s">
        <v>388</v>
      </c>
      <c r="F136" s="176">
        <v>15300</v>
      </c>
      <c r="G136" s="156"/>
      <c r="H136" s="153"/>
    </row>
    <row r="137" spans="2:8" x14ac:dyDescent="0.25">
      <c r="B137" s="170">
        <v>42792</v>
      </c>
      <c r="C137" s="98">
        <v>7769050</v>
      </c>
      <c r="D137" s="170">
        <v>42837</v>
      </c>
      <c r="E137" s="98" t="s">
        <v>375</v>
      </c>
      <c r="F137" s="176">
        <v>14000</v>
      </c>
      <c r="G137" s="156"/>
      <c r="H137" s="153"/>
    </row>
    <row r="138" spans="2:8" x14ac:dyDescent="0.25">
      <c r="B138" s="170">
        <v>42793</v>
      </c>
      <c r="C138" s="98">
        <v>8922947</v>
      </c>
      <c r="D138" s="170">
        <v>42837</v>
      </c>
      <c r="E138" s="98" t="s">
        <v>404</v>
      </c>
      <c r="F138" s="176">
        <v>2500</v>
      </c>
      <c r="G138" s="156"/>
      <c r="H138" s="153"/>
    </row>
    <row r="139" spans="2:8" x14ac:dyDescent="0.25">
      <c r="B139" s="170">
        <v>42794</v>
      </c>
      <c r="C139" s="98">
        <v>8922906</v>
      </c>
      <c r="D139" s="170">
        <v>42838</v>
      </c>
      <c r="E139" s="98" t="s">
        <v>375</v>
      </c>
      <c r="F139" s="176">
        <v>13000</v>
      </c>
      <c r="H139" s="153"/>
    </row>
    <row r="140" spans="2:8" x14ac:dyDescent="0.25">
      <c r="B140" s="170">
        <v>42795</v>
      </c>
      <c r="C140" s="98">
        <v>8922858</v>
      </c>
      <c r="D140" s="170">
        <v>42835</v>
      </c>
      <c r="E140" s="98" t="s">
        <v>365</v>
      </c>
      <c r="F140" s="176">
        <v>12000</v>
      </c>
      <c r="H140" s="153"/>
    </row>
    <row r="141" spans="2:8" x14ac:dyDescent="0.25">
      <c r="B141" s="170">
        <v>42796</v>
      </c>
      <c r="C141" s="98">
        <v>8922886</v>
      </c>
      <c r="D141" s="170">
        <v>42839</v>
      </c>
      <c r="E141" s="98" t="s">
        <v>521</v>
      </c>
      <c r="F141" s="176">
        <v>4500</v>
      </c>
      <c r="H141" s="153"/>
    </row>
    <row r="142" spans="2:8" x14ac:dyDescent="0.25">
      <c r="B142" s="170">
        <v>42797</v>
      </c>
      <c r="C142" s="98">
        <v>8922893</v>
      </c>
      <c r="D142" s="170">
        <v>42839</v>
      </c>
      <c r="E142" s="98" t="s">
        <v>364</v>
      </c>
      <c r="F142" s="176">
        <v>10000</v>
      </c>
      <c r="H142" s="153"/>
    </row>
    <row r="143" spans="2:8" x14ac:dyDescent="0.25">
      <c r="B143" s="170">
        <v>42798</v>
      </c>
      <c r="C143" s="98">
        <v>7013957</v>
      </c>
      <c r="D143" s="170">
        <v>42840</v>
      </c>
      <c r="E143" s="98" t="s">
        <v>521</v>
      </c>
      <c r="F143" s="176">
        <v>1600</v>
      </c>
      <c r="H143" s="153"/>
    </row>
    <row r="144" spans="2:8" x14ac:dyDescent="0.25">
      <c r="B144" s="170">
        <v>42799</v>
      </c>
      <c r="C144" s="98">
        <v>8922870</v>
      </c>
      <c r="D144" s="170">
        <v>42840</v>
      </c>
      <c r="E144" s="98" t="s">
        <v>374</v>
      </c>
      <c r="F144" s="176">
        <v>1525</v>
      </c>
      <c r="G144" s="159"/>
      <c r="H144" s="153"/>
    </row>
    <row r="145" spans="2:8" x14ac:dyDescent="0.25">
      <c r="B145" s="170">
        <v>42800</v>
      </c>
      <c r="C145" s="98">
        <v>8922880</v>
      </c>
      <c r="D145" s="170">
        <v>42838</v>
      </c>
      <c r="E145" s="98" t="s">
        <v>223</v>
      </c>
      <c r="F145" s="176">
        <v>10000</v>
      </c>
      <c r="H145" s="153"/>
    </row>
    <row r="146" spans="2:8" x14ac:dyDescent="0.25">
      <c r="B146" s="170">
        <v>42801</v>
      </c>
      <c r="C146" s="98">
        <v>8922885</v>
      </c>
      <c r="D146" s="170">
        <v>42840</v>
      </c>
      <c r="E146" s="98" t="s">
        <v>370</v>
      </c>
      <c r="F146" s="176">
        <v>12000</v>
      </c>
      <c r="G146" s="156"/>
      <c r="H146" s="153"/>
    </row>
    <row r="147" spans="2:8" x14ac:dyDescent="0.25">
      <c r="B147" s="170">
        <v>42802</v>
      </c>
      <c r="C147" s="98">
        <v>8922899</v>
      </c>
      <c r="D147" s="170">
        <v>42839</v>
      </c>
      <c r="E147" s="98" t="s">
        <v>377</v>
      </c>
      <c r="F147" s="176">
        <v>4098</v>
      </c>
      <c r="H147" s="153"/>
    </row>
    <row r="148" spans="2:8" x14ac:dyDescent="0.25">
      <c r="B148" s="170">
        <v>42803</v>
      </c>
      <c r="C148" s="98">
        <v>8922907</v>
      </c>
      <c r="D148" s="170">
        <v>42845</v>
      </c>
      <c r="E148" s="98" t="s">
        <v>375</v>
      </c>
      <c r="F148" s="176">
        <v>13000</v>
      </c>
      <c r="H148" s="153"/>
    </row>
    <row r="149" spans="2:8" x14ac:dyDescent="0.25">
      <c r="B149" s="170">
        <v>42804</v>
      </c>
      <c r="C149" s="98">
        <v>8922892</v>
      </c>
      <c r="D149" s="170">
        <v>42845</v>
      </c>
      <c r="E149" s="98" t="s">
        <v>372</v>
      </c>
      <c r="F149" s="176">
        <v>2500</v>
      </c>
      <c r="H149" s="153"/>
    </row>
    <row r="150" spans="2:8" x14ac:dyDescent="0.25">
      <c r="B150" s="170">
        <v>42805</v>
      </c>
      <c r="C150" s="98">
        <v>8922883</v>
      </c>
      <c r="D150" s="170">
        <v>42840</v>
      </c>
      <c r="E150" s="98" t="s">
        <v>384</v>
      </c>
      <c r="F150" s="176">
        <v>4350</v>
      </c>
      <c r="H150" s="153"/>
    </row>
    <row r="151" spans="2:8" x14ac:dyDescent="0.25">
      <c r="B151" s="170">
        <v>42806</v>
      </c>
      <c r="C151" s="98">
        <v>8922888</v>
      </c>
      <c r="D151" s="170">
        <v>42841</v>
      </c>
      <c r="E151" s="98" t="s">
        <v>382</v>
      </c>
      <c r="F151" s="176">
        <v>4294</v>
      </c>
      <c r="H151" s="153"/>
    </row>
    <row r="152" spans="2:8" x14ac:dyDescent="0.25">
      <c r="B152" s="170">
        <v>42807</v>
      </c>
      <c r="C152" s="98">
        <v>8018761</v>
      </c>
      <c r="D152" s="170">
        <v>42847</v>
      </c>
      <c r="E152" s="98" t="s">
        <v>375</v>
      </c>
      <c r="F152" s="176">
        <v>14000</v>
      </c>
      <c r="H152" s="153"/>
    </row>
    <row r="153" spans="2:8" x14ac:dyDescent="0.25">
      <c r="B153" s="170">
        <v>42808</v>
      </c>
      <c r="C153" s="98">
        <v>8922859</v>
      </c>
      <c r="D153" s="170">
        <v>42850</v>
      </c>
      <c r="E153" s="98" t="s">
        <v>365</v>
      </c>
      <c r="F153" s="176">
        <v>12000</v>
      </c>
      <c r="G153" s="156"/>
      <c r="H153" s="153"/>
    </row>
    <row r="154" spans="2:8" x14ac:dyDescent="0.25">
      <c r="B154" s="170">
        <v>42809</v>
      </c>
      <c r="C154" s="98">
        <v>8922895</v>
      </c>
      <c r="D154" s="170">
        <v>42845</v>
      </c>
      <c r="E154" s="98" t="s">
        <v>376</v>
      </c>
      <c r="F154" s="176">
        <v>10000</v>
      </c>
      <c r="H154" s="153"/>
    </row>
    <row r="155" spans="2:8" x14ac:dyDescent="0.25">
      <c r="B155" s="170">
        <v>42810</v>
      </c>
      <c r="C155" s="98">
        <v>8922896</v>
      </c>
      <c r="D155" s="170">
        <v>42845</v>
      </c>
      <c r="E155" s="98" t="s">
        <v>376</v>
      </c>
      <c r="F155" s="176">
        <v>6000</v>
      </c>
      <c r="H155" s="153"/>
    </row>
    <row r="156" spans="2:8" x14ac:dyDescent="0.25">
      <c r="B156" s="170">
        <v>42811</v>
      </c>
      <c r="C156" s="98">
        <v>8922908</v>
      </c>
      <c r="D156" s="170">
        <v>42852</v>
      </c>
      <c r="E156" s="98" t="s">
        <v>375</v>
      </c>
      <c r="F156" s="176">
        <v>13000</v>
      </c>
      <c r="G156" s="156"/>
      <c r="H156" s="153"/>
    </row>
    <row r="157" spans="2:8" x14ac:dyDescent="0.25">
      <c r="B157" s="170">
        <v>42812</v>
      </c>
      <c r="C157" s="98">
        <v>9758026</v>
      </c>
      <c r="D157" s="170">
        <v>42849</v>
      </c>
      <c r="E157" s="98" t="s">
        <v>367</v>
      </c>
      <c r="F157" s="176">
        <v>10000</v>
      </c>
      <c r="G157" s="156"/>
      <c r="H157" s="153"/>
    </row>
    <row r="158" spans="2:8" x14ac:dyDescent="0.25">
      <c r="B158" s="170">
        <v>42813</v>
      </c>
      <c r="C158" s="98">
        <v>8018794</v>
      </c>
      <c r="D158" s="170">
        <v>42852</v>
      </c>
      <c r="E158" s="98" t="s">
        <v>369</v>
      </c>
      <c r="F158" s="176">
        <v>5500</v>
      </c>
      <c r="G158" s="156"/>
      <c r="H158" s="153"/>
    </row>
    <row r="159" spans="2:8" x14ac:dyDescent="0.25">
      <c r="B159" s="170">
        <v>42814</v>
      </c>
      <c r="C159" s="98">
        <v>8922935</v>
      </c>
      <c r="D159" s="170">
        <v>42853</v>
      </c>
      <c r="E159" s="98" t="s">
        <v>375</v>
      </c>
      <c r="F159" s="176">
        <v>13000</v>
      </c>
      <c r="G159" s="156"/>
      <c r="H159" s="153"/>
    </row>
    <row r="160" spans="2:8" x14ac:dyDescent="0.25">
      <c r="B160" s="170">
        <v>42815</v>
      </c>
      <c r="C160" s="98">
        <v>8922877</v>
      </c>
      <c r="D160" s="170">
        <v>42855</v>
      </c>
      <c r="E160" s="98" t="s">
        <v>388</v>
      </c>
      <c r="F160" s="176">
        <v>15700</v>
      </c>
      <c r="G160" s="156"/>
      <c r="H160" s="153"/>
    </row>
    <row r="161" spans="2:8" x14ac:dyDescent="0.25">
      <c r="B161" s="170">
        <v>42816</v>
      </c>
      <c r="C161" s="98">
        <v>8922891</v>
      </c>
      <c r="D161" s="170">
        <v>42855</v>
      </c>
      <c r="E161" s="98" t="s">
        <v>389</v>
      </c>
      <c r="F161" s="176">
        <v>14260</v>
      </c>
      <c r="G161" s="156"/>
      <c r="H161" s="153"/>
    </row>
    <row r="162" spans="2:8" x14ac:dyDescent="0.25">
      <c r="B162" s="170">
        <v>42817</v>
      </c>
      <c r="C162" s="98">
        <v>8922860</v>
      </c>
      <c r="D162" s="170">
        <v>42865</v>
      </c>
      <c r="E162" s="98" t="s">
        <v>365</v>
      </c>
      <c r="F162" s="176">
        <v>12000</v>
      </c>
      <c r="G162" s="156"/>
      <c r="H162" s="153"/>
    </row>
    <row r="163" spans="2:8" x14ac:dyDescent="0.25">
      <c r="B163" s="170">
        <v>42818</v>
      </c>
      <c r="C163" s="98">
        <v>8922875</v>
      </c>
      <c r="D163" s="170">
        <v>42804</v>
      </c>
      <c r="E163" s="98" t="s">
        <v>371</v>
      </c>
      <c r="F163" s="176">
        <v>3365</v>
      </c>
      <c r="G163" s="156"/>
      <c r="H163" s="153"/>
    </row>
    <row r="164" spans="2:8" x14ac:dyDescent="0.25">
      <c r="B164" s="170">
        <v>42819</v>
      </c>
      <c r="C164" s="98">
        <v>9757977</v>
      </c>
      <c r="D164" s="170">
        <v>42857</v>
      </c>
      <c r="E164" s="98" t="s">
        <v>365</v>
      </c>
      <c r="F164" s="176">
        <v>12000</v>
      </c>
      <c r="H164" s="153"/>
    </row>
    <row r="165" spans="2:8" x14ac:dyDescent="0.25">
      <c r="B165" s="170">
        <v>42820</v>
      </c>
      <c r="C165" s="98">
        <v>8922936</v>
      </c>
      <c r="D165" s="170">
        <v>42858</v>
      </c>
      <c r="E165" s="98" t="s">
        <v>375</v>
      </c>
      <c r="F165" s="176">
        <v>13000</v>
      </c>
      <c r="G165" s="156"/>
      <c r="H165" s="153"/>
    </row>
    <row r="166" spans="2:8" x14ac:dyDescent="0.25">
      <c r="B166" s="170">
        <v>42821</v>
      </c>
      <c r="C166" s="98">
        <v>9758043</v>
      </c>
      <c r="D166" s="170">
        <v>42860</v>
      </c>
      <c r="E166" s="98" t="s">
        <v>364</v>
      </c>
      <c r="F166" s="176">
        <v>14400</v>
      </c>
      <c r="G166" s="156"/>
      <c r="H166" s="153"/>
    </row>
    <row r="167" spans="2:8" ht="17.25" customHeight="1" x14ac:dyDescent="0.25">
      <c r="B167" s="170">
        <v>42822</v>
      </c>
      <c r="C167" s="98">
        <v>9758047</v>
      </c>
      <c r="D167" s="170">
        <v>42863</v>
      </c>
      <c r="E167" s="98" t="s">
        <v>370</v>
      </c>
      <c r="F167" s="176">
        <v>14000</v>
      </c>
      <c r="H167" s="153"/>
    </row>
    <row r="168" spans="2:8" x14ac:dyDescent="0.25">
      <c r="B168" s="170">
        <v>42823</v>
      </c>
      <c r="C168" s="98">
        <v>9758057</v>
      </c>
      <c r="D168" s="170">
        <v>42863</v>
      </c>
      <c r="E168" s="98" t="s">
        <v>521</v>
      </c>
      <c r="F168" s="179">
        <v>10906</v>
      </c>
      <c r="H168" s="153"/>
    </row>
    <row r="169" spans="2:8" x14ac:dyDescent="0.25">
      <c r="B169" s="170">
        <v>42824</v>
      </c>
      <c r="C169" s="98">
        <v>8922910</v>
      </c>
      <c r="D169" s="170">
        <v>42865</v>
      </c>
      <c r="E169" s="98" t="s">
        <v>375</v>
      </c>
      <c r="F169" s="176">
        <v>13000</v>
      </c>
      <c r="G169" s="156"/>
      <c r="H169" s="153"/>
    </row>
    <row r="170" spans="2:8" x14ac:dyDescent="0.25">
      <c r="B170" s="170">
        <v>42825</v>
      </c>
      <c r="C170" s="98">
        <v>8922937</v>
      </c>
      <c r="D170" s="170">
        <v>42865</v>
      </c>
      <c r="E170" s="98" t="s">
        <v>375</v>
      </c>
      <c r="F170" s="176">
        <v>13000</v>
      </c>
      <c r="H170" s="153"/>
    </row>
    <row r="171" spans="2:8" ht="15.75" thickBot="1" x14ac:dyDescent="0.3">
      <c r="B171" s="170">
        <v>42826</v>
      </c>
      <c r="C171" s="177">
        <v>9758027</v>
      </c>
      <c r="D171" s="180">
        <v>42865</v>
      </c>
      <c r="E171" s="177" t="s">
        <v>367</v>
      </c>
      <c r="F171" s="178">
        <v>10000</v>
      </c>
      <c r="G171" s="156"/>
      <c r="H171" s="153"/>
    </row>
    <row r="172" spans="2:8" ht="15.75" thickTop="1" x14ac:dyDescent="0.25">
      <c r="B172" s="170">
        <v>42827</v>
      </c>
      <c r="C172" s="98">
        <v>9758046</v>
      </c>
      <c r="D172" s="170">
        <v>42867</v>
      </c>
      <c r="E172" s="98" t="s">
        <v>389</v>
      </c>
      <c r="F172" s="176">
        <v>6330</v>
      </c>
      <c r="G172" s="156"/>
      <c r="H172" s="153"/>
    </row>
    <row r="173" spans="2:8" x14ac:dyDescent="0.25">
      <c r="B173" s="170">
        <v>42828</v>
      </c>
      <c r="C173" s="98">
        <v>9757978</v>
      </c>
      <c r="D173" s="170">
        <v>42864</v>
      </c>
      <c r="E173" s="98" t="s">
        <v>365</v>
      </c>
      <c r="F173" s="176">
        <v>12000</v>
      </c>
      <c r="H173" s="153"/>
    </row>
    <row r="174" spans="2:8" x14ac:dyDescent="0.25">
      <c r="B174" s="170">
        <v>42829</v>
      </c>
      <c r="C174" s="98">
        <v>9758053</v>
      </c>
      <c r="D174" s="170">
        <v>42869</v>
      </c>
      <c r="E174" s="98" t="s">
        <v>387</v>
      </c>
      <c r="F174" s="176">
        <v>16000</v>
      </c>
      <c r="G174" s="156"/>
      <c r="H174" s="153"/>
    </row>
    <row r="175" spans="2:8" x14ac:dyDescent="0.25">
      <c r="B175" s="170">
        <v>42830</v>
      </c>
      <c r="C175" s="98">
        <v>9757984</v>
      </c>
      <c r="D175" s="170">
        <v>42870</v>
      </c>
      <c r="E175" s="98" t="s">
        <v>382</v>
      </c>
      <c r="F175" s="176">
        <v>5020</v>
      </c>
      <c r="G175" s="156"/>
      <c r="H175" s="153"/>
    </row>
    <row r="176" spans="2:8" x14ac:dyDescent="0.25">
      <c r="B176" s="170">
        <v>42831</v>
      </c>
      <c r="C176" s="98">
        <v>9757979</v>
      </c>
      <c r="D176" s="170">
        <v>42871</v>
      </c>
      <c r="E176" s="98" t="s">
        <v>365</v>
      </c>
      <c r="F176" s="176">
        <v>12000</v>
      </c>
      <c r="G176" s="156"/>
      <c r="H176" s="153"/>
    </row>
    <row r="177" spans="2:8" x14ac:dyDescent="0.25">
      <c r="B177" s="170">
        <v>42832</v>
      </c>
      <c r="C177" s="98">
        <v>8922911</v>
      </c>
      <c r="D177" s="170">
        <v>42872</v>
      </c>
      <c r="E177" s="98" t="s">
        <v>375</v>
      </c>
      <c r="F177" s="176">
        <v>13000</v>
      </c>
      <c r="H177" s="153"/>
    </row>
    <row r="178" spans="2:8" x14ac:dyDescent="0.25">
      <c r="B178" s="170">
        <v>42833</v>
      </c>
      <c r="C178" s="98">
        <v>8922938</v>
      </c>
      <c r="D178" s="170">
        <v>42872</v>
      </c>
      <c r="E178" s="98" t="s">
        <v>375</v>
      </c>
      <c r="F178" s="176">
        <v>13000</v>
      </c>
      <c r="H178" s="153"/>
    </row>
    <row r="179" spans="2:8" x14ac:dyDescent="0.25">
      <c r="B179" s="170">
        <v>42834</v>
      </c>
      <c r="C179" s="98">
        <v>8922881</v>
      </c>
      <c r="D179" s="170">
        <v>42872</v>
      </c>
      <c r="E179" s="98" t="s">
        <v>223</v>
      </c>
      <c r="F179" s="176">
        <v>10000</v>
      </c>
      <c r="H179" s="153"/>
    </row>
    <row r="180" spans="2:8" x14ac:dyDescent="0.25">
      <c r="B180" s="170">
        <v>42835</v>
      </c>
      <c r="C180" s="98">
        <v>9758045</v>
      </c>
      <c r="D180" s="170">
        <v>42873</v>
      </c>
      <c r="E180" s="98" t="s">
        <v>389</v>
      </c>
      <c r="F180" s="176">
        <v>10216</v>
      </c>
      <c r="H180" s="153"/>
    </row>
    <row r="181" spans="2:8" x14ac:dyDescent="0.25">
      <c r="B181" s="170">
        <v>42836</v>
      </c>
      <c r="C181" s="98">
        <v>8922863</v>
      </c>
      <c r="D181" s="170">
        <v>42875</v>
      </c>
      <c r="E181" s="98" t="s">
        <v>371</v>
      </c>
      <c r="F181" s="176">
        <v>8000</v>
      </c>
      <c r="H181" s="153"/>
    </row>
    <row r="182" spans="2:8" x14ac:dyDescent="0.25">
      <c r="B182" s="170">
        <v>42837</v>
      </c>
      <c r="C182" s="98">
        <v>8922853</v>
      </c>
      <c r="D182" s="170"/>
      <c r="E182" s="98" t="s">
        <v>369</v>
      </c>
      <c r="F182" s="176">
        <v>14300</v>
      </c>
      <c r="G182" s="156"/>
      <c r="H182" s="153"/>
    </row>
    <row r="183" spans="2:8" x14ac:dyDescent="0.25">
      <c r="B183" s="170">
        <v>42838</v>
      </c>
      <c r="C183" s="98">
        <v>9758048</v>
      </c>
      <c r="D183" s="170">
        <v>42875</v>
      </c>
      <c r="E183" s="98" t="s">
        <v>370</v>
      </c>
      <c r="F183" s="176">
        <v>13000</v>
      </c>
      <c r="G183" s="156"/>
      <c r="H183" s="153"/>
    </row>
    <row r="184" spans="2:8" x14ac:dyDescent="0.25">
      <c r="B184" s="170">
        <v>42839</v>
      </c>
      <c r="C184" s="98">
        <v>9758054</v>
      </c>
      <c r="D184" s="170">
        <v>42875</v>
      </c>
      <c r="E184" s="98" t="s">
        <v>387</v>
      </c>
      <c r="F184" s="176">
        <v>16000</v>
      </c>
      <c r="G184" s="156"/>
      <c r="H184" s="153"/>
    </row>
    <row r="185" spans="2:8" x14ac:dyDescent="0.25">
      <c r="B185" s="170">
        <v>42840</v>
      </c>
      <c r="C185" s="98">
        <v>9758055</v>
      </c>
      <c r="D185" s="170">
        <v>42875</v>
      </c>
      <c r="E185" s="98" t="s">
        <v>389</v>
      </c>
      <c r="F185" s="176">
        <v>7600</v>
      </c>
      <c r="H185" s="153"/>
    </row>
    <row r="186" spans="2:8" x14ac:dyDescent="0.25">
      <c r="B186" s="170">
        <v>42841</v>
      </c>
      <c r="C186" s="98">
        <v>9757980</v>
      </c>
      <c r="D186" s="170">
        <v>42877</v>
      </c>
      <c r="E186" s="98" t="s">
        <v>366</v>
      </c>
      <c r="F186" s="176">
        <v>10000</v>
      </c>
      <c r="G186" s="156"/>
      <c r="H186" s="153"/>
    </row>
    <row r="187" spans="2:8" x14ac:dyDescent="0.25">
      <c r="B187" s="170">
        <v>42842</v>
      </c>
      <c r="C187" s="98">
        <v>9758000</v>
      </c>
      <c r="D187" s="170">
        <v>42875</v>
      </c>
      <c r="E187" s="98" t="s">
        <v>384</v>
      </c>
      <c r="F187" s="176">
        <v>2000</v>
      </c>
      <c r="H187" s="153"/>
    </row>
    <row r="188" spans="2:8" x14ac:dyDescent="0.25">
      <c r="B188" s="170">
        <v>42843</v>
      </c>
      <c r="C188" s="98">
        <v>8922861</v>
      </c>
      <c r="D188" s="170">
        <v>42877</v>
      </c>
      <c r="E188" s="98" t="s">
        <v>365</v>
      </c>
      <c r="F188" s="176">
        <v>12000</v>
      </c>
      <c r="H188" s="153"/>
    </row>
    <row r="189" spans="2:8" x14ac:dyDescent="0.25">
      <c r="B189" s="170">
        <v>42844</v>
      </c>
      <c r="C189" s="98">
        <v>8922912</v>
      </c>
      <c r="D189" s="170">
        <v>42879</v>
      </c>
      <c r="E189" s="98" t="s">
        <v>375</v>
      </c>
      <c r="F189" s="176">
        <v>13000</v>
      </c>
      <c r="H189" s="153"/>
    </row>
    <row r="190" spans="2:8" x14ac:dyDescent="0.25">
      <c r="B190" s="170">
        <v>42845</v>
      </c>
      <c r="C190" s="98">
        <v>8922939</v>
      </c>
      <c r="D190" s="170">
        <v>42879</v>
      </c>
      <c r="E190" s="98" t="s">
        <v>375</v>
      </c>
      <c r="F190" s="176">
        <v>13000</v>
      </c>
      <c r="G190" s="156"/>
      <c r="H190" s="153"/>
    </row>
    <row r="191" spans="2:8" x14ac:dyDescent="0.25">
      <c r="B191" s="170">
        <v>42846</v>
      </c>
      <c r="C191" s="98">
        <v>9758052</v>
      </c>
      <c r="D191" s="170">
        <v>42880</v>
      </c>
      <c r="E191" s="98" t="s">
        <v>365</v>
      </c>
      <c r="F191" s="176">
        <v>12000</v>
      </c>
      <c r="G191" s="156"/>
      <c r="H191" s="153"/>
    </row>
    <row r="192" spans="2:8" ht="15.75" thickBot="1" x14ac:dyDescent="0.3">
      <c r="B192" s="170">
        <v>42847</v>
      </c>
      <c r="C192" s="177">
        <v>9758002</v>
      </c>
      <c r="D192" s="180">
        <v>42880</v>
      </c>
      <c r="E192" s="177" t="s">
        <v>374</v>
      </c>
      <c r="F192" s="178">
        <v>900</v>
      </c>
      <c r="G192" s="160"/>
      <c r="H192" s="153"/>
    </row>
    <row r="193" spans="2:9" ht="15.75" thickTop="1" x14ac:dyDescent="0.25">
      <c r="B193" s="170">
        <v>42848</v>
      </c>
      <c r="C193" s="98">
        <v>9758062</v>
      </c>
      <c r="D193" s="170">
        <v>42875</v>
      </c>
      <c r="E193" s="98" t="s">
        <v>387</v>
      </c>
      <c r="F193" s="176">
        <v>5200</v>
      </c>
      <c r="G193" s="156"/>
      <c r="H193" s="153"/>
    </row>
    <row r="194" spans="2:9" x14ac:dyDescent="0.25">
      <c r="B194" s="170">
        <v>42849</v>
      </c>
      <c r="C194" s="98">
        <v>9757981</v>
      </c>
      <c r="D194" s="170">
        <v>42883</v>
      </c>
      <c r="E194" s="98" t="s">
        <v>405</v>
      </c>
      <c r="F194" s="176">
        <v>3410</v>
      </c>
      <c r="G194" s="156"/>
      <c r="H194" s="153"/>
    </row>
    <row r="195" spans="2:9" x14ac:dyDescent="0.25">
      <c r="B195" s="170">
        <v>42850</v>
      </c>
      <c r="C195" s="98">
        <v>9758001</v>
      </c>
      <c r="D195" s="170">
        <v>42883</v>
      </c>
      <c r="E195" s="98" t="s">
        <v>374</v>
      </c>
      <c r="F195" s="176">
        <v>5200</v>
      </c>
      <c r="G195" s="156"/>
      <c r="H195" s="153"/>
    </row>
    <row r="196" spans="2:9" x14ac:dyDescent="0.25">
      <c r="B196" s="170">
        <v>42851</v>
      </c>
      <c r="C196" s="98">
        <v>8922862</v>
      </c>
      <c r="D196" s="170">
        <v>42885</v>
      </c>
      <c r="E196" s="98" t="s">
        <v>365</v>
      </c>
      <c r="F196" s="176">
        <v>10300</v>
      </c>
      <c r="G196" s="156"/>
      <c r="H196" s="153"/>
    </row>
    <row r="197" spans="2:9" x14ac:dyDescent="0.25">
      <c r="B197" s="170">
        <v>42852</v>
      </c>
      <c r="C197" s="98">
        <v>8922856</v>
      </c>
      <c r="D197" s="170">
        <v>42881</v>
      </c>
      <c r="E197" s="98" t="s">
        <v>223</v>
      </c>
      <c r="F197" s="176">
        <v>10000</v>
      </c>
      <c r="G197" s="156"/>
      <c r="H197" s="153"/>
    </row>
    <row r="198" spans="2:9" x14ac:dyDescent="0.25">
      <c r="B198" s="170">
        <v>42853</v>
      </c>
      <c r="C198" s="98">
        <v>8922940</v>
      </c>
      <c r="D198" s="170">
        <v>42886</v>
      </c>
      <c r="E198" s="98" t="s">
        <v>375</v>
      </c>
      <c r="F198" s="176">
        <v>13000</v>
      </c>
      <c r="G198" s="156"/>
      <c r="H198" s="153"/>
      <c r="I198" s="159"/>
    </row>
    <row r="199" spans="2:9" ht="15.75" thickBot="1" x14ac:dyDescent="0.3">
      <c r="B199" s="170">
        <v>42854</v>
      </c>
      <c r="C199" s="177">
        <v>9758029</v>
      </c>
      <c r="D199" s="180">
        <v>42887</v>
      </c>
      <c r="E199" s="177" t="s">
        <v>375</v>
      </c>
      <c r="F199" s="178">
        <v>15000</v>
      </c>
      <c r="G199" s="160"/>
      <c r="H199" s="153"/>
    </row>
    <row r="200" spans="2:9" ht="15.75" thickTop="1" x14ac:dyDescent="0.25">
      <c r="B200" s="170">
        <v>42855</v>
      </c>
      <c r="C200" s="98">
        <v>9757997</v>
      </c>
      <c r="D200" s="170">
        <v>42885</v>
      </c>
      <c r="E200" s="98" t="s">
        <v>388</v>
      </c>
      <c r="F200" s="176">
        <v>15400</v>
      </c>
      <c r="H200" s="153"/>
    </row>
    <row r="201" spans="2:9" x14ac:dyDescent="0.25">
      <c r="B201" s="170">
        <v>42856</v>
      </c>
      <c r="C201" s="98">
        <v>9758010</v>
      </c>
      <c r="D201" s="170">
        <v>42889</v>
      </c>
      <c r="E201" s="98" t="s">
        <v>387</v>
      </c>
      <c r="F201" s="176">
        <v>10000</v>
      </c>
      <c r="H201" s="153"/>
    </row>
    <row r="202" spans="2:9" x14ac:dyDescent="0.25">
      <c r="B202" s="170">
        <v>42857</v>
      </c>
      <c r="C202" s="98">
        <v>9757998</v>
      </c>
      <c r="D202" s="170">
        <v>42891</v>
      </c>
      <c r="E202" s="98" t="s">
        <v>372</v>
      </c>
      <c r="F202" s="176">
        <v>2205</v>
      </c>
      <c r="H202" s="153"/>
    </row>
    <row r="203" spans="2:9" x14ac:dyDescent="0.25">
      <c r="B203" s="170">
        <v>42858</v>
      </c>
      <c r="C203" s="98">
        <v>9758007</v>
      </c>
      <c r="D203" s="170">
        <v>42891</v>
      </c>
      <c r="E203" s="98" t="s">
        <v>521</v>
      </c>
      <c r="F203" s="176">
        <v>4600</v>
      </c>
      <c r="H203" s="153"/>
    </row>
    <row r="204" spans="2:9" x14ac:dyDescent="0.25">
      <c r="B204" s="170">
        <v>42859</v>
      </c>
      <c r="C204" s="98">
        <v>8922941</v>
      </c>
      <c r="D204" s="170">
        <v>42893</v>
      </c>
      <c r="E204" s="98" t="s">
        <v>375</v>
      </c>
      <c r="F204" s="176">
        <v>13000</v>
      </c>
      <c r="G204" s="156"/>
      <c r="H204" s="153"/>
    </row>
    <row r="205" spans="2:9" x14ac:dyDescent="0.25">
      <c r="B205" s="170">
        <v>42860</v>
      </c>
      <c r="C205" s="98">
        <v>9758030</v>
      </c>
      <c r="D205" s="170">
        <v>42894</v>
      </c>
      <c r="E205" s="98" t="s">
        <v>375</v>
      </c>
      <c r="F205" s="176">
        <v>15000</v>
      </c>
      <c r="G205" s="160"/>
      <c r="H205" s="153"/>
    </row>
    <row r="206" spans="2:9" x14ac:dyDescent="0.25">
      <c r="B206" s="170">
        <v>42861</v>
      </c>
      <c r="C206" s="98">
        <v>9758064</v>
      </c>
      <c r="D206" s="170">
        <v>42895</v>
      </c>
      <c r="E206" s="98" t="s">
        <v>364</v>
      </c>
      <c r="F206" s="176">
        <v>14000</v>
      </c>
      <c r="G206" s="156"/>
      <c r="H206" s="153"/>
    </row>
    <row r="207" spans="2:9" x14ac:dyDescent="0.25">
      <c r="B207" s="170">
        <v>42862</v>
      </c>
      <c r="C207" s="98">
        <v>10556170</v>
      </c>
      <c r="D207" s="170">
        <v>42828</v>
      </c>
      <c r="E207" s="98" t="s">
        <v>372</v>
      </c>
      <c r="F207" s="176">
        <v>6350</v>
      </c>
      <c r="H207" s="153"/>
    </row>
    <row r="208" spans="2:9" x14ac:dyDescent="0.25">
      <c r="B208" s="170">
        <v>42863</v>
      </c>
      <c r="C208" s="98">
        <v>9758058</v>
      </c>
      <c r="D208" s="170">
        <v>42897</v>
      </c>
      <c r="E208" s="98" t="s">
        <v>406</v>
      </c>
      <c r="F208" s="179">
        <v>4000</v>
      </c>
      <c r="H208" s="153"/>
    </row>
    <row r="209" spans="2:8" x14ac:dyDescent="0.25">
      <c r="B209" s="170">
        <v>42864</v>
      </c>
      <c r="C209" s="98">
        <v>9758068</v>
      </c>
      <c r="D209" s="170">
        <v>42898</v>
      </c>
      <c r="E209" s="98" t="s">
        <v>382</v>
      </c>
      <c r="F209" s="176">
        <v>7957</v>
      </c>
      <c r="G209" s="156"/>
      <c r="H209" s="153"/>
    </row>
    <row r="210" spans="2:8" x14ac:dyDescent="0.25">
      <c r="B210" s="170">
        <v>42865</v>
      </c>
      <c r="C210" s="98">
        <v>9758011</v>
      </c>
      <c r="D210" s="170">
        <v>42899</v>
      </c>
      <c r="E210" s="98" t="s">
        <v>387</v>
      </c>
      <c r="F210" s="176">
        <v>10000</v>
      </c>
      <c r="G210" s="156"/>
      <c r="H210" s="153"/>
    </row>
    <row r="211" spans="2:8" x14ac:dyDescent="0.25">
      <c r="B211" s="170">
        <v>42866</v>
      </c>
      <c r="C211" s="98">
        <v>9758015</v>
      </c>
      <c r="D211" s="170">
        <v>42900</v>
      </c>
      <c r="E211" s="98" t="s">
        <v>371</v>
      </c>
      <c r="F211" s="176">
        <v>1539</v>
      </c>
      <c r="G211" s="156"/>
      <c r="H211" s="153"/>
    </row>
    <row r="212" spans="2:8" x14ac:dyDescent="0.25">
      <c r="B212" s="170">
        <v>42867</v>
      </c>
      <c r="C212" s="98">
        <v>8922857</v>
      </c>
      <c r="D212" s="170">
        <v>42896</v>
      </c>
      <c r="E212" s="98" t="s">
        <v>223</v>
      </c>
      <c r="F212" s="176">
        <v>10000</v>
      </c>
      <c r="H212" s="153"/>
    </row>
    <row r="213" spans="2:8" x14ac:dyDescent="0.25">
      <c r="B213" s="170">
        <v>42868</v>
      </c>
      <c r="C213" s="98">
        <v>9758008</v>
      </c>
      <c r="D213" s="170">
        <v>42902</v>
      </c>
      <c r="E213" s="98" t="s">
        <v>521</v>
      </c>
      <c r="F213" s="176">
        <v>5923</v>
      </c>
      <c r="G213" s="9"/>
      <c r="H213" s="153"/>
    </row>
    <row r="214" spans="2:8" x14ac:dyDescent="0.25">
      <c r="B214" s="170">
        <v>42869</v>
      </c>
      <c r="C214" s="98">
        <v>8922942</v>
      </c>
      <c r="D214" s="170">
        <v>42903</v>
      </c>
      <c r="E214" s="98" t="s">
        <v>375</v>
      </c>
      <c r="F214" s="176">
        <v>13000</v>
      </c>
      <c r="G214" s="9"/>
      <c r="H214" s="153"/>
    </row>
    <row r="215" spans="2:8" x14ac:dyDescent="0.25">
      <c r="B215" s="170">
        <v>42870</v>
      </c>
      <c r="C215" s="98">
        <v>8922851</v>
      </c>
      <c r="D215" s="170">
        <v>42904</v>
      </c>
      <c r="E215" s="98" t="s">
        <v>369</v>
      </c>
      <c r="F215" s="176">
        <v>5080</v>
      </c>
      <c r="G215" s="9"/>
      <c r="H215" s="153"/>
    </row>
    <row r="216" spans="2:8" x14ac:dyDescent="0.25">
      <c r="B216" s="170">
        <v>42871</v>
      </c>
      <c r="C216" s="98">
        <v>9758024</v>
      </c>
      <c r="D216" s="170">
        <v>42905</v>
      </c>
      <c r="E216" s="98" t="s">
        <v>366</v>
      </c>
      <c r="F216" s="176">
        <v>9300</v>
      </c>
      <c r="G216" s="9"/>
      <c r="H216" s="153"/>
    </row>
    <row r="217" spans="2:8" x14ac:dyDescent="0.25">
      <c r="B217" s="170">
        <v>42872</v>
      </c>
      <c r="C217" s="98">
        <v>9758028</v>
      </c>
      <c r="D217" s="170">
        <v>42906</v>
      </c>
      <c r="E217" s="98" t="s">
        <v>371</v>
      </c>
      <c r="F217" s="176">
        <v>1200</v>
      </c>
      <c r="G217" s="9"/>
      <c r="H217" s="153"/>
    </row>
    <row r="218" spans="2:8" x14ac:dyDescent="0.25">
      <c r="B218" s="170">
        <v>42873</v>
      </c>
      <c r="C218" s="98">
        <v>9758031</v>
      </c>
      <c r="D218" s="170">
        <v>42907</v>
      </c>
      <c r="E218" s="98" t="s">
        <v>375</v>
      </c>
      <c r="F218" s="176">
        <v>15000</v>
      </c>
      <c r="G218" s="9"/>
      <c r="H218" s="153"/>
    </row>
    <row r="219" spans="2:8" x14ac:dyDescent="0.25">
      <c r="B219" s="170">
        <v>42874</v>
      </c>
      <c r="C219" s="98">
        <v>9758016</v>
      </c>
      <c r="D219" s="170">
        <v>42908</v>
      </c>
      <c r="E219" s="98" t="s">
        <v>364</v>
      </c>
      <c r="F219" s="176">
        <v>12000</v>
      </c>
      <c r="H219" s="153"/>
    </row>
    <row r="220" spans="2:8" x14ac:dyDescent="0.25">
      <c r="B220" s="170">
        <v>42875</v>
      </c>
      <c r="C220" s="98">
        <v>9758025</v>
      </c>
      <c r="D220" s="170">
        <v>42909</v>
      </c>
      <c r="E220" s="98" t="s">
        <v>366</v>
      </c>
      <c r="F220" s="176">
        <v>10000</v>
      </c>
      <c r="G220" s="9"/>
      <c r="H220" s="153"/>
    </row>
    <row r="221" spans="2:8" x14ac:dyDescent="0.25">
      <c r="B221" s="170">
        <v>42876</v>
      </c>
      <c r="C221" s="98">
        <v>9758066</v>
      </c>
      <c r="D221" s="170">
        <v>42910</v>
      </c>
      <c r="E221" s="98" t="s">
        <v>407</v>
      </c>
      <c r="F221" s="176">
        <v>6000</v>
      </c>
      <c r="H221" s="153"/>
    </row>
    <row r="222" spans="2:8" x14ac:dyDescent="0.25">
      <c r="B222" s="170">
        <v>42877</v>
      </c>
      <c r="C222" s="98">
        <v>8922882</v>
      </c>
      <c r="D222" s="170">
        <v>42901</v>
      </c>
      <c r="E222" s="98" t="s">
        <v>223</v>
      </c>
      <c r="F222" s="176">
        <v>10000</v>
      </c>
      <c r="H222" s="157"/>
    </row>
    <row r="223" spans="2:8" x14ac:dyDescent="0.25">
      <c r="B223" s="170">
        <v>42878</v>
      </c>
      <c r="C223" s="98">
        <v>8922943</v>
      </c>
      <c r="D223" s="170">
        <v>42912</v>
      </c>
      <c r="E223" s="98" t="s">
        <v>375</v>
      </c>
      <c r="F223" s="176">
        <v>13000</v>
      </c>
      <c r="G223" s="156"/>
      <c r="H223" s="157"/>
    </row>
    <row r="224" spans="2:8" x14ac:dyDescent="0.25">
      <c r="B224" s="170">
        <v>42879</v>
      </c>
      <c r="C224" s="98">
        <v>9758032</v>
      </c>
      <c r="D224" s="170">
        <v>42913</v>
      </c>
      <c r="E224" s="98" t="s">
        <v>375</v>
      </c>
      <c r="F224" s="176">
        <v>15000</v>
      </c>
      <c r="H224" s="157"/>
    </row>
    <row r="225" spans="2:8" x14ac:dyDescent="0.25">
      <c r="B225" s="170">
        <v>42880</v>
      </c>
      <c r="C225" s="98">
        <v>9758074</v>
      </c>
      <c r="D225" s="170">
        <v>42914</v>
      </c>
      <c r="E225" s="98" t="s">
        <v>408</v>
      </c>
      <c r="F225" s="176">
        <v>4000</v>
      </c>
      <c r="H225" s="157"/>
    </row>
    <row r="226" spans="2:8" x14ac:dyDescent="0.25">
      <c r="B226" s="170">
        <v>42881</v>
      </c>
      <c r="C226" s="98">
        <v>8922944</v>
      </c>
      <c r="D226" s="170">
        <v>42915</v>
      </c>
      <c r="E226" s="98" t="s">
        <v>375</v>
      </c>
      <c r="F226" s="176">
        <v>13700</v>
      </c>
      <c r="H226" s="157"/>
    </row>
    <row r="227" spans="2:8" x14ac:dyDescent="0.25">
      <c r="B227" s="170">
        <v>42882</v>
      </c>
      <c r="C227" s="98">
        <v>9757982</v>
      </c>
      <c r="D227" s="170">
        <v>42916</v>
      </c>
      <c r="E227" s="98" t="s">
        <v>405</v>
      </c>
      <c r="F227" s="176">
        <v>3410</v>
      </c>
      <c r="H227" s="157"/>
    </row>
    <row r="228" spans="2:8" x14ac:dyDescent="0.25">
      <c r="B228" s="170">
        <v>42883</v>
      </c>
      <c r="C228" s="98">
        <v>9758067</v>
      </c>
      <c r="D228" s="170">
        <v>42911</v>
      </c>
      <c r="E228" s="98" t="s">
        <v>409</v>
      </c>
      <c r="F228" s="176">
        <v>5880</v>
      </c>
      <c r="H228" s="157"/>
    </row>
    <row r="229" spans="2:8" x14ac:dyDescent="0.25">
      <c r="B229" s="170">
        <v>42884</v>
      </c>
      <c r="C229" s="98">
        <v>9758019</v>
      </c>
      <c r="D229" s="170">
        <v>42918</v>
      </c>
      <c r="E229" s="98" t="s">
        <v>365</v>
      </c>
      <c r="F229" s="176">
        <v>14000</v>
      </c>
      <c r="G229" s="156"/>
      <c r="H229" s="157"/>
    </row>
    <row r="230" spans="2:8" x14ac:dyDescent="0.25">
      <c r="B230" s="170">
        <v>42885</v>
      </c>
      <c r="C230" s="98">
        <v>9758033</v>
      </c>
      <c r="D230" s="170">
        <v>42919</v>
      </c>
      <c r="E230" s="98" t="s">
        <v>375</v>
      </c>
      <c r="F230" s="176">
        <v>15000</v>
      </c>
      <c r="G230" s="156"/>
      <c r="H230" s="157"/>
    </row>
    <row r="231" spans="2:8" x14ac:dyDescent="0.25">
      <c r="B231" s="170">
        <v>42886</v>
      </c>
      <c r="C231" s="98">
        <v>9758004</v>
      </c>
      <c r="D231" s="170">
        <v>42920</v>
      </c>
      <c r="E231" s="98" t="s">
        <v>369</v>
      </c>
      <c r="F231" s="176">
        <v>11000</v>
      </c>
      <c r="G231" s="156"/>
      <c r="H231" s="157"/>
    </row>
    <row r="232" spans="2:8" x14ac:dyDescent="0.25">
      <c r="B232" s="170">
        <v>42887</v>
      </c>
      <c r="C232" s="98">
        <v>9758009</v>
      </c>
      <c r="D232" s="170">
        <v>42921</v>
      </c>
      <c r="E232" s="98" t="s">
        <v>372</v>
      </c>
      <c r="F232" s="176">
        <v>3372</v>
      </c>
      <c r="G232" s="156"/>
      <c r="H232" s="157"/>
    </row>
    <row r="233" spans="2:8" x14ac:dyDescent="0.25">
      <c r="B233" s="170">
        <v>42888</v>
      </c>
      <c r="C233" s="98">
        <v>9758020</v>
      </c>
      <c r="D233" s="170">
        <v>42922</v>
      </c>
      <c r="E233" s="98" t="s">
        <v>365</v>
      </c>
      <c r="F233" s="176">
        <v>14000</v>
      </c>
      <c r="G233" s="156"/>
      <c r="H233" s="157"/>
    </row>
    <row r="234" spans="2:8" ht="15" customHeight="1" x14ac:dyDescent="0.25">
      <c r="B234" s="170">
        <v>42889</v>
      </c>
      <c r="C234" s="98">
        <v>9758070</v>
      </c>
      <c r="D234" s="170">
        <v>42923</v>
      </c>
      <c r="E234" s="98" t="s">
        <v>410</v>
      </c>
      <c r="F234" s="176">
        <v>22000</v>
      </c>
      <c r="G234" s="156"/>
      <c r="H234" s="157"/>
    </row>
    <row r="235" spans="2:8" x14ac:dyDescent="0.25">
      <c r="B235" s="170">
        <v>42890</v>
      </c>
      <c r="C235" s="98">
        <v>10556103</v>
      </c>
      <c r="D235" s="170">
        <v>42924</v>
      </c>
      <c r="E235" s="98" t="s">
        <v>404</v>
      </c>
      <c r="F235" s="176">
        <v>13001</v>
      </c>
      <c r="H235" s="157"/>
    </row>
    <row r="236" spans="2:8" x14ac:dyDescent="0.25">
      <c r="B236" s="170">
        <v>42891</v>
      </c>
      <c r="C236" s="98">
        <v>9758012</v>
      </c>
      <c r="D236" s="170">
        <v>42925</v>
      </c>
      <c r="E236" s="98" t="s">
        <v>404</v>
      </c>
      <c r="F236" s="176">
        <v>5000</v>
      </c>
      <c r="G236" s="156"/>
      <c r="H236" s="157"/>
    </row>
    <row r="237" spans="2:8" x14ac:dyDescent="0.25">
      <c r="B237" s="170">
        <v>42892</v>
      </c>
      <c r="C237" s="98">
        <v>10556104</v>
      </c>
      <c r="D237" s="170">
        <v>42926</v>
      </c>
      <c r="E237" s="98" t="s">
        <v>382</v>
      </c>
      <c r="F237" s="176">
        <v>13002</v>
      </c>
      <c r="G237" s="9"/>
      <c r="H237" s="157"/>
    </row>
    <row r="238" spans="2:8" x14ac:dyDescent="0.25">
      <c r="B238" s="170">
        <v>42893</v>
      </c>
      <c r="C238" s="98">
        <v>9758034</v>
      </c>
      <c r="D238" s="170">
        <v>42927</v>
      </c>
      <c r="E238" s="98" t="s">
        <v>375</v>
      </c>
      <c r="F238" s="176">
        <v>15000</v>
      </c>
      <c r="H238" s="157"/>
    </row>
    <row r="239" spans="2:8" x14ac:dyDescent="0.25">
      <c r="B239" s="170">
        <v>42894</v>
      </c>
      <c r="C239" s="98">
        <v>9758017</v>
      </c>
      <c r="D239" s="170">
        <v>42917</v>
      </c>
      <c r="E239" s="98" t="s">
        <v>364</v>
      </c>
      <c r="F239" s="176">
        <v>12400</v>
      </c>
      <c r="H239" s="157"/>
    </row>
    <row r="240" spans="2:8" x14ac:dyDescent="0.25">
      <c r="B240" s="170">
        <v>42895</v>
      </c>
      <c r="C240" s="98">
        <v>9758063</v>
      </c>
      <c r="D240" s="170">
        <v>42929</v>
      </c>
      <c r="E240" s="98" t="s">
        <v>364</v>
      </c>
      <c r="F240" s="176">
        <v>14000</v>
      </c>
      <c r="G240" s="156"/>
      <c r="H240" s="157"/>
    </row>
    <row r="241" spans="2:8" x14ac:dyDescent="0.25">
      <c r="B241" s="170">
        <v>42896</v>
      </c>
      <c r="C241" s="98">
        <v>9758013</v>
      </c>
      <c r="D241" s="170">
        <v>42930</v>
      </c>
      <c r="E241" s="98" t="s">
        <v>404</v>
      </c>
      <c r="F241" s="176">
        <v>2000</v>
      </c>
      <c r="G241" s="9"/>
      <c r="H241" s="157"/>
    </row>
    <row r="242" spans="2:8" x14ac:dyDescent="0.25">
      <c r="B242" s="170">
        <v>42897</v>
      </c>
      <c r="C242" s="98">
        <v>9758065</v>
      </c>
      <c r="D242" s="170">
        <v>42931</v>
      </c>
      <c r="E242" s="98" t="s">
        <v>367</v>
      </c>
      <c r="F242" s="176">
        <v>9200</v>
      </c>
      <c r="G242" s="9"/>
      <c r="H242" s="157"/>
    </row>
    <row r="243" spans="2:8" x14ac:dyDescent="0.25">
      <c r="B243" s="170">
        <v>42898</v>
      </c>
      <c r="C243" s="98">
        <v>9758071</v>
      </c>
      <c r="D243" s="170">
        <v>42932</v>
      </c>
      <c r="E243" s="98" t="s">
        <v>364</v>
      </c>
      <c r="F243" s="176">
        <v>12000</v>
      </c>
      <c r="G243" s="9"/>
      <c r="H243" s="157"/>
    </row>
    <row r="244" spans="2:8" x14ac:dyDescent="0.25">
      <c r="B244" s="170">
        <v>42899</v>
      </c>
      <c r="C244" s="98">
        <v>10556100</v>
      </c>
      <c r="D244" s="170">
        <v>42933</v>
      </c>
      <c r="E244" s="98" t="s">
        <v>381</v>
      </c>
      <c r="F244" s="176">
        <v>7500</v>
      </c>
      <c r="G244" s="9"/>
      <c r="H244" s="157"/>
    </row>
    <row r="245" spans="2:8" x14ac:dyDescent="0.25">
      <c r="B245" s="170">
        <v>42900</v>
      </c>
      <c r="C245" s="98">
        <v>10556106</v>
      </c>
      <c r="D245" s="170">
        <v>42934</v>
      </c>
      <c r="E245" s="98" t="s">
        <v>373</v>
      </c>
      <c r="F245" s="176">
        <v>10230</v>
      </c>
      <c r="H245" s="157"/>
    </row>
    <row r="246" spans="2:8" x14ac:dyDescent="0.25">
      <c r="B246" s="170">
        <v>42901</v>
      </c>
      <c r="C246" s="98">
        <v>10556105</v>
      </c>
      <c r="D246" s="170">
        <v>42928</v>
      </c>
      <c r="E246" s="98" t="s">
        <v>381</v>
      </c>
      <c r="F246" s="176">
        <v>13003</v>
      </c>
      <c r="H246" s="157"/>
    </row>
    <row r="247" spans="2:8" x14ac:dyDescent="0.25">
      <c r="B247" s="170">
        <v>42902</v>
      </c>
      <c r="C247" s="98">
        <v>9758021</v>
      </c>
      <c r="D247" s="170">
        <v>42935</v>
      </c>
      <c r="E247" s="98" t="s">
        <v>365</v>
      </c>
      <c r="F247" s="176">
        <v>14000</v>
      </c>
      <c r="H247" s="157"/>
    </row>
    <row r="248" spans="2:8" x14ac:dyDescent="0.25">
      <c r="B248" s="170">
        <v>42903</v>
      </c>
      <c r="C248" s="98">
        <v>10556122</v>
      </c>
      <c r="D248" s="170">
        <v>42936</v>
      </c>
      <c r="E248" s="98" t="s">
        <v>366</v>
      </c>
      <c r="F248" s="176">
        <v>6430</v>
      </c>
      <c r="H248" s="157"/>
    </row>
    <row r="249" spans="2:8" x14ac:dyDescent="0.25">
      <c r="B249" s="170">
        <v>42904</v>
      </c>
      <c r="C249" s="98">
        <v>9758003</v>
      </c>
      <c r="D249" s="170">
        <v>42938</v>
      </c>
      <c r="E249" s="98" t="s">
        <v>369</v>
      </c>
      <c r="F249" s="176">
        <v>11000</v>
      </c>
      <c r="H249" s="153"/>
    </row>
    <row r="250" spans="2:8" x14ac:dyDescent="0.25">
      <c r="B250" s="170">
        <v>42905</v>
      </c>
      <c r="C250" s="98">
        <v>10556123</v>
      </c>
      <c r="D250" s="170">
        <v>42939</v>
      </c>
      <c r="E250" s="98" t="s">
        <v>376</v>
      </c>
      <c r="F250" s="176">
        <v>13000</v>
      </c>
      <c r="H250" s="153"/>
    </row>
    <row r="251" spans="2:8" x14ac:dyDescent="0.25">
      <c r="B251" s="170">
        <v>42906</v>
      </c>
      <c r="C251" s="98">
        <v>9758072</v>
      </c>
      <c r="D251" s="170">
        <v>42940</v>
      </c>
      <c r="E251" s="98" t="s">
        <v>364</v>
      </c>
      <c r="F251" s="176">
        <v>6500</v>
      </c>
      <c r="H251" s="153"/>
    </row>
    <row r="252" spans="2:8" x14ac:dyDescent="0.25">
      <c r="B252" s="170">
        <v>42907</v>
      </c>
      <c r="C252" s="98">
        <v>10556124</v>
      </c>
      <c r="D252" s="170">
        <v>42941</v>
      </c>
      <c r="E252" s="98" t="s">
        <v>376</v>
      </c>
      <c r="F252" s="176">
        <v>13700</v>
      </c>
      <c r="H252" s="153"/>
    </row>
    <row r="253" spans="2:8" x14ac:dyDescent="0.25">
      <c r="B253" s="170">
        <v>42908</v>
      </c>
      <c r="C253" s="98">
        <v>9758035</v>
      </c>
      <c r="D253" s="170">
        <v>42937</v>
      </c>
      <c r="E253" s="98" t="s">
        <v>375</v>
      </c>
      <c r="F253" s="176">
        <v>15000</v>
      </c>
      <c r="H253" s="153"/>
    </row>
    <row r="254" spans="2:8" x14ac:dyDescent="0.25">
      <c r="B254" s="170">
        <v>42909</v>
      </c>
      <c r="C254" s="98">
        <v>10556127</v>
      </c>
      <c r="D254" s="170">
        <v>42943</v>
      </c>
      <c r="E254" s="98" t="s">
        <v>370</v>
      </c>
      <c r="F254" s="176">
        <v>10000</v>
      </c>
      <c r="G254" s="156"/>
      <c r="H254" s="153"/>
    </row>
    <row r="255" spans="2:8" x14ac:dyDescent="0.25">
      <c r="B255" s="170">
        <v>42910</v>
      </c>
      <c r="C255" s="98">
        <v>9758037</v>
      </c>
      <c r="D255" s="170">
        <v>42944</v>
      </c>
      <c r="E255" s="98" t="s">
        <v>375</v>
      </c>
      <c r="F255" s="176">
        <v>15000</v>
      </c>
      <c r="G255" s="156"/>
      <c r="H255" s="153"/>
    </row>
    <row r="256" spans="2:8" x14ac:dyDescent="0.25">
      <c r="B256" s="170">
        <v>42911</v>
      </c>
      <c r="C256" s="98"/>
      <c r="D256" s="170">
        <v>42945</v>
      </c>
      <c r="E256" s="98" t="s">
        <v>375</v>
      </c>
      <c r="F256" s="176">
        <v>15000</v>
      </c>
      <c r="G256" s="156"/>
      <c r="H256" s="153"/>
    </row>
    <row r="257" spans="2:8" x14ac:dyDescent="0.25">
      <c r="B257" s="170">
        <v>42912</v>
      </c>
      <c r="C257" s="98">
        <v>10556132</v>
      </c>
      <c r="D257" s="170">
        <v>42946</v>
      </c>
      <c r="E257" s="98" t="s">
        <v>367</v>
      </c>
      <c r="F257" s="176">
        <v>15000</v>
      </c>
      <c r="G257" s="156"/>
      <c r="H257" s="153"/>
    </row>
    <row r="258" spans="2:8" x14ac:dyDescent="0.25">
      <c r="B258" s="170">
        <v>42913</v>
      </c>
      <c r="C258" s="98">
        <v>9758022</v>
      </c>
      <c r="D258" s="170">
        <v>42942</v>
      </c>
      <c r="E258" s="98" t="s">
        <v>365</v>
      </c>
      <c r="F258" s="176">
        <v>14000</v>
      </c>
      <c r="H258" s="153"/>
    </row>
    <row r="259" spans="2:8" x14ac:dyDescent="0.25">
      <c r="B259" s="170">
        <v>42914</v>
      </c>
      <c r="C259" s="98">
        <v>9758023</v>
      </c>
      <c r="D259" s="170">
        <v>42948</v>
      </c>
      <c r="E259" s="98" t="s">
        <v>365</v>
      </c>
      <c r="F259" s="176">
        <v>16000</v>
      </c>
      <c r="G259" s="156"/>
      <c r="H259" s="153"/>
    </row>
    <row r="260" spans="2:8" x14ac:dyDescent="0.25">
      <c r="B260" s="170">
        <v>42915</v>
      </c>
      <c r="C260" s="98">
        <v>10556146</v>
      </c>
      <c r="D260" s="170">
        <v>42946</v>
      </c>
      <c r="E260" s="98" t="s">
        <v>364</v>
      </c>
      <c r="F260" s="176">
        <v>6300</v>
      </c>
      <c r="G260" s="156"/>
      <c r="H260" s="153"/>
    </row>
    <row r="261" spans="2:8" x14ac:dyDescent="0.25">
      <c r="B261" s="170">
        <v>42916</v>
      </c>
      <c r="C261" s="98">
        <v>10556133</v>
      </c>
      <c r="D261" s="170">
        <v>42950</v>
      </c>
      <c r="E261" s="98" t="s">
        <v>367</v>
      </c>
      <c r="F261" s="176">
        <v>18000</v>
      </c>
      <c r="G261" s="156"/>
      <c r="H261" s="153"/>
    </row>
    <row r="262" spans="2:8" x14ac:dyDescent="0.25">
      <c r="B262" s="170">
        <v>42917</v>
      </c>
      <c r="C262" s="98">
        <v>9757983</v>
      </c>
      <c r="D262" s="170">
        <v>42951</v>
      </c>
      <c r="E262" s="98" t="s">
        <v>405</v>
      </c>
      <c r="F262" s="176">
        <v>3410</v>
      </c>
      <c r="G262" s="156"/>
      <c r="H262" s="153"/>
    </row>
    <row r="263" spans="2:8" x14ac:dyDescent="0.25">
      <c r="B263" s="170">
        <v>42918</v>
      </c>
      <c r="C263" s="98">
        <v>9758038</v>
      </c>
      <c r="D263" s="170">
        <v>42952</v>
      </c>
      <c r="E263" s="98" t="s">
        <v>375</v>
      </c>
      <c r="F263" s="176">
        <v>15000</v>
      </c>
      <c r="G263" s="156"/>
      <c r="H263" s="153"/>
    </row>
    <row r="264" spans="2:8" x14ac:dyDescent="0.25">
      <c r="B264" s="170">
        <v>42919</v>
      </c>
      <c r="C264" s="98">
        <v>10556128</v>
      </c>
      <c r="D264" s="170">
        <v>42947</v>
      </c>
      <c r="E264" s="98" t="s">
        <v>370</v>
      </c>
      <c r="F264" s="176">
        <v>8300</v>
      </c>
      <c r="G264" s="156"/>
      <c r="H264" s="153"/>
    </row>
    <row r="265" spans="2:8" x14ac:dyDescent="0.25">
      <c r="B265" s="170">
        <v>42920</v>
      </c>
      <c r="C265" s="98">
        <v>9758073</v>
      </c>
      <c r="D265" s="170">
        <v>42949</v>
      </c>
      <c r="E265" s="98" t="s">
        <v>408</v>
      </c>
      <c r="F265" s="176">
        <v>4000</v>
      </c>
      <c r="G265" s="156"/>
      <c r="H265" s="153"/>
    </row>
    <row r="266" spans="2:8" x14ac:dyDescent="0.25">
      <c r="B266" s="170">
        <v>42921</v>
      </c>
      <c r="C266" s="98">
        <v>9757987</v>
      </c>
      <c r="D266" s="170">
        <v>42955</v>
      </c>
      <c r="E266" s="98" t="s">
        <v>375</v>
      </c>
      <c r="F266" s="176">
        <v>13000</v>
      </c>
      <c r="G266" s="156"/>
      <c r="H266" s="153"/>
    </row>
    <row r="267" spans="2:8" x14ac:dyDescent="0.25">
      <c r="B267" s="170">
        <v>42922</v>
      </c>
      <c r="C267" s="98">
        <v>10556134</v>
      </c>
      <c r="D267" s="170">
        <v>42953</v>
      </c>
      <c r="E267" s="98" t="s">
        <v>367</v>
      </c>
      <c r="F267" s="176">
        <v>18000</v>
      </c>
      <c r="G267" s="156"/>
      <c r="H267" s="153"/>
    </row>
    <row r="268" spans="2:8" x14ac:dyDescent="0.25">
      <c r="B268" s="170">
        <v>42923</v>
      </c>
      <c r="C268" s="98">
        <v>10556107</v>
      </c>
      <c r="D268" s="170">
        <v>42954</v>
      </c>
      <c r="E268" s="98" t="s">
        <v>375</v>
      </c>
      <c r="F268" s="176">
        <v>15000</v>
      </c>
      <c r="G268" s="9"/>
      <c r="H268" s="153"/>
    </row>
    <row r="269" spans="2:8" x14ac:dyDescent="0.25">
      <c r="B269" s="170">
        <v>42924</v>
      </c>
      <c r="C269" s="98">
        <v>10556151</v>
      </c>
      <c r="D269" s="170">
        <v>42954</v>
      </c>
      <c r="E269" s="98" t="s">
        <v>368</v>
      </c>
      <c r="F269" s="176">
        <v>13000</v>
      </c>
      <c r="G269" s="9"/>
      <c r="H269" s="153"/>
    </row>
    <row r="270" spans="2:8" x14ac:dyDescent="0.25">
      <c r="B270" s="170">
        <v>42925</v>
      </c>
      <c r="C270" s="98">
        <v>9757988</v>
      </c>
      <c r="D270" s="170">
        <v>42959</v>
      </c>
      <c r="E270" s="98" t="s">
        <v>375</v>
      </c>
      <c r="F270" s="176">
        <v>13000</v>
      </c>
      <c r="G270" s="9"/>
      <c r="H270" s="153"/>
    </row>
    <row r="271" spans="2:8" ht="15" customHeight="1" x14ac:dyDescent="0.25">
      <c r="B271" s="170">
        <v>42926</v>
      </c>
      <c r="C271" s="98">
        <v>9758039</v>
      </c>
      <c r="D271" s="170">
        <v>42960</v>
      </c>
      <c r="E271" s="98" t="s">
        <v>375</v>
      </c>
      <c r="F271" s="176">
        <v>15000</v>
      </c>
      <c r="H271" s="153"/>
    </row>
    <row r="272" spans="2:8" x14ac:dyDescent="0.25">
      <c r="B272" s="170">
        <v>42927</v>
      </c>
      <c r="C272" s="98">
        <v>9757989</v>
      </c>
      <c r="D272" s="170">
        <v>42961</v>
      </c>
      <c r="E272" s="98" t="s">
        <v>375</v>
      </c>
      <c r="F272" s="176">
        <v>13000</v>
      </c>
      <c r="G272" s="9"/>
      <c r="H272" s="153"/>
    </row>
    <row r="273" spans="2:8" x14ac:dyDescent="0.25">
      <c r="B273" s="170">
        <v>42928</v>
      </c>
      <c r="C273" s="98">
        <v>10556077</v>
      </c>
      <c r="D273" s="170">
        <v>42962</v>
      </c>
      <c r="E273" s="98" t="s">
        <v>388</v>
      </c>
      <c r="F273" s="176">
        <v>9140</v>
      </c>
      <c r="H273" s="153"/>
    </row>
    <row r="274" spans="2:8" x14ac:dyDescent="0.25">
      <c r="B274" s="170">
        <v>42929</v>
      </c>
      <c r="C274" s="98">
        <v>10556078</v>
      </c>
      <c r="D274" s="170">
        <v>42963</v>
      </c>
      <c r="E274" s="98" t="s">
        <v>376</v>
      </c>
      <c r="F274" s="176">
        <v>15000</v>
      </c>
      <c r="H274" s="153"/>
    </row>
    <row r="275" spans="2:8" x14ac:dyDescent="0.25">
      <c r="B275" s="170">
        <v>42930</v>
      </c>
      <c r="C275" s="98">
        <v>10556079</v>
      </c>
      <c r="D275" s="170">
        <v>42964</v>
      </c>
      <c r="E275" s="98" t="s">
        <v>376</v>
      </c>
      <c r="F275" s="176">
        <v>15000</v>
      </c>
      <c r="H275" s="153"/>
    </row>
    <row r="276" spans="2:8" x14ac:dyDescent="0.25">
      <c r="B276" s="170">
        <v>42931</v>
      </c>
      <c r="C276" s="98">
        <v>10556080</v>
      </c>
      <c r="D276" s="170">
        <v>42965</v>
      </c>
      <c r="E276" s="98" t="s">
        <v>376</v>
      </c>
      <c r="F276" s="176">
        <v>12000</v>
      </c>
      <c r="H276" s="153"/>
    </row>
    <row r="277" spans="2:8" x14ac:dyDescent="0.25">
      <c r="B277" s="170">
        <v>42932</v>
      </c>
      <c r="C277" s="98">
        <v>10556081</v>
      </c>
      <c r="D277" s="170">
        <v>42966</v>
      </c>
      <c r="E277" s="98" t="s">
        <v>376</v>
      </c>
      <c r="F277" s="176">
        <v>5000</v>
      </c>
      <c r="H277" s="153"/>
    </row>
    <row r="278" spans="2:8" x14ac:dyDescent="0.25">
      <c r="B278" s="170">
        <v>42933</v>
      </c>
      <c r="C278" s="98">
        <v>10556082</v>
      </c>
      <c r="D278" s="170">
        <v>42967</v>
      </c>
      <c r="E278" s="98" t="s">
        <v>370</v>
      </c>
      <c r="F278" s="176">
        <v>5000</v>
      </c>
      <c r="G278" s="9"/>
      <c r="H278" s="153"/>
    </row>
    <row r="279" spans="2:8" x14ac:dyDescent="0.25">
      <c r="B279" s="170">
        <v>42934</v>
      </c>
      <c r="C279" s="98">
        <v>10556083</v>
      </c>
      <c r="D279" s="170">
        <v>42968</v>
      </c>
      <c r="E279" s="98" t="s">
        <v>406</v>
      </c>
      <c r="F279" s="176">
        <v>4000</v>
      </c>
      <c r="G279" s="9"/>
      <c r="H279" s="153"/>
    </row>
    <row r="280" spans="2:8" x14ac:dyDescent="0.25">
      <c r="B280" s="170">
        <v>42935</v>
      </c>
      <c r="C280" s="98">
        <v>10556084</v>
      </c>
      <c r="D280" s="170">
        <v>42969</v>
      </c>
      <c r="E280" s="98" t="s">
        <v>384</v>
      </c>
      <c r="F280" s="176">
        <v>5300</v>
      </c>
      <c r="H280" s="153"/>
    </row>
    <row r="281" spans="2:8" x14ac:dyDescent="0.25">
      <c r="B281" s="170">
        <v>42936</v>
      </c>
      <c r="C281" s="98">
        <v>10556129</v>
      </c>
      <c r="D281" s="170">
        <v>42970</v>
      </c>
      <c r="E281" s="98" t="s">
        <v>404</v>
      </c>
      <c r="F281" s="176">
        <v>4000</v>
      </c>
      <c r="G281" s="9"/>
      <c r="H281" s="153"/>
    </row>
    <row r="282" spans="2:8" x14ac:dyDescent="0.25">
      <c r="B282" s="170">
        <v>42937</v>
      </c>
      <c r="C282" s="98">
        <v>10556153</v>
      </c>
      <c r="D282" s="170">
        <v>42955</v>
      </c>
      <c r="E282" s="98" t="s">
        <v>380</v>
      </c>
      <c r="F282" s="176">
        <v>5193</v>
      </c>
      <c r="G282" s="9"/>
      <c r="H282" s="153"/>
    </row>
    <row r="283" spans="2:8" x14ac:dyDescent="0.25">
      <c r="B283" s="170">
        <v>42938</v>
      </c>
      <c r="C283" s="98">
        <v>10556135</v>
      </c>
      <c r="D283" s="170">
        <v>42956</v>
      </c>
      <c r="E283" s="98" t="s">
        <v>367</v>
      </c>
      <c r="F283" s="176">
        <v>18000</v>
      </c>
      <c r="H283" s="153"/>
    </row>
    <row r="284" spans="2:8" x14ac:dyDescent="0.25">
      <c r="B284" s="170">
        <v>42939</v>
      </c>
      <c r="C284" s="98">
        <v>10556130</v>
      </c>
      <c r="D284" s="170">
        <v>42973</v>
      </c>
      <c r="E284" s="98" t="s">
        <v>364</v>
      </c>
      <c r="F284" s="176">
        <v>9758</v>
      </c>
      <c r="G284" s="9"/>
      <c r="H284" s="153"/>
    </row>
    <row r="285" spans="2:8" x14ac:dyDescent="0.25">
      <c r="B285" s="170">
        <v>42940</v>
      </c>
      <c r="C285" s="98">
        <v>10556136</v>
      </c>
      <c r="D285" s="170">
        <v>42957</v>
      </c>
      <c r="E285" s="98" t="s">
        <v>367</v>
      </c>
      <c r="F285" s="176">
        <v>3527</v>
      </c>
      <c r="H285" s="153"/>
    </row>
    <row r="286" spans="2:8" x14ac:dyDescent="0.25">
      <c r="B286" s="170">
        <v>42941</v>
      </c>
      <c r="C286" s="98">
        <v>10556108</v>
      </c>
      <c r="D286" s="170">
        <v>42958</v>
      </c>
      <c r="E286" s="98" t="s">
        <v>375</v>
      </c>
      <c r="F286" s="176">
        <v>15000</v>
      </c>
      <c r="H286" s="153"/>
    </row>
    <row r="287" spans="2:8" x14ac:dyDescent="0.25">
      <c r="B287" s="170">
        <v>42942</v>
      </c>
      <c r="C287" s="98">
        <v>10556169</v>
      </c>
      <c r="D287" s="170">
        <v>42969</v>
      </c>
      <c r="E287" s="98" t="s">
        <v>366</v>
      </c>
      <c r="F287" s="176">
        <v>12025</v>
      </c>
      <c r="G287" s="9"/>
      <c r="H287" s="153"/>
    </row>
    <row r="288" spans="2:8" x14ac:dyDescent="0.25">
      <c r="B288" s="170">
        <v>42943</v>
      </c>
      <c r="C288" s="98">
        <v>10556143</v>
      </c>
      <c r="D288" s="170">
        <v>42971</v>
      </c>
      <c r="E288" s="98" t="s">
        <v>384</v>
      </c>
      <c r="F288" s="176">
        <v>5427</v>
      </c>
      <c r="G288" s="9"/>
      <c r="H288" s="153"/>
    </row>
    <row r="289" spans="2:8" x14ac:dyDescent="0.25">
      <c r="B289" s="170">
        <v>42944</v>
      </c>
      <c r="C289" s="98">
        <v>9758040</v>
      </c>
      <c r="D289" s="170">
        <v>42972</v>
      </c>
      <c r="E289" s="98" t="s">
        <v>375</v>
      </c>
      <c r="F289" s="176">
        <v>15000</v>
      </c>
      <c r="G289" s="9"/>
      <c r="H289" s="153"/>
    </row>
    <row r="290" spans="2:8" x14ac:dyDescent="0.25">
      <c r="B290" s="170">
        <v>42945</v>
      </c>
      <c r="C290" s="98">
        <v>10556171</v>
      </c>
      <c r="D290" s="170">
        <v>42973</v>
      </c>
      <c r="E290" s="98" t="s">
        <v>376</v>
      </c>
      <c r="F290" s="176">
        <v>10000</v>
      </c>
      <c r="G290" s="9"/>
      <c r="H290" s="153"/>
    </row>
    <row r="291" spans="2:8" x14ac:dyDescent="0.25">
      <c r="B291" s="170">
        <v>42946</v>
      </c>
      <c r="C291" s="98">
        <v>10556096</v>
      </c>
      <c r="D291" s="170">
        <v>42980</v>
      </c>
      <c r="E291" s="98" t="s">
        <v>367</v>
      </c>
      <c r="F291" s="176">
        <v>10000</v>
      </c>
      <c r="G291" s="9"/>
      <c r="H291" s="153"/>
    </row>
    <row r="292" spans="2:8" x14ac:dyDescent="0.25">
      <c r="B292" s="170">
        <v>42947</v>
      </c>
      <c r="C292" s="98">
        <v>10556097</v>
      </c>
      <c r="D292" s="170">
        <v>42981</v>
      </c>
      <c r="E292" s="98" t="s">
        <v>367</v>
      </c>
      <c r="F292" s="176">
        <v>14000</v>
      </c>
      <c r="G292" s="9"/>
      <c r="H292" s="153"/>
    </row>
    <row r="293" spans="2:8" x14ac:dyDescent="0.25">
      <c r="B293" s="170">
        <v>42948</v>
      </c>
      <c r="C293" s="98">
        <v>10556099</v>
      </c>
      <c r="D293" s="170">
        <v>42982</v>
      </c>
      <c r="E293" s="98" t="s">
        <v>387</v>
      </c>
      <c r="F293" s="176">
        <v>13000</v>
      </c>
      <c r="G293" s="9"/>
      <c r="H293" s="153"/>
    </row>
    <row r="294" spans="2:8" x14ac:dyDescent="0.25">
      <c r="B294" s="170">
        <v>42949</v>
      </c>
      <c r="C294" s="98">
        <v>9757990</v>
      </c>
      <c r="D294" s="170">
        <v>42974</v>
      </c>
      <c r="E294" s="98" t="s">
        <v>375</v>
      </c>
      <c r="F294" s="176">
        <v>13000</v>
      </c>
      <c r="G294" s="9"/>
      <c r="H294" s="153"/>
    </row>
    <row r="295" spans="2:8" x14ac:dyDescent="0.25">
      <c r="B295" s="170">
        <v>42950</v>
      </c>
      <c r="C295" s="98">
        <v>9758041</v>
      </c>
      <c r="D295" s="170">
        <v>42975</v>
      </c>
      <c r="E295" s="98" t="s">
        <v>375</v>
      </c>
      <c r="F295" s="176">
        <v>10000</v>
      </c>
      <c r="G295" s="9"/>
      <c r="H295" s="153"/>
    </row>
    <row r="296" spans="2:8" x14ac:dyDescent="0.25">
      <c r="B296" s="170">
        <v>42951</v>
      </c>
      <c r="C296" s="98">
        <v>10556142</v>
      </c>
      <c r="D296" s="170">
        <v>42985</v>
      </c>
      <c r="E296" s="98" t="s">
        <v>383</v>
      </c>
      <c r="F296" s="176">
        <v>8742</v>
      </c>
      <c r="H296" s="153"/>
    </row>
    <row r="297" spans="2:8" x14ac:dyDescent="0.25">
      <c r="B297" s="170">
        <v>42952</v>
      </c>
      <c r="C297" s="98">
        <v>10556172</v>
      </c>
      <c r="D297" s="170">
        <v>42975</v>
      </c>
      <c r="E297" s="98" t="s">
        <v>376</v>
      </c>
      <c r="F297" s="176">
        <v>14474</v>
      </c>
      <c r="H297" s="153"/>
    </row>
    <row r="298" spans="2:8" x14ac:dyDescent="0.25">
      <c r="B298" s="170">
        <v>42953</v>
      </c>
      <c r="C298" s="98">
        <v>9757991</v>
      </c>
      <c r="D298" s="170">
        <v>42976</v>
      </c>
      <c r="E298" s="98" t="s">
        <v>375</v>
      </c>
      <c r="F298" s="176">
        <v>13000</v>
      </c>
      <c r="H298" s="153"/>
    </row>
    <row r="299" spans="2:8" x14ac:dyDescent="0.25">
      <c r="B299" s="170">
        <v>42954</v>
      </c>
      <c r="C299" s="98">
        <v>10556109</v>
      </c>
      <c r="D299" s="170">
        <v>42977</v>
      </c>
      <c r="E299" s="98" t="s">
        <v>375</v>
      </c>
      <c r="F299" s="176">
        <v>15000</v>
      </c>
      <c r="H299" s="153"/>
    </row>
    <row r="300" spans="2:8" x14ac:dyDescent="0.25">
      <c r="B300" s="170">
        <v>42955</v>
      </c>
      <c r="C300" s="98">
        <v>9757992</v>
      </c>
      <c r="D300" s="170">
        <v>42978</v>
      </c>
      <c r="E300" s="98" t="s">
        <v>375</v>
      </c>
      <c r="F300" s="176">
        <v>13000</v>
      </c>
      <c r="G300" s="9"/>
      <c r="H300" s="153"/>
    </row>
    <row r="301" spans="2:8" x14ac:dyDescent="0.25">
      <c r="B301" s="170">
        <v>42956</v>
      </c>
      <c r="C301" s="98">
        <v>10556110</v>
      </c>
      <c r="D301" s="170">
        <v>42979</v>
      </c>
      <c r="E301" s="98" t="s">
        <v>375</v>
      </c>
      <c r="F301" s="176">
        <v>15000</v>
      </c>
      <c r="G301" s="9"/>
      <c r="H301" s="153"/>
    </row>
    <row r="302" spans="2:8" x14ac:dyDescent="0.25">
      <c r="B302" s="170">
        <v>42957</v>
      </c>
      <c r="C302" s="98">
        <v>9757993</v>
      </c>
      <c r="D302" s="170">
        <v>42983</v>
      </c>
      <c r="E302" s="98" t="s">
        <v>375</v>
      </c>
      <c r="F302" s="176">
        <v>13000</v>
      </c>
      <c r="G302" s="9"/>
      <c r="H302" s="153"/>
    </row>
    <row r="303" spans="2:8" x14ac:dyDescent="0.25">
      <c r="B303" s="170">
        <v>42958</v>
      </c>
      <c r="C303" s="98">
        <v>10556111</v>
      </c>
      <c r="D303" s="170">
        <v>42984</v>
      </c>
      <c r="E303" s="98" t="s">
        <v>375</v>
      </c>
      <c r="F303" s="176">
        <v>15000</v>
      </c>
      <c r="G303" s="9"/>
      <c r="H303" s="153"/>
    </row>
    <row r="304" spans="2:8" x14ac:dyDescent="0.25">
      <c r="B304" s="170">
        <v>42959</v>
      </c>
      <c r="C304" s="98">
        <v>9757994</v>
      </c>
      <c r="D304" s="170">
        <v>42986</v>
      </c>
      <c r="E304" s="98" t="s">
        <v>375</v>
      </c>
      <c r="F304" s="176">
        <v>13000</v>
      </c>
      <c r="G304" s="9"/>
      <c r="H304" s="153"/>
    </row>
    <row r="305" spans="2:8" x14ac:dyDescent="0.25">
      <c r="B305" s="170">
        <v>42960</v>
      </c>
      <c r="C305" s="173">
        <v>11311301</v>
      </c>
      <c r="D305" s="181">
        <v>42979</v>
      </c>
      <c r="E305" s="173" t="s">
        <v>365</v>
      </c>
      <c r="F305" s="174">
        <v>15000</v>
      </c>
      <c r="G305" s="9"/>
      <c r="H305" s="153"/>
    </row>
    <row r="306" spans="2:8" x14ac:dyDescent="0.25">
      <c r="B306" s="170">
        <v>42961</v>
      </c>
      <c r="C306" s="98">
        <v>10556112</v>
      </c>
      <c r="D306" s="170">
        <v>42987</v>
      </c>
      <c r="E306" s="98" t="s">
        <v>375</v>
      </c>
      <c r="F306" s="176">
        <v>15000</v>
      </c>
      <c r="G306" s="9"/>
      <c r="H306" s="153"/>
    </row>
    <row r="307" spans="2:8" x14ac:dyDescent="0.25">
      <c r="B307" s="170">
        <v>42962</v>
      </c>
      <c r="C307" s="98">
        <v>9757995</v>
      </c>
      <c r="D307" s="170">
        <v>42988</v>
      </c>
      <c r="E307" s="98" t="s">
        <v>375</v>
      </c>
      <c r="F307" s="176">
        <v>13000</v>
      </c>
      <c r="G307" s="9"/>
      <c r="H307" s="153"/>
    </row>
    <row r="308" spans="2:8" x14ac:dyDescent="0.25">
      <c r="B308" s="170">
        <v>42963</v>
      </c>
      <c r="C308" s="98">
        <v>10556150</v>
      </c>
      <c r="D308" s="170">
        <v>42988</v>
      </c>
      <c r="E308" s="98" t="s">
        <v>411</v>
      </c>
      <c r="F308" s="176">
        <v>5000</v>
      </c>
      <c r="G308" s="9"/>
      <c r="H308" s="153"/>
    </row>
    <row r="309" spans="2:8" x14ac:dyDescent="0.25">
      <c r="B309" s="170">
        <v>42964</v>
      </c>
      <c r="C309" s="98">
        <v>10556113</v>
      </c>
      <c r="D309" s="170">
        <v>42989</v>
      </c>
      <c r="E309" s="98" t="s">
        <v>375</v>
      </c>
      <c r="F309" s="176">
        <v>15000</v>
      </c>
      <c r="G309" s="9"/>
      <c r="H309" s="153"/>
    </row>
    <row r="310" spans="2:8" x14ac:dyDescent="0.25">
      <c r="B310" s="170">
        <v>42965</v>
      </c>
      <c r="C310" s="98">
        <v>10556086</v>
      </c>
      <c r="D310" s="170">
        <v>42999</v>
      </c>
      <c r="E310" s="98" t="s">
        <v>375</v>
      </c>
      <c r="F310" s="176">
        <v>16800</v>
      </c>
      <c r="G310" s="9"/>
      <c r="H310" s="153"/>
    </row>
    <row r="311" spans="2:8" x14ac:dyDescent="0.25">
      <c r="B311" s="170">
        <v>42966</v>
      </c>
      <c r="C311" s="98">
        <v>10556087</v>
      </c>
      <c r="D311" s="170">
        <v>43000</v>
      </c>
      <c r="E311" s="98" t="s">
        <v>375</v>
      </c>
      <c r="F311" s="176">
        <v>16800</v>
      </c>
      <c r="G311" s="9"/>
      <c r="H311" s="153"/>
    </row>
    <row r="312" spans="2:8" x14ac:dyDescent="0.25">
      <c r="B312" s="170">
        <v>42967</v>
      </c>
      <c r="C312" s="98">
        <v>10556114</v>
      </c>
      <c r="D312" s="170">
        <v>42990</v>
      </c>
      <c r="E312" s="98" t="s">
        <v>375</v>
      </c>
      <c r="F312" s="176">
        <v>15000</v>
      </c>
      <c r="G312" s="9"/>
      <c r="H312" s="153"/>
    </row>
    <row r="313" spans="2:8" x14ac:dyDescent="0.25">
      <c r="B313" s="170">
        <v>42968</v>
      </c>
      <c r="C313" s="98">
        <v>9757996</v>
      </c>
      <c r="D313" s="170">
        <v>42991</v>
      </c>
      <c r="E313" s="98" t="s">
        <v>375</v>
      </c>
      <c r="F313" s="176">
        <v>14600</v>
      </c>
      <c r="G313" s="9"/>
      <c r="H313" s="153"/>
    </row>
    <row r="314" spans="2:8" x14ac:dyDescent="0.25">
      <c r="B314" s="170">
        <v>42969</v>
      </c>
      <c r="C314" s="98">
        <v>8922852</v>
      </c>
      <c r="D314" s="170">
        <v>42992</v>
      </c>
      <c r="E314" s="98" t="s">
        <v>369</v>
      </c>
      <c r="F314" s="176"/>
      <c r="G314" s="9"/>
      <c r="H314" s="153"/>
    </row>
    <row r="315" spans="2:8" x14ac:dyDescent="0.25">
      <c r="B315" s="170">
        <v>42970</v>
      </c>
      <c r="C315" s="98">
        <v>9758059</v>
      </c>
      <c r="D315" s="170">
        <v>42993</v>
      </c>
      <c r="E315" s="98"/>
      <c r="F315" s="176"/>
      <c r="G315" s="9"/>
      <c r="H315" s="153"/>
    </row>
    <row r="316" spans="2:8" x14ac:dyDescent="0.25">
      <c r="B316" s="170">
        <v>42971</v>
      </c>
      <c r="C316" s="98">
        <v>9758060</v>
      </c>
      <c r="D316" s="170">
        <v>42994</v>
      </c>
      <c r="E316" s="98"/>
      <c r="F316" s="176"/>
      <c r="G316" s="9"/>
      <c r="H316" s="153"/>
    </row>
    <row r="317" spans="2:8" x14ac:dyDescent="0.25">
      <c r="B317" s="170">
        <v>42972</v>
      </c>
      <c r="C317" s="98">
        <v>10556076</v>
      </c>
      <c r="D317" s="170">
        <v>42995</v>
      </c>
      <c r="E317" s="98" t="s">
        <v>388</v>
      </c>
      <c r="F317" s="176">
        <v>9141</v>
      </c>
      <c r="G317" s="9"/>
      <c r="H317" s="153"/>
    </row>
    <row r="318" spans="2:8" x14ac:dyDescent="0.25">
      <c r="B318" s="170">
        <v>42973</v>
      </c>
      <c r="C318" s="98">
        <v>10556085</v>
      </c>
      <c r="D318" s="170">
        <v>42997</v>
      </c>
      <c r="E318" s="98" t="s">
        <v>375</v>
      </c>
      <c r="F318" s="176">
        <v>16800</v>
      </c>
      <c r="G318" s="9"/>
      <c r="H318" s="153"/>
    </row>
    <row r="319" spans="2:8" x14ac:dyDescent="0.25">
      <c r="B319" s="170">
        <v>42974</v>
      </c>
      <c r="C319" s="98">
        <v>10556115</v>
      </c>
      <c r="D319" s="170">
        <v>42996</v>
      </c>
      <c r="E319" s="98" t="s">
        <v>375</v>
      </c>
      <c r="F319" s="176">
        <v>15000</v>
      </c>
      <c r="G319" s="9"/>
      <c r="H319" s="153"/>
    </row>
    <row r="320" spans="2:8" x14ac:dyDescent="0.25">
      <c r="B320" s="170">
        <v>42975</v>
      </c>
      <c r="C320" s="98">
        <v>10556166</v>
      </c>
      <c r="D320" s="170">
        <v>42998</v>
      </c>
      <c r="E320" s="98" t="s">
        <v>412</v>
      </c>
      <c r="F320" s="176">
        <v>4706</v>
      </c>
      <c r="G320" s="9"/>
      <c r="H320" s="153"/>
    </row>
    <row r="321" spans="2:8" x14ac:dyDescent="0.25">
      <c r="B321" s="170">
        <v>42976</v>
      </c>
      <c r="C321" s="98">
        <v>10556088</v>
      </c>
      <c r="D321" s="170">
        <v>43001</v>
      </c>
      <c r="E321" s="98" t="s">
        <v>375</v>
      </c>
      <c r="F321" s="176">
        <v>16800</v>
      </c>
      <c r="G321" s="9"/>
      <c r="H321" s="153"/>
    </row>
    <row r="322" spans="2:8" x14ac:dyDescent="0.25">
      <c r="B322" s="170">
        <v>42977</v>
      </c>
      <c r="C322" s="98">
        <v>10556089</v>
      </c>
      <c r="D322" s="170">
        <v>43002</v>
      </c>
      <c r="E322" s="98" t="s">
        <v>375</v>
      </c>
      <c r="F322" s="176">
        <v>16800</v>
      </c>
      <c r="G322" s="9"/>
      <c r="H322" s="153"/>
    </row>
    <row r="323" spans="2:8" x14ac:dyDescent="0.25">
      <c r="B323" s="170">
        <v>42978</v>
      </c>
      <c r="C323" s="98"/>
      <c r="D323" s="98"/>
      <c r="E323" s="98"/>
      <c r="F323" s="98"/>
      <c r="H323" s="158"/>
    </row>
    <row r="324" spans="2:8" x14ac:dyDescent="0.25">
      <c r="B324" s="170">
        <v>42979</v>
      </c>
      <c r="C324" s="98">
        <v>10556131</v>
      </c>
      <c r="D324" s="170">
        <v>43013</v>
      </c>
      <c r="E324" s="98" t="s">
        <v>371</v>
      </c>
      <c r="F324" s="176">
        <v>9807</v>
      </c>
      <c r="G324" s="9"/>
      <c r="H324" s="153"/>
    </row>
    <row r="325" spans="2:8" x14ac:dyDescent="0.25">
      <c r="B325" s="170">
        <v>42980</v>
      </c>
      <c r="C325" s="98">
        <v>10556091</v>
      </c>
      <c r="D325" s="170">
        <v>43004</v>
      </c>
      <c r="E325" s="98" t="s">
        <v>375</v>
      </c>
      <c r="F325" s="176">
        <v>16800</v>
      </c>
      <c r="G325" s="9"/>
      <c r="H325" s="153"/>
    </row>
    <row r="326" spans="2:8" x14ac:dyDescent="0.25">
      <c r="B326" s="170">
        <v>42981</v>
      </c>
      <c r="C326" s="98">
        <v>10556144</v>
      </c>
      <c r="D326" s="170">
        <v>42942</v>
      </c>
      <c r="E326" s="98" t="s">
        <v>372</v>
      </c>
      <c r="F326" s="176">
        <v>2220</v>
      </c>
      <c r="G326" s="9"/>
      <c r="H326" s="153"/>
    </row>
    <row r="327" spans="2:8" x14ac:dyDescent="0.25">
      <c r="B327" s="170">
        <v>42982</v>
      </c>
      <c r="C327" s="98">
        <v>10556145</v>
      </c>
      <c r="D327" s="170">
        <v>42942</v>
      </c>
      <c r="E327" s="98" t="s">
        <v>372</v>
      </c>
      <c r="F327" s="176">
        <v>1000</v>
      </c>
      <c r="G327" s="9"/>
      <c r="H327" s="153"/>
    </row>
    <row r="328" spans="2:8" x14ac:dyDescent="0.25">
      <c r="B328" s="170">
        <v>42983</v>
      </c>
      <c r="C328" s="98"/>
      <c r="D328" s="98"/>
      <c r="E328" s="98"/>
      <c r="F328" s="98"/>
      <c r="H328" s="158"/>
    </row>
    <row r="329" spans="2:8" x14ac:dyDescent="0.25">
      <c r="B329" s="170">
        <v>42984</v>
      </c>
      <c r="C329" s="98">
        <v>10556149</v>
      </c>
      <c r="D329" s="170">
        <v>42946</v>
      </c>
      <c r="E329" s="98" t="s">
        <v>413</v>
      </c>
      <c r="F329" s="176">
        <v>6981</v>
      </c>
      <c r="G329" s="9"/>
      <c r="H329" s="153"/>
    </row>
    <row r="330" spans="2:8" x14ac:dyDescent="0.25">
      <c r="B330" s="170">
        <v>42985</v>
      </c>
      <c r="C330" s="173">
        <v>11311304</v>
      </c>
      <c r="D330" s="181">
        <v>43003</v>
      </c>
      <c r="E330" s="173" t="s">
        <v>365</v>
      </c>
      <c r="F330" s="174">
        <v>15000</v>
      </c>
      <c r="G330" s="9"/>
      <c r="H330" s="153"/>
    </row>
    <row r="331" spans="2:8" x14ac:dyDescent="0.25">
      <c r="B331" s="170">
        <v>42986</v>
      </c>
      <c r="C331" s="98">
        <v>10556092</v>
      </c>
      <c r="D331" s="170">
        <v>43005</v>
      </c>
      <c r="E331" s="98" t="s">
        <v>375</v>
      </c>
      <c r="F331" s="176">
        <v>16800</v>
      </c>
      <c r="G331" s="9"/>
      <c r="H331" s="153"/>
    </row>
    <row r="332" spans="2:8" x14ac:dyDescent="0.25">
      <c r="B332" s="170">
        <v>42987</v>
      </c>
      <c r="C332" s="98">
        <v>10556152</v>
      </c>
      <c r="D332" s="170">
        <v>42973</v>
      </c>
      <c r="E332" s="98" t="s">
        <v>368</v>
      </c>
      <c r="F332" s="176">
        <v>13709</v>
      </c>
      <c r="G332" s="9"/>
      <c r="H332" s="153"/>
    </row>
    <row r="333" spans="2:8" x14ac:dyDescent="0.25">
      <c r="B333" s="170">
        <v>42988</v>
      </c>
      <c r="C333" s="98">
        <v>10556093</v>
      </c>
      <c r="D333" s="170">
        <v>43006</v>
      </c>
      <c r="E333" s="98" t="s">
        <v>375</v>
      </c>
      <c r="F333" s="176">
        <v>16800</v>
      </c>
      <c r="G333" s="9"/>
      <c r="H333" s="153"/>
    </row>
    <row r="334" spans="2:8" x14ac:dyDescent="0.25">
      <c r="B334" s="170">
        <v>42989</v>
      </c>
      <c r="C334" s="173">
        <v>11311260</v>
      </c>
      <c r="D334" s="170">
        <v>42755</v>
      </c>
      <c r="E334" s="98" t="s">
        <v>368</v>
      </c>
      <c r="F334" s="174">
        <v>14000</v>
      </c>
      <c r="G334" s="9"/>
      <c r="H334" s="153"/>
    </row>
    <row r="335" spans="2:8" ht="15" customHeight="1" x14ac:dyDescent="0.25">
      <c r="B335" s="170">
        <v>42990</v>
      </c>
      <c r="C335" s="173">
        <v>11311319</v>
      </c>
      <c r="D335" s="181">
        <v>43007</v>
      </c>
      <c r="E335" s="173" t="s">
        <v>265</v>
      </c>
      <c r="F335" s="174">
        <v>3500</v>
      </c>
      <c r="G335" s="9"/>
      <c r="H335" s="153"/>
    </row>
    <row r="336" spans="2:8" x14ac:dyDescent="0.25">
      <c r="B336" s="170">
        <v>42991</v>
      </c>
      <c r="C336" s="173"/>
      <c r="D336" s="181">
        <v>43007</v>
      </c>
      <c r="E336" s="173" t="s">
        <v>376</v>
      </c>
      <c r="F336" s="174">
        <v>15000</v>
      </c>
      <c r="G336" s="9"/>
      <c r="H336" s="153"/>
    </row>
    <row r="337" spans="2:8" x14ac:dyDescent="0.25">
      <c r="B337" s="170">
        <v>42992</v>
      </c>
      <c r="C337" s="98">
        <v>10556094</v>
      </c>
      <c r="D337" s="170">
        <v>43008</v>
      </c>
      <c r="E337" s="98" t="s">
        <v>375</v>
      </c>
      <c r="F337" s="176">
        <v>16800</v>
      </c>
      <c r="G337" s="9"/>
      <c r="H337" s="153"/>
    </row>
    <row r="338" spans="2:8" x14ac:dyDescent="0.25">
      <c r="B338" s="170">
        <v>42993</v>
      </c>
      <c r="C338" s="98">
        <v>10556138</v>
      </c>
      <c r="D338" s="170">
        <v>43014</v>
      </c>
      <c r="E338" s="98" t="s">
        <v>390</v>
      </c>
      <c r="F338" s="176">
        <v>4000</v>
      </c>
      <c r="G338" s="9"/>
      <c r="H338" s="153"/>
    </row>
    <row r="339" spans="2:8" x14ac:dyDescent="0.25">
      <c r="B339" s="170">
        <v>42994</v>
      </c>
      <c r="C339" s="173">
        <v>11311346</v>
      </c>
      <c r="D339" s="181">
        <v>43008</v>
      </c>
      <c r="E339" s="173" t="s">
        <v>367</v>
      </c>
      <c r="F339" s="174">
        <v>8541</v>
      </c>
      <c r="G339" s="9"/>
      <c r="H339" s="153"/>
    </row>
    <row r="340" spans="2:8" x14ac:dyDescent="0.25">
      <c r="B340" s="170">
        <v>42995</v>
      </c>
      <c r="C340" s="98"/>
      <c r="D340" s="98"/>
      <c r="E340" s="98"/>
      <c r="F340" s="98"/>
      <c r="H340" s="158"/>
    </row>
    <row r="341" spans="2:8" x14ac:dyDescent="0.25">
      <c r="B341" s="170">
        <v>42996</v>
      </c>
      <c r="C341" s="98"/>
      <c r="D341" s="98"/>
      <c r="E341" s="98"/>
      <c r="F341" s="98"/>
      <c r="H341" s="158"/>
    </row>
    <row r="342" spans="2:8" x14ac:dyDescent="0.25">
      <c r="B342" s="170">
        <v>42997</v>
      </c>
      <c r="C342" s="98"/>
      <c r="D342" s="98"/>
      <c r="E342" s="98"/>
      <c r="F342" s="98"/>
      <c r="H342" s="158"/>
    </row>
    <row r="343" spans="2:8" x14ac:dyDescent="0.25">
      <c r="B343" s="170">
        <v>42998</v>
      </c>
      <c r="C343" s="98"/>
      <c r="D343" s="98"/>
      <c r="E343" s="98"/>
      <c r="F343" s="98"/>
      <c r="H343" s="158"/>
    </row>
    <row r="344" spans="2:8" x14ac:dyDescent="0.25">
      <c r="B344" s="170">
        <v>42999</v>
      </c>
      <c r="C344" s="173">
        <v>11311347</v>
      </c>
      <c r="D344" s="181">
        <v>43013</v>
      </c>
      <c r="E344" s="173" t="s">
        <v>372</v>
      </c>
      <c r="F344" s="174">
        <v>4544</v>
      </c>
      <c r="H344" s="158"/>
    </row>
    <row r="345" spans="2:8" x14ac:dyDescent="0.25">
      <c r="B345" s="170">
        <v>43000</v>
      </c>
      <c r="C345" s="98">
        <v>10556167</v>
      </c>
      <c r="D345" s="170"/>
      <c r="E345" s="98" t="s">
        <v>414</v>
      </c>
      <c r="F345" s="176">
        <v>4800</v>
      </c>
      <c r="H345" s="158"/>
    </row>
    <row r="346" spans="2:8" x14ac:dyDescent="0.25">
      <c r="B346" s="170">
        <v>43001</v>
      </c>
      <c r="C346" s="173">
        <v>11311306</v>
      </c>
      <c r="D346" s="181">
        <v>43015</v>
      </c>
      <c r="E346" s="173" t="s">
        <v>365</v>
      </c>
      <c r="F346" s="174">
        <v>16750</v>
      </c>
      <c r="H346" s="158"/>
    </row>
    <row r="347" spans="2:8" x14ac:dyDescent="0.25">
      <c r="B347" s="170">
        <v>43002</v>
      </c>
      <c r="C347" s="173">
        <v>11311322</v>
      </c>
      <c r="D347" s="181">
        <v>43015</v>
      </c>
      <c r="E347" s="173" t="s">
        <v>415</v>
      </c>
      <c r="F347" s="174">
        <v>4000</v>
      </c>
      <c r="H347" s="158"/>
    </row>
    <row r="348" spans="2:8" x14ac:dyDescent="0.25">
      <c r="B348" s="170">
        <v>43003</v>
      </c>
      <c r="C348" s="98"/>
      <c r="D348" s="98"/>
      <c r="E348" s="98"/>
      <c r="F348" s="98"/>
      <c r="H348" s="158"/>
    </row>
    <row r="349" spans="2:8" x14ac:dyDescent="0.25">
      <c r="B349" s="170">
        <v>43004</v>
      </c>
      <c r="C349" s="173">
        <v>11311320</v>
      </c>
      <c r="D349" s="181">
        <v>43018</v>
      </c>
      <c r="E349" s="173" t="s">
        <v>265</v>
      </c>
      <c r="F349" s="174">
        <v>4000</v>
      </c>
      <c r="H349" s="158"/>
    </row>
    <row r="350" spans="2:8" x14ac:dyDescent="0.25">
      <c r="B350" s="170">
        <v>43005</v>
      </c>
      <c r="C350" s="173">
        <v>10556173</v>
      </c>
      <c r="D350" s="181">
        <v>42994</v>
      </c>
      <c r="E350" s="173" t="s">
        <v>416</v>
      </c>
      <c r="F350" s="174">
        <v>10000</v>
      </c>
      <c r="H350" s="158"/>
    </row>
    <row r="351" spans="2:8" x14ac:dyDescent="0.25">
      <c r="B351" s="170">
        <v>43006</v>
      </c>
      <c r="C351" s="173">
        <v>10556175</v>
      </c>
      <c r="D351" s="181">
        <v>42972</v>
      </c>
      <c r="E351" s="173" t="s">
        <v>371</v>
      </c>
      <c r="F351" s="174">
        <v>4231</v>
      </c>
      <c r="H351" s="158"/>
    </row>
    <row r="352" spans="2:8" x14ac:dyDescent="0.25">
      <c r="B352" s="170">
        <v>43007</v>
      </c>
      <c r="C352" s="173">
        <v>11311336</v>
      </c>
      <c r="D352" s="181">
        <v>43022</v>
      </c>
      <c r="E352" s="173" t="s">
        <v>383</v>
      </c>
      <c r="F352" s="174">
        <v>10000</v>
      </c>
      <c r="H352" s="158"/>
    </row>
    <row r="353" spans="2:8" x14ac:dyDescent="0.25">
      <c r="B353" s="170">
        <v>43008</v>
      </c>
      <c r="C353" s="173">
        <v>11311302</v>
      </c>
      <c r="D353" s="181">
        <v>42986</v>
      </c>
      <c r="E353" s="173" t="s">
        <v>365</v>
      </c>
      <c r="F353" s="174">
        <v>15000</v>
      </c>
      <c r="H353" s="158"/>
    </row>
    <row r="354" spans="2:8" x14ac:dyDescent="0.25">
      <c r="B354" s="170">
        <v>43009</v>
      </c>
      <c r="C354" s="173">
        <v>11311303</v>
      </c>
      <c r="D354" s="181">
        <v>42996</v>
      </c>
      <c r="E354" s="173" t="s">
        <v>365</v>
      </c>
      <c r="F354" s="174">
        <v>15000</v>
      </c>
      <c r="H354" s="158"/>
    </row>
    <row r="355" spans="2:8" x14ac:dyDescent="0.25">
      <c r="B355" s="170">
        <v>43010</v>
      </c>
      <c r="C355" s="98">
        <v>10556154</v>
      </c>
      <c r="D355" s="170">
        <v>43023</v>
      </c>
      <c r="E355" s="98" t="s">
        <v>375</v>
      </c>
      <c r="F355" s="176">
        <v>20000</v>
      </c>
      <c r="H355" s="158"/>
    </row>
    <row r="356" spans="2:8" x14ac:dyDescent="0.25">
      <c r="B356" s="170">
        <v>43011</v>
      </c>
      <c r="C356" s="173">
        <v>11311309</v>
      </c>
      <c r="D356" s="181">
        <v>43023</v>
      </c>
      <c r="E356" s="173" t="s">
        <v>369</v>
      </c>
      <c r="F356" s="174">
        <v>3000</v>
      </c>
      <c r="H356" s="158"/>
    </row>
    <row r="357" spans="2:8" x14ac:dyDescent="0.25">
      <c r="B357" s="170">
        <v>43012</v>
      </c>
      <c r="C357" s="173">
        <v>11311335</v>
      </c>
      <c r="D357" s="181">
        <v>43023</v>
      </c>
      <c r="E357" s="173" t="s">
        <v>344</v>
      </c>
      <c r="F357" s="174">
        <v>5000</v>
      </c>
      <c r="H357" s="158"/>
    </row>
    <row r="358" spans="2:8" x14ac:dyDescent="0.25">
      <c r="B358" s="170">
        <v>43013</v>
      </c>
      <c r="C358" s="98"/>
      <c r="D358" s="98"/>
      <c r="E358" s="98"/>
      <c r="F358" s="98"/>
      <c r="H358" s="158"/>
    </row>
    <row r="359" spans="2:8" x14ac:dyDescent="0.25">
      <c r="B359" s="170">
        <v>43014</v>
      </c>
      <c r="C359" s="173">
        <v>11311305</v>
      </c>
      <c r="D359" s="181">
        <v>43027</v>
      </c>
      <c r="E359" s="173" t="s">
        <v>365</v>
      </c>
      <c r="F359" s="174">
        <v>15000</v>
      </c>
      <c r="H359" s="158"/>
    </row>
    <row r="360" spans="2:8" x14ac:dyDescent="0.25">
      <c r="B360" s="170">
        <v>43015</v>
      </c>
      <c r="C360" s="173">
        <v>11311310</v>
      </c>
      <c r="D360" s="181">
        <v>42983</v>
      </c>
      <c r="E360" s="173" t="s">
        <v>417</v>
      </c>
      <c r="F360" s="174">
        <v>4000</v>
      </c>
      <c r="H360" s="158"/>
    </row>
    <row r="361" spans="2:8" x14ac:dyDescent="0.25">
      <c r="B361" s="170">
        <v>43016</v>
      </c>
      <c r="C361" s="173">
        <v>11311311</v>
      </c>
      <c r="D361" s="181">
        <v>42977</v>
      </c>
      <c r="E361" s="173" t="s">
        <v>367</v>
      </c>
      <c r="F361" s="174">
        <v>15000</v>
      </c>
      <c r="H361" s="158"/>
    </row>
    <row r="362" spans="2:8" x14ac:dyDescent="0.25">
      <c r="B362" s="170">
        <v>43017</v>
      </c>
      <c r="C362" s="173"/>
      <c r="D362" s="181">
        <v>42962</v>
      </c>
      <c r="E362" s="173" t="s">
        <v>367</v>
      </c>
      <c r="F362" s="174">
        <v>14900</v>
      </c>
      <c r="H362" s="158"/>
    </row>
    <row r="363" spans="2:8" x14ac:dyDescent="0.25">
      <c r="B363" s="170">
        <v>43018</v>
      </c>
      <c r="C363" s="173">
        <v>11311314</v>
      </c>
      <c r="D363" s="181">
        <v>42977</v>
      </c>
      <c r="E363" s="173" t="s">
        <v>418</v>
      </c>
      <c r="F363" s="174">
        <v>5297</v>
      </c>
      <c r="H363" s="158"/>
    </row>
    <row r="364" spans="2:8" x14ac:dyDescent="0.25">
      <c r="B364" s="170">
        <v>43019</v>
      </c>
      <c r="C364" s="173">
        <v>11311315</v>
      </c>
      <c r="D364" s="181">
        <v>42986</v>
      </c>
      <c r="E364" s="173" t="s">
        <v>414</v>
      </c>
      <c r="F364" s="174">
        <v>5350</v>
      </c>
      <c r="H364" s="158"/>
    </row>
    <row r="365" spans="2:8" x14ac:dyDescent="0.25">
      <c r="B365" s="170">
        <v>43020</v>
      </c>
      <c r="C365" s="98"/>
      <c r="D365" s="98"/>
      <c r="E365" s="98"/>
      <c r="F365" s="98"/>
      <c r="H365" s="158"/>
    </row>
    <row r="366" spans="2:8" x14ac:dyDescent="0.25">
      <c r="B366" s="170">
        <v>43021</v>
      </c>
      <c r="C366" s="98"/>
      <c r="D366" s="98"/>
      <c r="E366" s="98"/>
      <c r="F366" s="98"/>
      <c r="H366" s="158"/>
    </row>
    <row r="367" spans="2:8" x14ac:dyDescent="0.25">
      <c r="B367" s="170">
        <v>43022</v>
      </c>
      <c r="C367" s="173">
        <v>11311318</v>
      </c>
      <c r="D367" s="181">
        <v>42993</v>
      </c>
      <c r="E367" s="173" t="s">
        <v>265</v>
      </c>
      <c r="F367" s="174">
        <v>3500</v>
      </c>
      <c r="H367" s="158"/>
    </row>
    <row r="368" spans="2:8" x14ac:dyDescent="0.25">
      <c r="B368" s="170">
        <v>43023</v>
      </c>
      <c r="C368" s="173">
        <v>11311339</v>
      </c>
      <c r="D368" s="181">
        <v>43036</v>
      </c>
      <c r="E368" s="173" t="s">
        <v>521</v>
      </c>
      <c r="F368" s="174">
        <v>11683</v>
      </c>
      <c r="H368" s="158"/>
    </row>
    <row r="369" spans="2:8" x14ac:dyDescent="0.25">
      <c r="B369" s="170">
        <v>43024</v>
      </c>
      <c r="C369" s="98">
        <v>10556116</v>
      </c>
      <c r="D369" s="170">
        <v>42998</v>
      </c>
      <c r="E369" s="98" t="s">
        <v>375</v>
      </c>
      <c r="F369" s="176">
        <v>15000</v>
      </c>
      <c r="H369" s="158"/>
    </row>
    <row r="370" spans="2:8" x14ac:dyDescent="0.25">
      <c r="B370" s="170">
        <v>43025</v>
      </c>
      <c r="C370" s="173">
        <v>11311321</v>
      </c>
      <c r="D370" s="181"/>
      <c r="E370" s="173"/>
      <c r="F370" s="174"/>
      <c r="H370" s="158"/>
    </row>
    <row r="371" spans="2:8" x14ac:dyDescent="0.25">
      <c r="B371" s="170">
        <v>43026</v>
      </c>
      <c r="C371" s="98">
        <v>10556090</v>
      </c>
      <c r="D371" s="170">
        <v>43003</v>
      </c>
      <c r="E371" s="98" t="s">
        <v>375</v>
      </c>
      <c r="F371" s="176">
        <v>16800</v>
      </c>
      <c r="H371" s="158"/>
    </row>
    <row r="372" spans="2:8" x14ac:dyDescent="0.25">
      <c r="B372" s="170">
        <v>43027</v>
      </c>
      <c r="C372" s="173">
        <v>11311323</v>
      </c>
      <c r="D372" s="181">
        <v>42993</v>
      </c>
      <c r="E372" s="173" t="s">
        <v>370</v>
      </c>
      <c r="F372" s="174">
        <v>12605</v>
      </c>
      <c r="H372" s="158"/>
    </row>
    <row r="373" spans="2:8" x14ac:dyDescent="0.25">
      <c r="B373" s="170">
        <v>43028</v>
      </c>
      <c r="C373" s="173">
        <v>11311324</v>
      </c>
      <c r="D373" s="181">
        <v>42990</v>
      </c>
      <c r="E373" s="173" t="s">
        <v>419</v>
      </c>
      <c r="F373" s="174">
        <v>2500</v>
      </c>
      <c r="H373" s="158"/>
    </row>
    <row r="374" spans="2:8" x14ac:dyDescent="0.25">
      <c r="B374" s="170">
        <v>43029</v>
      </c>
      <c r="C374" s="173">
        <v>12447090</v>
      </c>
      <c r="D374" s="170">
        <v>42747</v>
      </c>
      <c r="E374" s="98" t="s">
        <v>393</v>
      </c>
      <c r="F374" s="174">
        <v>7920</v>
      </c>
      <c r="H374" s="158"/>
    </row>
    <row r="375" spans="2:8" x14ac:dyDescent="0.25">
      <c r="B375" s="170">
        <v>43030</v>
      </c>
      <c r="C375" s="98">
        <v>10556117</v>
      </c>
      <c r="D375" s="170">
        <v>43007</v>
      </c>
      <c r="E375" s="98" t="s">
        <v>375</v>
      </c>
      <c r="F375" s="176">
        <v>15000</v>
      </c>
      <c r="H375" s="158"/>
    </row>
    <row r="376" spans="2:8" x14ac:dyDescent="0.25">
      <c r="B376" s="170">
        <v>43031</v>
      </c>
      <c r="C376" s="173">
        <v>12447084</v>
      </c>
      <c r="D376" s="170">
        <v>42765</v>
      </c>
      <c r="E376" s="98" t="s">
        <v>420</v>
      </c>
      <c r="F376" s="174">
        <v>3000</v>
      </c>
      <c r="H376" s="158"/>
    </row>
    <row r="377" spans="2:8" x14ac:dyDescent="0.25">
      <c r="B377" s="170">
        <v>43032</v>
      </c>
      <c r="C377" s="173">
        <v>12447068</v>
      </c>
      <c r="D377" s="170">
        <v>43137</v>
      </c>
      <c r="E377" s="98" t="s">
        <v>375</v>
      </c>
      <c r="F377" s="174">
        <v>20000</v>
      </c>
      <c r="H377" s="153"/>
    </row>
    <row r="378" spans="2:8" x14ac:dyDescent="0.25">
      <c r="B378" s="170">
        <v>43033</v>
      </c>
      <c r="C378" s="98">
        <v>10556118</v>
      </c>
      <c r="D378" s="170">
        <v>43009</v>
      </c>
      <c r="E378" s="98" t="s">
        <v>375</v>
      </c>
      <c r="F378" s="176">
        <v>15000</v>
      </c>
      <c r="H378" s="158"/>
    </row>
    <row r="379" spans="2:8" x14ac:dyDescent="0.25">
      <c r="B379" s="170">
        <v>43034</v>
      </c>
      <c r="C379" s="98">
        <v>10556119</v>
      </c>
      <c r="D379" s="170">
        <v>43010</v>
      </c>
      <c r="E379" s="98" t="s">
        <v>375</v>
      </c>
      <c r="F379" s="176">
        <v>15000</v>
      </c>
      <c r="H379" s="158"/>
    </row>
    <row r="380" spans="2:8" x14ac:dyDescent="0.25">
      <c r="B380" s="170">
        <v>43035</v>
      </c>
      <c r="C380" s="98">
        <v>10556121</v>
      </c>
      <c r="D380" s="170">
        <v>43011</v>
      </c>
      <c r="E380" s="98" t="s">
        <v>375</v>
      </c>
      <c r="F380" s="176">
        <v>15000</v>
      </c>
      <c r="H380" s="158"/>
    </row>
    <row r="381" spans="2:8" x14ac:dyDescent="0.25">
      <c r="B381" s="170">
        <v>43036</v>
      </c>
      <c r="C381" s="173">
        <v>10556120</v>
      </c>
      <c r="D381" s="181">
        <v>43012</v>
      </c>
      <c r="E381" s="173" t="s">
        <v>375</v>
      </c>
      <c r="F381" s="174">
        <v>15000</v>
      </c>
      <c r="H381" s="158"/>
    </row>
    <row r="382" spans="2:8" x14ac:dyDescent="0.25">
      <c r="B382" s="170">
        <v>43037</v>
      </c>
      <c r="C382" s="173">
        <v>12447069</v>
      </c>
      <c r="D382" s="170">
        <v>42780</v>
      </c>
      <c r="E382" s="98" t="s">
        <v>375</v>
      </c>
      <c r="F382" s="174">
        <v>20000</v>
      </c>
      <c r="H382" s="158"/>
    </row>
    <row r="383" spans="2:8" x14ac:dyDescent="0.25">
      <c r="B383" s="170">
        <v>43038</v>
      </c>
      <c r="C383" s="173">
        <v>11311266</v>
      </c>
      <c r="D383" s="170">
        <v>43018</v>
      </c>
      <c r="E383" s="98" t="s">
        <v>364</v>
      </c>
      <c r="F383" s="174">
        <v>15000</v>
      </c>
      <c r="H383" s="158"/>
    </row>
    <row r="384" spans="2:8" x14ac:dyDescent="0.25">
      <c r="B384" s="170">
        <v>43039</v>
      </c>
      <c r="C384" s="173">
        <v>11311343</v>
      </c>
      <c r="D384" s="181">
        <v>43023</v>
      </c>
      <c r="E384" s="173" t="s">
        <v>376</v>
      </c>
      <c r="F384" s="174">
        <v>19000</v>
      </c>
      <c r="H384" s="158"/>
    </row>
    <row r="385" spans="2:8" x14ac:dyDescent="0.25">
      <c r="B385" s="170">
        <v>43040</v>
      </c>
      <c r="C385" s="173">
        <v>11311267</v>
      </c>
      <c r="D385" s="170">
        <v>43025</v>
      </c>
      <c r="E385" s="98" t="s">
        <v>364</v>
      </c>
      <c r="F385" s="174">
        <v>15000</v>
      </c>
      <c r="H385" s="158"/>
    </row>
    <row r="386" spans="2:8" x14ac:dyDescent="0.25">
      <c r="B386" s="170">
        <v>43041</v>
      </c>
      <c r="C386" s="173">
        <v>11311293</v>
      </c>
      <c r="D386" s="170">
        <v>43028</v>
      </c>
      <c r="E386" s="98" t="s">
        <v>376</v>
      </c>
      <c r="F386" s="174">
        <v>20000</v>
      </c>
      <c r="H386" s="158"/>
    </row>
    <row r="387" spans="2:8" x14ac:dyDescent="0.25">
      <c r="B387" s="170">
        <v>43042</v>
      </c>
      <c r="C387" s="98">
        <v>11311293</v>
      </c>
      <c r="D387" s="170">
        <v>43028</v>
      </c>
      <c r="E387" s="98" t="s">
        <v>376</v>
      </c>
      <c r="F387" s="176">
        <v>20000</v>
      </c>
      <c r="H387" s="158"/>
    </row>
    <row r="388" spans="2:8" x14ac:dyDescent="0.25">
      <c r="B388" s="170">
        <v>43043</v>
      </c>
      <c r="C388" s="173">
        <v>11311340</v>
      </c>
      <c r="D388" s="181">
        <v>42988</v>
      </c>
      <c r="E388" s="173" t="s">
        <v>373</v>
      </c>
      <c r="F388" s="174">
        <v>4880</v>
      </c>
      <c r="H388" s="158"/>
    </row>
    <row r="389" spans="2:8" x14ac:dyDescent="0.25">
      <c r="B389" s="170">
        <v>43044</v>
      </c>
      <c r="C389" s="173">
        <v>11311341</v>
      </c>
      <c r="D389" s="181">
        <v>42993</v>
      </c>
      <c r="E389" s="173" t="s">
        <v>376</v>
      </c>
      <c r="F389" s="174">
        <v>15000</v>
      </c>
      <c r="H389" s="158"/>
    </row>
    <row r="390" spans="2:8" x14ac:dyDescent="0.25">
      <c r="B390" s="170">
        <v>43045</v>
      </c>
      <c r="C390" s="98">
        <v>10556155</v>
      </c>
      <c r="D390" s="170">
        <v>43030</v>
      </c>
      <c r="E390" s="98" t="s">
        <v>375</v>
      </c>
      <c r="F390" s="176">
        <v>20000</v>
      </c>
      <c r="H390" s="158"/>
    </row>
    <row r="391" spans="2:8" x14ac:dyDescent="0.25">
      <c r="B391" s="170">
        <v>43046</v>
      </c>
      <c r="C391" s="173">
        <v>11311288</v>
      </c>
      <c r="D391" s="170">
        <v>43030</v>
      </c>
      <c r="E391" s="98" t="s">
        <v>370</v>
      </c>
      <c r="F391" s="174">
        <v>14935</v>
      </c>
      <c r="H391" s="158"/>
    </row>
    <row r="392" spans="2:8" x14ac:dyDescent="0.25">
      <c r="B392" s="170">
        <v>43047</v>
      </c>
      <c r="C392" s="173">
        <v>11311290</v>
      </c>
      <c r="D392" s="170">
        <v>43030</v>
      </c>
      <c r="E392" s="98" t="s">
        <v>367</v>
      </c>
      <c r="F392" s="174">
        <v>10000</v>
      </c>
      <c r="H392" s="158"/>
    </row>
    <row r="393" spans="2:8" x14ac:dyDescent="0.25">
      <c r="B393" s="170">
        <v>43048</v>
      </c>
      <c r="C393" s="173">
        <v>11311284</v>
      </c>
      <c r="D393" s="170">
        <v>43033</v>
      </c>
      <c r="E393" s="98" t="s">
        <v>421</v>
      </c>
      <c r="F393" s="174">
        <v>3800</v>
      </c>
      <c r="H393" s="158"/>
    </row>
    <row r="394" spans="2:8" x14ac:dyDescent="0.25">
      <c r="B394" s="170">
        <v>43049</v>
      </c>
      <c r="C394" s="173">
        <v>11311294</v>
      </c>
      <c r="D394" s="170">
        <v>43033</v>
      </c>
      <c r="E394" s="98" t="s">
        <v>376</v>
      </c>
      <c r="F394" s="174">
        <v>20000</v>
      </c>
      <c r="H394" s="158"/>
    </row>
    <row r="395" spans="2:8" x14ac:dyDescent="0.25">
      <c r="B395" s="170">
        <v>43050</v>
      </c>
      <c r="C395" s="173">
        <v>11311317</v>
      </c>
      <c r="D395" s="170"/>
      <c r="E395" s="173" t="s">
        <v>369</v>
      </c>
      <c r="F395" s="174"/>
      <c r="H395" s="158"/>
    </row>
    <row r="396" spans="2:8" x14ac:dyDescent="0.25">
      <c r="B396" s="170">
        <v>43051</v>
      </c>
      <c r="C396" s="173">
        <v>11311268</v>
      </c>
      <c r="D396" s="170">
        <v>43036</v>
      </c>
      <c r="E396" s="98" t="s">
        <v>364</v>
      </c>
      <c r="F396" s="174">
        <v>15000</v>
      </c>
      <c r="H396" s="158"/>
    </row>
    <row r="397" spans="2:8" x14ac:dyDescent="0.25">
      <c r="B397" s="170">
        <v>43052</v>
      </c>
      <c r="C397" s="173">
        <v>11311291</v>
      </c>
      <c r="D397" s="170">
        <v>43036</v>
      </c>
      <c r="E397" s="98" t="s">
        <v>367</v>
      </c>
      <c r="F397" s="174">
        <v>12800</v>
      </c>
      <c r="H397" s="158"/>
    </row>
    <row r="398" spans="2:8" x14ac:dyDescent="0.25">
      <c r="B398" s="170">
        <v>43053</v>
      </c>
      <c r="C398" s="173">
        <v>11311257</v>
      </c>
      <c r="D398" s="170">
        <v>43013</v>
      </c>
      <c r="E398" s="98" t="s">
        <v>422</v>
      </c>
      <c r="F398" s="174">
        <v>3600</v>
      </c>
      <c r="H398" s="158"/>
    </row>
    <row r="399" spans="2:8" x14ac:dyDescent="0.25">
      <c r="B399" s="170">
        <v>43054</v>
      </c>
      <c r="C399" s="173">
        <v>11311258</v>
      </c>
      <c r="D399" s="170">
        <v>43011</v>
      </c>
      <c r="E399" s="98" t="s">
        <v>368</v>
      </c>
      <c r="F399" s="174">
        <v>10000</v>
      </c>
      <c r="H399" s="158"/>
    </row>
    <row r="400" spans="2:8" x14ac:dyDescent="0.25">
      <c r="B400" s="170">
        <v>43055</v>
      </c>
      <c r="C400" s="173">
        <v>11311259</v>
      </c>
      <c r="D400" s="170">
        <v>43016</v>
      </c>
      <c r="E400" s="98" t="s">
        <v>368</v>
      </c>
      <c r="F400" s="174">
        <v>5000</v>
      </c>
      <c r="H400" s="158"/>
    </row>
    <row r="401" spans="2:8" x14ac:dyDescent="0.25">
      <c r="B401" s="170">
        <v>43056</v>
      </c>
      <c r="C401" s="173">
        <v>11311350</v>
      </c>
      <c r="D401" s="181">
        <v>43037</v>
      </c>
      <c r="E401" s="173" t="s">
        <v>369</v>
      </c>
      <c r="F401" s="174">
        <v>6000</v>
      </c>
      <c r="H401" s="158"/>
    </row>
    <row r="402" spans="2:8" x14ac:dyDescent="0.25">
      <c r="B402" s="170">
        <v>43057</v>
      </c>
      <c r="C402" s="173">
        <v>11311338</v>
      </c>
      <c r="D402" s="181">
        <v>43038</v>
      </c>
      <c r="E402" s="173" t="s">
        <v>383</v>
      </c>
      <c r="F402" s="174">
        <v>6317</v>
      </c>
      <c r="H402" s="158"/>
    </row>
    <row r="403" spans="2:8" x14ac:dyDescent="0.25">
      <c r="B403" s="170">
        <v>43058</v>
      </c>
      <c r="C403" s="173">
        <v>11311263</v>
      </c>
      <c r="D403" s="170">
        <v>43014</v>
      </c>
      <c r="E403" s="98" t="s">
        <v>366</v>
      </c>
      <c r="F403" s="174">
        <v>6945</v>
      </c>
      <c r="H403" s="158"/>
    </row>
    <row r="404" spans="2:8" x14ac:dyDescent="0.25">
      <c r="B404" s="170">
        <v>43059</v>
      </c>
      <c r="C404" s="173">
        <v>11311265</v>
      </c>
      <c r="D404" s="170">
        <v>43023</v>
      </c>
      <c r="E404" s="98" t="s">
        <v>382</v>
      </c>
      <c r="F404" s="174">
        <v>6189</v>
      </c>
      <c r="H404" s="158"/>
    </row>
    <row r="405" spans="2:8" x14ac:dyDescent="0.25">
      <c r="B405" s="170">
        <v>43060</v>
      </c>
      <c r="C405" s="173">
        <v>11311262</v>
      </c>
      <c r="D405" s="170">
        <v>43038</v>
      </c>
      <c r="E405" s="98" t="s">
        <v>423</v>
      </c>
      <c r="F405" s="174">
        <v>2000</v>
      </c>
      <c r="H405" s="158"/>
    </row>
    <row r="406" spans="2:8" x14ac:dyDescent="0.25">
      <c r="B406" s="170">
        <v>43061</v>
      </c>
      <c r="C406" s="173">
        <v>11311285</v>
      </c>
      <c r="D406" s="170">
        <v>43038</v>
      </c>
      <c r="E406" s="98" t="s">
        <v>365</v>
      </c>
      <c r="F406" s="174">
        <v>15000</v>
      </c>
      <c r="H406" s="158"/>
    </row>
    <row r="407" spans="2:8" x14ac:dyDescent="0.25">
      <c r="B407" s="170">
        <v>43062</v>
      </c>
      <c r="C407" s="173">
        <v>11311295</v>
      </c>
      <c r="D407" s="170">
        <v>43038</v>
      </c>
      <c r="E407" s="98" t="s">
        <v>376</v>
      </c>
      <c r="F407" s="174">
        <v>20000</v>
      </c>
      <c r="H407" s="158"/>
    </row>
    <row r="408" spans="2:8" x14ac:dyDescent="0.25">
      <c r="B408" s="170">
        <v>43063</v>
      </c>
      <c r="C408" s="173">
        <v>11311329</v>
      </c>
      <c r="D408" s="181">
        <v>43040</v>
      </c>
      <c r="E408" s="173" t="s">
        <v>375</v>
      </c>
      <c r="F408" s="174">
        <v>20000</v>
      </c>
      <c r="H408" s="158"/>
    </row>
    <row r="409" spans="2:8" x14ac:dyDescent="0.25">
      <c r="B409" s="170">
        <v>43064</v>
      </c>
      <c r="C409" s="98">
        <v>10556156</v>
      </c>
      <c r="D409" s="170">
        <v>43042</v>
      </c>
      <c r="E409" s="98" t="s">
        <v>375</v>
      </c>
      <c r="F409" s="176">
        <v>20000</v>
      </c>
      <c r="H409" s="158"/>
    </row>
    <row r="410" spans="2:8" x14ac:dyDescent="0.25">
      <c r="B410" s="170">
        <v>43065</v>
      </c>
      <c r="C410" s="173">
        <v>11311348</v>
      </c>
      <c r="D410" s="181">
        <v>43029</v>
      </c>
      <c r="E410" s="173" t="s">
        <v>369</v>
      </c>
      <c r="F410" s="174">
        <v>6000</v>
      </c>
      <c r="H410" s="158"/>
    </row>
    <row r="411" spans="2:8" x14ac:dyDescent="0.25">
      <c r="B411" s="170">
        <v>43066</v>
      </c>
      <c r="C411" s="173">
        <v>11311272</v>
      </c>
      <c r="D411" s="170">
        <v>43013</v>
      </c>
      <c r="E411" s="98" t="s">
        <v>379</v>
      </c>
      <c r="F411" s="174">
        <v>11303</v>
      </c>
      <c r="H411" s="158"/>
    </row>
    <row r="412" spans="2:8" x14ac:dyDescent="0.25">
      <c r="B412" s="170">
        <v>43067</v>
      </c>
      <c r="C412" s="173">
        <v>11311273</v>
      </c>
      <c r="D412" s="170">
        <v>43018</v>
      </c>
      <c r="E412" s="98" t="s">
        <v>371</v>
      </c>
      <c r="F412" s="174">
        <v>12753</v>
      </c>
      <c r="H412" s="158"/>
    </row>
    <row r="413" spans="2:8" x14ac:dyDescent="0.25">
      <c r="B413" s="170">
        <v>43068</v>
      </c>
      <c r="C413" s="173">
        <v>11311269</v>
      </c>
      <c r="D413" s="170">
        <v>43046</v>
      </c>
      <c r="E413" s="98" t="s">
        <v>364</v>
      </c>
      <c r="F413" s="174">
        <v>15000</v>
      </c>
      <c r="H413" s="158"/>
    </row>
    <row r="414" spans="2:8" x14ac:dyDescent="0.25">
      <c r="B414" s="170">
        <v>43069</v>
      </c>
      <c r="C414" s="173">
        <v>12447070</v>
      </c>
      <c r="D414" s="170">
        <v>42787</v>
      </c>
      <c r="E414" s="98" t="s">
        <v>375</v>
      </c>
      <c r="F414" s="174">
        <v>20000</v>
      </c>
      <c r="H414" s="153"/>
    </row>
    <row r="415" spans="2:8" x14ac:dyDescent="0.25">
      <c r="B415" s="170">
        <v>43070</v>
      </c>
      <c r="C415" s="173">
        <v>11311330</v>
      </c>
      <c r="D415" s="181">
        <v>43048</v>
      </c>
      <c r="E415" s="173" t="s">
        <v>375</v>
      </c>
      <c r="F415" s="174">
        <v>20000</v>
      </c>
      <c r="H415" s="153"/>
    </row>
    <row r="416" spans="2:8" x14ac:dyDescent="0.25">
      <c r="B416" s="170">
        <v>43071</v>
      </c>
      <c r="C416" s="173">
        <v>12447071</v>
      </c>
      <c r="D416" s="170">
        <v>43159</v>
      </c>
      <c r="E416" s="98" t="s">
        <v>375</v>
      </c>
      <c r="F416" s="174">
        <v>20000</v>
      </c>
      <c r="H416" s="153"/>
    </row>
    <row r="417" spans="2:8" x14ac:dyDescent="0.25">
      <c r="B417" s="170">
        <v>43072</v>
      </c>
      <c r="C417" s="173">
        <v>12447073</v>
      </c>
      <c r="D417" s="170">
        <v>42802</v>
      </c>
      <c r="E417" s="98" t="s">
        <v>375</v>
      </c>
      <c r="F417" s="174">
        <v>20000</v>
      </c>
      <c r="H417" s="153"/>
    </row>
    <row r="418" spans="2:8" x14ac:dyDescent="0.25">
      <c r="B418" s="170">
        <v>43073</v>
      </c>
      <c r="C418" s="98">
        <v>10556157</v>
      </c>
      <c r="D418" s="170">
        <v>43052</v>
      </c>
      <c r="E418" s="98" t="s">
        <v>375</v>
      </c>
      <c r="F418" s="176">
        <v>20000</v>
      </c>
      <c r="H418" s="153"/>
    </row>
    <row r="419" spans="2:8" x14ac:dyDescent="0.25">
      <c r="B419" s="170">
        <v>43074</v>
      </c>
      <c r="C419" s="173">
        <v>13100755</v>
      </c>
      <c r="D419" s="170">
        <v>43161</v>
      </c>
      <c r="E419" s="98" t="s">
        <v>365</v>
      </c>
      <c r="F419" s="174">
        <v>20000</v>
      </c>
      <c r="H419" s="157"/>
    </row>
    <row r="420" spans="2:8" x14ac:dyDescent="0.25">
      <c r="B420" s="170">
        <v>43075</v>
      </c>
      <c r="C420" s="173">
        <v>12447075</v>
      </c>
      <c r="D420" s="170">
        <v>42819</v>
      </c>
      <c r="E420" s="98" t="s">
        <v>375</v>
      </c>
      <c r="F420" s="174">
        <v>20000</v>
      </c>
      <c r="H420" s="153"/>
    </row>
    <row r="421" spans="2:8" x14ac:dyDescent="0.25">
      <c r="B421" s="170">
        <v>43076</v>
      </c>
      <c r="C421" s="98">
        <v>11311292</v>
      </c>
      <c r="D421" s="170">
        <v>43046</v>
      </c>
      <c r="E421" s="98" t="s">
        <v>424</v>
      </c>
      <c r="F421" s="176">
        <v>6200</v>
      </c>
      <c r="H421" s="153"/>
    </row>
    <row r="422" spans="2:8" x14ac:dyDescent="0.25">
      <c r="B422" s="170">
        <v>43077</v>
      </c>
      <c r="C422" s="173">
        <v>13100739</v>
      </c>
      <c r="D422" s="170">
        <v>43161</v>
      </c>
      <c r="E422" s="98" t="s">
        <v>385</v>
      </c>
      <c r="F422" s="174">
        <v>5112</v>
      </c>
      <c r="H422" s="157"/>
    </row>
    <row r="423" spans="2:8" x14ac:dyDescent="0.25">
      <c r="B423" s="170">
        <v>43078</v>
      </c>
      <c r="C423" s="173">
        <v>12447105</v>
      </c>
      <c r="D423" s="170">
        <v>43049</v>
      </c>
      <c r="E423" s="98" t="s">
        <v>425</v>
      </c>
      <c r="F423" s="174">
        <v>17000</v>
      </c>
      <c r="H423" s="153"/>
    </row>
    <row r="424" spans="2:8" x14ac:dyDescent="0.25">
      <c r="B424" s="170">
        <v>43079</v>
      </c>
      <c r="C424" s="173">
        <v>11311308</v>
      </c>
      <c r="D424" s="181">
        <v>43054</v>
      </c>
      <c r="E424" s="173" t="s">
        <v>369</v>
      </c>
      <c r="F424" s="174">
        <v>3000</v>
      </c>
      <c r="H424" s="153"/>
    </row>
    <row r="425" spans="2:8" x14ac:dyDescent="0.25">
      <c r="B425" s="170">
        <v>43080</v>
      </c>
      <c r="C425" s="173">
        <v>11311251</v>
      </c>
      <c r="D425" s="170">
        <v>43054</v>
      </c>
      <c r="E425" s="98" t="s">
        <v>426</v>
      </c>
      <c r="F425" s="174">
        <v>12500</v>
      </c>
      <c r="H425" s="153"/>
    </row>
    <row r="426" spans="2:8" x14ac:dyDescent="0.25">
      <c r="B426" s="170">
        <v>43081</v>
      </c>
      <c r="C426" s="173">
        <v>11311297</v>
      </c>
      <c r="D426" s="170">
        <v>43056</v>
      </c>
      <c r="E426" s="98" t="s">
        <v>415</v>
      </c>
      <c r="F426" s="174">
        <v>4000</v>
      </c>
      <c r="H426" s="153"/>
    </row>
    <row r="427" spans="2:8" x14ac:dyDescent="0.25">
      <c r="B427" s="170">
        <v>43082</v>
      </c>
      <c r="C427" s="98">
        <v>12447116</v>
      </c>
      <c r="D427" s="170">
        <v>43163</v>
      </c>
      <c r="E427" s="98" t="s">
        <v>375</v>
      </c>
      <c r="F427" s="174">
        <v>19000</v>
      </c>
      <c r="H427" s="157"/>
    </row>
    <row r="428" spans="2:8" x14ac:dyDescent="0.25">
      <c r="B428" s="170">
        <v>43083</v>
      </c>
      <c r="C428" s="173">
        <v>12447101</v>
      </c>
      <c r="D428" s="170">
        <v>43054</v>
      </c>
      <c r="E428" s="98" t="s">
        <v>382</v>
      </c>
      <c r="F428" s="174">
        <v>5214</v>
      </c>
      <c r="H428" s="153"/>
    </row>
    <row r="429" spans="2:8" x14ac:dyDescent="0.25">
      <c r="B429" s="170">
        <v>43084</v>
      </c>
      <c r="C429" s="98">
        <v>10556158</v>
      </c>
      <c r="D429" s="170">
        <v>43059</v>
      </c>
      <c r="E429" s="98" t="s">
        <v>375</v>
      </c>
      <c r="F429" s="176">
        <v>20000</v>
      </c>
      <c r="H429" s="153"/>
    </row>
    <row r="430" spans="2:8" x14ac:dyDescent="0.25">
      <c r="B430" s="170">
        <v>43085</v>
      </c>
      <c r="C430" s="173">
        <v>11311331</v>
      </c>
      <c r="D430" s="181">
        <v>43059</v>
      </c>
      <c r="E430" s="173" t="s">
        <v>375</v>
      </c>
      <c r="F430" s="174">
        <v>20000</v>
      </c>
      <c r="H430" s="153"/>
    </row>
    <row r="431" spans="2:8" ht="15" customHeight="1" x14ac:dyDescent="0.25">
      <c r="B431" s="170">
        <v>43086</v>
      </c>
      <c r="C431" s="173">
        <v>11311287</v>
      </c>
      <c r="D431" s="170">
        <v>43059</v>
      </c>
      <c r="E431" s="98" t="s">
        <v>365</v>
      </c>
      <c r="F431" s="174">
        <v>15000</v>
      </c>
      <c r="H431" s="153"/>
    </row>
    <row r="432" spans="2:8" x14ac:dyDescent="0.25">
      <c r="B432" s="170">
        <v>43087</v>
      </c>
      <c r="C432" s="173">
        <v>12447078</v>
      </c>
      <c r="D432" s="170">
        <v>43204</v>
      </c>
      <c r="E432" s="98" t="s">
        <v>375</v>
      </c>
      <c r="F432" s="174">
        <v>20000</v>
      </c>
      <c r="H432" s="153"/>
    </row>
    <row r="433" spans="2:8" x14ac:dyDescent="0.25">
      <c r="B433" s="170">
        <v>43088</v>
      </c>
      <c r="C433" s="173">
        <v>11311270</v>
      </c>
      <c r="D433" s="170">
        <v>43057</v>
      </c>
      <c r="E433" s="98" t="s">
        <v>364</v>
      </c>
      <c r="F433" s="174">
        <v>6527</v>
      </c>
      <c r="H433" s="153"/>
    </row>
    <row r="434" spans="2:8" x14ac:dyDescent="0.25">
      <c r="B434" s="170">
        <v>43089</v>
      </c>
      <c r="C434" s="173">
        <v>13100730</v>
      </c>
      <c r="D434" s="170">
        <v>43163</v>
      </c>
      <c r="E434" s="98" t="s">
        <v>370</v>
      </c>
      <c r="F434" s="174">
        <v>17836</v>
      </c>
      <c r="H434" s="157"/>
    </row>
    <row r="435" spans="2:8" x14ac:dyDescent="0.25">
      <c r="B435" s="170">
        <v>43090</v>
      </c>
      <c r="C435" s="173">
        <v>11311316</v>
      </c>
      <c r="D435" s="170"/>
      <c r="E435" s="173" t="s">
        <v>369</v>
      </c>
      <c r="F435" s="176"/>
      <c r="H435" s="157"/>
    </row>
    <row r="436" spans="2:8" x14ac:dyDescent="0.25">
      <c r="B436" s="170">
        <v>43091</v>
      </c>
      <c r="C436" s="173">
        <v>11311325</v>
      </c>
      <c r="D436" s="181">
        <v>43370</v>
      </c>
      <c r="E436" s="173" t="s">
        <v>375</v>
      </c>
      <c r="F436" s="174">
        <v>20000</v>
      </c>
      <c r="H436" s="157"/>
    </row>
    <row r="437" spans="2:8" x14ac:dyDescent="0.25">
      <c r="B437" s="170">
        <v>43092</v>
      </c>
      <c r="C437" s="98">
        <v>11311285</v>
      </c>
      <c r="D437" s="170">
        <v>43038</v>
      </c>
      <c r="E437" s="98" t="s">
        <v>365</v>
      </c>
      <c r="F437" s="176">
        <v>15000</v>
      </c>
      <c r="H437" s="161"/>
    </row>
    <row r="438" spans="2:8" x14ac:dyDescent="0.25">
      <c r="B438" s="170">
        <v>43093</v>
      </c>
      <c r="C438" s="98">
        <v>11311286</v>
      </c>
      <c r="D438" s="170">
        <v>43049</v>
      </c>
      <c r="E438" s="98" t="s">
        <v>365</v>
      </c>
      <c r="F438" s="176">
        <v>15000</v>
      </c>
      <c r="H438" s="161"/>
    </row>
    <row r="439" spans="2:8" x14ac:dyDescent="0.25">
      <c r="B439" s="170">
        <v>43094</v>
      </c>
      <c r="C439" s="98">
        <v>10556159</v>
      </c>
      <c r="D439" s="170">
        <v>43069</v>
      </c>
      <c r="E439" s="98" t="s">
        <v>375</v>
      </c>
      <c r="F439" s="176">
        <v>20000</v>
      </c>
      <c r="H439" s="161"/>
    </row>
    <row r="440" spans="2:8" x14ac:dyDescent="0.25">
      <c r="B440" s="170">
        <v>43095</v>
      </c>
      <c r="C440" s="173">
        <v>11311332</v>
      </c>
      <c r="D440" s="181">
        <v>43069</v>
      </c>
      <c r="E440" s="173" t="s">
        <v>375</v>
      </c>
      <c r="F440" s="174">
        <v>20000</v>
      </c>
      <c r="H440" s="161"/>
    </row>
    <row r="441" spans="2:8" x14ac:dyDescent="0.25">
      <c r="B441" s="170">
        <v>43096</v>
      </c>
      <c r="C441" s="173">
        <v>11311326</v>
      </c>
      <c r="D441" s="181">
        <v>43382</v>
      </c>
      <c r="E441" s="173" t="s">
        <v>375</v>
      </c>
      <c r="F441" s="174">
        <v>20000</v>
      </c>
      <c r="H441" s="157"/>
    </row>
    <row r="442" spans="2:8" x14ac:dyDescent="0.25">
      <c r="B442" s="170">
        <v>43097</v>
      </c>
      <c r="C442" s="98">
        <v>11311291</v>
      </c>
      <c r="D442" s="170">
        <v>43036</v>
      </c>
      <c r="E442" s="98" t="s">
        <v>367</v>
      </c>
      <c r="F442" s="176">
        <v>12800</v>
      </c>
      <c r="H442" s="161"/>
    </row>
    <row r="443" spans="2:8" x14ac:dyDescent="0.25">
      <c r="B443" s="170">
        <v>43098</v>
      </c>
      <c r="C443" s="173">
        <v>12447104</v>
      </c>
      <c r="D443" s="170">
        <v>43069</v>
      </c>
      <c r="E443" s="98" t="s">
        <v>521</v>
      </c>
      <c r="F443" s="174">
        <v>9000</v>
      </c>
      <c r="H443" s="161"/>
    </row>
    <row r="444" spans="2:8" x14ac:dyDescent="0.25">
      <c r="B444" s="170">
        <v>43099</v>
      </c>
      <c r="C444" s="173">
        <v>12447106</v>
      </c>
      <c r="D444" s="170">
        <v>43069</v>
      </c>
      <c r="E444" s="98" t="s">
        <v>425</v>
      </c>
      <c r="F444" s="174">
        <v>21892</v>
      </c>
      <c r="H444" s="161"/>
    </row>
    <row r="445" spans="2:8" x14ac:dyDescent="0.25">
      <c r="B445" s="170">
        <v>43100</v>
      </c>
      <c r="C445" s="173">
        <v>12447119</v>
      </c>
      <c r="D445" s="170">
        <v>43069</v>
      </c>
      <c r="E445" s="98" t="s">
        <v>427</v>
      </c>
      <c r="F445" s="174">
        <v>3000</v>
      </c>
      <c r="H445" s="161"/>
    </row>
    <row r="446" spans="2:8" x14ac:dyDescent="0.25">
      <c r="B446" s="170">
        <v>43101</v>
      </c>
      <c r="C446" s="98">
        <v>11311295</v>
      </c>
      <c r="D446" s="170">
        <v>43038</v>
      </c>
      <c r="E446" s="98" t="s">
        <v>376</v>
      </c>
      <c r="F446" s="176">
        <v>20000</v>
      </c>
      <c r="H446" s="161"/>
    </row>
    <row r="447" spans="2:8" x14ac:dyDescent="0.25">
      <c r="B447" s="170">
        <v>43102</v>
      </c>
      <c r="C447" s="98">
        <v>11311296</v>
      </c>
      <c r="D447" s="170">
        <v>43044</v>
      </c>
      <c r="E447" s="98" t="s">
        <v>376</v>
      </c>
      <c r="F447" s="176">
        <v>15000</v>
      </c>
      <c r="H447" s="161"/>
    </row>
    <row r="448" spans="2:8" x14ac:dyDescent="0.25">
      <c r="B448" s="170">
        <v>43103</v>
      </c>
      <c r="C448" s="173">
        <v>11311327</v>
      </c>
      <c r="D448" s="181">
        <v>43384</v>
      </c>
      <c r="E448" s="173" t="s">
        <v>375</v>
      </c>
      <c r="F448" s="174">
        <v>20000</v>
      </c>
      <c r="H448" s="157"/>
    </row>
    <row r="449" spans="2:8" x14ac:dyDescent="0.25">
      <c r="B449" s="170">
        <v>43104</v>
      </c>
      <c r="C449" s="173">
        <v>11311271</v>
      </c>
      <c r="D449" s="170">
        <v>43049</v>
      </c>
      <c r="E449" s="98" t="s">
        <v>364</v>
      </c>
      <c r="F449" s="174">
        <v>11603</v>
      </c>
      <c r="G449" s="9"/>
      <c r="H449" s="157"/>
    </row>
    <row r="450" spans="2:8" x14ac:dyDescent="0.25">
      <c r="B450" s="170">
        <v>43105</v>
      </c>
      <c r="C450" s="98">
        <v>12447125</v>
      </c>
      <c r="D450" s="170">
        <v>43069</v>
      </c>
      <c r="E450" s="98" t="s">
        <v>367</v>
      </c>
      <c r="F450" s="174">
        <v>15800</v>
      </c>
      <c r="H450" s="157"/>
    </row>
    <row r="451" spans="2:8" x14ac:dyDescent="0.25">
      <c r="B451" s="170">
        <v>43106</v>
      </c>
      <c r="C451" s="173">
        <v>11311328</v>
      </c>
      <c r="D451" s="181">
        <v>43394</v>
      </c>
      <c r="E451" s="173" t="s">
        <v>375</v>
      </c>
      <c r="F451" s="174">
        <v>20000</v>
      </c>
      <c r="H451" s="157"/>
    </row>
    <row r="452" spans="2:8" x14ac:dyDescent="0.25">
      <c r="B452" s="170">
        <v>43107</v>
      </c>
      <c r="C452" s="98">
        <v>10556160</v>
      </c>
      <c r="D452" s="170">
        <v>43074</v>
      </c>
      <c r="E452" s="98" t="s">
        <v>375</v>
      </c>
      <c r="F452" s="176">
        <v>20000</v>
      </c>
      <c r="H452" s="161"/>
    </row>
    <row r="453" spans="2:8" x14ac:dyDescent="0.25">
      <c r="B453" s="170">
        <v>43108</v>
      </c>
      <c r="C453" s="98">
        <v>12447122</v>
      </c>
      <c r="D453" s="170">
        <v>43074</v>
      </c>
      <c r="E453" s="98" t="s">
        <v>364</v>
      </c>
      <c r="F453" s="174">
        <v>15000</v>
      </c>
      <c r="H453" s="161"/>
    </row>
    <row r="454" spans="2:8" x14ac:dyDescent="0.25">
      <c r="B454" s="170">
        <v>43109</v>
      </c>
      <c r="C454" s="98">
        <v>12447138</v>
      </c>
      <c r="D454" s="170">
        <v>43074</v>
      </c>
      <c r="E454" s="98" t="s">
        <v>366</v>
      </c>
      <c r="F454" s="174">
        <v>5240</v>
      </c>
      <c r="H454" s="161"/>
    </row>
    <row r="455" spans="2:8" x14ac:dyDescent="0.25">
      <c r="B455" s="170">
        <v>43110</v>
      </c>
      <c r="C455" s="173">
        <v>11311333</v>
      </c>
      <c r="D455" s="181">
        <v>43076</v>
      </c>
      <c r="E455" s="173" t="s">
        <v>375</v>
      </c>
      <c r="F455" s="174">
        <v>20000</v>
      </c>
      <c r="H455" s="161"/>
    </row>
    <row r="456" spans="2:8" x14ac:dyDescent="0.25">
      <c r="B456" s="170">
        <v>43111</v>
      </c>
      <c r="C456" s="98">
        <v>11311288</v>
      </c>
      <c r="D456" s="170">
        <v>43395</v>
      </c>
      <c r="E456" s="98" t="s">
        <v>370</v>
      </c>
      <c r="F456" s="176">
        <v>14935</v>
      </c>
      <c r="H456" s="157"/>
    </row>
    <row r="457" spans="2:8" x14ac:dyDescent="0.25">
      <c r="B457" s="170">
        <v>43112</v>
      </c>
      <c r="C457" s="98">
        <v>12447121</v>
      </c>
      <c r="D457" s="170">
        <v>43059</v>
      </c>
      <c r="E457" s="98" t="s">
        <v>364</v>
      </c>
      <c r="F457" s="174">
        <v>15000</v>
      </c>
      <c r="H457" s="161"/>
    </row>
    <row r="458" spans="2:8" x14ac:dyDescent="0.25">
      <c r="B458" s="170">
        <v>43113</v>
      </c>
      <c r="C458" s="173">
        <v>12447120</v>
      </c>
      <c r="D458" s="170">
        <v>43065</v>
      </c>
      <c r="E458" s="98" t="s">
        <v>376</v>
      </c>
      <c r="F458" s="174">
        <v>7724</v>
      </c>
      <c r="H458" s="161"/>
    </row>
    <row r="459" spans="2:8" x14ac:dyDescent="0.25">
      <c r="B459" s="170">
        <v>43114</v>
      </c>
      <c r="C459" s="98">
        <v>11311290</v>
      </c>
      <c r="D459" s="170">
        <v>43395</v>
      </c>
      <c r="E459" s="98" t="s">
        <v>367</v>
      </c>
      <c r="F459" s="176">
        <v>10000</v>
      </c>
      <c r="H459" s="157"/>
    </row>
    <row r="460" spans="2:8" x14ac:dyDescent="0.25">
      <c r="B460" s="170">
        <v>43115</v>
      </c>
      <c r="C460" s="98">
        <v>12447139</v>
      </c>
      <c r="D460" s="170">
        <v>43079</v>
      </c>
      <c r="E460" s="98" t="s">
        <v>388</v>
      </c>
      <c r="F460" s="174">
        <v>12000</v>
      </c>
      <c r="H460" s="161"/>
    </row>
    <row r="461" spans="2:8" x14ac:dyDescent="0.25">
      <c r="B461" s="170">
        <v>43116</v>
      </c>
      <c r="C461" s="98">
        <v>10556161</v>
      </c>
      <c r="D461" s="170">
        <v>43081</v>
      </c>
      <c r="E461" s="98" t="s">
        <v>375</v>
      </c>
      <c r="F461" s="176">
        <v>20000</v>
      </c>
      <c r="H461" s="161"/>
    </row>
    <row r="462" spans="2:8" x14ac:dyDescent="0.25">
      <c r="B462" s="170">
        <v>43117</v>
      </c>
      <c r="C462" s="173">
        <v>11311334</v>
      </c>
      <c r="D462" s="181">
        <v>43084</v>
      </c>
      <c r="E462" s="173" t="s">
        <v>375</v>
      </c>
      <c r="F462" s="174">
        <v>14000</v>
      </c>
      <c r="H462" s="161"/>
    </row>
    <row r="463" spans="2:8" x14ac:dyDescent="0.25">
      <c r="B463" s="170">
        <v>43118</v>
      </c>
      <c r="C463" s="98">
        <v>12447140</v>
      </c>
      <c r="D463" s="170">
        <v>43084</v>
      </c>
      <c r="E463" s="98" t="s">
        <v>388</v>
      </c>
      <c r="F463" s="174">
        <v>13000</v>
      </c>
      <c r="H463" s="161"/>
    </row>
    <row r="464" spans="2:8" x14ac:dyDescent="0.25">
      <c r="B464" s="170">
        <v>43119</v>
      </c>
      <c r="C464" s="98">
        <v>12447133</v>
      </c>
      <c r="D464" s="170">
        <v>43087</v>
      </c>
      <c r="E464" s="98" t="s">
        <v>370</v>
      </c>
      <c r="F464" s="174">
        <v>15000</v>
      </c>
      <c r="H464" s="161"/>
    </row>
    <row r="465" spans="2:8" x14ac:dyDescent="0.25">
      <c r="B465" s="170">
        <v>43120</v>
      </c>
      <c r="C465" s="98">
        <v>10556162</v>
      </c>
      <c r="D465" s="170">
        <v>43089</v>
      </c>
      <c r="E465" s="98" t="s">
        <v>375</v>
      </c>
      <c r="F465" s="176">
        <v>20000</v>
      </c>
      <c r="H465" s="161"/>
    </row>
    <row r="466" spans="2:8" x14ac:dyDescent="0.25">
      <c r="B466" s="170">
        <v>43121</v>
      </c>
      <c r="C466" s="98">
        <v>11311294</v>
      </c>
      <c r="D466" s="170">
        <v>43033</v>
      </c>
      <c r="E466" s="98" t="s">
        <v>376</v>
      </c>
      <c r="F466" s="176">
        <v>20000</v>
      </c>
      <c r="H466" s="157"/>
    </row>
    <row r="467" spans="2:8" x14ac:dyDescent="0.25">
      <c r="B467" s="170">
        <v>43122</v>
      </c>
      <c r="C467" s="173">
        <v>12447052</v>
      </c>
      <c r="D467" s="170">
        <v>43040</v>
      </c>
      <c r="E467" s="98" t="s">
        <v>366</v>
      </c>
      <c r="F467" s="174">
        <v>8600</v>
      </c>
      <c r="H467" s="157"/>
    </row>
    <row r="468" spans="2:8" x14ac:dyDescent="0.25">
      <c r="B468" s="170">
        <v>43123</v>
      </c>
      <c r="C468" s="98">
        <v>12447127</v>
      </c>
      <c r="D468" s="170">
        <v>43089</v>
      </c>
      <c r="E468" s="98" t="s">
        <v>344</v>
      </c>
      <c r="F468" s="174">
        <v>3000</v>
      </c>
      <c r="H468" s="161"/>
    </row>
    <row r="469" spans="2:8" x14ac:dyDescent="0.25">
      <c r="B469" s="170">
        <v>43124</v>
      </c>
      <c r="C469" s="98">
        <v>12447141</v>
      </c>
      <c r="D469" s="170">
        <v>43089</v>
      </c>
      <c r="E469" s="98" t="s">
        <v>388</v>
      </c>
      <c r="F469" s="174">
        <v>13275</v>
      </c>
      <c r="H469" s="161"/>
    </row>
    <row r="470" spans="2:8" x14ac:dyDescent="0.25">
      <c r="B470" s="170">
        <v>43125</v>
      </c>
      <c r="C470" s="98">
        <v>12447137</v>
      </c>
      <c r="D470" s="170">
        <v>43091</v>
      </c>
      <c r="E470" s="98" t="s">
        <v>370</v>
      </c>
      <c r="F470" s="174">
        <v>18400</v>
      </c>
      <c r="H470" s="161"/>
    </row>
    <row r="471" spans="2:8" x14ac:dyDescent="0.25">
      <c r="B471" s="170">
        <v>43126</v>
      </c>
      <c r="C471" s="173">
        <v>11311296</v>
      </c>
      <c r="D471" s="170">
        <v>43044</v>
      </c>
      <c r="E471" s="98" t="s">
        <v>376</v>
      </c>
      <c r="F471" s="174">
        <v>15000</v>
      </c>
      <c r="H471" s="157"/>
    </row>
    <row r="472" spans="2:8" x14ac:dyDescent="0.25">
      <c r="B472" s="170">
        <v>43127</v>
      </c>
      <c r="C472" s="173">
        <v>11311292</v>
      </c>
      <c r="D472" s="170">
        <v>43046</v>
      </c>
      <c r="E472" s="98" t="s">
        <v>424</v>
      </c>
      <c r="F472" s="174">
        <v>6200</v>
      </c>
      <c r="H472" s="157"/>
    </row>
    <row r="473" spans="2:8" x14ac:dyDescent="0.25">
      <c r="B473" s="170">
        <v>43128</v>
      </c>
      <c r="C473" s="173">
        <v>11311286</v>
      </c>
      <c r="D473" s="170">
        <v>43049</v>
      </c>
      <c r="E473" s="98" t="s">
        <v>365</v>
      </c>
      <c r="F473" s="174">
        <v>15000</v>
      </c>
      <c r="H473" s="157"/>
    </row>
    <row r="474" spans="2:8" x14ac:dyDescent="0.25">
      <c r="B474" s="170">
        <v>43129</v>
      </c>
      <c r="C474" s="173">
        <v>12447062</v>
      </c>
      <c r="D474" s="170">
        <v>43049</v>
      </c>
      <c r="E474" s="98" t="s">
        <v>373</v>
      </c>
      <c r="F474" s="174">
        <v>6879</v>
      </c>
      <c r="H474" s="161"/>
    </row>
    <row r="475" spans="2:8" x14ac:dyDescent="0.25">
      <c r="B475" s="170">
        <v>43130</v>
      </c>
      <c r="C475" s="173">
        <v>12447103</v>
      </c>
      <c r="D475" s="170">
        <v>43052</v>
      </c>
      <c r="E475" s="98" t="s">
        <v>379</v>
      </c>
      <c r="F475" s="174">
        <v>15834</v>
      </c>
      <c r="H475" s="157"/>
    </row>
    <row r="476" spans="2:8" x14ac:dyDescent="0.25">
      <c r="B476" s="170">
        <v>43131</v>
      </c>
      <c r="C476" s="173">
        <v>12447063</v>
      </c>
      <c r="D476" s="170">
        <v>43052</v>
      </c>
      <c r="E476" s="98" t="s">
        <v>371</v>
      </c>
      <c r="F476" s="174">
        <v>9842</v>
      </c>
      <c r="H476" s="161"/>
    </row>
    <row r="477" spans="2:8" x14ac:dyDescent="0.25">
      <c r="B477" s="170">
        <v>43132</v>
      </c>
      <c r="C477" s="98">
        <v>11311297</v>
      </c>
      <c r="D477" s="170">
        <v>43056</v>
      </c>
      <c r="E477" s="98" t="s">
        <v>415</v>
      </c>
      <c r="F477" s="176">
        <v>4000</v>
      </c>
      <c r="H477" s="157"/>
    </row>
    <row r="478" spans="2:8" x14ac:dyDescent="0.25">
      <c r="B478" s="170">
        <v>43133</v>
      </c>
      <c r="C478" s="98">
        <v>11311287</v>
      </c>
      <c r="D478" s="170">
        <v>43059</v>
      </c>
      <c r="E478" s="98" t="s">
        <v>365</v>
      </c>
      <c r="F478" s="176">
        <v>15000</v>
      </c>
      <c r="H478" s="157"/>
    </row>
    <row r="479" spans="2:8" x14ac:dyDescent="0.25">
      <c r="B479" s="170">
        <v>43134</v>
      </c>
      <c r="C479" s="173">
        <v>12447061</v>
      </c>
      <c r="D479" s="170">
        <v>43059</v>
      </c>
      <c r="E479" s="98" t="s">
        <v>428</v>
      </c>
      <c r="F479" s="174">
        <v>4500</v>
      </c>
      <c r="H479" s="161"/>
    </row>
    <row r="480" spans="2:8" x14ac:dyDescent="0.25">
      <c r="B480" s="170">
        <v>43135</v>
      </c>
      <c r="C480" s="173">
        <v>12447059</v>
      </c>
      <c r="D480" s="170">
        <v>43064</v>
      </c>
      <c r="E480" s="98" t="s">
        <v>418</v>
      </c>
      <c r="F480" s="174">
        <v>5872</v>
      </c>
      <c r="H480" s="161"/>
    </row>
    <row r="481" spans="2:8" x14ac:dyDescent="0.25">
      <c r="B481" s="170">
        <v>43136</v>
      </c>
      <c r="C481" s="173">
        <v>12447060</v>
      </c>
      <c r="D481" s="170">
        <v>43064</v>
      </c>
      <c r="E481" s="98" t="s">
        <v>409</v>
      </c>
      <c r="F481" s="174">
        <v>4214</v>
      </c>
      <c r="H481" s="161"/>
    </row>
    <row r="482" spans="2:8" x14ac:dyDescent="0.25">
      <c r="B482" s="170">
        <v>43137</v>
      </c>
      <c r="C482" s="173">
        <v>12447065</v>
      </c>
      <c r="D482" s="170">
        <v>43064</v>
      </c>
      <c r="E482" s="98" t="s">
        <v>385</v>
      </c>
      <c r="F482" s="174">
        <v>12000</v>
      </c>
      <c r="H482" s="161"/>
    </row>
    <row r="483" spans="2:8" x14ac:dyDescent="0.25">
      <c r="B483" s="170">
        <v>43138</v>
      </c>
      <c r="C483" s="98">
        <v>12447120</v>
      </c>
      <c r="D483" s="170">
        <v>43065</v>
      </c>
      <c r="E483" s="98" t="s">
        <v>376</v>
      </c>
      <c r="F483" s="174">
        <v>7724</v>
      </c>
      <c r="H483" s="157"/>
    </row>
    <row r="484" spans="2:8" x14ac:dyDescent="0.25">
      <c r="B484" s="170">
        <v>43139</v>
      </c>
      <c r="C484" s="173">
        <v>11311252</v>
      </c>
      <c r="D484" s="170">
        <v>43069</v>
      </c>
      <c r="E484" s="98" t="s">
        <v>426</v>
      </c>
      <c r="F484" s="174">
        <v>12500</v>
      </c>
      <c r="H484" s="161"/>
    </row>
    <row r="485" spans="2:8" x14ac:dyDescent="0.25">
      <c r="B485" s="170">
        <v>43140</v>
      </c>
      <c r="C485" s="98">
        <v>12447119</v>
      </c>
      <c r="D485" s="170">
        <v>43069</v>
      </c>
      <c r="E485" s="98" t="s">
        <v>427</v>
      </c>
      <c r="F485" s="174">
        <v>3000</v>
      </c>
      <c r="H485" s="161"/>
    </row>
    <row r="486" spans="2:8" x14ac:dyDescent="0.25">
      <c r="B486" s="170">
        <v>43141</v>
      </c>
      <c r="C486" s="173">
        <v>12447054</v>
      </c>
      <c r="D486" s="170">
        <v>43070</v>
      </c>
      <c r="E486" s="98" t="s">
        <v>520</v>
      </c>
      <c r="F486" s="174">
        <v>6500</v>
      </c>
      <c r="H486" s="161"/>
    </row>
    <row r="487" spans="2:8" x14ac:dyDescent="0.25">
      <c r="B487" s="170">
        <v>43142</v>
      </c>
      <c r="C487" s="98">
        <v>12447132</v>
      </c>
      <c r="D487" s="170">
        <v>43073</v>
      </c>
      <c r="E487" s="98" t="s">
        <v>370</v>
      </c>
      <c r="F487" s="174">
        <v>15000</v>
      </c>
      <c r="H487" s="157"/>
    </row>
    <row r="488" spans="2:8" x14ac:dyDescent="0.25">
      <c r="B488" s="170">
        <v>43143</v>
      </c>
      <c r="C488" s="173">
        <v>12447143</v>
      </c>
      <c r="D488" s="170">
        <v>43075</v>
      </c>
      <c r="E488" s="98" t="s">
        <v>375</v>
      </c>
      <c r="F488" s="174">
        <v>20000</v>
      </c>
      <c r="H488" s="157"/>
    </row>
    <row r="489" spans="2:8" x14ac:dyDescent="0.25">
      <c r="B489" s="170">
        <v>43144</v>
      </c>
      <c r="C489" s="98">
        <v>12447128</v>
      </c>
      <c r="D489" s="170">
        <v>43079</v>
      </c>
      <c r="E489" s="98" t="s">
        <v>429</v>
      </c>
      <c r="F489" s="174">
        <v>15000</v>
      </c>
      <c r="H489" s="157"/>
    </row>
    <row r="490" spans="2:8" x14ac:dyDescent="0.25">
      <c r="B490" s="170">
        <v>43145</v>
      </c>
      <c r="C490" s="98">
        <v>12447136</v>
      </c>
      <c r="D490" s="170">
        <v>43079</v>
      </c>
      <c r="E490" s="98" t="s">
        <v>409</v>
      </c>
      <c r="F490" s="174">
        <v>3250</v>
      </c>
      <c r="H490" s="157"/>
    </row>
    <row r="491" spans="2:8" x14ac:dyDescent="0.25">
      <c r="B491" s="170">
        <v>43146</v>
      </c>
      <c r="C491" s="173">
        <v>12447066</v>
      </c>
      <c r="D491" s="170">
        <v>43079</v>
      </c>
      <c r="E491" s="98" t="s">
        <v>385</v>
      </c>
      <c r="F491" s="174">
        <v>13731</v>
      </c>
      <c r="H491" s="157"/>
    </row>
    <row r="492" spans="2:8" x14ac:dyDescent="0.25">
      <c r="B492" s="170">
        <v>43147</v>
      </c>
      <c r="C492" s="173">
        <v>12447081</v>
      </c>
      <c r="D492" s="170">
        <v>43084</v>
      </c>
      <c r="E492" s="98" t="s">
        <v>376</v>
      </c>
      <c r="F492" s="174">
        <v>15000</v>
      </c>
      <c r="H492" s="161"/>
    </row>
    <row r="493" spans="2:8" x14ac:dyDescent="0.25">
      <c r="B493" s="170">
        <v>43148</v>
      </c>
      <c r="C493" s="98">
        <v>12447123</v>
      </c>
      <c r="D493" s="170">
        <v>43089</v>
      </c>
      <c r="E493" s="98" t="s">
        <v>364</v>
      </c>
      <c r="F493" s="174">
        <v>15000</v>
      </c>
      <c r="H493" s="157"/>
    </row>
    <row r="494" spans="2:8" x14ac:dyDescent="0.25">
      <c r="B494" s="170">
        <v>43149</v>
      </c>
      <c r="C494" s="98">
        <v>12447124</v>
      </c>
      <c r="D494" s="170">
        <v>43089</v>
      </c>
      <c r="E494" s="98" t="s">
        <v>364</v>
      </c>
      <c r="F494" s="174">
        <v>10900</v>
      </c>
      <c r="H494" s="161"/>
    </row>
    <row r="495" spans="2:8" x14ac:dyDescent="0.25">
      <c r="B495" s="170">
        <v>43150</v>
      </c>
      <c r="C495" s="173">
        <v>12447089</v>
      </c>
      <c r="D495" s="170">
        <v>43089</v>
      </c>
      <c r="E495" s="98" t="s">
        <v>430</v>
      </c>
      <c r="F495" s="174">
        <v>1364</v>
      </c>
      <c r="H495" s="161"/>
    </row>
    <row r="496" spans="2:8" x14ac:dyDescent="0.25">
      <c r="B496" s="170">
        <v>43151</v>
      </c>
      <c r="C496" s="173">
        <v>12447142</v>
      </c>
      <c r="D496" s="170">
        <v>43090</v>
      </c>
      <c r="E496" s="98" t="s">
        <v>372</v>
      </c>
      <c r="F496" s="174">
        <v>2130</v>
      </c>
      <c r="H496" s="161"/>
    </row>
    <row r="497" spans="2:8" x14ac:dyDescent="0.25">
      <c r="B497" s="170">
        <v>43152</v>
      </c>
      <c r="C497" s="98">
        <v>12447131</v>
      </c>
      <c r="D497" s="170">
        <v>43093</v>
      </c>
      <c r="E497" s="98" t="s">
        <v>415</v>
      </c>
      <c r="F497" s="174">
        <v>4000</v>
      </c>
      <c r="H497" s="161"/>
    </row>
    <row r="498" spans="2:8" x14ac:dyDescent="0.25">
      <c r="B498" s="170">
        <v>43153</v>
      </c>
      <c r="C498" s="98">
        <v>12447134</v>
      </c>
      <c r="D498" s="170">
        <v>43098</v>
      </c>
      <c r="E498" s="98" t="s">
        <v>370</v>
      </c>
      <c r="F498" s="174">
        <v>15000</v>
      </c>
      <c r="H498" s="161"/>
    </row>
    <row r="499" spans="2:8" x14ac:dyDescent="0.25">
      <c r="B499" s="170">
        <v>43154</v>
      </c>
      <c r="C499" s="98">
        <v>10556163</v>
      </c>
      <c r="D499" s="170">
        <v>43099</v>
      </c>
      <c r="E499" s="98" t="s">
        <v>375</v>
      </c>
      <c r="F499" s="176">
        <v>20000</v>
      </c>
      <c r="H499" s="161"/>
    </row>
    <row r="500" spans="2:8" x14ac:dyDescent="0.25">
      <c r="B500" s="170">
        <v>43155</v>
      </c>
      <c r="C500" s="98">
        <v>12447129</v>
      </c>
      <c r="D500" s="170">
        <v>43099</v>
      </c>
      <c r="E500" s="98" t="s">
        <v>429</v>
      </c>
      <c r="F500" s="174">
        <v>15663</v>
      </c>
      <c r="H500" s="161"/>
    </row>
    <row r="501" spans="2:8" x14ac:dyDescent="0.25">
      <c r="B501" s="170">
        <v>43156</v>
      </c>
      <c r="C501" s="173">
        <v>12447146</v>
      </c>
      <c r="D501" s="170">
        <v>43099</v>
      </c>
      <c r="E501" s="98" t="s">
        <v>375</v>
      </c>
      <c r="F501" s="174">
        <v>20000</v>
      </c>
      <c r="H501" s="161"/>
    </row>
    <row r="502" spans="2:8" x14ac:dyDescent="0.25">
      <c r="B502" s="170">
        <v>43157</v>
      </c>
      <c r="C502" s="173">
        <v>12447149</v>
      </c>
      <c r="D502" s="170">
        <v>43099</v>
      </c>
      <c r="E502" s="98" t="s">
        <v>419</v>
      </c>
      <c r="F502" s="174">
        <v>6000</v>
      </c>
      <c r="H502" s="161"/>
    </row>
    <row r="503" spans="2:8" ht="14.25" customHeight="1" x14ac:dyDescent="0.25">
      <c r="B503" s="170">
        <v>43158</v>
      </c>
      <c r="C503" s="173">
        <v>12447144</v>
      </c>
      <c r="D503" s="170">
        <v>43087</v>
      </c>
      <c r="E503" s="98" t="s">
        <v>375</v>
      </c>
      <c r="F503" s="174">
        <v>20000</v>
      </c>
      <c r="H503" s="161"/>
    </row>
    <row r="504" spans="2:8" x14ac:dyDescent="0.25">
      <c r="B504" s="170">
        <v>43159</v>
      </c>
      <c r="C504" s="173">
        <v>12447145</v>
      </c>
      <c r="D504" s="170">
        <v>43092</v>
      </c>
      <c r="E504" s="98" t="s">
        <v>375</v>
      </c>
      <c r="F504" s="174">
        <v>20000</v>
      </c>
      <c r="H504" s="161"/>
    </row>
    <row r="505" spans="2:8" x14ac:dyDescent="0.25">
      <c r="B505" s="170">
        <v>43160</v>
      </c>
      <c r="C505" s="173">
        <v>12447082</v>
      </c>
      <c r="D505" s="170">
        <v>43099</v>
      </c>
      <c r="E505" s="98" t="s">
        <v>376</v>
      </c>
      <c r="F505" s="174">
        <v>17000</v>
      </c>
      <c r="H505" s="161"/>
    </row>
    <row r="506" spans="2:8" x14ac:dyDescent="0.25">
      <c r="B506" s="170">
        <v>43161</v>
      </c>
      <c r="C506" s="173"/>
      <c r="D506" s="170">
        <v>43084</v>
      </c>
      <c r="E506" s="98" t="s">
        <v>371</v>
      </c>
      <c r="F506" s="174">
        <v>7400</v>
      </c>
      <c r="H506" s="161"/>
    </row>
    <row r="507" spans="2:8" x14ac:dyDescent="0.25">
      <c r="B507" s="170">
        <v>43162</v>
      </c>
      <c r="C507" s="173">
        <v>12447055</v>
      </c>
      <c r="D507" s="170">
        <v>43101</v>
      </c>
      <c r="E507" s="98" t="s">
        <v>520</v>
      </c>
      <c r="F507" s="174">
        <v>6500</v>
      </c>
      <c r="H507" s="161"/>
    </row>
    <row r="508" spans="2:8" x14ac:dyDescent="0.25">
      <c r="B508" s="170">
        <v>43163</v>
      </c>
      <c r="C508" s="173">
        <v>12447150</v>
      </c>
      <c r="D508" s="170">
        <v>43102</v>
      </c>
      <c r="E508" s="98" t="s">
        <v>364</v>
      </c>
      <c r="F508" s="174">
        <v>15000</v>
      </c>
      <c r="H508" s="161"/>
    </row>
    <row r="509" spans="2:8" x14ac:dyDescent="0.25">
      <c r="B509" s="170">
        <v>43164</v>
      </c>
      <c r="C509" s="173">
        <v>12447080</v>
      </c>
      <c r="D509" s="170">
        <v>43102</v>
      </c>
      <c r="E509" s="98" t="s">
        <v>418</v>
      </c>
      <c r="F509" s="174">
        <v>4773</v>
      </c>
      <c r="H509" s="161"/>
    </row>
    <row r="510" spans="2:8" x14ac:dyDescent="0.25">
      <c r="B510" s="170">
        <v>43165</v>
      </c>
      <c r="C510" s="173">
        <v>12447107</v>
      </c>
      <c r="D510" s="170">
        <v>43104</v>
      </c>
      <c r="E510" s="98" t="s">
        <v>375</v>
      </c>
      <c r="F510" s="174">
        <v>19000</v>
      </c>
      <c r="H510" s="161"/>
    </row>
    <row r="511" spans="2:8" x14ac:dyDescent="0.25">
      <c r="B511" s="170">
        <v>43166</v>
      </c>
      <c r="C511" s="173">
        <v>11311274</v>
      </c>
      <c r="D511" s="170">
        <v>43105</v>
      </c>
      <c r="E511" s="98" t="s">
        <v>375</v>
      </c>
      <c r="F511" s="174">
        <v>19000</v>
      </c>
      <c r="H511" s="161"/>
    </row>
    <row r="512" spans="2:8" x14ac:dyDescent="0.25">
      <c r="B512" s="170">
        <v>43167</v>
      </c>
      <c r="C512" s="173">
        <v>12447053</v>
      </c>
      <c r="D512" s="170">
        <v>43044</v>
      </c>
      <c r="E512" s="98" t="s">
        <v>372</v>
      </c>
      <c r="F512" s="174">
        <v>4470</v>
      </c>
      <c r="H512" s="161"/>
    </row>
    <row r="513" spans="2:8" x14ac:dyDescent="0.25">
      <c r="B513" s="170">
        <v>43168</v>
      </c>
      <c r="C513" s="173">
        <v>12447087</v>
      </c>
      <c r="D513" s="170">
        <v>43110</v>
      </c>
      <c r="E513" s="98" t="s">
        <v>367</v>
      </c>
      <c r="F513" s="174">
        <v>13000</v>
      </c>
      <c r="H513" s="161"/>
    </row>
    <row r="514" spans="2:8" x14ac:dyDescent="0.25">
      <c r="B514" s="170">
        <v>43169</v>
      </c>
      <c r="C514" s="173">
        <v>12447118</v>
      </c>
      <c r="D514" s="170">
        <v>43111</v>
      </c>
      <c r="E514" s="98" t="s">
        <v>375</v>
      </c>
      <c r="F514" s="174">
        <v>19000</v>
      </c>
      <c r="H514" s="161"/>
    </row>
    <row r="515" spans="2:8" x14ac:dyDescent="0.25">
      <c r="B515" s="170">
        <v>43170</v>
      </c>
      <c r="C515" s="173">
        <v>12447057</v>
      </c>
      <c r="D515" s="170"/>
      <c r="E515" s="98" t="s">
        <v>369</v>
      </c>
      <c r="F515" s="174"/>
      <c r="H515" s="161"/>
    </row>
    <row r="516" spans="2:8" x14ac:dyDescent="0.25">
      <c r="B516" s="170">
        <v>43171</v>
      </c>
      <c r="C516" s="173">
        <v>12447058</v>
      </c>
      <c r="D516" s="170"/>
      <c r="E516" s="98" t="s">
        <v>369</v>
      </c>
      <c r="F516" s="174"/>
      <c r="H516" s="161"/>
    </row>
    <row r="517" spans="2:8" x14ac:dyDescent="0.25">
      <c r="B517" s="170">
        <v>43172</v>
      </c>
      <c r="C517" s="173">
        <v>12447094</v>
      </c>
      <c r="D517" s="170">
        <v>43102</v>
      </c>
      <c r="E517" s="98" t="s">
        <v>381</v>
      </c>
      <c r="F517" s="174">
        <v>12163</v>
      </c>
      <c r="H517" s="157"/>
    </row>
    <row r="518" spans="2:8" x14ac:dyDescent="0.25">
      <c r="B518" s="170">
        <v>43173</v>
      </c>
      <c r="C518" s="173">
        <v>11311275</v>
      </c>
      <c r="D518" s="170">
        <v>43112</v>
      </c>
      <c r="E518" s="98" t="s">
        <v>375</v>
      </c>
      <c r="F518" s="174">
        <v>20000</v>
      </c>
      <c r="H518" s="161"/>
    </row>
    <row r="519" spans="2:8" x14ac:dyDescent="0.25">
      <c r="B519" s="170">
        <v>43174</v>
      </c>
      <c r="C519" s="98">
        <v>12447118</v>
      </c>
      <c r="D519" s="170">
        <v>43111</v>
      </c>
      <c r="E519" s="98" t="s">
        <v>375</v>
      </c>
      <c r="F519" s="174">
        <v>19000</v>
      </c>
      <c r="H519" s="161"/>
    </row>
    <row r="520" spans="2:8" x14ac:dyDescent="0.25">
      <c r="B520" s="170">
        <v>43175</v>
      </c>
      <c r="C520" s="173">
        <v>13100751</v>
      </c>
      <c r="D520" s="170">
        <v>43115</v>
      </c>
      <c r="E520" s="98" t="s">
        <v>365</v>
      </c>
      <c r="F520" s="174">
        <v>20000</v>
      </c>
      <c r="H520" s="161"/>
    </row>
    <row r="521" spans="2:8" x14ac:dyDescent="0.25">
      <c r="B521" s="170">
        <v>43176</v>
      </c>
      <c r="C521" s="173">
        <v>13100774</v>
      </c>
      <c r="D521" s="170">
        <v>43117</v>
      </c>
      <c r="E521" s="98" t="s">
        <v>388</v>
      </c>
      <c r="F521" s="174">
        <v>13884</v>
      </c>
      <c r="H521" s="157"/>
    </row>
    <row r="522" spans="2:8" x14ac:dyDescent="0.25">
      <c r="B522" s="170">
        <v>43177</v>
      </c>
      <c r="C522" s="173">
        <v>13100778</v>
      </c>
      <c r="D522" s="170">
        <v>43118</v>
      </c>
      <c r="E522" s="98" t="s">
        <v>367</v>
      </c>
      <c r="F522" s="174">
        <v>10000</v>
      </c>
      <c r="H522" s="157"/>
    </row>
    <row r="523" spans="2:8" x14ac:dyDescent="0.25">
      <c r="B523" s="170">
        <v>43178</v>
      </c>
      <c r="C523" s="173">
        <v>12447110</v>
      </c>
      <c r="D523" s="170">
        <v>43120</v>
      </c>
      <c r="E523" s="98" t="s">
        <v>375</v>
      </c>
      <c r="F523" s="174">
        <v>19000</v>
      </c>
      <c r="H523" s="157"/>
    </row>
    <row r="524" spans="2:8" x14ac:dyDescent="0.25">
      <c r="B524" s="170">
        <v>43179</v>
      </c>
      <c r="C524" s="173"/>
      <c r="D524" s="170">
        <v>43120</v>
      </c>
      <c r="E524" s="98" t="s">
        <v>375</v>
      </c>
      <c r="F524" s="174">
        <v>20000</v>
      </c>
      <c r="H524" s="161"/>
    </row>
    <row r="525" spans="2:8" x14ac:dyDescent="0.25">
      <c r="B525" s="170">
        <v>43180</v>
      </c>
      <c r="C525" s="173">
        <v>12447088</v>
      </c>
      <c r="D525" s="170">
        <v>43120</v>
      </c>
      <c r="E525" s="98" t="s">
        <v>367</v>
      </c>
      <c r="F525" s="174">
        <v>13400</v>
      </c>
      <c r="H525" s="161"/>
    </row>
    <row r="526" spans="2:8" x14ac:dyDescent="0.25">
      <c r="B526" s="170">
        <v>43181</v>
      </c>
      <c r="C526" s="173">
        <v>13100757</v>
      </c>
      <c r="D526" s="170">
        <v>43120</v>
      </c>
      <c r="E526" s="98" t="s">
        <v>373</v>
      </c>
      <c r="F526" s="174">
        <v>4992</v>
      </c>
      <c r="H526" s="161"/>
    </row>
    <row r="527" spans="2:8" ht="15.75" customHeight="1" x14ac:dyDescent="0.25">
      <c r="B527" s="170">
        <v>43182</v>
      </c>
      <c r="C527" s="173">
        <v>12447083</v>
      </c>
      <c r="D527" s="170">
        <v>43141</v>
      </c>
      <c r="E527" s="98" t="s">
        <v>364</v>
      </c>
      <c r="F527" s="174">
        <v>15000</v>
      </c>
      <c r="H527" s="161"/>
    </row>
    <row r="528" spans="2:8" x14ac:dyDescent="0.25">
      <c r="B528" s="170">
        <v>43183</v>
      </c>
      <c r="C528" s="173">
        <v>13100759</v>
      </c>
      <c r="D528" s="170">
        <v>43120</v>
      </c>
      <c r="E528" s="98" t="s">
        <v>376</v>
      </c>
      <c r="F528" s="174">
        <v>12000</v>
      </c>
      <c r="H528" s="157"/>
    </row>
    <row r="529" spans="2:8" x14ac:dyDescent="0.25">
      <c r="B529" s="170">
        <v>43184</v>
      </c>
      <c r="C529" s="173">
        <v>12447098</v>
      </c>
      <c r="D529" s="170">
        <v>43120</v>
      </c>
      <c r="E529" s="98" t="s">
        <v>366</v>
      </c>
      <c r="F529" s="174">
        <v>12000</v>
      </c>
      <c r="H529" s="161"/>
    </row>
    <row r="530" spans="2:8" x14ac:dyDescent="0.25">
      <c r="B530" s="170">
        <v>43185</v>
      </c>
      <c r="C530" s="173">
        <v>12447092</v>
      </c>
      <c r="D530" s="170">
        <v>43122</v>
      </c>
      <c r="E530" s="98" t="s">
        <v>431</v>
      </c>
      <c r="F530" s="174">
        <v>15000</v>
      </c>
      <c r="H530" s="161"/>
    </row>
    <row r="531" spans="2:8" x14ac:dyDescent="0.25">
      <c r="B531" s="170">
        <v>43186</v>
      </c>
      <c r="C531" s="173">
        <v>12447100</v>
      </c>
      <c r="D531" s="170">
        <v>43122</v>
      </c>
      <c r="E531" s="98" t="s">
        <v>374</v>
      </c>
      <c r="F531" s="174">
        <v>6256</v>
      </c>
      <c r="H531" s="157"/>
    </row>
    <row r="532" spans="2:8" x14ac:dyDescent="0.25">
      <c r="B532" s="170">
        <v>43187</v>
      </c>
      <c r="C532" s="173">
        <v>13100752</v>
      </c>
      <c r="D532" s="170">
        <v>43125</v>
      </c>
      <c r="E532" s="98" t="s">
        <v>365</v>
      </c>
      <c r="F532" s="174">
        <v>20000</v>
      </c>
      <c r="H532" s="157"/>
    </row>
    <row r="533" spans="2:8" x14ac:dyDescent="0.25">
      <c r="B533" s="170">
        <v>43188</v>
      </c>
      <c r="C533" s="173">
        <v>13100760</v>
      </c>
      <c r="D533" s="170">
        <v>43125</v>
      </c>
      <c r="E533" s="98" t="s">
        <v>376</v>
      </c>
      <c r="F533" s="174">
        <v>12000</v>
      </c>
      <c r="H533" s="161"/>
    </row>
    <row r="534" spans="2:8" x14ac:dyDescent="0.25">
      <c r="B534" s="170">
        <v>43189</v>
      </c>
      <c r="C534" s="173">
        <v>13100775</v>
      </c>
      <c r="D534" s="170">
        <v>43125</v>
      </c>
      <c r="E534" s="98" t="s">
        <v>432</v>
      </c>
      <c r="F534" s="174">
        <v>8400</v>
      </c>
      <c r="H534" s="161"/>
    </row>
    <row r="535" spans="2:8" x14ac:dyDescent="0.25">
      <c r="B535" s="170">
        <v>43190</v>
      </c>
      <c r="C535" s="173">
        <v>12447097</v>
      </c>
      <c r="D535" s="170">
        <v>43125</v>
      </c>
      <c r="E535" s="98" t="s">
        <v>414</v>
      </c>
      <c r="F535" s="174">
        <v>5400</v>
      </c>
      <c r="H535" s="161"/>
    </row>
    <row r="536" spans="2:8" x14ac:dyDescent="0.25">
      <c r="B536" s="170">
        <v>43191</v>
      </c>
      <c r="C536" s="173">
        <v>13100781</v>
      </c>
      <c r="D536" s="170">
        <v>43126</v>
      </c>
      <c r="E536" s="98" t="s">
        <v>370</v>
      </c>
      <c r="F536" s="174">
        <v>11430</v>
      </c>
      <c r="H536" s="161"/>
    </row>
    <row r="537" spans="2:8" x14ac:dyDescent="0.25">
      <c r="B537" s="170">
        <v>43192</v>
      </c>
      <c r="C537" s="173">
        <v>12447111</v>
      </c>
      <c r="D537" s="170">
        <v>43127</v>
      </c>
      <c r="E537" s="98" t="s">
        <v>375</v>
      </c>
      <c r="F537" s="174">
        <v>19000</v>
      </c>
      <c r="H537" s="161"/>
    </row>
    <row r="538" spans="2:8" x14ac:dyDescent="0.25">
      <c r="B538" s="170">
        <v>43193</v>
      </c>
      <c r="C538" s="173">
        <v>12447093</v>
      </c>
      <c r="D538" s="170">
        <v>43127</v>
      </c>
      <c r="E538" s="98" t="s">
        <v>417</v>
      </c>
      <c r="F538" s="174">
        <v>4000</v>
      </c>
      <c r="H538" s="161"/>
    </row>
    <row r="539" spans="2:8" x14ac:dyDescent="0.25">
      <c r="B539" s="170">
        <v>43194</v>
      </c>
      <c r="C539" s="173">
        <v>11311277</v>
      </c>
      <c r="D539" s="170">
        <v>43128</v>
      </c>
      <c r="E539" s="98" t="s">
        <v>375</v>
      </c>
      <c r="F539" s="174">
        <v>20000</v>
      </c>
      <c r="H539" s="161"/>
    </row>
    <row r="540" spans="2:8" x14ac:dyDescent="0.25">
      <c r="B540" s="170">
        <v>43195</v>
      </c>
      <c r="C540" s="173">
        <v>12447095</v>
      </c>
      <c r="D540" s="170">
        <v>43129</v>
      </c>
      <c r="E540" s="98" t="s">
        <v>382</v>
      </c>
      <c r="F540" s="174">
        <v>7400</v>
      </c>
      <c r="H540" s="161"/>
    </row>
    <row r="541" spans="2:8" x14ac:dyDescent="0.25">
      <c r="B541" s="170">
        <v>43196</v>
      </c>
      <c r="C541" s="173">
        <v>13100761</v>
      </c>
      <c r="D541" s="170">
        <v>43130</v>
      </c>
      <c r="E541" s="98" t="s">
        <v>376</v>
      </c>
      <c r="F541" s="174">
        <v>10300</v>
      </c>
      <c r="H541" s="161"/>
    </row>
    <row r="542" spans="2:8" x14ac:dyDescent="0.25">
      <c r="B542" s="170">
        <v>43197</v>
      </c>
      <c r="C542" s="173">
        <v>12447099</v>
      </c>
      <c r="D542" s="170">
        <v>43130</v>
      </c>
      <c r="E542" s="98" t="s">
        <v>366</v>
      </c>
      <c r="F542" s="174">
        <v>12060</v>
      </c>
      <c r="H542" s="161"/>
    </row>
    <row r="543" spans="2:8" x14ac:dyDescent="0.25">
      <c r="B543" s="170">
        <v>43198</v>
      </c>
      <c r="C543" s="173">
        <v>13100790</v>
      </c>
      <c r="D543" s="170">
        <v>43132</v>
      </c>
      <c r="E543" s="98" t="s">
        <v>388</v>
      </c>
      <c r="F543" s="174">
        <v>16683</v>
      </c>
      <c r="H543" s="161"/>
    </row>
    <row r="544" spans="2:8" x14ac:dyDescent="0.25">
      <c r="B544" s="170">
        <v>43199</v>
      </c>
      <c r="C544" s="173">
        <v>13100790</v>
      </c>
      <c r="D544" s="170">
        <v>43132</v>
      </c>
      <c r="E544" s="98" t="s">
        <v>388</v>
      </c>
      <c r="F544" s="174">
        <v>16683</v>
      </c>
      <c r="H544" s="161"/>
    </row>
    <row r="545" spans="2:8" x14ac:dyDescent="0.25">
      <c r="B545" s="170">
        <v>43200</v>
      </c>
      <c r="C545" s="173">
        <v>13100782</v>
      </c>
      <c r="D545" s="170">
        <v>43133</v>
      </c>
      <c r="E545" s="98" t="s">
        <v>370</v>
      </c>
      <c r="F545" s="174">
        <v>11430</v>
      </c>
      <c r="H545" s="161"/>
    </row>
    <row r="546" spans="2:8" x14ac:dyDescent="0.25">
      <c r="B546" s="170">
        <v>43201</v>
      </c>
      <c r="C546" s="173">
        <v>13100758</v>
      </c>
      <c r="D546" s="170">
        <v>43134</v>
      </c>
      <c r="E546" s="98" t="s">
        <v>372</v>
      </c>
      <c r="F546" s="174">
        <v>3690</v>
      </c>
      <c r="H546" s="161"/>
    </row>
    <row r="547" spans="2:8" x14ac:dyDescent="0.25">
      <c r="B547" s="170">
        <v>43202</v>
      </c>
      <c r="C547" s="173">
        <v>12447112</v>
      </c>
      <c r="D547" s="170">
        <v>43136</v>
      </c>
      <c r="E547" s="98" t="s">
        <v>375</v>
      </c>
      <c r="F547" s="174">
        <v>19000</v>
      </c>
      <c r="H547" s="161"/>
    </row>
    <row r="548" spans="2:8" x14ac:dyDescent="0.25">
      <c r="B548" s="170">
        <v>43203</v>
      </c>
      <c r="C548" s="173">
        <v>11311278</v>
      </c>
      <c r="D548" s="170">
        <v>43136</v>
      </c>
      <c r="E548" s="98" t="s">
        <v>375</v>
      </c>
      <c r="F548" s="174">
        <v>20000</v>
      </c>
      <c r="H548" s="161"/>
    </row>
    <row r="549" spans="2:8" x14ac:dyDescent="0.25">
      <c r="B549" s="170">
        <v>43204</v>
      </c>
      <c r="C549" s="173">
        <v>13100779</v>
      </c>
      <c r="D549" s="170">
        <v>43136</v>
      </c>
      <c r="E549" s="98" t="s">
        <v>367</v>
      </c>
      <c r="F549" s="174">
        <v>9200</v>
      </c>
      <c r="H549" s="161"/>
    </row>
    <row r="550" spans="2:8" x14ac:dyDescent="0.25">
      <c r="B550" s="170">
        <v>43205</v>
      </c>
      <c r="C550" s="173">
        <v>13100723</v>
      </c>
      <c r="D550" s="170">
        <v>43137</v>
      </c>
      <c r="E550" s="98" t="s">
        <v>375</v>
      </c>
      <c r="F550" s="174">
        <v>20000</v>
      </c>
      <c r="H550" s="161"/>
    </row>
    <row r="551" spans="2:8" x14ac:dyDescent="0.25">
      <c r="B551" s="170">
        <v>43206</v>
      </c>
      <c r="C551" s="173">
        <v>13100777</v>
      </c>
      <c r="D551" s="170">
        <v>43138</v>
      </c>
      <c r="E551" s="98" t="s">
        <v>366</v>
      </c>
      <c r="F551" s="174">
        <v>7100</v>
      </c>
      <c r="H551" s="161"/>
    </row>
    <row r="552" spans="2:8" x14ac:dyDescent="0.25">
      <c r="B552" s="170">
        <v>43207</v>
      </c>
      <c r="C552" s="173">
        <v>13100762</v>
      </c>
      <c r="D552" s="170">
        <v>43139</v>
      </c>
      <c r="E552" s="98" t="s">
        <v>375</v>
      </c>
      <c r="F552" s="174">
        <v>20000</v>
      </c>
      <c r="H552" s="161"/>
    </row>
    <row r="553" spans="2:8" x14ac:dyDescent="0.25">
      <c r="B553" s="170">
        <v>43208</v>
      </c>
      <c r="C553" s="173">
        <v>13100753</v>
      </c>
      <c r="D553" s="170">
        <v>43141</v>
      </c>
      <c r="E553" s="98" t="s">
        <v>365</v>
      </c>
      <c r="F553" s="174">
        <v>20000</v>
      </c>
      <c r="H553" s="161"/>
    </row>
    <row r="554" spans="2:8" x14ac:dyDescent="0.25">
      <c r="B554" s="170">
        <v>43209</v>
      </c>
      <c r="C554" s="173">
        <v>12447113</v>
      </c>
      <c r="D554" s="170">
        <v>43143</v>
      </c>
      <c r="E554" s="98" t="s">
        <v>375</v>
      </c>
      <c r="F554" s="174">
        <v>19000</v>
      </c>
      <c r="H554" s="161"/>
    </row>
    <row r="555" spans="2:8" x14ac:dyDescent="0.25">
      <c r="B555" s="170">
        <v>43210</v>
      </c>
      <c r="C555" s="173">
        <v>11311279</v>
      </c>
      <c r="D555" s="170">
        <v>43143</v>
      </c>
      <c r="E555" s="98" t="s">
        <v>375</v>
      </c>
      <c r="F555" s="174">
        <v>20000</v>
      </c>
      <c r="H555" s="161"/>
    </row>
    <row r="556" spans="2:8" x14ac:dyDescent="0.25">
      <c r="B556" s="170">
        <v>43211</v>
      </c>
      <c r="C556" s="173">
        <v>13100797</v>
      </c>
      <c r="D556" s="170">
        <v>43143</v>
      </c>
      <c r="E556" s="98" t="s">
        <v>381</v>
      </c>
      <c r="F556" s="174">
        <v>11788</v>
      </c>
      <c r="H556" s="161"/>
    </row>
    <row r="557" spans="2:8" x14ac:dyDescent="0.25">
      <c r="B557" s="170">
        <v>43212</v>
      </c>
      <c r="C557" s="173">
        <v>13100793</v>
      </c>
      <c r="D557" s="170">
        <v>43145</v>
      </c>
      <c r="E557" s="98" t="s">
        <v>385</v>
      </c>
      <c r="F557" s="174">
        <v>10000</v>
      </c>
      <c r="H557" s="161"/>
    </row>
    <row r="558" spans="2:8" x14ac:dyDescent="0.25">
      <c r="B558" s="170">
        <v>43213</v>
      </c>
      <c r="C558" s="173"/>
      <c r="D558" s="170">
        <v>43147</v>
      </c>
      <c r="E558" s="98" t="s">
        <v>375</v>
      </c>
      <c r="F558" s="174">
        <v>20000</v>
      </c>
      <c r="H558" s="161"/>
    </row>
    <row r="559" spans="2:8" x14ac:dyDescent="0.25">
      <c r="B559" s="170">
        <v>43214</v>
      </c>
      <c r="C559" s="173">
        <v>13100704</v>
      </c>
      <c r="D559" s="170">
        <v>43148</v>
      </c>
      <c r="E559" s="98" t="s">
        <v>364</v>
      </c>
      <c r="F559" s="174">
        <v>9900</v>
      </c>
      <c r="H559" s="161"/>
    </row>
    <row r="560" spans="2:8" x14ac:dyDescent="0.25">
      <c r="B560" s="170">
        <v>43215</v>
      </c>
      <c r="C560" s="173">
        <v>12447114</v>
      </c>
      <c r="D560" s="170">
        <v>43151</v>
      </c>
      <c r="E560" s="98" t="s">
        <v>375</v>
      </c>
      <c r="F560" s="174">
        <v>19000</v>
      </c>
      <c r="H560" s="161"/>
    </row>
    <row r="561" spans="2:8" x14ac:dyDescent="0.25">
      <c r="B561" s="170">
        <v>43216</v>
      </c>
      <c r="C561" s="173">
        <v>13100704</v>
      </c>
      <c r="D561" s="170">
        <v>43148</v>
      </c>
      <c r="E561" s="98" t="s">
        <v>364</v>
      </c>
      <c r="F561" s="174">
        <v>9900</v>
      </c>
      <c r="H561" s="161"/>
    </row>
    <row r="562" spans="2:8" x14ac:dyDescent="0.25">
      <c r="B562" s="170">
        <v>43217</v>
      </c>
      <c r="C562" s="173">
        <v>11311280</v>
      </c>
      <c r="D562" s="170">
        <v>43151</v>
      </c>
      <c r="E562" s="98" t="s">
        <v>375</v>
      </c>
      <c r="F562" s="174">
        <v>20000</v>
      </c>
      <c r="H562" s="161"/>
    </row>
    <row r="563" spans="2:8" x14ac:dyDescent="0.25">
      <c r="B563" s="170">
        <v>43218</v>
      </c>
      <c r="C563" s="173">
        <v>13100728</v>
      </c>
      <c r="D563" s="170">
        <v>43154</v>
      </c>
      <c r="E563" s="98" t="s">
        <v>388</v>
      </c>
      <c r="F563" s="174">
        <v>5601</v>
      </c>
      <c r="H563" s="161"/>
    </row>
    <row r="564" spans="2:8" hidden="1" x14ac:dyDescent="0.25">
      <c r="B564" s="170">
        <v>43219</v>
      </c>
      <c r="C564" s="173">
        <v>13100754</v>
      </c>
      <c r="D564" s="170">
        <v>43156</v>
      </c>
      <c r="E564" s="98" t="s">
        <v>365</v>
      </c>
      <c r="F564" s="174">
        <v>20000</v>
      </c>
      <c r="H564" s="161"/>
    </row>
    <row r="565" spans="2:8" hidden="1" x14ac:dyDescent="0.25">
      <c r="B565" s="170">
        <v>43220</v>
      </c>
      <c r="C565" s="98">
        <v>12447114</v>
      </c>
      <c r="D565" s="170">
        <v>43151</v>
      </c>
      <c r="E565" s="98" t="s">
        <v>375</v>
      </c>
      <c r="F565" s="174">
        <v>19000</v>
      </c>
      <c r="H565" s="161"/>
    </row>
    <row r="566" spans="2:8" hidden="1" x14ac:dyDescent="0.25">
      <c r="B566" s="170">
        <v>43221</v>
      </c>
      <c r="C566" s="173">
        <v>13100729</v>
      </c>
      <c r="D566" s="170">
        <v>43156</v>
      </c>
      <c r="E566" s="98" t="s">
        <v>370</v>
      </c>
      <c r="F566" s="174">
        <v>15000</v>
      </c>
      <c r="H566" s="161"/>
    </row>
    <row r="567" spans="2:8" hidden="1" x14ac:dyDescent="0.25">
      <c r="B567" s="170">
        <v>43222</v>
      </c>
      <c r="C567" s="173">
        <v>13100728</v>
      </c>
      <c r="D567" s="170">
        <v>43154</v>
      </c>
      <c r="E567" s="98" t="s">
        <v>388</v>
      </c>
      <c r="F567" s="174">
        <v>5601</v>
      </c>
      <c r="H567" s="161"/>
    </row>
    <row r="568" spans="2:8" hidden="1" x14ac:dyDescent="0.25">
      <c r="B568" s="170">
        <v>43223</v>
      </c>
      <c r="C568" s="173">
        <v>13100764</v>
      </c>
      <c r="D568" s="170">
        <v>43156</v>
      </c>
      <c r="E568" s="98" t="s">
        <v>375</v>
      </c>
      <c r="F568" s="174">
        <v>20000</v>
      </c>
      <c r="H568" s="161"/>
    </row>
    <row r="569" spans="2:8" hidden="1" x14ac:dyDescent="0.25">
      <c r="B569" s="170">
        <v>43224</v>
      </c>
      <c r="C569" s="173">
        <v>13100729</v>
      </c>
      <c r="D569" s="170">
        <v>43156</v>
      </c>
      <c r="E569" s="98" t="s">
        <v>370</v>
      </c>
      <c r="F569" s="174">
        <v>15000</v>
      </c>
      <c r="H569" s="161"/>
    </row>
    <row r="570" spans="2:8" hidden="1" x14ac:dyDescent="0.25">
      <c r="B570" s="170">
        <v>43225</v>
      </c>
      <c r="C570" s="173">
        <v>12447115</v>
      </c>
      <c r="D570" s="170">
        <v>43158</v>
      </c>
      <c r="E570" s="98" t="s">
        <v>375</v>
      </c>
      <c r="F570" s="174">
        <v>19000</v>
      </c>
      <c r="H570" s="161"/>
    </row>
    <row r="571" spans="2:8" hidden="1" x14ac:dyDescent="0.25">
      <c r="B571" s="170">
        <v>43226</v>
      </c>
      <c r="C571" s="98">
        <v>12447115</v>
      </c>
      <c r="D571" s="170">
        <v>43158</v>
      </c>
      <c r="E571" s="98" t="s">
        <v>375</v>
      </c>
      <c r="F571" s="174">
        <v>19000</v>
      </c>
      <c r="H571" s="161"/>
    </row>
    <row r="572" spans="2:8" hidden="1" x14ac:dyDescent="0.25">
      <c r="B572" s="170">
        <v>43227</v>
      </c>
      <c r="C572" s="173">
        <v>13100791</v>
      </c>
      <c r="D572" s="170">
        <v>43158</v>
      </c>
      <c r="E572" s="98" t="s">
        <v>433</v>
      </c>
      <c r="F572" s="174">
        <v>6600</v>
      </c>
      <c r="H572" s="161"/>
    </row>
    <row r="573" spans="2:8" x14ac:dyDescent="0.25">
      <c r="B573" s="170">
        <v>43228</v>
      </c>
      <c r="C573" s="173">
        <v>13100705</v>
      </c>
      <c r="D573" s="170">
        <v>43158</v>
      </c>
      <c r="E573" s="98" t="s">
        <v>364</v>
      </c>
      <c r="F573" s="174">
        <v>9900</v>
      </c>
      <c r="H573" s="161"/>
    </row>
    <row r="574" spans="2:8" x14ac:dyDescent="0.25">
      <c r="B574" s="170">
        <v>43229</v>
      </c>
      <c r="C574" s="173">
        <v>13100765</v>
      </c>
      <c r="D574" s="170">
        <v>43162</v>
      </c>
      <c r="E574" s="98" t="s">
        <v>375</v>
      </c>
      <c r="F574" s="174">
        <v>20000</v>
      </c>
      <c r="H574" s="161"/>
    </row>
    <row r="575" spans="2:8" x14ac:dyDescent="0.25">
      <c r="B575" s="170">
        <v>43230</v>
      </c>
      <c r="C575" s="173">
        <v>12447116</v>
      </c>
      <c r="D575" s="170">
        <v>43163</v>
      </c>
      <c r="E575" s="98" t="s">
        <v>375</v>
      </c>
      <c r="F575" s="174">
        <v>19000</v>
      </c>
      <c r="H575" s="161"/>
    </row>
    <row r="576" spans="2:8" x14ac:dyDescent="0.25">
      <c r="B576" s="170">
        <v>43231</v>
      </c>
      <c r="C576" s="173">
        <v>13100705</v>
      </c>
      <c r="D576" s="170">
        <v>43158</v>
      </c>
      <c r="E576" s="98" t="s">
        <v>364</v>
      </c>
      <c r="F576" s="174">
        <v>9900</v>
      </c>
      <c r="H576" s="161"/>
    </row>
    <row r="577" spans="2:8" x14ac:dyDescent="0.25">
      <c r="B577" s="170">
        <v>43232</v>
      </c>
      <c r="C577" s="173">
        <v>13100730</v>
      </c>
      <c r="D577" s="170">
        <v>43163</v>
      </c>
      <c r="E577" s="98" t="s">
        <v>370</v>
      </c>
      <c r="F577" s="174">
        <v>17836</v>
      </c>
      <c r="H577" s="161"/>
    </row>
    <row r="578" spans="2:8" x14ac:dyDescent="0.25">
      <c r="B578" s="170">
        <v>43233</v>
      </c>
      <c r="C578" s="173">
        <v>11311282</v>
      </c>
      <c r="D578" s="170">
        <v>43164</v>
      </c>
      <c r="E578" s="98" t="s">
        <v>375</v>
      </c>
      <c r="F578" s="174">
        <v>20000</v>
      </c>
      <c r="H578" s="161"/>
    </row>
    <row r="579" spans="2:8" x14ac:dyDescent="0.25">
      <c r="B579" s="170">
        <v>43234</v>
      </c>
      <c r="C579" s="173">
        <v>13100798</v>
      </c>
      <c r="D579" s="170">
        <v>43168</v>
      </c>
      <c r="E579" s="98" t="s">
        <v>364</v>
      </c>
      <c r="F579" s="174">
        <v>9900</v>
      </c>
      <c r="H579" s="161"/>
    </row>
    <row r="580" spans="2:8" x14ac:dyDescent="0.25">
      <c r="B580" s="170">
        <v>43235</v>
      </c>
      <c r="C580" s="173">
        <v>11311281</v>
      </c>
      <c r="D580" s="170">
        <v>43159</v>
      </c>
      <c r="E580" s="98" t="s">
        <v>375</v>
      </c>
      <c r="F580" s="174">
        <v>20000</v>
      </c>
      <c r="H580" s="161"/>
    </row>
    <row r="581" spans="2:8" x14ac:dyDescent="0.25">
      <c r="B581" s="170">
        <v>43236</v>
      </c>
      <c r="C581" s="173">
        <v>11311283</v>
      </c>
      <c r="D581" s="170">
        <v>43169</v>
      </c>
      <c r="E581" s="98" t="s">
        <v>375</v>
      </c>
      <c r="F581" s="174">
        <v>20000</v>
      </c>
      <c r="H581" s="161"/>
    </row>
    <row r="582" spans="2:8" x14ac:dyDescent="0.25">
      <c r="B582" s="170">
        <v>43237</v>
      </c>
      <c r="C582" s="173">
        <v>13100756</v>
      </c>
      <c r="D582" s="170">
        <v>43169</v>
      </c>
      <c r="E582" s="98" t="s">
        <v>365</v>
      </c>
      <c r="F582" s="174">
        <v>11200</v>
      </c>
      <c r="H582" s="161"/>
    </row>
    <row r="583" spans="2:8" x14ac:dyDescent="0.25">
      <c r="B583" s="170">
        <v>43238</v>
      </c>
      <c r="C583" s="173">
        <v>13100711</v>
      </c>
      <c r="D583" s="170">
        <v>43169</v>
      </c>
      <c r="E583" s="98" t="s">
        <v>375</v>
      </c>
      <c r="F583" s="174">
        <v>20000</v>
      </c>
      <c r="H583" s="161"/>
    </row>
    <row r="584" spans="2:8" x14ac:dyDescent="0.25">
      <c r="B584" s="170">
        <v>43239</v>
      </c>
      <c r="C584" s="173">
        <v>13100732</v>
      </c>
      <c r="D584" s="170">
        <v>43169</v>
      </c>
      <c r="E584" s="98" t="s">
        <v>418</v>
      </c>
      <c r="F584" s="174">
        <v>2988</v>
      </c>
      <c r="H584" s="161"/>
    </row>
    <row r="585" spans="2:8" x14ac:dyDescent="0.25">
      <c r="B585" s="170">
        <v>43240</v>
      </c>
      <c r="C585" s="173">
        <v>12447117</v>
      </c>
      <c r="D585" s="170">
        <v>43170</v>
      </c>
      <c r="E585" s="98" t="s">
        <v>375</v>
      </c>
      <c r="F585" s="174">
        <v>19000</v>
      </c>
      <c r="H585" s="161"/>
    </row>
    <row r="586" spans="2:8" x14ac:dyDescent="0.25">
      <c r="B586" s="170">
        <v>43241</v>
      </c>
      <c r="C586" s="173">
        <v>13100766</v>
      </c>
      <c r="D586" s="170">
        <v>43170</v>
      </c>
      <c r="E586" s="98" t="s">
        <v>375</v>
      </c>
      <c r="F586" s="174">
        <v>20000</v>
      </c>
      <c r="H586" s="161"/>
    </row>
    <row r="587" spans="2:8" x14ac:dyDescent="0.25">
      <c r="B587" s="170">
        <v>43242</v>
      </c>
      <c r="C587" s="173">
        <v>13100731</v>
      </c>
      <c r="D587" s="170">
        <v>43159</v>
      </c>
      <c r="E587" s="98" t="s">
        <v>434</v>
      </c>
      <c r="F587" s="174">
        <v>12000</v>
      </c>
      <c r="H587" s="161"/>
    </row>
    <row r="588" spans="2:8" x14ac:dyDescent="0.25">
      <c r="B588" s="170">
        <v>43243</v>
      </c>
      <c r="C588" s="173">
        <v>13100731</v>
      </c>
      <c r="D588" s="170">
        <v>43159</v>
      </c>
      <c r="E588" s="98" t="s">
        <v>434</v>
      </c>
      <c r="F588" s="174">
        <v>12000</v>
      </c>
      <c r="H588" s="161"/>
    </row>
    <row r="589" spans="2:8" x14ac:dyDescent="0.25">
      <c r="B589" s="170">
        <v>43244</v>
      </c>
      <c r="C589" s="173">
        <v>13100706</v>
      </c>
      <c r="D589" s="170">
        <v>43168</v>
      </c>
      <c r="E589" s="98" t="s">
        <v>364</v>
      </c>
      <c r="F589" s="174">
        <v>9900</v>
      </c>
      <c r="H589" s="157"/>
    </row>
    <row r="590" spans="2:8" x14ac:dyDescent="0.25">
      <c r="B590" s="170">
        <v>43245</v>
      </c>
      <c r="C590" s="173">
        <v>13100706</v>
      </c>
      <c r="D590" s="170">
        <v>43168</v>
      </c>
      <c r="E590" s="98" t="s">
        <v>364</v>
      </c>
      <c r="F590" s="174">
        <v>9900</v>
      </c>
      <c r="H590" s="157"/>
    </row>
    <row r="591" spans="2:8" x14ac:dyDescent="0.25">
      <c r="B591" s="170">
        <v>43246</v>
      </c>
      <c r="C591" s="173">
        <v>13100740</v>
      </c>
      <c r="D591" s="170">
        <v>43161</v>
      </c>
      <c r="E591" s="98" t="s">
        <v>366</v>
      </c>
      <c r="F591" s="174">
        <v>16435</v>
      </c>
      <c r="H591" s="161"/>
    </row>
    <row r="592" spans="2:8" x14ac:dyDescent="0.25">
      <c r="B592" s="170">
        <v>43247</v>
      </c>
      <c r="C592" s="173">
        <v>13100711</v>
      </c>
      <c r="D592" s="170">
        <v>43169</v>
      </c>
      <c r="E592" s="98" t="s">
        <v>375</v>
      </c>
      <c r="F592" s="174">
        <v>20000</v>
      </c>
      <c r="H592" s="157"/>
    </row>
    <row r="593" spans="2:8" x14ac:dyDescent="0.25">
      <c r="B593" s="170">
        <v>43248</v>
      </c>
      <c r="C593" s="173">
        <v>13100732</v>
      </c>
      <c r="D593" s="170">
        <v>43169</v>
      </c>
      <c r="E593" s="98" t="s">
        <v>418</v>
      </c>
      <c r="F593" s="174">
        <v>2988</v>
      </c>
      <c r="H593" s="153"/>
    </row>
    <row r="594" spans="2:8" x14ac:dyDescent="0.25">
      <c r="B594" s="170">
        <v>43249</v>
      </c>
      <c r="C594" s="173">
        <v>13100725</v>
      </c>
      <c r="D594" s="170">
        <v>43187</v>
      </c>
      <c r="E594" s="98" t="s">
        <v>372</v>
      </c>
      <c r="F594" s="174">
        <v>3560</v>
      </c>
      <c r="H594" s="158"/>
    </row>
    <row r="595" spans="2:8" x14ac:dyDescent="0.25">
      <c r="B595" s="170">
        <v>43250</v>
      </c>
      <c r="C595" s="173">
        <v>12447074</v>
      </c>
      <c r="D595" s="170">
        <v>43174</v>
      </c>
      <c r="E595" s="98" t="s">
        <v>375</v>
      </c>
      <c r="F595" s="174">
        <v>20000</v>
      </c>
      <c r="H595" s="153"/>
    </row>
    <row r="596" spans="2:8" x14ac:dyDescent="0.25">
      <c r="B596" s="170">
        <v>43251</v>
      </c>
      <c r="C596" s="173">
        <v>13100742</v>
      </c>
      <c r="D596" s="170">
        <v>43174</v>
      </c>
      <c r="E596" s="98" t="s">
        <v>366</v>
      </c>
      <c r="F596" s="174">
        <v>16435</v>
      </c>
      <c r="H596" s="153"/>
    </row>
    <row r="597" spans="2:8" x14ac:dyDescent="0.25">
      <c r="B597" s="170">
        <v>43252</v>
      </c>
      <c r="C597" s="173">
        <v>13100741</v>
      </c>
      <c r="D597" s="170">
        <v>43168</v>
      </c>
      <c r="E597" s="98" t="s">
        <v>366</v>
      </c>
      <c r="F597" s="174">
        <v>16435</v>
      </c>
      <c r="H597" s="158"/>
    </row>
    <row r="598" spans="2:8" x14ac:dyDescent="0.25">
      <c r="B598" s="170">
        <v>43253</v>
      </c>
      <c r="C598" s="173">
        <v>13100745</v>
      </c>
      <c r="D598" s="170">
        <v>43174</v>
      </c>
      <c r="E598" s="98" t="s">
        <v>382</v>
      </c>
      <c r="F598" s="174">
        <v>6390</v>
      </c>
      <c r="H598" s="153"/>
    </row>
    <row r="599" spans="2:8" x14ac:dyDescent="0.25">
      <c r="B599" s="170">
        <v>43254</v>
      </c>
      <c r="C599" s="173">
        <v>14018078</v>
      </c>
      <c r="D599" s="170">
        <v>43175</v>
      </c>
      <c r="E599" s="98" t="s">
        <v>409</v>
      </c>
      <c r="F599" s="174">
        <v>965</v>
      </c>
      <c r="H599" s="153"/>
    </row>
    <row r="600" spans="2:8" x14ac:dyDescent="0.25">
      <c r="B600" s="170">
        <v>43255</v>
      </c>
      <c r="C600" s="173">
        <v>13100707</v>
      </c>
      <c r="D600" s="170">
        <v>43178</v>
      </c>
      <c r="E600" s="98" t="s">
        <v>364</v>
      </c>
      <c r="F600" s="174">
        <v>9900</v>
      </c>
      <c r="H600" s="153"/>
    </row>
    <row r="601" spans="2:8" x14ac:dyDescent="0.25">
      <c r="B601" s="170">
        <v>43256</v>
      </c>
      <c r="C601" s="173">
        <v>13100707</v>
      </c>
      <c r="D601" s="170">
        <v>43178</v>
      </c>
      <c r="E601" s="98" t="s">
        <v>364</v>
      </c>
      <c r="F601" s="174">
        <v>9900</v>
      </c>
      <c r="H601" s="153"/>
    </row>
    <row r="602" spans="2:8" x14ac:dyDescent="0.25">
      <c r="B602" s="170">
        <v>43257</v>
      </c>
      <c r="C602" s="173">
        <v>13100767</v>
      </c>
      <c r="D602" s="170">
        <v>43179</v>
      </c>
      <c r="E602" s="98" t="s">
        <v>375</v>
      </c>
      <c r="F602" s="174">
        <v>20000</v>
      </c>
      <c r="H602" s="153"/>
    </row>
    <row r="603" spans="2:8" x14ac:dyDescent="0.25">
      <c r="B603" s="170">
        <v>43258</v>
      </c>
      <c r="C603" s="173">
        <v>13100712</v>
      </c>
      <c r="D603" s="170">
        <v>43179</v>
      </c>
      <c r="E603" s="98" t="s">
        <v>375</v>
      </c>
      <c r="F603" s="174">
        <v>20000</v>
      </c>
      <c r="H603" s="153"/>
    </row>
    <row r="604" spans="2:8" x14ac:dyDescent="0.25">
      <c r="B604" s="170">
        <v>43259</v>
      </c>
      <c r="C604" s="173">
        <v>13100724</v>
      </c>
      <c r="D604" s="170">
        <v>43179</v>
      </c>
      <c r="E604" s="98" t="s">
        <v>376</v>
      </c>
      <c r="F604" s="174">
        <v>7600</v>
      </c>
      <c r="H604" s="153"/>
    </row>
    <row r="605" spans="2:8" x14ac:dyDescent="0.25">
      <c r="B605" s="170">
        <v>43260</v>
      </c>
      <c r="C605" s="173">
        <v>14018072</v>
      </c>
      <c r="D605" s="170">
        <v>43179</v>
      </c>
      <c r="E605" s="98" t="s">
        <v>385</v>
      </c>
      <c r="F605" s="174">
        <v>7200</v>
      </c>
      <c r="H605" s="153"/>
    </row>
    <row r="606" spans="2:8" x14ac:dyDescent="0.25">
      <c r="B606" s="170">
        <v>43261</v>
      </c>
      <c r="C606" s="173">
        <v>14018073</v>
      </c>
      <c r="D606" s="170">
        <v>43179</v>
      </c>
      <c r="E606" s="98" t="s">
        <v>376</v>
      </c>
      <c r="F606" s="174">
        <v>15000</v>
      </c>
      <c r="H606" s="153"/>
    </row>
    <row r="607" spans="2:8" x14ac:dyDescent="0.25">
      <c r="B607" s="170">
        <v>43262</v>
      </c>
      <c r="C607" s="173">
        <v>13100712</v>
      </c>
      <c r="D607" s="170">
        <v>43179</v>
      </c>
      <c r="E607" s="98" t="s">
        <v>375</v>
      </c>
      <c r="F607" s="174">
        <v>20000</v>
      </c>
      <c r="H607" s="153"/>
    </row>
    <row r="608" spans="2:8" x14ac:dyDescent="0.25">
      <c r="B608" s="170"/>
      <c r="C608" s="173"/>
      <c r="D608" s="170"/>
      <c r="E608" s="98"/>
      <c r="F608" s="174"/>
      <c r="H608" s="153"/>
    </row>
    <row r="609" spans="2:8" x14ac:dyDescent="0.25">
      <c r="B609" s="170"/>
      <c r="C609" s="173"/>
      <c r="D609" s="170"/>
      <c r="E609" s="98"/>
      <c r="F609" s="174"/>
      <c r="H609" s="153"/>
    </row>
    <row r="610" spans="2:8" x14ac:dyDescent="0.25">
      <c r="B610" s="170"/>
      <c r="C610" s="173"/>
      <c r="D610" s="170"/>
      <c r="E610" s="98"/>
      <c r="F610" s="174"/>
      <c r="H610" s="153"/>
    </row>
    <row r="611" spans="2:8" x14ac:dyDescent="0.25">
      <c r="B611" s="170"/>
      <c r="C611" s="173"/>
      <c r="D611" s="170"/>
      <c r="E611" s="98"/>
      <c r="F611" s="174"/>
      <c r="H611" s="153"/>
    </row>
    <row r="612" spans="2:8" x14ac:dyDescent="0.25">
      <c r="B612" s="170"/>
      <c r="C612" s="173"/>
      <c r="D612" s="170"/>
      <c r="E612" s="98"/>
      <c r="F612" s="174"/>
      <c r="H612" s="158"/>
    </row>
    <row r="613" spans="2:8" x14ac:dyDescent="0.25">
      <c r="B613" s="170"/>
      <c r="C613" s="173"/>
      <c r="D613" s="170"/>
      <c r="E613" s="98"/>
      <c r="F613" s="174"/>
      <c r="H613" s="153"/>
    </row>
    <row r="614" spans="2:8" x14ac:dyDescent="0.25">
      <c r="B614" s="170"/>
      <c r="C614" s="173"/>
      <c r="D614" s="170"/>
      <c r="E614" s="98"/>
      <c r="F614" s="174"/>
      <c r="H614" s="153"/>
    </row>
    <row r="615" spans="2:8" x14ac:dyDescent="0.25">
      <c r="B615" s="170"/>
      <c r="C615" s="173"/>
      <c r="D615" s="170"/>
      <c r="E615" s="98"/>
      <c r="F615" s="174"/>
      <c r="H615" s="153"/>
    </row>
    <row r="616" spans="2:8" x14ac:dyDescent="0.25">
      <c r="B616" s="170"/>
      <c r="C616" s="173"/>
      <c r="D616" s="170"/>
      <c r="E616" s="98"/>
      <c r="F616" s="174"/>
      <c r="H616" s="153"/>
    </row>
    <row r="617" spans="2:8" x14ac:dyDescent="0.25">
      <c r="B617" s="170"/>
      <c r="C617" s="173"/>
      <c r="D617" s="170"/>
      <c r="E617" s="98"/>
      <c r="F617" s="174"/>
      <c r="H617" s="158"/>
    </row>
    <row r="618" spans="2:8" x14ac:dyDescent="0.25">
      <c r="B618" s="170"/>
      <c r="C618" s="173"/>
      <c r="D618" s="170"/>
      <c r="E618" s="98"/>
      <c r="F618" s="174"/>
      <c r="H618" s="158"/>
    </row>
    <row r="619" spans="2:8" x14ac:dyDescent="0.25">
      <c r="B619" s="170"/>
      <c r="C619" s="173"/>
      <c r="D619" s="170"/>
      <c r="E619" s="98"/>
      <c r="F619" s="174"/>
      <c r="H619" s="158"/>
    </row>
    <row r="620" spans="2:8" x14ac:dyDescent="0.25">
      <c r="B620" s="170"/>
      <c r="C620" s="173"/>
      <c r="D620" s="170"/>
      <c r="E620" s="98"/>
      <c r="F620" s="174"/>
      <c r="H620" s="158"/>
    </row>
    <row r="621" spans="2:8" x14ac:dyDescent="0.25">
      <c r="B621" s="170"/>
      <c r="C621" s="173"/>
      <c r="D621" s="170"/>
      <c r="E621" s="98"/>
      <c r="F621" s="174"/>
      <c r="H621" s="158"/>
    </row>
    <row r="622" spans="2:8" x14ac:dyDescent="0.25">
      <c r="B622" s="170"/>
      <c r="C622" s="173"/>
      <c r="D622" s="170"/>
      <c r="E622" s="98"/>
      <c r="F622" s="174"/>
      <c r="H622" s="158"/>
    </row>
    <row r="623" spans="2:8" x14ac:dyDescent="0.25">
      <c r="B623" s="170"/>
      <c r="C623" s="173"/>
      <c r="D623" s="170"/>
      <c r="E623" s="98"/>
      <c r="F623" s="174"/>
      <c r="H623" s="158"/>
    </row>
    <row r="624" spans="2:8" x14ac:dyDescent="0.25">
      <c r="B624" s="170"/>
      <c r="C624" s="173"/>
      <c r="D624" s="170"/>
      <c r="E624" s="98"/>
      <c r="F624" s="174"/>
      <c r="H624" s="153"/>
    </row>
    <row r="625" spans="2:8" x14ac:dyDescent="0.25">
      <c r="B625" s="170"/>
      <c r="C625" s="173"/>
      <c r="D625" s="170"/>
      <c r="E625" s="98"/>
      <c r="F625" s="174"/>
      <c r="H625" s="158"/>
    </row>
    <row r="626" spans="2:8" x14ac:dyDescent="0.25">
      <c r="B626" s="170"/>
      <c r="C626" s="173"/>
      <c r="D626" s="170"/>
      <c r="E626" s="98"/>
      <c r="F626" s="174"/>
      <c r="H626" s="158"/>
    </row>
    <row r="627" spans="2:8" x14ac:dyDescent="0.25">
      <c r="B627" s="170"/>
      <c r="C627" s="173"/>
      <c r="D627" s="170"/>
      <c r="E627" s="98"/>
      <c r="F627" s="174"/>
      <c r="H627" s="153"/>
    </row>
    <row r="628" spans="2:8" x14ac:dyDescent="0.25">
      <c r="B628" s="170"/>
      <c r="C628" s="173"/>
      <c r="D628" s="170"/>
      <c r="E628" s="98"/>
      <c r="F628" s="174"/>
      <c r="H628" s="158"/>
    </row>
    <row r="629" spans="2:8" x14ac:dyDescent="0.25">
      <c r="B629" s="170"/>
      <c r="C629" s="173"/>
      <c r="D629" s="170"/>
      <c r="E629" s="98"/>
      <c r="F629" s="174"/>
      <c r="H629" s="158"/>
    </row>
    <row r="630" spans="2:8" x14ac:dyDescent="0.25">
      <c r="B630" s="170"/>
      <c r="C630" s="173"/>
      <c r="D630" s="170"/>
      <c r="E630" s="98"/>
      <c r="F630" s="174"/>
      <c r="H630" s="153"/>
    </row>
    <row r="631" spans="2:8" x14ac:dyDescent="0.25">
      <c r="B631" s="170"/>
      <c r="C631" s="173"/>
      <c r="D631" s="170"/>
      <c r="E631" s="98"/>
      <c r="F631" s="174"/>
      <c r="H631" s="158"/>
    </row>
    <row r="632" spans="2:8" x14ac:dyDescent="0.25">
      <c r="B632" s="170"/>
      <c r="C632" s="173"/>
      <c r="D632" s="170"/>
      <c r="E632" s="98"/>
      <c r="F632" s="174"/>
      <c r="H632" s="153"/>
    </row>
    <row r="633" spans="2:8" x14ac:dyDescent="0.25">
      <c r="B633" s="170"/>
      <c r="C633" s="173"/>
      <c r="D633" s="170"/>
      <c r="E633" s="98"/>
      <c r="F633" s="174"/>
      <c r="H633" s="153"/>
    </row>
    <row r="634" spans="2:8" x14ac:dyDescent="0.25">
      <c r="B634" s="170"/>
      <c r="C634" s="173"/>
      <c r="D634" s="170"/>
      <c r="E634" s="98"/>
      <c r="F634" s="174"/>
      <c r="H634" s="158"/>
    </row>
    <row r="635" spans="2:8" x14ac:dyDescent="0.25">
      <c r="B635" s="170"/>
      <c r="C635" s="173"/>
      <c r="D635" s="170"/>
      <c r="E635" s="98"/>
      <c r="F635" s="174"/>
      <c r="H635" s="153"/>
    </row>
    <row r="636" spans="2:8" x14ac:dyDescent="0.25">
      <c r="B636" s="170"/>
      <c r="C636" s="173"/>
      <c r="D636" s="170"/>
      <c r="E636" s="98"/>
      <c r="F636" s="174"/>
      <c r="H636" s="158"/>
    </row>
    <row r="637" spans="2:8" x14ac:dyDescent="0.25">
      <c r="B637" s="170"/>
      <c r="C637" s="173"/>
      <c r="D637" s="170"/>
      <c r="E637" s="98"/>
      <c r="F637" s="174"/>
      <c r="H637" s="158"/>
    </row>
    <row r="638" spans="2:8" x14ac:dyDescent="0.25">
      <c r="B638" s="170"/>
      <c r="C638" s="173"/>
      <c r="D638" s="170"/>
      <c r="E638" s="98"/>
      <c r="F638" s="174"/>
      <c r="H638" s="158"/>
    </row>
    <row r="639" spans="2:8" x14ac:dyDescent="0.25">
      <c r="B639" s="170"/>
      <c r="C639" s="173"/>
      <c r="D639" s="170"/>
      <c r="E639" s="98"/>
      <c r="F639" s="174"/>
      <c r="H639" s="158"/>
    </row>
    <row r="640" spans="2:8" x14ac:dyDescent="0.25">
      <c r="B640" s="170"/>
      <c r="C640" s="173"/>
      <c r="D640" s="170"/>
      <c r="E640" s="98"/>
      <c r="F640" s="174"/>
      <c r="H640" s="153"/>
    </row>
    <row r="641" spans="2:8" x14ac:dyDescent="0.25">
      <c r="B641" s="170"/>
      <c r="C641" s="173"/>
      <c r="D641" s="170"/>
      <c r="E641" s="98"/>
      <c r="F641" s="174"/>
      <c r="H641" s="158"/>
    </row>
    <row r="642" spans="2:8" x14ac:dyDescent="0.25">
      <c r="B642" s="170"/>
      <c r="C642" s="173"/>
      <c r="D642" s="170"/>
      <c r="E642" s="98"/>
      <c r="F642" s="174"/>
      <c r="H642" s="158"/>
    </row>
    <row r="643" spans="2:8" x14ac:dyDescent="0.25">
      <c r="B643" s="170"/>
      <c r="C643" s="173"/>
      <c r="D643" s="170"/>
      <c r="E643" s="98"/>
      <c r="F643" s="174"/>
      <c r="H643" s="158"/>
    </row>
    <row r="644" spans="2:8" x14ac:dyDescent="0.25">
      <c r="B644" s="170"/>
      <c r="C644" s="173"/>
      <c r="D644" s="170"/>
      <c r="E644" s="98"/>
      <c r="F644" s="174"/>
      <c r="H644" s="158"/>
    </row>
    <row r="645" spans="2:8" x14ac:dyDescent="0.25">
      <c r="B645" s="170"/>
      <c r="C645" s="173"/>
      <c r="D645" s="170"/>
      <c r="E645" s="98"/>
      <c r="F645" s="174"/>
      <c r="H645" s="158"/>
    </row>
    <row r="646" spans="2:8" x14ac:dyDescent="0.25">
      <c r="B646" s="170"/>
      <c r="C646" s="173"/>
      <c r="D646" s="170"/>
      <c r="E646" s="98"/>
      <c r="F646" s="174"/>
      <c r="H646" s="158"/>
    </row>
    <row r="647" spans="2:8" x14ac:dyDescent="0.25">
      <c r="B647" s="170"/>
      <c r="C647" s="173"/>
      <c r="D647" s="170"/>
      <c r="E647" s="98"/>
      <c r="F647" s="174"/>
      <c r="H647" s="158"/>
    </row>
    <row r="648" spans="2:8" x14ac:dyDescent="0.25">
      <c r="B648" s="170"/>
      <c r="C648" s="173"/>
      <c r="D648" s="170"/>
      <c r="E648" s="98"/>
      <c r="F648" s="174"/>
      <c r="H648" s="158"/>
    </row>
    <row r="649" spans="2:8" x14ac:dyDescent="0.25">
      <c r="B649" s="170"/>
      <c r="C649" s="173"/>
      <c r="D649" s="170"/>
      <c r="E649" s="98"/>
      <c r="F649" s="174"/>
      <c r="H649" s="158"/>
    </row>
    <row r="650" spans="2:8" x14ac:dyDescent="0.25">
      <c r="B650" s="170"/>
      <c r="C650" s="173"/>
      <c r="D650" s="170"/>
      <c r="E650" s="98"/>
      <c r="F650" s="174"/>
      <c r="H650" s="158"/>
    </row>
    <row r="651" spans="2:8" x14ac:dyDescent="0.25">
      <c r="B651" s="170"/>
      <c r="C651" s="173"/>
      <c r="D651" s="170"/>
      <c r="E651" s="98"/>
      <c r="F651" s="174"/>
      <c r="H651" s="158"/>
    </row>
    <row r="652" spans="2:8" x14ac:dyDescent="0.25">
      <c r="B652" s="170"/>
      <c r="C652" s="173"/>
      <c r="D652" s="170"/>
      <c r="E652" s="98"/>
      <c r="F652" s="174"/>
      <c r="H652" s="158"/>
    </row>
    <row r="653" spans="2:8" x14ac:dyDescent="0.25">
      <c r="B653" s="170"/>
      <c r="C653" s="173"/>
      <c r="D653" s="170"/>
      <c r="E653" s="98"/>
      <c r="F653" s="174"/>
      <c r="H653" s="158"/>
    </row>
    <row r="654" spans="2:8" x14ac:dyDescent="0.25">
      <c r="B654" s="170"/>
      <c r="C654" s="173"/>
      <c r="D654" s="170"/>
      <c r="E654" s="98"/>
      <c r="F654" s="174"/>
      <c r="H654" s="158"/>
    </row>
    <row r="655" spans="2:8" x14ac:dyDescent="0.25">
      <c r="B655" s="170"/>
      <c r="C655" s="173"/>
      <c r="D655" s="170"/>
      <c r="E655" s="98"/>
      <c r="F655" s="174"/>
      <c r="H655" s="158"/>
    </row>
    <row r="656" spans="2:8" x14ac:dyDescent="0.25">
      <c r="B656" s="170"/>
      <c r="C656" s="173"/>
      <c r="D656" s="170"/>
      <c r="E656" s="98"/>
      <c r="F656" s="174"/>
      <c r="H656" s="158"/>
    </row>
    <row r="657" spans="2:8" x14ac:dyDescent="0.25">
      <c r="B657" s="170"/>
      <c r="C657" s="173"/>
      <c r="D657" s="170"/>
      <c r="E657" s="98"/>
      <c r="F657" s="174"/>
      <c r="H657" s="158"/>
    </row>
    <row r="658" spans="2:8" x14ac:dyDescent="0.25">
      <c r="B658" s="170"/>
      <c r="C658" s="173"/>
      <c r="D658" s="170"/>
      <c r="E658" s="98"/>
      <c r="F658" s="174"/>
      <c r="H658" s="158"/>
    </row>
    <row r="659" spans="2:8" x14ac:dyDescent="0.25">
      <c r="B659" s="170"/>
      <c r="C659" s="173"/>
      <c r="D659" s="170"/>
      <c r="E659" s="98"/>
      <c r="F659" s="174"/>
      <c r="H659" s="158"/>
    </row>
    <row r="660" spans="2:8" x14ac:dyDescent="0.25">
      <c r="B660" s="170"/>
      <c r="C660" s="173"/>
      <c r="D660" s="170"/>
      <c r="E660" s="98"/>
      <c r="F660" s="174"/>
      <c r="H660" s="158"/>
    </row>
    <row r="661" spans="2:8" x14ac:dyDescent="0.25">
      <c r="B661" s="170"/>
      <c r="C661" s="173"/>
      <c r="D661" s="170"/>
      <c r="E661" s="98"/>
      <c r="F661" s="174"/>
      <c r="H661" s="158"/>
    </row>
    <row r="662" spans="2:8" x14ac:dyDescent="0.25">
      <c r="B662" s="170"/>
      <c r="C662" s="173"/>
      <c r="D662" s="170"/>
      <c r="E662" s="98"/>
      <c r="F662" s="174"/>
      <c r="H662" s="158"/>
    </row>
    <row r="663" spans="2:8" x14ac:dyDescent="0.25">
      <c r="B663" s="170"/>
      <c r="C663" s="173"/>
      <c r="D663" s="170"/>
      <c r="E663" s="98"/>
      <c r="F663" s="174"/>
      <c r="H663" s="158"/>
    </row>
    <row r="664" spans="2:8" x14ac:dyDescent="0.25">
      <c r="B664" s="170"/>
      <c r="C664" s="173"/>
      <c r="D664" s="170"/>
      <c r="E664" s="98"/>
      <c r="F664" s="174"/>
      <c r="H664" s="158"/>
    </row>
    <row r="665" spans="2:8" x14ac:dyDescent="0.25">
      <c r="B665" s="170"/>
      <c r="C665" s="173"/>
      <c r="D665" s="170"/>
      <c r="E665" s="98"/>
      <c r="F665" s="174"/>
      <c r="H665" s="158"/>
    </row>
    <row r="666" spans="2:8" x14ac:dyDescent="0.25">
      <c r="B666" s="170"/>
      <c r="C666" s="173"/>
      <c r="D666" s="170"/>
      <c r="E666" s="98"/>
      <c r="F666" s="174"/>
      <c r="H666" s="158"/>
    </row>
    <row r="667" spans="2:8" x14ac:dyDescent="0.25">
      <c r="B667" s="170"/>
      <c r="C667" s="173"/>
      <c r="D667" s="170"/>
      <c r="E667" s="98"/>
      <c r="F667" s="174"/>
      <c r="H667" s="158"/>
    </row>
    <row r="668" spans="2:8" x14ac:dyDescent="0.25">
      <c r="B668" s="170"/>
      <c r="C668" s="173"/>
      <c r="D668" s="170"/>
      <c r="E668" s="98"/>
      <c r="F668" s="174"/>
      <c r="H668" s="158"/>
    </row>
    <row r="669" spans="2:8" x14ac:dyDescent="0.25">
      <c r="B669" s="170"/>
      <c r="C669" s="173"/>
      <c r="D669" s="170"/>
      <c r="E669" s="98"/>
      <c r="F669" s="174"/>
      <c r="H669" s="158"/>
    </row>
    <row r="670" spans="2:8" x14ac:dyDescent="0.25">
      <c r="B670" s="170"/>
      <c r="C670" s="173"/>
      <c r="D670" s="170"/>
      <c r="E670" s="98"/>
      <c r="F670" s="174"/>
      <c r="H670" s="158"/>
    </row>
    <row r="671" spans="2:8" x14ac:dyDescent="0.25">
      <c r="B671" s="170"/>
      <c r="C671" s="173"/>
      <c r="D671" s="170"/>
      <c r="E671" s="98"/>
      <c r="F671" s="174"/>
      <c r="H671" s="158"/>
    </row>
    <row r="672" spans="2:8" x14ac:dyDescent="0.25">
      <c r="B672" s="170"/>
      <c r="C672" s="173"/>
      <c r="D672" s="170"/>
      <c r="E672" s="98"/>
      <c r="F672" s="174"/>
      <c r="H672" s="158"/>
    </row>
    <row r="673" spans="2:8" x14ac:dyDescent="0.25">
      <c r="B673" s="170"/>
      <c r="C673" s="173"/>
      <c r="D673" s="170"/>
      <c r="E673" s="98"/>
      <c r="F673" s="174"/>
      <c r="H673" s="158"/>
    </row>
    <row r="674" spans="2:8" x14ac:dyDescent="0.25">
      <c r="B674" s="170"/>
      <c r="C674" s="173"/>
      <c r="D674" s="170"/>
      <c r="E674" s="98"/>
      <c r="F674" s="174"/>
      <c r="H674" s="158"/>
    </row>
    <row r="675" spans="2:8" x14ac:dyDescent="0.25">
      <c r="B675" s="170"/>
      <c r="C675" s="173"/>
      <c r="D675" s="170"/>
      <c r="E675" s="98"/>
      <c r="F675" s="174"/>
      <c r="H675" s="158"/>
    </row>
    <row r="676" spans="2:8" x14ac:dyDescent="0.25">
      <c r="B676" s="170"/>
      <c r="C676" s="173"/>
      <c r="D676" s="170"/>
      <c r="E676" s="98"/>
      <c r="F676" s="174"/>
      <c r="H676" s="158"/>
    </row>
    <row r="677" spans="2:8" x14ac:dyDescent="0.25">
      <c r="B677" s="170"/>
      <c r="C677" s="173"/>
      <c r="D677" s="170"/>
      <c r="E677" s="98"/>
      <c r="F677" s="174"/>
      <c r="H677" s="158"/>
    </row>
    <row r="678" spans="2:8" x14ac:dyDescent="0.25">
      <c r="B678" s="170"/>
      <c r="C678" s="173"/>
      <c r="D678" s="170"/>
      <c r="E678" s="98"/>
      <c r="F678" s="174"/>
      <c r="H678" s="158"/>
    </row>
    <row r="679" spans="2:8" x14ac:dyDescent="0.25">
      <c r="B679" s="170"/>
      <c r="C679" s="173"/>
      <c r="D679" s="170"/>
      <c r="E679" s="98"/>
      <c r="F679" s="174"/>
      <c r="H679" s="158"/>
    </row>
    <row r="680" spans="2:8" x14ac:dyDescent="0.25">
      <c r="B680" s="170"/>
      <c r="C680" s="173"/>
      <c r="D680" s="170"/>
      <c r="E680" s="98"/>
      <c r="F680" s="174"/>
      <c r="H680" s="158"/>
    </row>
    <row r="681" spans="2:8" x14ac:dyDescent="0.25">
      <c r="B681" s="170"/>
      <c r="C681" s="173"/>
      <c r="D681" s="170"/>
      <c r="E681" s="98"/>
      <c r="F681" s="174"/>
      <c r="H681" s="158"/>
    </row>
    <row r="682" spans="2:8" x14ac:dyDescent="0.25">
      <c r="B682" s="170"/>
      <c r="C682" s="173"/>
      <c r="D682" s="170"/>
      <c r="E682" s="98"/>
      <c r="F682" s="174"/>
      <c r="H682" s="158"/>
    </row>
    <row r="683" spans="2:8" x14ac:dyDescent="0.25">
      <c r="B683" s="170"/>
      <c r="C683" s="173"/>
      <c r="D683" s="170"/>
      <c r="E683" s="98"/>
      <c r="F683" s="174"/>
      <c r="H683" s="158"/>
    </row>
    <row r="684" spans="2:8" x14ac:dyDescent="0.25">
      <c r="B684" s="170"/>
      <c r="C684" s="173"/>
      <c r="D684" s="170"/>
      <c r="E684" s="98"/>
      <c r="F684" s="174"/>
      <c r="H684" s="158"/>
    </row>
    <row r="685" spans="2:8" x14ac:dyDescent="0.25">
      <c r="B685" s="170"/>
      <c r="C685" s="173"/>
      <c r="D685" s="170"/>
      <c r="E685" s="98"/>
      <c r="F685" s="174"/>
      <c r="H685" s="158"/>
    </row>
    <row r="686" spans="2:8" x14ac:dyDescent="0.25">
      <c r="B686" s="170"/>
      <c r="C686" s="173"/>
      <c r="D686" s="170"/>
      <c r="E686" s="98"/>
      <c r="F686" s="174"/>
      <c r="H686" s="158"/>
    </row>
    <row r="687" spans="2:8" x14ac:dyDescent="0.25">
      <c r="B687" s="170"/>
      <c r="C687" s="173"/>
      <c r="D687" s="170"/>
      <c r="E687" s="98"/>
      <c r="F687" s="174"/>
      <c r="H687" s="158"/>
    </row>
    <row r="688" spans="2:8" x14ac:dyDescent="0.25">
      <c r="B688" s="170"/>
      <c r="C688" s="173"/>
      <c r="D688" s="170"/>
      <c r="E688" s="98"/>
      <c r="F688" s="174"/>
      <c r="H688" s="158"/>
    </row>
    <row r="689" spans="2:8" x14ac:dyDescent="0.25">
      <c r="B689" s="170"/>
      <c r="C689" s="173"/>
      <c r="D689" s="170"/>
      <c r="E689" s="98"/>
      <c r="F689" s="174"/>
      <c r="H689" s="158"/>
    </row>
    <row r="690" spans="2:8" x14ac:dyDescent="0.25">
      <c r="B690" s="170"/>
      <c r="C690" s="173"/>
      <c r="D690" s="170"/>
      <c r="E690" s="98"/>
      <c r="F690" s="174"/>
      <c r="H690" s="158"/>
    </row>
    <row r="691" spans="2:8" x14ac:dyDescent="0.25">
      <c r="B691" s="170"/>
      <c r="C691" s="173"/>
      <c r="D691" s="170"/>
      <c r="E691" s="98"/>
      <c r="F691" s="174"/>
      <c r="H691" s="158"/>
    </row>
    <row r="692" spans="2:8" x14ac:dyDescent="0.25">
      <c r="B692" s="170"/>
      <c r="C692" s="173"/>
      <c r="D692" s="170"/>
      <c r="E692" s="98"/>
      <c r="F692" s="174"/>
      <c r="H692" s="158"/>
    </row>
    <row r="693" spans="2:8" x14ac:dyDescent="0.25">
      <c r="B693" s="170"/>
      <c r="C693" s="173"/>
      <c r="D693" s="170"/>
      <c r="E693" s="98"/>
      <c r="F693" s="174"/>
      <c r="H693" s="158"/>
    </row>
    <row r="694" spans="2:8" x14ac:dyDescent="0.25">
      <c r="B694" s="170"/>
      <c r="C694" s="173"/>
      <c r="D694" s="170"/>
      <c r="E694" s="98"/>
      <c r="F694" s="174"/>
      <c r="H694" s="158"/>
    </row>
    <row r="695" spans="2:8" x14ac:dyDescent="0.25">
      <c r="B695" s="170"/>
      <c r="C695" s="173"/>
      <c r="D695" s="170"/>
      <c r="E695" s="98"/>
      <c r="F695" s="174"/>
      <c r="H695" s="158"/>
    </row>
    <row r="696" spans="2:8" x14ac:dyDescent="0.25">
      <c r="B696" s="170"/>
      <c r="C696" s="173"/>
      <c r="D696" s="170"/>
      <c r="E696" s="98"/>
      <c r="F696" s="174"/>
      <c r="H696" s="158"/>
    </row>
    <row r="697" spans="2:8" x14ac:dyDescent="0.25">
      <c r="B697" s="170"/>
      <c r="C697" s="173"/>
      <c r="D697" s="170"/>
      <c r="E697" s="98"/>
      <c r="F697" s="174"/>
      <c r="H697" s="158"/>
    </row>
    <row r="698" spans="2:8" x14ac:dyDescent="0.25">
      <c r="B698" s="170"/>
      <c r="C698" s="173"/>
      <c r="D698" s="170"/>
      <c r="E698" s="98"/>
      <c r="F698" s="174"/>
      <c r="H698" s="158"/>
    </row>
    <row r="699" spans="2:8" x14ac:dyDescent="0.25">
      <c r="B699" s="170"/>
      <c r="C699" s="173"/>
      <c r="D699" s="170"/>
      <c r="E699" s="98"/>
      <c r="F699" s="174"/>
      <c r="H699" s="158"/>
    </row>
    <row r="700" spans="2:8" x14ac:dyDescent="0.25">
      <c r="B700" s="170"/>
      <c r="C700" s="173"/>
      <c r="D700" s="170"/>
      <c r="E700" s="98"/>
      <c r="F700" s="174"/>
      <c r="H700" s="158"/>
    </row>
    <row r="701" spans="2:8" x14ac:dyDescent="0.25">
      <c r="B701" s="170"/>
      <c r="C701" s="173"/>
      <c r="D701" s="170"/>
      <c r="E701" s="98"/>
      <c r="F701" s="174"/>
      <c r="H701" s="158"/>
    </row>
    <row r="702" spans="2:8" x14ac:dyDescent="0.25">
      <c r="B702" s="170"/>
      <c r="C702" s="173"/>
      <c r="D702" s="170"/>
      <c r="E702" s="98"/>
      <c r="F702" s="174"/>
      <c r="H702" s="158"/>
    </row>
    <row r="703" spans="2:8" x14ac:dyDescent="0.25">
      <c r="B703" s="170"/>
      <c r="C703" s="173"/>
      <c r="D703" s="170"/>
      <c r="E703" s="98"/>
      <c r="F703" s="174"/>
      <c r="H703" s="158"/>
    </row>
    <row r="704" spans="2:8" x14ac:dyDescent="0.25">
      <c r="B704" s="170"/>
      <c r="C704" s="173"/>
      <c r="D704" s="170"/>
      <c r="E704" s="98"/>
      <c r="F704" s="174"/>
      <c r="H704" s="158"/>
    </row>
    <row r="705" spans="2:8" x14ac:dyDescent="0.25">
      <c r="B705" s="170"/>
      <c r="C705" s="173"/>
      <c r="D705" s="170"/>
      <c r="E705" s="98"/>
      <c r="F705" s="174"/>
      <c r="H705" s="158"/>
    </row>
    <row r="706" spans="2:8" x14ac:dyDescent="0.25">
      <c r="B706" s="170"/>
      <c r="C706" s="173"/>
      <c r="D706" s="170"/>
      <c r="E706" s="98"/>
      <c r="F706" s="174"/>
      <c r="H706" s="158"/>
    </row>
    <row r="707" spans="2:8" x14ac:dyDescent="0.25">
      <c r="B707" s="170"/>
      <c r="C707" s="173"/>
      <c r="D707" s="170"/>
      <c r="E707" s="98"/>
      <c r="F707" s="174"/>
      <c r="H707" s="158"/>
    </row>
    <row r="708" spans="2:8" x14ac:dyDescent="0.25">
      <c r="B708" s="170"/>
      <c r="C708" s="173"/>
      <c r="D708" s="170"/>
      <c r="E708" s="98"/>
      <c r="F708" s="174"/>
      <c r="H708" s="158"/>
    </row>
    <row r="709" spans="2:8" x14ac:dyDescent="0.25">
      <c r="B709" s="170"/>
      <c r="C709" s="173"/>
      <c r="D709" s="170"/>
      <c r="E709" s="98"/>
      <c r="F709" s="174"/>
      <c r="H709" s="158"/>
    </row>
    <row r="710" spans="2:8" x14ac:dyDescent="0.25">
      <c r="B710" s="170"/>
      <c r="C710" s="173"/>
      <c r="D710" s="170"/>
      <c r="E710" s="98"/>
      <c r="F710" s="174"/>
      <c r="H710" s="158"/>
    </row>
    <row r="711" spans="2:8" x14ac:dyDescent="0.25">
      <c r="B711" s="170"/>
      <c r="C711" s="173"/>
      <c r="D711" s="170"/>
      <c r="E711" s="98"/>
      <c r="F711" s="174"/>
      <c r="H711" s="158"/>
    </row>
    <row r="712" spans="2:8" x14ac:dyDescent="0.25">
      <c r="B712" s="170"/>
      <c r="C712" s="173"/>
      <c r="D712" s="170"/>
      <c r="E712" s="98"/>
      <c r="F712" s="174"/>
      <c r="H712" s="158"/>
    </row>
    <row r="713" spans="2:8" x14ac:dyDescent="0.25">
      <c r="B713" s="170"/>
      <c r="C713" s="173"/>
      <c r="D713" s="170"/>
      <c r="E713" s="98"/>
      <c r="F713" s="174"/>
      <c r="H713" s="158"/>
    </row>
    <row r="714" spans="2:8" x14ac:dyDescent="0.25">
      <c r="B714" s="170"/>
      <c r="C714" s="173"/>
      <c r="D714" s="170"/>
      <c r="E714" s="98"/>
      <c r="F714" s="174"/>
      <c r="H714" s="158"/>
    </row>
    <row r="715" spans="2:8" x14ac:dyDescent="0.25">
      <c r="B715" s="170"/>
      <c r="C715" s="173"/>
      <c r="D715" s="170"/>
      <c r="E715" s="98"/>
      <c r="F715" s="174"/>
      <c r="H715" s="158"/>
    </row>
    <row r="716" spans="2:8" x14ac:dyDescent="0.25">
      <c r="B716" s="170"/>
      <c r="C716" s="173"/>
      <c r="D716" s="170"/>
      <c r="E716" s="98"/>
      <c r="F716" s="174"/>
      <c r="H716" s="158"/>
    </row>
    <row r="717" spans="2:8" x14ac:dyDescent="0.25">
      <c r="B717" s="170"/>
      <c r="C717" s="173"/>
      <c r="D717" s="170"/>
      <c r="E717" s="98"/>
      <c r="F717" s="174"/>
      <c r="H717" s="158"/>
    </row>
    <row r="718" spans="2:8" x14ac:dyDescent="0.25">
      <c r="B718" s="170"/>
      <c r="C718" s="173"/>
      <c r="D718" s="170"/>
      <c r="E718" s="98"/>
      <c r="F718" s="174"/>
      <c r="H718" s="158"/>
    </row>
    <row r="719" spans="2:8" x14ac:dyDescent="0.25">
      <c r="B719" s="170"/>
      <c r="C719" s="173"/>
      <c r="D719" s="170"/>
      <c r="E719" s="98"/>
      <c r="F719" s="174"/>
      <c r="H719" s="158"/>
    </row>
    <row r="720" spans="2:8" x14ac:dyDescent="0.25">
      <c r="B720" s="170"/>
      <c r="C720" s="173"/>
      <c r="D720" s="170"/>
      <c r="E720" s="98"/>
      <c r="F720" s="174"/>
      <c r="H720" s="158"/>
    </row>
    <row r="721" spans="2:8" x14ac:dyDescent="0.25">
      <c r="B721" s="170"/>
      <c r="C721" s="173"/>
      <c r="D721" s="170"/>
      <c r="E721" s="98"/>
      <c r="F721" s="174"/>
      <c r="H721" s="158"/>
    </row>
    <row r="722" spans="2:8" x14ac:dyDescent="0.25">
      <c r="B722" s="170"/>
      <c r="C722" s="173"/>
      <c r="D722" s="170"/>
      <c r="E722" s="98"/>
      <c r="F722" s="174"/>
      <c r="H722" s="158"/>
    </row>
    <row r="723" spans="2:8" x14ac:dyDescent="0.25">
      <c r="B723" s="170"/>
      <c r="C723" s="173"/>
      <c r="D723" s="170"/>
      <c r="E723" s="98"/>
      <c r="F723" s="174"/>
      <c r="H723" s="158"/>
    </row>
    <row r="724" spans="2:8" x14ac:dyDescent="0.25">
      <c r="B724" s="170"/>
      <c r="C724" s="173"/>
      <c r="D724" s="170"/>
      <c r="E724" s="98"/>
      <c r="F724" s="174"/>
      <c r="H724" s="158"/>
    </row>
    <row r="725" spans="2:8" x14ac:dyDescent="0.25">
      <c r="B725" s="170"/>
      <c r="C725" s="173"/>
      <c r="D725" s="170"/>
      <c r="E725" s="98"/>
      <c r="F725" s="174"/>
      <c r="H725" s="158"/>
    </row>
    <row r="726" spans="2:8" x14ac:dyDescent="0.25">
      <c r="B726" s="170"/>
      <c r="C726" s="173"/>
      <c r="D726" s="170"/>
      <c r="E726" s="98"/>
      <c r="F726" s="174"/>
      <c r="H726" s="158"/>
    </row>
    <row r="727" spans="2:8" x14ac:dyDescent="0.25">
      <c r="B727" s="170"/>
      <c r="C727" s="173"/>
      <c r="D727" s="170"/>
      <c r="E727" s="98"/>
      <c r="F727" s="174"/>
      <c r="H727" s="158"/>
    </row>
    <row r="728" spans="2:8" x14ac:dyDescent="0.25">
      <c r="B728" s="170"/>
      <c r="C728" s="173"/>
      <c r="D728" s="170"/>
      <c r="E728" s="98"/>
      <c r="F728" s="174"/>
      <c r="H728" s="158"/>
    </row>
    <row r="729" spans="2:8" x14ac:dyDescent="0.25">
      <c r="B729" s="170"/>
      <c r="C729" s="173"/>
      <c r="D729" s="170"/>
      <c r="E729" s="98"/>
      <c r="F729" s="174"/>
      <c r="H729" s="158"/>
    </row>
    <row r="730" spans="2:8" x14ac:dyDescent="0.25">
      <c r="B730" s="170"/>
      <c r="C730" s="173"/>
      <c r="D730" s="170"/>
      <c r="E730" s="98"/>
      <c r="F730" s="174"/>
      <c r="H730" s="158"/>
    </row>
    <row r="731" spans="2:8" x14ac:dyDescent="0.25">
      <c r="B731" s="170"/>
      <c r="C731" s="173"/>
      <c r="D731" s="170"/>
      <c r="E731" s="98"/>
      <c r="F731" s="174"/>
      <c r="H731" s="158"/>
    </row>
    <row r="732" spans="2:8" x14ac:dyDescent="0.25">
      <c r="B732" s="170"/>
      <c r="C732" s="173"/>
      <c r="D732" s="170"/>
      <c r="E732" s="98"/>
      <c r="F732" s="174"/>
      <c r="H732" s="158"/>
    </row>
    <row r="733" spans="2:8" x14ac:dyDescent="0.25">
      <c r="B733" s="170"/>
      <c r="C733" s="173"/>
      <c r="D733" s="170"/>
      <c r="E733" s="98"/>
      <c r="F733" s="174"/>
      <c r="H733" s="158"/>
    </row>
    <row r="734" spans="2:8" x14ac:dyDescent="0.25">
      <c r="B734" s="170"/>
      <c r="C734" s="173"/>
      <c r="D734" s="170"/>
      <c r="E734" s="98"/>
      <c r="F734" s="174"/>
      <c r="H734" s="158"/>
    </row>
    <row r="735" spans="2:8" x14ac:dyDescent="0.25">
      <c r="B735" s="170"/>
      <c r="C735" s="173"/>
      <c r="D735" s="170"/>
      <c r="E735" s="98"/>
      <c r="F735" s="174"/>
      <c r="H735" s="158"/>
    </row>
    <row r="736" spans="2:8" x14ac:dyDescent="0.25">
      <c r="B736" s="170"/>
      <c r="C736" s="173"/>
      <c r="D736" s="170"/>
      <c r="E736" s="98"/>
      <c r="F736" s="174"/>
      <c r="H736" s="158"/>
    </row>
    <row r="737" spans="2:8" x14ac:dyDescent="0.25">
      <c r="B737" s="170"/>
      <c r="C737" s="173"/>
      <c r="D737" s="170"/>
      <c r="E737" s="98"/>
      <c r="F737" s="174"/>
      <c r="H737" s="158"/>
    </row>
    <row r="738" spans="2:8" x14ac:dyDescent="0.25">
      <c r="B738" s="170"/>
      <c r="C738" s="173"/>
      <c r="D738" s="170"/>
      <c r="E738" s="98"/>
      <c r="F738" s="174"/>
      <c r="H738" s="158"/>
    </row>
    <row r="739" spans="2:8" x14ac:dyDescent="0.25">
      <c r="B739" s="170"/>
      <c r="C739" s="173"/>
      <c r="D739" s="170"/>
      <c r="E739" s="98"/>
      <c r="F739" s="174"/>
      <c r="H739" s="158"/>
    </row>
    <row r="740" spans="2:8" x14ac:dyDescent="0.25">
      <c r="B740" s="170"/>
      <c r="C740" s="173"/>
      <c r="D740" s="170"/>
      <c r="E740" s="98"/>
      <c r="F740" s="174"/>
      <c r="H740" s="158"/>
    </row>
    <row r="741" spans="2:8" x14ac:dyDescent="0.25">
      <c r="B741" s="170"/>
      <c r="C741" s="173"/>
      <c r="D741" s="170"/>
      <c r="E741" s="98"/>
      <c r="F741" s="174"/>
      <c r="H741" s="158"/>
    </row>
    <row r="742" spans="2:8" x14ac:dyDescent="0.25">
      <c r="B742" s="170"/>
      <c r="C742" s="173"/>
      <c r="D742" s="170"/>
      <c r="E742" s="98"/>
      <c r="F742" s="174"/>
      <c r="H742" s="158"/>
    </row>
    <row r="743" spans="2:8" ht="17.25" customHeight="1" x14ac:dyDescent="0.25">
      <c r="B743" s="170"/>
      <c r="C743" s="173"/>
      <c r="D743" s="170"/>
      <c r="E743" s="98"/>
      <c r="F743" s="174"/>
      <c r="H743" s="162"/>
    </row>
    <row r="744" spans="2:8" x14ac:dyDescent="0.25">
      <c r="B744" s="170"/>
      <c r="C744" s="173"/>
      <c r="D744" s="170"/>
      <c r="E744" s="98"/>
      <c r="F744" s="174"/>
      <c r="H744" s="158"/>
    </row>
    <row r="745" spans="2:8" x14ac:dyDescent="0.25">
      <c r="B745" s="170"/>
      <c r="C745" s="173"/>
      <c r="D745" s="170"/>
      <c r="E745" s="98"/>
      <c r="F745" s="174"/>
      <c r="H745" s="158"/>
    </row>
    <row r="746" spans="2:8" x14ac:dyDescent="0.25">
      <c r="B746" s="170"/>
      <c r="C746" s="173"/>
      <c r="D746" s="170"/>
      <c r="E746" s="98"/>
      <c r="F746" s="174"/>
      <c r="H746" s="158"/>
    </row>
    <row r="747" spans="2:8" x14ac:dyDescent="0.25">
      <c r="B747" s="170"/>
      <c r="C747" s="173"/>
      <c r="D747" s="170"/>
      <c r="E747" s="98"/>
      <c r="F747" s="174"/>
      <c r="H747" s="162"/>
    </row>
    <row r="748" spans="2:8" ht="13.5" customHeight="1" x14ac:dyDescent="0.25">
      <c r="B748" s="170"/>
      <c r="C748" s="173"/>
      <c r="D748" s="170"/>
      <c r="E748" s="98"/>
      <c r="F748" s="174"/>
      <c r="H748" s="162"/>
    </row>
    <row r="749" spans="2:8" x14ac:dyDescent="0.25">
      <c r="B749" s="170"/>
      <c r="C749" s="173"/>
      <c r="D749" s="170"/>
      <c r="E749" s="98"/>
      <c r="F749" s="174"/>
      <c r="H749" s="158"/>
    </row>
    <row r="750" spans="2:8" x14ac:dyDescent="0.25">
      <c r="B750" s="170"/>
      <c r="C750" s="173"/>
      <c r="D750" s="170"/>
      <c r="E750" s="98"/>
      <c r="F750" s="174"/>
      <c r="H750" s="158"/>
    </row>
    <row r="751" spans="2:8" x14ac:dyDescent="0.25">
      <c r="B751" s="170"/>
      <c r="C751" s="173"/>
      <c r="D751" s="170"/>
      <c r="E751" s="98"/>
      <c r="F751" s="174"/>
      <c r="H751" s="162"/>
    </row>
    <row r="752" spans="2:8" x14ac:dyDescent="0.25">
      <c r="B752" s="170"/>
      <c r="C752" s="173"/>
      <c r="D752" s="170"/>
      <c r="E752" s="98"/>
      <c r="F752" s="174"/>
      <c r="H752" s="162"/>
    </row>
    <row r="753" spans="2:8" x14ac:dyDescent="0.25">
      <c r="B753" s="170"/>
      <c r="C753" s="173"/>
      <c r="D753" s="170"/>
      <c r="E753" s="98"/>
      <c r="F753" s="174"/>
      <c r="H753" s="155"/>
    </row>
    <row r="754" spans="2:8" x14ac:dyDescent="0.25">
      <c r="B754" s="170"/>
      <c r="C754" s="173"/>
      <c r="D754" s="170"/>
      <c r="E754" s="98"/>
      <c r="F754" s="174"/>
      <c r="H754" s="162"/>
    </row>
    <row r="755" spans="2:8" x14ac:dyDescent="0.25">
      <c r="B755" s="170"/>
      <c r="C755" s="173"/>
      <c r="D755" s="170"/>
      <c r="E755" s="98"/>
      <c r="F755" s="174"/>
      <c r="H755" s="158"/>
    </row>
    <row r="756" spans="2:8" x14ac:dyDescent="0.25">
      <c r="B756" s="170"/>
      <c r="C756" s="173"/>
      <c r="D756" s="170"/>
      <c r="E756" s="98"/>
      <c r="F756" s="174"/>
      <c r="H756" s="162"/>
    </row>
    <row r="757" spans="2:8" x14ac:dyDescent="0.25">
      <c r="B757" s="170"/>
      <c r="C757" s="173"/>
      <c r="D757" s="170"/>
      <c r="E757" s="98"/>
      <c r="F757" s="174"/>
      <c r="H757" s="158"/>
    </row>
    <row r="758" spans="2:8" x14ac:dyDescent="0.25">
      <c r="B758" s="170"/>
      <c r="C758" s="173"/>
      <c r="D758" s="170"/>
      <c r="E758" s="98"/>
      <c r="F758" s="174"/>
      <c r="H758" s="158"/>
    </row>
    <row r="759" spans="2:8" x14ac:dyDescent="0.25">
      <c r="B759" s="170"/>
      <c r="C759" s="173"/>
      <c r="D759" s="170"/>
      <c r="E759" s="98"/>
      <c r="F759" s="174"/>
      <c r="H759" s="162"/>
    </row>
    <row r="760" spans="2:8" x14ac:dyDescent="0.25">
      <c r="B760" s="170"/>
      <c r="C760" s="173"/>
      <c r="D760" s="170"/>
      <c r="E760" s="98"/>
      <c r="F760" s="174"/>
      <c r="H760" s="158"/>
    </row>
    <row r="761" spans="2:8" x14ac:dyDescent="0.25">
      <c r="B761" s="170"/>
      <c r="C761" s="173"/>
      <c r="D761" s="170"/>
      <c r="E761" s="98"/>
      <c r="F761" s="174"/>
      <c r="H761" s="158"/>
    </row>
    <row r="762" spans="2:8" x14ac:dyDescent="0.25">
      <c r="B762" s="170"/>
      <c r="C762" s="173"/>
      <c r="D762" s="170"/>
      <c r="E762" s="98"/>
      <c r="F762" s="174"/>
      <c r="H762" s="158"/>
    </row>
    <row r="763" spans="2:8" x14ac:dyDescent="0.25">
      <c r="B763" s="170"/>
      <c r="C763" s="173"/>
      <c r="D763" s="170"/>
      <c r="E763" s="98"/>
      <c r="F763" s="174"/>
      <c r="H763" s="158"/>
    </row>
    <row r="764" spans="2:8" x14ac:dyDescent="0.25">
      <c r="B764" s="170"/>
      <c r="C764" s="173"/>
      <c r="D764" s="170"/>
      <c r="E764" s="98"/>
      <c r="F764" s="174"/>
      <c r="H764" s="162"/>
    </row>
    <row r="765" spans="2:8" x14ac:dyDescent="0.25">
      <c r="B765" s="170"/>
      <c r="C765" s="173"/>
      <c r="D765" s="170"/>
      <c r="E765" s="98"/>
      <c r="F765" s="174"/>
      <c r="H765" s="162"/>
    </row>
    <row r="766" spans="2:8" x14ac:dyDescent="0.25">
      <c r="B766" s="170"/>
      <c r="C766" s="173"/>
      <c r="D766" s="170"/>
      <c r="E766" s="98"/>
      <c r="F766" s="174"/>
      <c r="H766" s="162"/>
    </row>
    <row r="767" spans="2:8" x14ac:dyDescent="0.25">
      <c r="B767" s="170"/>
      <c r="C767" s="173"/>
      <c r="D767" s="170"/>
      <c r="E767" s="98"/>
      <c r="F767" s="174"/>
      <c r="H767" s="158"/>
    </row>
    <row r="768" spans="2:8" x14ac:dyDescent="0.25">
      <c r="B768" s="170"/>
      <c r="C768" s="173"/>
      <c r="D768" s="170"/>
      <c r="E768" s="98"/>
      <c r="F768" s="174"/>
      <c r="H768" s="162"/>
    </row>
    <row r="769" spans="2:8" x14ac:dyDescent="0.25">
      <c r="B769" s="170"/>
      <c r="C769" s="173"/>
      <c r="D769" s="170"/>
      <c r="E769" s="98"/>
      <c r="F769" s="174"/>
      <c r="H769" s="158"/>
    </row>
    <row r="770" spans="2:8" x14ac:dyDescent="0.25">
      <c r="B770" s="170"/>
      <c r="C770" s="173"/>
      <c r="D770" s="170"/>
      <c r="E770" s="98"/>
      <c r="F770" s="174"/>
      <c r="H770" s="162"/>
    </row>
    <row r="771" spans="2:8" x14ac:dyDescent="0.25">
      <c r="B771" s="170"/>
      <c r="C771" s="173"/>
      <c r="D771" s="170"/>
      <c r="E771" s="98"/>
      <c r="F771" s="174"/>
      <c r="H771" s="153"/>
    </row>
    <row r="772" spans="2:8" x14ac:dyDescent="0.25">
      <c r="B772" s="170"/>
      <c r="C772" s="173"/>
      <c r="D772" s="170"/>
      <c r="E772" s="98"/>
      <c r="F772" s="174"/>
      <c r="H772" s="153"/>
    </row>
    <row r="773" spans="2:8" x14ac:dyDescent="0.25">
      <c r="B773" s="170"/>
      <c r="C773" s="173"/>
      <c r="D773" s="170"/>
      <c r="E773" s="98"/>
      <c r="F773" s="174"/>
      <c r="H773" s="158"/>
    </row>
    <row r="774" spans="2:8" x14ac:dyDescent="0.25">
      <c r="B774" s="170"/>
      <c r="C774" s="173"/>
      <c r="D774" s="170"/>
      <c r="E774" s="98"/>
      <c r="F774" s="174"/>
      <c r="H774" s="158"/>
    </row>
    <row r="775" spans="2:8" x14ac:dyDescent="0.25">
      <c r="B775" s="170"/>
      <c r="C775" s="173"/>
      <c r="D775" s="170"/>
      <c r="E775" s="98"/>
      <c r="F775" s="174"/>
      <c r="H775" s="153"/>
    </row>
    <row r="776" spans="2:8" x14ac:dyDescent="0.25">
      <c r="B776" s="170"/>
      <c r="C776" s="173"/>
      <c r="D776" s="170"/>
      <c r="E776" s="98"/>
      <c r="F776" s="174"/>
      <c r="H776" s="153"/>
    </row>
    <row r="777" spans="2:8" x14ac:dyDescent="0.25">
      <c r="B777" s="170"/>
      <c r="C777" s="173"/>
      <c r="D777" s="170"/>
      <c r="E777" s="98"/>
      <c r="F777" s="174"/>
      <c r="H777" s="153"/>
    </row>
    <row r="778" spans="2:8" x14ac:dyDescent="0.25">
      <c r="B778" s="170"/>
      <c r="C778" s="173"/>
      <c r="D778" s="170"/>
      <c r="E778" s="98"/>
      <c r="F778" s="174"/>
      <c r="H778" s="153"/>
    </row>
    <row r="779" spans="2:8" x14ac:dyDescent="0.25">
      <c r="B779" s="170"/>
      <c r="C779" s="173"/>
      <c r="D779" s="170"/>
      <c r="E779" s="98"/>
      <c r="F779" s="174"/>
      <c r="H779" s="153"/>
    </row>
    <row r="780" spans="2:8" x14ac:dyDescent="0.25">
      <c r="B780" s="170"/>
      <c r="C780" s="173"/>
      <c r="D780" s="170"/>
      <c r="E780" s="98"/>
      <c r="F780" s="174"/>
      <c r="H780" s="153"/>
    </row>
    <row r="781" spans="2:8" x14ac:dyDescent="0.25">
      <c r="B781" s="170"/>
      <c r="C781" s="173"/>
      <c r="D781" s="170"/>
      <c r="E781" s="98"/>
      <c r="F781" s="174"/>
      <c r="H781" s="153"/>
    </row>
    <row r="782" spans="2:8" x14ac:dyDescent="0.25">
      <c r="B782" s="170"/>
      <c r="C782" s="173"/>
      <c r="D782" s="170"/>
      <c r="E782" s="98"/>
      <c r="F782" s="174"/>
      <c r="H782" s="153"/>
    </row>
    <row r="783" spans="2:8" x14ac:dyDescent="0.25">
      <c r="B783" s="170"/>
      <c r="C783" s="173"/>
      <c r="D783" s="170"/>
      <c r="E783" s="98"/>
      <c r="F783" s="174"/>
      <c r="H783" s="153"/>
    </row>
    <row r="784" spans="2:8" x14ac:dyDescent="0.25">
      <c r="B784" s="170"/>
      <c r="C784" s="173"/>
      <c r="D784" s="170"/>
      <c r="E784" s="98"/>
      <c r="F784" s="174"/>
      <c r="H784" s="153"/>
    </row>
    <row r="785" spans="2:8" x14ac:dyDescent="0.25">
      <c r="B785" s="170"/>
      <c r="C785" s="173"/>
      <c r="D785" s="170"/>
      <c r="E785" s="98"/>
      <c r="F785" s="174"/>
      <c r="H785" s="153"/>
    </row>
    <row r="786" spans="2:8" x14ac:dyDescent="0.25">
      <c r="B786" s="170"/>
      <c r="C786" s="173"/>
      <c r="D786" s="170"/>
      <c r="E786" s="98"/>
      <c r="F786" s="174"/>
    </row>
    <row r="787" spans="2:8" x14ac:dyDescent="0.25">
      <c r="B787" s="170"/>
      <c r="C787" s="173"/>
      <c r="D787" s="170"/>
      <c r="E787" s="98"/>
      <c r="F787" s="174"/>
    </row>
    <row r="788" spans="2:8" x14ac:dyDescent="0.25">
      <c r="B788" s="170"/>
      <c r="C788" s="173"/>
      <c r="D788" s="170"/>
      <c r="E788" s="98"/>
      <c r="F788" s="174"/>
    </row>
    <row r="789" spans="2:8" x14ac:dyDescent="0.25">
      <c r="B789" s="170"/>
      <c r="C789" s="173"/>
      <c r="D789" s="170"/>
      <c r="E789" s="175"/>
      <c r="F789" s="174"/>
      <c r="H789" s="8"/>
    </row>
    <row r="790" spans="2:8" x14ac:dyDescent="0.25">
      <c r="B790" s="170"/>
      <c r="C790" s="173"/>
      <c r="D790" s="170"/>
      <c r="E790" s="98"/>
      <c r="F790" s="174"/>
    </row>
    <row r="791" spans="2:8" x14ac:dyDescent="0.25">
      <c r="B791" s="170"/>
      <c r="C791" s="173"/>
      <c r="D791" s="170"/>
      <c r="E791" s="98"/>
      <c r="F791" s="174"/>
    </row>
    <row r="792" spans="2:8" x14ac:dyDescent="0.25">
      <c r="B792" s="170"/>
      <c r="C792" s="173"/>
      <c r="D792" s="170"/>
      <c r="E792" s="98"/>
      <c r="F792" s="174"/>
    </row>
    <row r="793" spans="2:8" x14ac:dyDescent="0.25">
      <c r="B793" s="170"/>
      <c r="C793" s="173"/>
      <c r="D793" s="170"/>
      <c r="E793" s="98"/>
      <c r="F793" s="174"/>
    </row>
    <row r="794" spans="2:8" x14ac:dyDescent="0.25">
      <c r="B794" s="170"/>
      <c r="C794" s="173"/>
      <c r="D794" s="170"/>
      <c r="E794" s="98"/>
      <c r="F794" s="174"/>
    </row>
    <row r="795" spans="2:8" x14ac:dyDescent="0.25">
      <c r="B795" s="170"/>
      <c r="C795" s="173"/>
      <c r="D795" s="170"/>
      <c r="E795" s="98"/>
      <c r="F795" s="174"/>
    </row>
    <row r="796" spans="2:8" x14ac:dyDescent="0.25">
      <c r="B796" s="170"/>
      <c r="C796" s="173"/>
      <c r="D796" s="170"/>
      <c r="E796" s="98"/>
      <c r="F796" s="174"/>
    </row>
    <row r="797" spans="2:8" x14ac:dyDescent="0.25">
      <c r="B797" s="170"/>
      <c r="C797" s="173"/>
      <c r="D797" s="170"/>
      <c r="E797" s="98"/>
      <c r="F797" s="174"/>
    </row>
    <row r="798" spans="2:8" x14ac:dyDescent="0.25">
      <c r="B798" s="170"/>
      <c r="C798" s="173"/>
      <c r="D798" s="170"/>
      <c r="E798" s="98"/>
      <c r="F798" s="174"/>
    </row>
    <row r="799" spans="2:8" x14ac:dyDescent="0.25">
      <c r="B799" s="170"/>
      <c r="C799" s="173"/>
      <c r="D799" s="170"/>
      <c r="E799" s="98"/>
      <c r="F799" s="174"/>
      <c r="H799" s="158"/>
    </row>
    <row r="800" spans="2:8" x14ac:dyDescent="0.25">
      <c r="B800" s="170"/>
      <c r="C800" s="173"/>
      <c r="D800" s="170"/>
      <c r="E800" s="98"/>
      <c r="F800" s="174"/>
    </row>
    <row r="801" spans="2:8" x14ac:dyDescent="0.25">
      <c r="B801" s="170"/>
      <c r="C801" s="173"/>
      <c r="D801" s="170"/>
      <c r="E801" s="98"/>
      <c r="F801" s="174"/>
    </row>
    <row r="802" spans="2:8" x14ac:dyDescent="0.25">
      <c r="B802" s="170"/>
      <c r="C802" s="173"/>
      <c r="D802" s="170"/>
      <c r="E802" s="98"/>
      <c r="F802" s="174"/>
    </row>
    <row r="803" spans="2:8" x14ac:dyDescent="0.25">
      <c r="B803" s="170"/>
      <c r="C803" s="173"/>
      <c r="D803" s="170"/>
      <c r="E803" s="98"/>
      <c r="F803" s="174"/>
    </row>
    <row r="804" spans="2:8" x14ac:dyDescent="0.25">
      <c r="B804" s="170"/>
      <c r="C804" s="173"/>
      <c r="D804" s="170"/>
      <c r="E804" s="98"/>
      <c r="F804" s="174"/>
    </row>
    <row r="805" spans="2:8" x14ac:dyDescent="0.25">
      <c r="B805" s="170"/>
      <c r="C805" s="173"/>
      <c r="D805" s="170"/>
      <c r="E805" s="98"/>
      <c r="F805" s="174"/>
      <c r="H805" s="158"/>
    </row>
    <row r="806" spans="2:8" x14ac:dyDescent="0.25">
      <c r="B806" s="170"/>
      <c r="C806" s="173"/>
      <c r="D806" s="170"/>
      <c r="E806" s="98"/>
      <c r="F806" s="174"/>
    </row>
    <row r="807" spans="2:8" x14ac:dyDescent="0.25">
      <c r="B807" s="170"/>
      <c r="C807" s="173"/>
      <c r="D807" s="170"/>
      <c r="E807" s="98"/>
      <c r="F807" s="174"/>
      <c r="H807" s="158"/>
    </row>
    <row r="808" spans="2:8" x14ac:dyDescent="0.25">
      <c r="B808" s="170"/>
      <c r="C808" s="173"/>
      <c r="D808" s="170"/>
      <c r="E808" s="98"/>
      <c r="F808" s="174"/>
    </row>
    <row r="809" spans="2:8" x14ac:dyDescent="0.25">
      <c r="B809" s="170"/>
      <c r="C809" s="173"/>
      <c r="D809" s="170"/>
      <c r="E809" s="98"/>
      <c r="F809" s="174"/>
    </row>
    <row r="810" spans="2:8" x14ac:dyDescent="0.25">
      <c r="B810" s="170"/>
      <c r="C810" s="173"/>
      <c r="D810" s="170"/>
      <c r="E810" s="98"/>
      <c r="F810" s="174"/>
    </row>
    <row r="811" spans="2:8" x14ac:dyDescent="0.25">
      <c r="B811" s="170"/>
      <c r="C811" s="173"/>
      <c r="D811" s="170"/>
      <c r="E811" s="98"/>
      <c r="F811" s="174"/>
    </row>
    <row r="812" spans="2:8" x14ac:dyDescent="0.25">
      <c r="B812" s="170"/>
      <c r="C812" s="173"/>
      <c r="D812" s="170"/>
      <c r="E812" s="98"/>
      <c r="F812" s="174"/>
    </row>
    <row r="813" spans="2:8" x14ac:dyDescent="0.25">
      <c r="B813" s="170"/>
      <c r="C813" s="173"/>
      <c r="D813" s="170"/>
      <c r="E813" s="98"/>
      <c r="F813" s="174"/>
    </row>
    <row r="814" spans="2:8" x14ac:dyDescent="0.25">
      <c r="B814" s="170"/>
      <c r="C814" s="173"/>
      <c r="D814" s="170"/>
      <c r="E814" s="98"/>
      <c r="F814" s="174"/>
    </row>
    <row r="815" spans="2:8" x14ac:dyDescent="0.25">
      <c r="B815" s="170"/>
      <c r="C815" s="173"/>
      <c r="D815" s="170"/>
      <c r="E815" s="98"/>
      <c r="F815" s="174"/>
    </row>
    <row r="816" spans="2:8" x14ac:dyDescent="0.25">
      <c r="B816" s="170"/>
      <c r="C816" s="173"/>
      <c r="D816" s="170"/>
      <c r="E816" s="98"/>
      <c r="F816" s="174"/>
    </row>
    <row r="817" spans="2:8" x14ac:dyDescent="0.25">
      <c r="B817" s="170"/>
      <c r="C817" s="173"/>
      <c r="D817" s="170"/>
      <c r="E817" s="98"/>
      <c r="F817" s="174"/>
    </row>
    <row r="818" spans="2:8" x14ac:dyDescent="0.25">
      <c r="B818" s="170"/>
      <c r="C818" s="173"/>
      <c r="D818" s="170"/>
      <c r="E818" s="98"/>
      <c r="F818" s="174"/>
    </row>
    <row r="819" spans="2:8" x14ac:dyDescent="0.25">
      <c r="B819" s="170"/>
      <c r="C819" s="173"/>
      <c r="D819" s="170"/>
      <c r="E819" s="98"/>
      <c r="F819" s="174"/>
    </row>
    <row r="820" spans="2:8" x14ac:dyDescent="0.25">
      <c r="B820" s="170"/>
      <c r="C820" s="173"/>
      <c r="D820" s="170"/>
      <c r="E820" s="98"/>
      <c r="F820" s="174"/>
      <c r="H820" s="158"/>
    </row>
    <row r="821" spans="2:8" x14ac:dyDescent="0.25">
      <c r="B821" s="170"/>
      <c r="C821" s="173"/>
      <c r="D821" s="170"/>
      <c r="E821" s="98"/>
      <c r="F821" s="174"/>
      <c r="H821" s="158"/>
    </row>
    <row r="822" spans="2:8" x14ac:dyDescent="0.25">
      <c r="B822" s="170"/>
      <c r="C822" s="173"/>
      <c r="D822" s="170"/>
      <c r="E822" s="98"/>
      <c r="F822" s="174"/>
    </row>
    <row r="823" spans="2:8" x14ac:dyDescent="0.25">
      <c r="B823" s="170"/>
      <c r="C823" s="173"/>
      <c r="D823" s="170"/>
      <c r="E823" s="98"/>
      <c r="F823" s="174"/>
    </row>
    <row r="824" spans="2:8" x14ac:dyDescent="0.25">
      <c r="B824" s="170"/>
      <c r="C824" s="173"/>
      <c r="D824" s="170"/>
      <c r="E824" s="98"/>
      <c r="F824" s="174"/>
    </row>
    <row r="825" spans="2:8" x14ac:dyDescent="0.25">
      <c r="B825" s="170"/>
      <c r="C825" s="173"/>
      <c r="D825" s="170"/>
      <c r="E825" s="98"/>
      <c r="F825" s="174"/>
    </row>
    <row r="826" spans="2:8" x14ac:dyDescent="0.25">
      <c r="B826" s="170"/>
      <c r="C826" s="173"/>
      <c r="D826" s="170"/>
      <c r="E826" s="98"/>
      <c r="F826" s="174"/>
    </row>
    <row r="827" spans="2:8" x14ac:dyDescent="0.25">
      <c r="B827" s="170"/>
      <c r="C827" s="173"/>
      <c r="D827" s="170"/>
      <c r="E827" s="98"/>
      <c r="F827" s="174"/>
      <c r="H827" s="158"/>
    </row>
    <row r="828" spans="2:8" x14ac:dyDescent="0.25">
      <c r="B828" s="170"/>
      <c r="C828" s="173"/>
      <c r="D828" s="170"/>
      <c r="E828" s="98"/>
      <c r="F828" s="174"/>
      <c r="H828" s="158"/>
    </row>
    <row r="829" spans="2:8" x14ac:dyDescent="0.25">
      <c r="B829" s="170"/>
      <c r="C829" s="173"/>
      <c r="D829" s="170"/>
      <c r="E829" s="98"/>
      <c r="F829" s="174"/>
      <c r="H829" s="158"/>
    </row>
    <row r="830" spans="2:8" x14ac:dyDescent="0.25">
      <c r="B830" s="170"/>
      <c r="C830" s="173"/>
      <c r="D830" s="170"/>
      <c r="E830" s="98"/>
      <c r="F830" s="174"/>
      <c r="H830" s="158"/>
    </row>
    <row r="831" spans="2:8" x14ac:dyDescent="0.25">
      <c r="B831" s="170"/>
      <c r="C831" s="173"/>
      <c r="D831" s="170"/>
      <c r="E831" s="98"/>
      <c r="F831" s="174"/>
      <c r="H831" s="158"/>
    </row>
    <row r="832" spans="2:8" x14ac:dyDescent="0.25">
      <c r="B832" s="170"/>
      <c r="C832" s="173"/>
      <c r="D832" s="170"/>
      <c r="E832" s="98"/>
      <c r="F832" s="174"/>
      <c r="H832" s="158"/>
    </row>
    <row r="833" spans="2:8" x14ac:dyDescent="0.25">
      <c r="B833" s="170"/>
      <c r="C833" s="173"/>
      <c r="D833" s="170"/>
      <c r="E833" s="98"/>
      <c r="F833" s="174"/>
    </row>
    <row r="834" spans="2:8" x14ac:dyDescent="0.25">
      <c r="B834" s="170"/>
      <c r="C834" s="173"/>
      <c r="D834" s="170"/>
      <c r="E834" s="98"/>
      <c r="F834" s="174"/>
      <c r="H834" s="158"/>
    </row>
    <row r="835" spans="2:8" x14ac:dyDescent="0.25">
      <c r="B835" s="170"/>
      <c r="C835" s="173"/>
      <c r="D835" s="170"/>
      <c r="E835" s="98"/>
      <c r="F835" s="174"/>
      <c r="H835" s="158"/>
    </row>
    <row r="836" spans="2:8" x14ac:dyDescent="0.25">
      <c r="B836" s="170"/>
      <c r="C836" s="173"/>
      <c r="D836" s="170"/>
      <c r="E836" s="98"/>
      <c r="F836" s="174"/>
      <c r="H836" s="158"/>
    </row>
    <row r="837" spans="2:8" x14ac:dyDescent="0.25">
      <c r="B837" s="170"/>
      <c r="C837" s="173"/>
      <c r="D837" s="170"/>
      <c r="E837" s="98"/>
      <c r="F837" s="174"/>
      <c r="H837" s="158"/>
    </row>
    <row r="838" spans="2:8" x14ac:dyDescent="0.25">
      <c r="B838" s="170"/>
      <c r="C838" s="173"/>
      <c r="D838" s="170"/>
      <c r="E838" s="98"/>
      <c r="F838" s="174"/>
      <c r="H838" s="158"/>
    </row>
    <row r="839" spans="2:8" x14ac:dyDescent="0.25">
      <c r="B839" s="170"/>
      <c r="C839" s="173"/>
      <c r="D839" s="170"/>
      <c r="E839" s="98"/>
      <c r="F839" s="174"/>
      <c r="H839" s="158"/>
    </row>
    <row r="840" spans="2:8" x14ac:dyDescent="0.25">
      <c r="B840" s="170"/>
      <c r="C840" s="173"/>
      <c r="D840" s="170"/>
      <c r="E840" s="98"/>
      <c r="F840" s="174"/>
      <c r="H840" s="158"/>
    </row>
    <row r="841" spans="2:8" x14ac:dyDescent="0.25">
      <c r="B841" s="170"/>
      <c r="C841" s="173"/>
      <c r="D841" s="170"/>
      <c r="E841" s="98"/>
      <c r="F841" s="174"/>
    </row>
    <row r="842" spans="2:8" x14ac:dyDescent="0.25">
      <c r="B842" s="170"/>
      <c r="C842" s="173"/>
      <c r="D842" s="170"/>
      <c r="E842" s="98"/>
      <c r="F842" s="174"/>
    </row>
    <row r="843" spans="2:8" x14ac:dyDescent="0.25">
      <c r="B843" s="170"/>
      <c r="C843" s="173"/>
      <c r="D843" s="170"/>
      <c r="E843" s="98"/>
      <c r="F843" s="174"/>
    </row>
    <row r="844" spans="2:8" x14ac:dyDescent="0.25">
      <c r="B844" s="170"/>
      <c r="C844" s="173"/>
      <c r="D844" s="175"/>
      <c r="E844" s="98"/>
      <c r="F844" s="174"/>
    </row>
    <row r="845" spans="2:8" x14ac:dyDescent="0.25">
      <c r="B845" s="170"/>
      <c r="C845" s="173"/>
      <c r="D845" s="170"/>
      <c r="E845" s="98"/>
      <c r="F845" s="174"/>
    </row>
    <row r="846" spans="2:8" x14ac:dyDescent="0.25">
      <c r="B846" s="170"/>
      <c r="C846" s="173"/>
      <c r="D846" s="170"/>
      <c r="E846" s="98"/>
      <c r="F846" s="174"/>
      <c r="G846" s="8"/>
      <c r="H846" s="158"/>
    </row>
    <row r="847" spans="2:8" x14ac:dyDescent="0.25">
      <c r="B847" s="170"/>
      <c r="C847" s="173"/>
      <c r="D847" s="170"/>
      <c r="E847" s="98"/>
      <c r="F847" s="174"/>
      <c r="G847" s="8"/>
      <c r="H847" s="158"/>
    </row>
    <row r="848" spans="2:8" x14ac:dyDescent="0.25">
      <c r="B848" s="170"/>
      <c r="C848" s="173"/>
      <c r="D848" s="170"/>
      <c r="E848" s="98"/>
      <c r="F848" s="174"/>
      <c r="H848" s="158"/>
    </row>
    <row r="849" spans="2:8" x14ac:dyDescent="0.25">
      <c r="B849" s="170"/>
      <c r="C849" s="173"/>
      <c r="D849" s="170"/>
      <c r="E849" s="98"/>
      <c r="F849" s="174"/>
      <c r="H849" s="158"/>
    </row>
    <row r="850" spans="2:8" x14ac:dyDescent="0.25">
      <c r="B850" s="170"/>
      <c r="C850" s="173"/>
      <c r="D850" s="170"/>
      <c r="E850" s="98"/>
      <c r="F850" s="174"/>
      <c r="H850" s="158"/>
    </row>
    <row r="851" spans="2:8" x14ac:dyDescent="0.25">
      <c r="B851" s="170"/>
      <c r="C851" s="173"/>
      <c r="D851" s="170"/>
      <c r="E851" s="98"/>
      <c r="F851" s="174"/>
      <c r="H851" s="158"/>
    </row>
    <row r="852" spans="2:8" x14ac:dyDescent="0.25">
      <c r="B852" s="170"/>
      <c r="C852" s="173"/>
      <c r="D852" s="170"/>
      <c r="E852" s="98"/>
      <c r="F852" s="174"/>
      <c r="H852" s="158"/>
    </row>
    <row r="853" spans="2:8" x14ac:dyDescent="0.25">
      <c r="B853" s="170"/>
      <c r="C853" s="173"/>
      <c r="D853" s="170"/>
      <c r="E853" s="98"/>
      <c r="F853" s="174"/>
      <c r="H853" s="158"/>
    </row>
    <row r="854" spans="2:8" x14ac:dyDescent="0.25">
      <c r="B854" s="170"/>
      <c r="C854" s="173"/>
      <c r="D854" s="170"/>
      <c r="E854" s="98"/>
      <c r="F854" s="174"/>
      <c r="H854" s="158"/>
    </row>
    <row r="855" spans="2:8" x14ac:dyDescent="0.25">
      <c r="B855" s="170"/>
      <c r="C855" s="173"/>
      <c r="D855" s="170"/>
      <c r="E855" s="98"/>
      <c r="F855" s="174"/>
      <c r="H855" s="158"/>
    </row>
    <row r="856" spans="2:8" x14ac:dyDescent="0.25">
      <c r="B856" s="170"/>
      <c r="C856" s="173"/>
      <c r="D856" s="170"/>
      <c r="E856" s="98"/>
      <c r="F856" s="174"/>
      <c r="H856" s="158"/>
    </row>
    <row r="857" spans="2:8" x14ac:dyDescent="0.25">
      <c r="B857" s="170"/>
      <c r="C857" s="173"/>
      <c r="D857" s="170"/>
      <c r="E857" s="98"/>
      <c r="F857" s="174"/>
      <c r="H857" s="158"/>
    </row>
    <row r="858" spans="2:8" x14ac:dyDescent="0.25">
      <c r="B858" s="170"/>
      <c r="C858" s="173"/>
      <c r="D858" s="170"/>
      <c r="E858" s="98"/>
      <c r="F858" s="174"/>
      <c r="H858" s="158"/>
    </row>
    <row r="859" spans="2:8" x14ac:dyDescent="0.25">
      <c r="B859" s="170"/>
      <c r="C859" s="173"/>
      <c r="D859" s="170"/>
      <c r="E859" s="98"/>
      <c r="F859" s="174"/>
      <c r="H859" s="158"/>
    </row>
    <row r="860" spans="2:8" x14ac:dyDescent="0.25">
      <c r="B860" s="170"/>
      <c r="C860" s="173"/>
      <c r="D860" s="170"/>
      <c r="E860" s="98"/>
      <c r="F860" s="174"/>
      <c r="H860" s="158"/>
    </row>
    <row r="861" spans="2:8" x14ac:dyDescent="0.25">
      <c r="B861" s="170"/>
      <c r="C861" s="173"/>
      <c r="D861" s="170"/>
      <c r="E861" s="98"/>
      <c r="F861" s="174"/>
    </row>
    <row r="862" spans="2:8" x14ac:dyDescent="0.25">
      <c r="B862" s="170"/>
      <c r="C862" s="173"/>
      <c r="D862" s="170"/>
      <c r="E862" s="98"/>
      <c r="F862" s="174"/>
    </row>
    <row r="863" spans="2:8" x14ac:dyDescent="0.25">
      <c r="B863" s="170"/>
      <c r="C863" s="173"/>
      <c r="D863" s="170"/>
      <c r="E863" s="98"/>
      <c r="F863" s="174"/>
      <c r="H863" s="158"/>
    </row>
    <row r="864" spans="2:8" x14ac:dyDescent="0.25">
      <c r="B864" s="170"/>
      <c r="C864" s="173"/>
      <c r="D864" s="170"/>
      <c r="E864" s="98"/>
      <c r="F864" s="174"/>
      <c r="H864" s="158"/>
    </row>
    <row r="865" spans="2:8" x14ac:dyDescent="0.25">
      <c r="B865" s="170"/>
      <c r="C865" s="173"/>
      <c r="D865" s="170"/>
      <c r="E865" s="98"/>
      <c r="F865" s="174"/>
      <c r="H865" s="158"/>
    </row>
    <row r="866" spans="2:8" x14ac:dyDescent="0.25">
      <c r="B866" s="170"/>
      <c r="C866" s="173"/>
      <c r="D866" s="170"/>
      <c r="E866" s="98"/>
      <c r="F866" s="174"/>
      <c r="H866" s="158"/>
    </row>
    <row r="867" spans="2:8" x14ac:dyDescent="0.25">
      <c r="B867" s="170"/>
      <c r="C867" s="173"/>
      <c r="D867" s="170"/>
      <c r="E867" s="98"/>
      <c r="F867" s="174"/>
      <c r="H867" s="158"/>
    </row>
    <row r="868" spans="2:8" x14ac:dyDescent="0.25">
      <c r="B868" s="170"/>
      <c r="C868" s="173"/>
      <c r="D868" s="170"/>
      <c r="E868" s="98"/>
      <c r="F868" s="174"/>
      <c r="H868" s="158"/>
    </row>
    <row r="869" spans="2:8" x14ac:dyDescent="0.25">
      <c r="B869" s="170"/>
      <c r="C869" s="173"/>
      <c r="D869" s="170"/>
      <c r="E869" s="98"/>
      <c r="F869" s="174"/>
      <c r="H869" s="158"/>
    </row>
    <row r="870" spans="2:8" x14ac:dyDescent="0.25">
      <c r="B870" s="170"/>
      <c r="C870" s="173"/>
      <c r="D870" s="170"/>
      <c r="E870" s="98"/>
      <c r="F870" s="174"/>
      <c r="H870" s="15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2620E-7D20-4566-8A64-69BE5443B51F}">
  <sheetPr>
    <tabColor theme="9" tint="-0.249977111117893"/>
  </sheetPr>
  <dimension ref="B6:N103"/>
  <sheetViews>
    <sheetView showGridLines="0" topLeftCell="A7" workbookViewId="0">
      <selection activeCell="C21" sqref="C21"/>
    </sheetView>
  </sheetViews>
  <sheetFormatPr baseColWidth="10" defaultRowHeight="15" x14ac:dyDescent="0.25"/>
  <cols>
    <col min="1" max="1" width="3.140625" customWidth="1"/>
    <col min="2" max="2" width="14.5703125" customWidth="1"/>
    <col min="3" max="3" width="19.85546875" customWidth="1"/>
    <col min="4" max="4" width="14.42578125" customWidth="1"/>
    <col min="5" max="5" width="12.42578125" bestFit="1" customWidth="1"/>
    <col min="6" max="7" width="10.42578125" bestFit="1" customWidth="1"/>
    <col min="8" max="11" width="11.42578125" bestFit="1" customWidth="1"/>
    <col min="12" max="13" width="12.42578125" bestFit="1" customWidth="1"/>
    <col min="14" max="14" width="14" bestFit="1" customWidth="1"/>
  </cols>
  <sheetData>
    <row r="6" spans="2:14" ht="25.5" x14ac:dyDescent="0.35">
      <c r="C6" s="1" t="s">
        <v>438</v>
      </c>
    </row>
    <row r="7" spans="2:14" ht="25.5" x14ac:dyDescent="0.35">
      <c r="B7" s="170"/>
      <c r="C7" s="1" t="s">
        <v>439</v>
      </c>
      <c r="D7" s="170"/>
      <c r="E7" s="98"/>
      <c r="F7" s="174"/>
      <c r="H7" s="158"/>
    </row>
    <row r="8" spans="2:14" ht="17.25" customHeight="1" x14ac:dyDescent="0.25">
      <c r="B8" s="170"/>
      <c r="C8" s="173"/>
      <c r="D8" s="170"/>
      <c r="E8" s="98"/>
      <c r="F8" s="174"/>
      <c r="H8" s="162"/>
    </row>
    <row r="9" spans="2:14" x14ac:dyDescent="0.25">
      <c r="B9" s="170"/>
      <c r="C9" s="173"/>
      <c r="D9" s="170"/>
      <c r="E9" s="98"/>
      <c r="F9" s="174"/>
      <c r="H9" s="158"/>
    </row>
    <row r="10" spans="2:14" x14ac:dyDescent="0.25">
      <c r="B10" s="170"/>
      <c r="C10" s="183" t="s">
        <v>435</v>
      </c>
      <c r="D10" s="182">
        <v>358</v>
      </c>
      <c r="E10" s="182">
        <v>6126</v>
      </c>
      <c r="F10" s="182">
        <v>518</v>
      </c>
      <c r="G10" s="182">
        <v>548</v>
      </c>
      <c r="H10" s="182">
        <v>548</v>
      </c>
      <c r="I10" s="182">
        <v>218</v>
      </c>
      <c r="J10" s="182">
        <v>157</v>
      </c>
      <c r="K10" s="182">
        <v>18</v>
      </c>
      <c r="L10" s="182">
        <v>781</v>
      </c>
      <c r="M10" s="182">
        <v>8741</v>
      </c>
      <c r="N10" s="182">
        <v>852</v>
      </c>
    </row>
    <row r="11" spans="2:14" x14ac:dyDescent="0.25">
      <c r="B11" s="170"/>
      <c r="C11" s="183" t="s">
        <v>436</v>
      </c>
      <c r="D11" s="182">
        <v>158</v>
      </c>
      <c r="E11" s="182">
        <v>158</v>
      </c>
      <c r="F11" s="182">
        <v>158</v>
      </c>
      <c r="G11" s="182">
        <v>158</v>
      </c>
      <c r="H11" s="182">
        <v>158</v>
      </c>
      <c r="I11" s="182">
        <v>158</v>
      </c>
      <c r="J11" s="182">
        <v>158</v>
      </c>
      <c r="K11" s="182">
        <v>158</v>
      </c>
      <c r="L11" s="182">
        <v>158</v>
      </c>
      <c r="M11" s="182">
        <v>158</v>
      </c>
      <c r="N11" s="182">
        <v>158</v>
      </c>
    </row>
    <row r="12" spans="2:14" x14ac:dyDescent="0.25">
      <c r="B12" s="170"/>
      <c r="C12" s="183" t="s">
        <v>437</v>
      </c>
      <c r="D12" s="184">
        <f>D11*0.6/100</f>
        <v>0.94799999999999995</v>
      </c>
      <c r="E12" s="184">
        <f t="shared" ref="E12:N12" si="0">E11*0.6/100</f>
        <v>0.94799999999999995</v>
      </c>
      <c r="F12" s="184">
        <f t="shared" si="0"/>
        <v>0.94799999999999995</v>
      </c>
      <c r="G12" s="184">
        <f t="shared" si="0"/>
        <v>0.94799999999999995</v>
      </c>
      <c r="H12" s="184">
        <f t="shared" si="0"/>
        <v>0.94799999999999995</v>
      </c>
      <c r="I12" s="184">
        <f t="shared" si="0"/>
        <v>0.94799999999999995</v>
      </c>
      <c r="J12" s="184">
        <f t="shared" si="0"/>
        <v>0.94799999999999995</v>
      </c>
      <c r="K12" s="184">
        <f t="shared" si="0"/>
        <v>0.94799999999999995</v>
      </c>
      <c r="L12" s="184">
        <f t="shared" si="0"/>
        <v>0.94799999999999995</v>
      </c>
      <c r="M12" s="184">
        <f t="shared" si="0"/>
        <v>0.94799999999999995</v>
      </c>
      <c r="N12" s="184">
        <f t="shared" si="0"/>
        <v>0.94799999999999995</v>
      </c>
    </row>
    <row r="13" spans="2:14" ht="13.5" customHeight="1" x14ac:dyDescent="0.25">
      <c r="B13" s="170"/>
      <c r="C13" s="173"/>
      <c r="D13" s="170"/>
      <c r="E13" s="98"/>
      <c r="F13" s="174"/>
      <c r="H13" s="162"/>
    </row>
    <row r="14" spans="2:14" x14ac:dyDescent="0.25">
      <c r="B14" s="170"/>
      <c r="C14" s="173"/>
      <c r="D14" s="170"/>
      <c r="E14" s="98"/>
      <c r="F14" s="174"/>
      <c r="H14" s="153"/>
    </row>
    <row r="15" spans="2:14" x14ac:dyDescent="0.25">
      <c r="B15" s="170"/>
      <c r="C15" s="173"/>
      <c r="D15" s="170"/>
      <c r="E15" s="98"/>
      <c r="F15" s="174"/>
      <c r="H15" s="153"/>
    </row>
    <row r="16" spans="2:14" x14ac:dyDescent="0.25">
      <c r="B16" s="170"/>
      <c r="C16" s="173"/>
      <c r="D16" s="170"/>
      <c r="E16" s="98"/>
      <c r="F16" s="174"/>
      <c r="H16" s="153"/>
    </row>
    <row r="17" spans="2:8" x14ac:dyDescent="0.25">
      <c r="B17" s="170"/>
      <c r="C17" s="173"/>
      <c r="D17" s="170"/>
      <c r="E17" s="98"/>
      <c r="F17" s="174"/>
      <c r="H17" s="153"/>
    </row>
    <row r="18" spans="2:8" x14ac:dyDescent="0.25">
      <c r="B18" s="170"/>
      <c r="C18" s="173"/>
      <c r="D18" s="170"/>
      <c r="E18" s="98"/>
      <c r="F18" s="174"/>
      <c r="H18" s="153"/>
    </row>
    <row r="19" spans="2:8" x14ac:dyDescent="0.25">
      <c r="B19" s="170"/>
      <c r="C19" s="173"/>
      <c r="D19" s="170"/>
      <c r="E19" s="98"/>
      <c r="F19" s="174"/>
    </row>
    <row r="20" spans="2:8" x14ac:dyDescent="0.25">
      <c r="B20" s="170"/>
      <c r="C20" s="173"/>
      <c r="D20" s="170"/>
      <c r="E20" s="98"/>
      <c r="F20" s="174"/>
    </row>
    <row r="21" spans="2:8" x14ac:dyDescent="0.25">
      <c r="B21" s="170"/>
      <c r="C21" s="173"/>
      <c r="D21" s="170"/>
      <c r="E21" s="98"/>
      <c r="F21" s="174"/>
    </row>
    <row r="22" spans="2:8" x14ac:dyDescent="0.25">
      <c r="B22" s="170"/>
      <c r="C22" s="173"/>
      <c r="D22" s="170"/>
      <c r="E22" s="175"/>
      <c r="F22" s="174"/>
      <c r="H22" s="8"/>
    </row>
    <row r="23" spans="2:8" x14ac:dyDescent="0.25">
      <c r="B23" s="170"/>
      <c r="C23" s="173"/>
      <c r="D23" s="170"/>
      <c r="E23" s="98"/>
      <c r="F23" s="174"/>
    </row>
    <row r="24" spans="2:8" x14ac:dyDescent="0.25">
      <c r="B24" s="170"/>
      <c r="C24" s="173"/>
      <c r="D24" s="170"/>
      <c r="E24" s="98"/>
      <c r="F24" s="174"/>
    </row>
    <row r="25" spans="2:8" x14ac:dyDescent="0.25">
      <c r="B25" s="170"/>
      <c r="C25" s="173"/>
      <c r="D25" s="170"/>
      <c r="E25" s="98"/>
      <c r="F25" s="174"/>
    </row>
    <row r="26" spans="2:8" x14ac:dyDescent="0.25">
      <c r="B26" s="170"/>
      <c r="C26" s="173"/>
      <c r="D26" s="170"/>
      <c r="E26" s="98"/>
      <c r="F26" s="174"/>
    </row>
    <row r="27" spans="2:8" x14ac:dyDescent="0.25">
      <c r="B27" s="170"/>
      <c r="C27" s="173"/>
      <c r="D27" s="170"/>
      <c r="E27" s="98"/>
      <c r="F27" s="174"/>
    </row>
    <row r="28" spans="2:8" x14ac:dyDescent="0.25">
      <c r="B28" s="170"/>
      <c r="C28" s="173"/>
      <c r="D28" s="170"/>
      <c r="E28" s="98"/>
      <c r="F28" s="174"/>
    </row>
    <row r="29" spans="2:8" x14ac:dyDescent="0.25">
      <c r="B29" s="170"/>
      <c r="C29" s="173"/>
      <c r="D29" s="170"/>
      <c r="E29" s="98"/>
      <c r="F29" s="174"/>
    </row>
    <row r="30" spans="2:8" x14ac:dyDescent="0.25">
      <c r="B30" s="170"/>
      <c r="C30" s="173"/>
      <c r="D30" s="170"/>
      <c r="E30" s="98"/>
      <c r="F30" s="174"/>
    </row>
    <row r="31" spans="2:8" x14ac:dyDescent="0.25">
      <c r="B31" s="170"/>
      <c r="C31" s="173"/>
      <c r="D31" s="170"/>
      <c r="E31" s="98"/>
      <c r="F31" s="174"/>
    </row>
    <row r="32" spans="2:8" x14ac:dyDescent="0.25">
      <c r="B32" s="170"/>
      <c r="C32" s="173"/>
      <c r="D32" s="170"/>
      <c r="E32" s="98"/>
      <c r="F32" s="174"/>
      <c r="H32" s="158"/>
    </row>
    <row r="33" spans="2:8" x14ac:dyDescent="0.25">
      <c r="B33" s="170"/>
      <c r="C33" s="173"/>
      <c r="D33" s="170"/>
      <c r="E33" s="98"/>
      <c r="F33" s="174"/>
    </row>
    <row r="34" spans="2:8" x14ac:dyDescent="0.25">
      <c r="B34" s="170"/>
      <c r="C34" s="173"/>
      <c r="D34" s="170"/>
      <c r="E34" s="98"/>
      <c r="F34" s="174"/>
    </row>
    <row r="35" spans="2:8" x14ac:dyDescent="0.25">
      <c r="B35" s="170"/>
      <c r="C35" s="173"/>
      <c r="D35" s="170"/>
      <c r="E35" s="98"/>
      <c r="F35" s="174"/>
    </row>
    <row r="36" spans="2:8" x14ac:dyDescent="0.25">
      <c r="B36" s="170"/>
      <c r="C36" s="173"/>
      <c r="D36" s="170"/>
      <c r="E36" s="98"/>
      <c r="F36" s="174"/>
    </row>
    <row r="37" spans="2:8" x14ac:dyDescent="0.25">
      <c r="B37" s="170"/>
      <c r="C37" s="173"/>
      <c r="D37" s="170"/>
      <c r="E37" s="98"/>
      <c r="F37" s="174"/>
    </row>
    <row r="38" spans="2:8" x14ac:dyDescent="0.25">
      <c r="B38" s="170"/>
      <c r="C38" s="173"/>
      <c r="D38" s="170"/>
      <c r="E38" s="98"/>
      <c r="F38" s="174"/>
      <c r="H38" s="158"/>
    </row>
    <row r="39" spans="2:8" x14ac:dyDescent="0.25">
      <c r="B39" s="170"/>
      <c r="C39" s="173"/>
      <c r="D39" s="170"/>
      <c r="E39" s="98"/>
      <c r="F39" s="174"/>
    </row>
    <row r="40" spans="2:8" x14ac:dyDescent="0.25">
      <c r="B40" s="170"/>
      <c r="C40" s="173"/>
      <c r="D40" s="170"/>
      <c r="E40" s="98"/>
      <c r="F40" s="174"/>
      <c r="H40" s="158"/>
    </row>
    <row r="41" spans="2:8" x14ac:dyDescent="0.25">
      <c r="B41" s="170"/>
      <c r="C41" s="173"/>
      <c r="D41" s="170"/>
      <c r="E41" s="98"/>
      <c r="F41" s="174"/>
    </row>
    <row r="42" spans="2:8" x14ac:dyDescent="0.25">
      <c r="B42" s="170"/>
      <c r="C42" s="173"/>
      <c r="D42" s="170"/>
      <c r="E42" s="98"/>
      <c r="F42" s="174"/>
    </row>
    <row r="43" spans="2:8" x14ac:dyDescent="0.25">
      <c r="B43" s="170"/>
      <c r="C43" s="173"/>
      <c r="D43" s="170"/>
      <c r="E43" s="98"/>
      <c r="F43" s="174"/>
    </row>
    <row r="44" spans="2:8" x14ac:dyDescent="0.25">
      <c r="B44" s="170"/>
      <c r="C44" s="173"/>
      <c r="D44" s="170"/>
      <c r="E44" s="98"/>
      <c r="F44" s="174"/>
    </row>
    <row r="45" spans="2:8" x14ac:dyDescent="0.25">
      <c r="B45" s="170"/>
      <c r="C45" s="173"/>
      <c r="D45" s="170"/>
      <c r="E45" s="98"/>
      <c r="F45" s="174"/>
    </row>
    <row r="46" spans="2:8" x14ac:dyDescent="0.25">
      <c r="B46" s="170"/>
      <c r="C46" s="173"/>
      <c r="D46" s="170"/>
      <c r="E46" s="98"/>
      <c r="F46" s="174"/>
    </row>
    <row r="47" spans="2:8" x14ac:dyDescent="0.25">
      <c r="B47" s="170"/>
      <c r="C47" s="173"/>
      <c r="D47" s="170"/>
      <c r="E47" s="98"/>
      <c r="F47" s="174"/>
    </row>
    <row r="48" spans="2:8" x14ac:dyDescent="0.25">
      <c r="B48" s="170"/>
      <c r="C48" s="173"/>
      <c r="D48" s="170"/>
      <c r="E48" s="98"/>
      <c r="F48" s="174"/>
    </row>
    <row r="49" spans="2:8" x14ac:dyDescent="0.25">
      <c r="B49" s="170"/>
      <c r="C49" s="173"/>
      <c r="D49" s="170"/>
      <c r="E49" s="98"/>
      <c r="F49" s="174"/>
    </row>
    <row r="50" spans="2:8" x14ac:dyDescent="0.25">
      <c r="B50" s="170"/>
      <c r="C50" s="173"/>
      <c r="D50" s="170"/>
      <c r="E50" s="98"/>
      <c r="F50" s="174"/>
    </row>
    <row r="51" spans="2:8" x14ac:dyDescent="0.25">
      <c r="B51" s="170"/>
      <c r="C51" s="173"/>
      <c r="D51" s="170"/>
      <c r="E51" s="98"/>
      <c r="F51" s="174"/>
    </row>
    <row r="52" spans="2:8" x14ac:dyDescent="0.25">
      <c r="B52" s="170"/>
      <c r="C52" s="173"/>
      <c r="D52" s="170"/>
      <c r="E52" s="98"/>
      <c r="F52" s="174"/>
    </row>
    <row r="53" spans="2:8" x14ac:dyDescent="0.25">
      <c r="B53" s="170"/>
      <c r="C53" s="173"/>
      <c r="D53" s="170"/>
      <c r="E53" s="98"/>
      <c r="F53" s="174"/>
      <c r="H53" s="158"/>
    </row>
    <row r="54" spans="2:8" x14ac:dyDescent="0.25">
      <c r="B54" s="170"/>
      <c r="C54" s="173"/>
      <c r="D54" s="170"/>
      <c r="E54" s="98"/>
      <c r="F54" s="174"/>
      <c r="H54" s="158"/>
    </row>
    <row r="55" spans="2:8" x14ac:dyDescent="0.25">
      <c r="B55" s="170"/>
      <c r="C55" s="173"/>
      <c r="D55" s="170"/>
      <c r="E55" s="98"/>
      <c r="F55" s="174"/>
    </row>
    <row r="56" spans="2:8" x14ac:dyDescent="0.25">
      <c r="B56" s="170"/>
      <c r="C56" s="173"/>
      <c r="D56" s="170"/>
      <c r="E56" s="98"/>
      <c r="F56" s="174"/>
    </row>
    <row r="57" spans="2:8" x14ac:dyDescent="0.25">
      <c r="B57" s="170"/>
      <c r="C57" s="173"/>
      <c r="D57" s="170"/>
      <c r="E57" s="98"/>
      <c r="F57" s="174"/>
    </row>
    <row r="58" spans="2:8" x14ac:dyDescent="0.25">
      <c r="B58" s="170"/>
      <c r="C58" s="173"/>
      <c r="D58" s="170"/>
      <c r="E58" s="98"/>
      <c r="F58" s="174"/>
    </row>
    <row r="59" spans="2:8" x14ac:dyDescent="0.25">
      <c r="B59" s="170"/>
      <c r="C59" s="173"/>
      <c r="D59" s="170"/>
      <c r="E59" s="98"/>
      <c r="F59" s="174"/>
    </row>
    <row r="60" spans="2:8" x14ac:dyDescent="0.25">
      <c r="B60" s="170"/>
      <c r="C60" s="173"/>
      <c r="D60" s="170"/>
      <c r="E60" s="98"/>
      <c r="F60" s="174"/>
      <c r="H60" s="158"/>
    </row>
    <row r="61" spans="2:8" x14ac:dyDescent="0.25">
      <c r="B61" s="170"/>
      <c r="C61" s="173"/>
      <c r="D61" s="170"/>
      <c r="E61" s="98"/>
      <c r="F61" s="174"/>
      <c r="H61" s="158"/>
    </row>
    <row r="62" spans="2:8" x14ac:dyDescent="0.25">
      <c r="B62" s="170"/>
      <c r="C62" s="173"/>
      <c r="D62" s="170"/>
      <c r="E62" s="98"/>
      <c r="F62" s="174"/>
      <c r="H62" s="158"/>
    </row>
    <row r="63" spans="2:8" x14ac:dyDescent="0.25">
      <c r="B63" s="170"/>
      <c r="C63" s="173"/>
      <c r="D63" s="170"/>
      <c r="E63" s="98"/>
      <c r="F63" s="174"/>
      <c r="H63" s="158"/>
    </row>
    <row r="64" spans="2:8" x14ac:dyDescent="0.25">
      <c r="B64" s="170"/>
      <c r="C64" s="173"/>
      <c r="D64" s="170"/>
      <c r="E64" s="98"/>
      <c r="F64" s="174"/>
      <c r="H64" s="158"/>
    </row>
    <row r="65" spans="2:8" x14ac:dyDescent="0.25">
      <c r="B65" s="170"/>
      <c r="C65" s="173"/>
      <c r="D65" s="170"/>
      <c r="E65" s="98"/>
      <c r="F65" s="174"/>
      <c r="H65" s="158"/>
    </row>
    <row r="66" spans="2:8" x14ac:dyDescent="0.25">
      <c r="B66" s="170"/>
      <c r="C66" s="173"/>
      <c r="D66" s="170"/>
      <c r="E66" s="98"/>
      <c r="F66" s="174"/>
    </row>
    <row r="67" spans="2:8" x14ac:dyDescent="0.25">
      <c r="B67" s="170"/>
      <c r="C67" s="173"/>
      <c r="D67" s="170"/>
      <c r="E67" s="98"/>
      <c r="F67" s="174"/>
      <c r="H67" s="158"/>
    </row>
    <row r="68" spans="2:8" x14ac:dyDescent="0.25">
      <c r="B68" s="170"/>
      <c r="C68" s="173"/>
      <c r="D68" s="170"/>
      <c r="E68" s="98"/>
      <c r="F68" s="174"/>
      <c r="H68" s="158"/>
    </row>
    <row r="69" spans="2:8" x14ac:dyDescent="0.25">
      <c r="B69" s="170"/>
      <c r="C69" s="173"/>
      <c r="D69" s="170"/>
      <c r="E69" s="98"/>
      <c r="F69" s="174"/>
      <c r="H69" s="158"/>
    </row>
    <row r="70" spans="2:8" x14ac:dyDescent="0.25">
      <c r="B70" s="170"/>
      <c r="C70" s="173"/>
      <c r="D70" s="170"/>
      <c r="E70" s="98"/>
      <c r="F70" s="174"/>
      <c r="H70" s="158"/>
    </row>
    <row r="71" spans="2:8" x14ac:dyDescent="0.25">
      <c r="B71" s="170"/>
      <c r="C71" s="173"/>
      <c r="D71" s="170"/>
      <c r="E71" s="98"/>
      <c r="F71" s="174"/>
      <c r="H71" s="158"/>
    </row>
    <row r="72" spans="2:8" x14ac:dyDescent="0.25">
      <c r="B72" s="170"/>
      <c r="C72" s="173"/>
      <c r="D72" s="170"/>
      <c r="E72" s="98"/>
      <c r="F72" s="174"/>
      <c r="H72" s="158"/>
    </row>
    <row r="73" spans="2:8" x14ac:dyDescent="0.25">
      <c r="B73" s="170"/>
      <c r="C73" s="173"/>
      <c r="D73" s="170"/>
      <c r="E73" s="98"/>
      <c r="F73" s="174"/>
      <c r="H73" s="158"/>
    </row>
    <row r="74" spans="2:8" x14ac:dyDescent="0.25">
      <c r="B74" s="170"/>
      <c r="C74" s="173"/>
      <c r="D74" s="170"/>
      <c r="E74" s="98"/>
      <c r="F74" s="174"/>
    </row>
    <row r="75" spans="2:8" x14ac:dyDescent="0.25">
      <c r="B75" s="170"/>
      <c r="C75" s="173"/>
      <c r="D75" s="170"/>
      <c r="E75" s="98"/>
      <c r="F75" s="174"/>
    </row>
    <row r="76" spans="2:8" x14ac:dyDescent="0.25">
      <c r="B76" s="170"/>
      <c r="C76" s="173"/>
      <c r="D76" s="170"/>
      <c r="E76" s="98"/>
      <c r="F76" s="174"/>
    </row>
    <row r="77" spans="2:8" x14ac:dyDescent="0.25">
      <c r="B77" s="170"/>
      <c r="C77" s="173"/>
      <c r="D77" s="175"/>
      <c r="E77" s="98"/>
      <c r="F77" s="174"/>
    </row>
    <row r="78" spans="2:8" x14ac:dyDescent="0.25">
      <c r="B78" s="170"/>
      <c r="C78" s="173"/>
      <c r="D78" s="170"/>
      <c r="E78" s="98"/>
      <c r="F78" s="174"/>
    </row>
    <row r="79" spans="2:8" x14ac:dyDescent="0.25">
      <c r="B79" s="170"/>
      <c r="C79" s="173"/>
      <c r="D79" s="170"/>
      <c r="E79" s="98"/>
      <c r="F79" s="174"/>
      <c r="G79" s="8"/>
      <c r="H79" s="158"/>
    </row>
    <row r="80" spans="2:8" x14ac:dyDescent="0.25">
      <c r="B80" s="170"/>
      <c r="C80" s="173"/>
      <c r="D80" s="170"/>
      <c r="E80" s="98"/>
      <c r="F80" s="174"/>
      <c r="G80" s="8"/>
      <c r="H80" s="158"/>
    </row>
    <row r="81" spans="2:8" x14ac:dyDescent="0.25">
      <c r="B81" s="170"/>
      <c r="C81" s="173"/>
      <c r="D81" s="170"/>
      <c r="E81" s="98"/>
      <c r="F81" s="174"/>
      <c r="H81" s="158"/>
    </row>
    <row r="82" spans="2:8" x14ac:dyDescent="0.25">
      <c r="B82" s="170"/>
      <c r="C82" s="173"/>
      <c r="D82" s="170"/>
      <c r="E82" s="98"/>
      <c r="F82" s="174"/>
      <c r="H82" s="158"/>
    </row>
    <row r="83" spans="2:8" x14ac:dyDescent="0.25">
      <c r="B83" s="170"/>
      <c r="C83" s="173"/>
      <c r="D83" s="170"/>
      <c r="E83" s="98"/>
      <c r="F83" s="174"/>
      <c r="H83" s="158"/>
    </row>
    <row r="84" spans="2:8" x14ac:dyDescent="0.25">
      <c r="B84" s="170"/>
      <c r="C84" s="173"/>
      <c r="D84" s="170"/>
      <c r="E84" s="98"/>
      <c r="F84" s="174"/>
      <c r="H84" s="158"/>
    </row>
    <row r="85" spans="2:8" x14ac:dyDescent="0.25">
      <c r="B85" s="170"/>
      <c r="C85" s="173"/>
      <c r="D85" s="170"/>
      <c r="E85" s="98"/>
      <c r="F85" s="174"/>
      <c r="H85" s="158"/>
    </row>
    <row r="86" spans="2:8" x14ac:dyDescent="0.25">
      <c r="B86" s="170"/>
      <c r="C86" s="173"/>
      <c r="D86" s="170"/>
      <c r="E86" s="98"/>
      <c r="F86" s="174"/>
      <c r="H86" s="158"/>
    </row>
    <row r="87" spans="2:8" x14ac:dyDescent="0.25">
      <c r="B87" s="170"/>
      <c r="C87" s="173"/>
      <c r="D87" s="170"/>
      <c r="E87" s="98"/>
      <c r="F87" s="174"/>
      <c r="H87" s="158"/>
    </row>
    <row r="88" spans="2:8" x14ac:dyDescent="0.25">
      <c r="B88" s="170"/>
      <c r="C88" s="173"/>
      <c r="D88" s="170"/>
      <c r="E88" s="98"/>
      <c r="F88" s="174"/>
      <c r="H88" s="158"/>
    </row>
    <row r="89" spans="2:8" x14ac:dyDescent="0.25">
      <c r="B89" s="170"/>
      <c r="C89" s="173"/>
      <c r="D89" s="170"/>
      <c r="E89" s="98"/>
      <c r="F89" s="174"/>
      <c r="H89" s="158"/>
    </row>
    <row r="90" spans="2:8" x14ac:dyDescent="0.25">
      <c r="B90" s="170"/>
      <c r="C90" s="173"/>
      <c r="D90" s="170"/>
      <c r="E90" s="98"/>
      <c r="F90" s="174"/>
      <c r="H90" s="158"/>
    </row>
    <row r="91" spans="2:8" x14ac:dyDescent="0.25">
      <c r="B91" s="170"/>
      <c r="C91" s="173"/>
      <c r="D91" s="170"/>
      <c r="E91" s="98"/>
      <c r="F91" s="174"/>
      <c r="H91" s="158"/>
    </row>
    <row r="92" spans="2:8" x14ac:dyDescent="0.25">
      <c r="B92" s="170"/>
      <c r="C92" s="173"/>
      <c r="D92" s="170"/>
      <c r="E92" s="98"/>
      <c r="F92" s="174"/>
      <c r="H92" s="158"/>
    </row>
    <row r="93" spans="2:8" x14ac:dyDescent="0.25">
      <c r="B93" s="170"/>
      <c r="C93" s="173"/>
      <c r="D93" s="170"/>
      <c r="E93" s="98"/>
      <c r="F93" s="174"/>
      <c r="H93" s="158"/>
    </row>
    <row r="94" spans="2:8" x14ac:dyDescent="0.25">
      <c r="B94" s="170"/>
      <c r="C94" s="173"/>
      <c r="D94" s="170"/>
      <c r="E94" s="98"/>
      <c r="F94" s="174"/>
    </row>
    <row r="95" spans="2:8" x14ac:dyDescent="0.25">
      <c r="B95" s="170"/>
      <c r="C95" s="173"/>
      <c r="D95" s="170"/>
      <c r="E95" s="98"/>
      <c r="F95" s="174"/>
    </row>
    <row r="96" spans="2:8" x14ac:dyDescent="0.25">
      <c r="B96" s="170"/>
      <c r="C96" s="173"/>
      <c r="D96" s="170"/>
      <c r="E96" s="98"/>
      <c r="F96" s="174"/>
      <c r="H96" s="158"/>
    </row>
    <row r="97" spans="2:8" x14ac:dyDescent="0.25">
      <c r="B97" s="170"/>
      <c r="C97" s="173"/>
      <c r="D97" s="170"/>
      <c r="E97" s="98"/>
      <c r="F97" s="174"/>
      <c r="H97" s="158"/>
    </row>
    <row r="98" spans="2:8" x14ac:dyDescent="0.25">
      <c r="B98" s="170"/>
      <c r="C98" s="173"/>
      <c r="D98" s="170"/>
      <c r="E98" s="98"/>
      <c r="F98" s="174"/>
      <c r="H98" s="158"/>
    </row>
    <row r="99" spans="2:8" x14ac:dyDescent="0.25">
      <c r="B99" s="170"/>
      <c r="C99" s="173"/>
      <c r="D99" s="170"/>
      <c r="E99" s="98"/>
      <c r="F99" s="174"/>
      <c r="H99" s="158"/>
    </row>
    <row r="100" spans="2:8" x14ac:dyDescent="0.25">
      <c r="B100" s="170"/>
      <c r="C100" s="173"/>
      <c r="D100" s="170"/>
      <c r="E100" s="98"/>
      <c r="F100" s="174"/>
      <c r="H100" s="158"/>
    </row>
    <row r="101" spans="2:8" x14ac:dyDescent="0.25">
      <c r="B101" s="170"/>
      <c r="C101" s="173"/>
      <c r="D101" s="170"/>
      <c r="E101" s="98"/>
      <c r="F101" s="174"/>
      <c r="H101" s="158"/>
    </row>
    <row r="102" spans="2:8" x14ac:dyDescent="0.25">
      <c r="B102" s="170"/>
      <c r="C102" s="173"/>
      <c r="D102" s="170"/>
      <c r="E102" s="98"/>
      <c r="F102" s="174"/>
      <c r="H102" s="158"/>
    </row>
    <row r="103" spans="2:8" x14ac:dyDescent="0.25">
      <c r="B103" s="170"/>
      <c r="C103" s="173"/>
      <c r="D103" s="170"/>
      <c r="E103" s="98"/>
      <c r="F103" s="174"/>
      <c r="H103" s="1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750E-7721-454E-9F78-14FE62C9F817}">
  <sheetPr>
    <tabColor theme="9" tint="-0.249977111117893"/>
  </sheetPr>
  <dimension ref="B6:K115"/>
  <sheetViews>
    <sheetView showGridLines="0" workbookViewId="0">
      <selection activeCell="B16" sqref="B16"/>
    </sheetView>
  </sheetViews>
  <sheetFormatPr baseColWidth="10" defaultRowHeight="15" x14ac:dyDescent="0.25"/>
  <cols>
    <col min="1" max="1" width="3.140625" customWidth="1"/>
    <col min="2" max="2" width="14.5703125" customWidth="1"/>
    <col min="3" max="3" width="19.85546875" customWidth="1"/>
    <col min="4" max="4" width="14.42578125" customWidth="1"/>
    <col min="5" max="5" width="14.5703125" customWidth="1"/>
    <col min="6" max="7" width="10.42578125" bestFit="1" customWidth="1"/>
    <col min="8" max="11" width="16.42578125" customWidth="1"/>
    <col min="12" max="13" width="12.42578125" bestFit="1" customWidth="1"/>
    <col min="14" max="14" width="14" bestFit="1" customWidth="1"/>
  </cols>
  <sheetData>
    <row r="6" spans="2:11" ht="25.5" x14ac:dyDescent="0.35">
      <c r="C6" s="1" t="s">
        <v>548</v>
      </c>
    </row>
    <row r="7" spans="2:11" ht="25.5" x14ac:dyDescent="0.35">
      <c r="B7" s="170"/>
      <c r="C7" s="1" t="s">
        <v>440</v>
      </c>
      <c r="D7" s="170"/>
      <c r="E7" s="98"/>
      <c r="F7" s="174"/>
      <c r="H7" s="158"/>
    </row>
    <row r="8" spans="2:11" ht="12" customHeight="1" x14ac:dyDescent="0.35">
      <c r="B8" s="170"/>
      <c r="C8" s="1"/>
      <c r="D8" s="170"/>
      <c r="E8" s="98"/>
      <c r="F8" s="174"/>
      <c r="H8" s="158"/>
    </row>
    <row r="9" spans="2:11" ht="25.5" x14ac:dyDescent="0.35">
      <c r="B9" s="170"/>
      <c r="C9" s="151" t="s">
        <v>441</v>
      </c>
      <c r="D9" s="185"/>
      <c r="E9" s="186"/>
      <c r="F9" s="187"/>
      <c r="H9" s="162"/>
    </row>
    <row r="10" spans="2:11" x14ac:dyDescent="0.25">
      <c r="B10" s="170"/>
      <c r="C10" s="173"/>
      <c r="D10" s="170"/>
      <c r="E10" s="98"/>
      <c r="F10" s="174"/>
      <c r="H10" s="158"/>
    </row>
    <row r="11" spans="2:11" ht="13.5" customHeight="1" x14ac:dyDescent="0.25">
      <c r="B11" s="170"/>
      <c r="C11" s="173"/>
      <c r="D11" s="170"/>
      <c r="E11" s="98"/>
      <c r="F11" s="174"/>
      <c r="H11" s="162"/>
    </row>
    <row r="12" spans="2:11" ht="15.75" thickBot="1" x14ac:dyDescent="0.3">
      <c r="B12" s="192" t="s">
        <v>442</v>
      </c>
      <c r="C12" s="189" t="s">
        <v>451</v>
      </c>
      <c r="D12" s="190" t="s">
        <v>452</v>
      </c>
      <c r="E12" s="191" t="s">
        <v>453</v>
      </c>
      <c r="F12" s="174"/>
      <c r="H12" s="253" t="s">
        <v>442</v>
      </c>
      <c r="I12" s="254" t="s">
        <v>451</v>
      </c>
      <c r="J12" s="255" t="s">
        <v>452</v>
      </c>
      <c r="K12" s="254" t="s">
        <v>453</v>
      </c>
    </row>
    <row r="13" spans="2:11" x14ac:dyDescent="0.25">
      <c r="B13" s="188" t="s">
        <v>443</v>
      </c>
      <c r="C13" s="193">
        <v>458</v>
      </c>
      <c r="D13" s="194">
        <v>852</v>
      </c>
      <c r="E13" s="194">
        <v>753</v>
      </c>
      <c r="F13" s="174"/>
      <c r="H13" s="251" t="s">
        <v>443</v>
      </c>
      <c r="I13" s="243">
        <v>458</v>
      </c>
      <c r="J13" s="244">
        <v>852</v>
      </c>
      <c r="K13" s="244">
        <v>753</v>
      </c>
    </row>
    <row r="14" spans="2:11" x14ac:dyDescent="0.25">
      <c r="B14" s="188" t="s">
        <v>444</v>
      </c>
      <c r="C14" s="193">
        <v>5852</v>
      </c>
      <c r="D14" s="194">
        <v>452</v>
      </c>
      <c r="E14" s="194">
        <v>159</v>
      </c>
      <c r="F14" s="174"/>
      <c r="H14" s="252" t="s">
        <v>444</v>
      </c>
      <c r="I14" s="245">
        <v>5852</v>
      </c>
      <c r="J14" s="246">
        <v>452</v>
      </c>
      <c r="K14" s="246">
        <v>159</v>
      </c>
    </row>
    <row r="15" spans="2:11" x14ac:dyDescent="0.25">
      <c r="B15" s="188" t="s">
        <v>445</v>
      </c>
      <c r="C15" s="193">
        <v>963</v>
      </c>
      <c r="D15" s="194">
        <v>257</v>
      </c>
      <c r="E15" s="194">
        <v>752</v>
      </c>
      <c r="F15" s="174"/>
      <c r="H15" s="252" t="s">
        <v>445</v>
      </c>
      <c r="I15" s="247">
        <v>963</v>
      </c>
      <c r="J15" s="248">
        <v>257</v>
      </c>
      <c r="K15" s="248">
        <v>752</v>
      </c>
    </row>
    <row r="16" spans="2:11" x14ac:dyDescent="0.25">
      <c r="B16" s="188" t="s">
        <v>446</v>
      </c>
      <c r="C16" s="193">
        <v>258</v>
      </c>
      <c r="D16" s="194">
        <v>952</v>
      </c>
      <c r="E16" s="194">
        <v>705</v>
      </c>
      <c r="F16" s="174"/>
      <c r="H16" s="252" t="s">
        <v>446</v>
      </c>
      <c r="I16" s="245">
        <v>258</v>
      </c>
      <c r="J16" s="246">
        <v>952</v>
      </c>
      <c r="K16" s="246">
        <v>705</v>
      </c>
    </row>
    <row r="17" spans="2:11" x14ac:dyDescent="0.25">
      <c r="B17" s="188" t="s">
        <v>447</v>
      </c>
      <c r="C17" s="193">
        <v>456</v>
      </c>
      <c r="D17" s="194">
        <v>58</v>
      </c>
      <c r="E17" s="194">
        <v>804</v>
      </c>
      <c r="F17" s="174"/>
      <c r="H17" s="252" t="s">
        <v>447</v>
      </c>
      <c r="I17" s="247">
        <v>456</v>
      </c>
      <c r="J17" s="248">
        <v>58</v>
      </c>
      <c r="K17" s="248">
        <v>804</v>
      </c>
    </row>
    <row r="18" spans="2:11" x14ac:dyDescent="0.25">
      <c r="B18" s="188" t="s">
        <v>448</v>
      </c>
      <c r="C18" s="193">
        <v>357</v>
      </c>
      <c r="D18" s="194">
        <v>59</v>
      </c>
      <c r="E18" s="194">
        <v>512</v>
      </c>
      <c r="F18" s="174"/>
      <c r="H18" s="252" t="s">
        <v>448</v>
      </c>
      <c r="I18" s="245">
        <v>357</v>
      </c>
      <c r="J18" s="246">
        <v>59</v>
      </c>
      <c r="K18" s="246">
        <v>512</v>
      </c>
    </row>
    <row r="19" spans="2:11" x14ac:dyDescent="0.25">
      <c r="B19" s="188" t="s">
        <v>449</v>
      </c>
      <c r="C19" s="193">
        <v>756</v>
      </c>
      <c r="D19" s="194">
        <v>759</v>
      </c>
      <c r="E19" s="194">
        <v>357</v>
      </c>
      <c r="F19" s="174"/>
      <c r="H19" s="252" t="s">
        <v>449</v>
      </c>
      <c r="I19" s="247">
        <v>756</v>
      </c>
      <c r="J19" s="248">
        <v>759</v>
      </c>
      <c r="K19" s="248">
        <v>357</v>
      </c>
    </row>
    <row r="20" spans="2:11" x14ac:dyDescent="0.25">
      <c r="B20" s="188" t="s">
        <v>450</v>
      </c>
      <c r="C20" s="193">
        <v>951</v>
      </c>
      <c r="D20" s="194">
        <v>852</v>
      </c>
      <c r="E20" s="194">
        <v>952</v>
      </c>
      <c r="F20" s="174"/>
      <c r="H20" s="252" t="s">
        <v>450</v>
      </c>
      <c r="I20" s="245">
        <v>951</v>
      </c>
      <c r="J20" s="246">
        <v>852</v>
      </c>
      <c r="K20" s="246">
        <v>952</v>
      </c>
    </row>
    <row r="21" spans="2:11" x14ac:dyDescent="0.25">
      <c r="B21" s="170"/>
      <c r="C21" s="173"/>
      <c r="D21" s="170"/>
      <c r="E21" s="98"/>
      <c r="F21" s="174"/>
      <c r="H21" s="153"/>
    </row>
    <row r="22" spans="2:11" x14ac:dyDescent="0.25">
      <c r="B22" s="170"/>
      <c r="C22" s="173"/>
      <c r="D22" s="170"/>
      <c r="E22" s="98"/>
      <c r="F22" s="174"/>
      <c r="H22" s="153"/>
    </row>
    <row r="23" spans="2:11" x14ac:dyDescent="0.25">
      <c r="B23" s="170"/>
      <c r="C23" s="173"/>
      <c r="D23" s="170"/>
      <c r="E23" s="98"/>
      <c r="F23" s="174"/>
      <c r="H23" s="153"/>
    </row>
    <row r="24" spans="2:11" x14ac:dyDescent="0.25">
      <c r="B24" s="170"/>
      <c r="C24" s="173"/>
      <c r="D24" s="170"/>
      <c r="E24" s="98"/>
      <c r="F24" s="174"/>
      <c r="H24" s="153"/>
    </row>
    <row r="25" spans="2:11" x14ac:dyDescent="0.25">
      <c r="B25" s="170"/>
      <c r="C25" s="173"/>
      <c r="D25" s="170"/>
      <c r="E25" s="98"/>
      <c r="F25" s="174"/>
      <c r="H25" s="153"/>
    </row>
    <row r="26" spans="2:11" x14ac:dyDescent="0.25">
      <c r="B26" s="170"/>
      <c r="C26" s="173"/>
      <c r="D26" s="170"/>
      <c r="E26" s="98"/>
      <c r="F26" s="174"/>
      <c r="H26" s="153"/>
    </row>
    <row r="27" spans="2:11" x14ac:dyDescent="0.25">
      <c r="B27" s="170"/>
      <c r="C27" s="173"/>
      <c r="D27" s="170"/>
      <c r="E27" s="98"/>
      <c r="F27" s="174"/>
      <c r="H27" s="153"/>
    </row>
    <row r="28" spans="2:11" x14ac:dyDescent="0.25">
      <c r="B28" s="170"/>
      <c r="C28" s="173"/>
      <c r="D28" s="170"/>
      <c r="E28" s="98"/>
      <c r="F28" s="174"/>
      <c r="H28" s="153"/>
    </row>
    <row r="29" spans="2:11" x14ac:dyDescent="0.25">
      <c r="B29" s="170"/>
      <c r="C29" s="173"/>
      <c r="D29" s="170"/>
      <c r="E29" s="98"/>
      <c r="F29" s="174"/>
      <c r="H29" s="153"/>
    </row>
    <row r="30" spans="2:11" x14ac:dyDescent="0.25">
      <c r="B30" s="170"/>
      <c r="C30" s="173"/>
      <c r="D30" s="170"/>
      <c r="E30" s="98"/>
      <c r="F30" s="174"/>
      <c r="H30" s="153"/>
    </row>
    <row r="31" spans="2:11" x14ac:dyDescent="0.25">
      <c r="B31" s="170"/>
      <c r="C31" s="173"/>
      <c r="D31" s="170"/>
      <c r="E31" s="98"/>
      <c r="F31" s="174"/>
    </row>
    <row r="32" spans="2:11" x14ac:dyDescent="0.25">
      <c r="B32" s="170"/>
      <c r="C32" s="173"/>
      <c r="D32" s="170"/>
      <c r="E32" s="98"/>
      <c r="F32" s="174"/>
    </row>
    <row r="33" spans="2:8" x14ac:dyDescent="0.25">
      <c r="B33" s="170"/>
      <c r="C33" s="173"/>
      <c r="D33" s="170"/>
      <c r="E33" s="98"/>
      <c r="F33" s="174"/>
    </row>
    <row r="34" spans="2:8" x14ac:dyDescent="0.25">
      <c r="B34" s="170"/>
      <c r="C34" s="173"/>
      <c r="D34" s="170"/>
      <c r="E34" s="175"/>
      <c r="F34" s="174"/>
      <c r="H34" s="8"/>
    </row>
    <row r="35" spans="2:8" x14ac:dyDescent="0.25">
      <c r="B35" s="170"/>
      <c r="C35" s="173"/>
      <c r="D35" s="170"/>
      <c r="E35" s="98"/>
      <c r="F35" s="174"/>
    </row>
    <row r="36" spans="2:8" x14ac:dyDescent="0.25">
      <c r="B36" s="170"/>
      <c r="C36" s="173"/>
      <c r="D36" s="170"/>
      <c r="E36" s="98"/>
      <c r="F36" s="174"/>
    </row>
    <row r="37" spans="2:8" x14ac:dyDescent="0.25">
      <c r="B37" s="170"/>
      <c r="C37" s="173"/>
      <c r="D37" s="170"/>
      <c r="E37" s="98"/>
      <c r="F37" s="174"/>
    </row>
    <row r="38" spans="2:8" x14ac:dyDescent="0.25">
      <c r="B38" s="170"/>
      <c r="C38" s="173"/>
      <c r="D38" s="170"/>
      <c r="E38" s="98"/>
      <c r="F38" s="174"/>
    </row>
    <row r="39" spans="2:8" x14ac:dyDescent="0.25">
      <c r="B39" s="170"/>
      <c r="C39" s="173"/>
      <c r="D39" s="170"/>
      <c r="E39" s="98"/>
      <c r="F39" s="174"/>
    </row>
    <row r="40" spans="2:8" x14ac:dyDescent="0.25">
      <c r="B40" s="170"/>
      <c r="C40" s="173"/>
      <c r="D40" s="170"/>
      <c r="E40" s="98"/>
      <c r="F40" s="174"/>
    </row>
    <row r="41" spans="2:8" x14ac:dyDescent="0.25">
      <c r="B41" s="170"/>
      <c r="C41" s="173"/>
      <c r="D41" s="170"/>
      <c r="E41" s="98"/>
      <c r="F41" s="174"/>
    </row>
    <row r="42" spans="2:8" x14ac:dyDescent="0.25">
      <c r="B42" s="170"/>
      <c r="C42" s="173"/>
      <c r="D42" s="170"/>
      <c r="E42" s="98"/>
      <c r="F42" s="174"/>
    </row>
    <row r="43" spans="2:8" x14ac:dyDescent="0.25">
      <c r="B43" s="170"/>
      <c r="C43" s="173"/>
      <c r="D43" s="170"/>
      <c r="E43" s="98"/>
      <c r="F43" s="174"/>
    </row>
    <row r="44" spans="2:8" x14ac:dyDescent="0.25">
      <c r="B44" s="170"/>
      <c r="C44" s="173"/>
      <c r="D44" s="170"/>
      <c r="E44" s="98"/>
      <c r="F44" s="174"/>
      <c r="H44" s="158"/>
    </row>
    <row r="45" spans="2:8" x14ac:dyDescent="0.25">
      <c r="B45" s="170"/>
      <c r="C45" s="173"/>
      <c r="D45" s="170"/>
      <c r="E45" s="98"/>
      <c r="F45" s="174"/>
    </row>
    <row r="46" spans="2:8" x14ac:dyDescent="0.25">
      <c r="B46" s="170"/>
      <c r="C46" s="173"/>
      <c r="D46" s="170"/>
      <c r="E46" s="98"/>
      <c r="F46" s="174"/>
    </row>
    <row r="47" spans="2:8" x14ac:dyDescent="0.25">
      <c r="B47" s="170"/>
      <c r="C47" s="173"/>
      <c r="D47" s="170"/>
      <c r="E47" s="98"/>
      <c r="F47" s="174"/>
    </row>
    <row r="48" spans="2:8" x14ac:dyDescent="0.25">
      <c r="B48" s="170"/>
      <c r="C48" s="173"/>
      <c r="D48" s="170"/>
      <c r="E48" s="98"/>
      <c r="F48" s="174"/>
    </row>
    <row r="49" spans="2:8" x14ac:dyDescent="0.25">
      <c r="B49" s="170"/>
      <c r="C49" s="173"/>
      <c r="D49" s="170"/>
      <c r="E49" s="98"/>
      <c r="F49" s="174"/>
    </row>
    <row r="50" spans="2:8" x14ac:dyDescent="0.25">
      <c r="B50" s="170"/>
      <c r="C50" s="173"/>
      <c r="D50" s="170"/>
      <c r="E50" s="98"/>
      <c r="F50" s="174"/>
      <c r="H50" s="158"/>
    </row>
    <row r="51" spans="2:8" x14ac:dyDescent="0.25">
      <c r="B51" s="170"/>
      <c r="C51" s="173"/>
      <c r="D51" s="170"/>
      <c r="E51" s="98"/>
      <c r="F51" s="174"/>
    </row>
    <row r="52" spans="2:8" x14ac:dyDescent="0.25">
      <c r="B52" s="170"/>
      <c r="C52" s="173"/>
      <c r="D52" s="170"/>
      <c r="E52" s="98"/>
      <c r="F52" s="174"/>
      <c r="H52" s="158"/>
    </row>
    <row r="53" spans="2:8" x14ac:dyDescent="0.25">
      <c r="B53" s="170"/>
      <c r="C53" s="173"/>
      <c r="D53" s="170"/>
      <c r="E53" s="98"/>
      <c r="F53" s="174"/>
    </row>
    <row r="54" spans="2:8" x14ac:dyDescent="0.25">
      <c r="B54" s="170"/>
      <c r="C54" s="173"/>
      <c r="D54" s="170"/>
      <c r="E54" s="98"/>
      <c r="F54" s="174"/>
    </row>
    <row r="55" spans="2:8" x14ac:dyDescent="0.25">
      <c r="B55" s="170"/>
      <c r="C55" s="173"/>
      <c r="D55" s="170"/>
      <c r="E55" s="98"/>
      <c r="F55" s="174"/>
    </row>
    <row r="56" spans="2:8" x14ac:dyDescent="0.25">
      <c r="B56" s="170"/>
      <c r="C56" s="173"/>
      <c r="D56" s="170"/>
      <c r="E56" s="98"/>
      <c r="F56" s="174"/>
    </row>
    <row r="57" spans="2:8" x14ac:dyDescent="0.25">
      <c r="B57" s="170"/>
      <c r="C57" s="173"/>
      <c r="D57" s="170"/>
      <c r="E57" s="98"/>
      <c r="F57" s="174"/>
    </row>
    <row r="58" spans="2:8" x14ac:dyDescent="0.25">
      <c r="B58" s="170"/>
      <c r="C58" s="173"/>
      <c r="D58" s="170"/>
      <c r="E58" s="98"/>
      <c r="F58" s="174"/>
    </row>
    <row r="59" spans="2:8" x14ac:dyDescent="0.25">
      <c r="B59" s="170"/>
      <c r="C59" s="173"/>
      <c r="D59" s="170"/>
      <c r="E59" s="98"/>
      <c r="F59" s="174"/>
    </row>
    <row r="60" spans="2:8" x14ac:dyDescent="0.25">
      <c r="B60" s="170"/>
      <c r="C60" s="173"/>
      <c r="D60" s="170"/>
      <c r="E60" s="98"/>
      <c r="F60" s="174"/>
    </row>
    <row r="61" spans="2:8" x14ac:dyDescent="0.25">
      <c r="B61" s="170"/>
      <c r="C61" s="173"/>
      <c r="D61" s="170"/>
      <c r="E61" s="98"/>
      <c r="F61" s="174"/>
    </row>
    <row r="62" spans="2:8" x14ac:dyDescent="0.25">
      <c r="B62" s="170"/>
      <c r="C62" s="173"/>
      <c r="D62" s="170"/>
      <c r="E62" s="98"/>
      <c r="F62" s="174"/>
    </row>
    <row r="63" spans="2:8" x14ac:dyDescent="0.25">
      <c r="B63" s="170"/>
      <c r="C63" s="173"/>
      <c r="D63" s="170"/>
      <c r="E63" s="98"/>
      <c r="F63" s="174"/>
    </row>
    <row r="64" spans="2:8" x14ac:dyDescent="0.25">
      <c r="B64" s="170"/>
      <c r="C64" s="173"/>
      <c r="D64" s="170"/>
      <c r="E64" s="98"/>
      <c r="F64" s="174"/>
    </row>
    <row r="65" spans="2:8" x14ac:dyDescent="0.25">
      <c r="B65" s="170"/>
      <c r="C65" s="173"/>
      <c r="D65" s="170"/>
      <c r="E65" s="98"/>
      <c r="F65" s="174"/>
      <c r="H65" s="158"/>
    </row>
    <row r="66" spans="2:8" x14ac:dyDescent="0.25">
      <c r="B66" s="170"/>
      <c r="C66" s="173"/>
      <c r="D66" s="170"/>
      <c r="E66" s="98"/>
      <c r="F66" s="174"/>
      <c r="H66" s="158"/>
    </row>
    <row r="67" spans="2:8" x14ac:dyDescent="0.25">
      <c r="B67" s="170"/>
      <c r="C67" s="173"/>
      <c r="D67" s="170"/>
      <c r="E67" s="98"/>
      <c r="F67" s="174"/>
    </row>
    <row r="68" spans="2:8" x14ac:dyDescent="0.25">
      <c r="B68" s="170"/>
      <c r="C68" s="173"/>
      <c r="D68" s="170"/>
      <c r="E68" s="98"/>
      <c r="F68" s="174"/>
    </row>
    <row r="69" spans="2:8" x14ac:dyDescent="0.25">
      <c r="B69" s="170"/>
      <c r="C69" s="173"/>
      <c r="D69" s="170"/>
      <c r="E69" s="98"/>
      <c r="F69" s="174"/>
    </row>
    <row r="70" spans="2:8" x14ac:dyDescent="0.25">
      <c r="B70" s="170"/>
      <c r="C70" s="173"/>
      <c r="D70" s="170"/>
      <c r="E70" s="98"/>
      <c r="F70" s="174"/>
    </row>
    <row r="71" spans="2:8" x14ac:dyDescent="0.25">
      <c r="B71" s="170"/>
      <c r="C71" s="173"/>
      <c r="D71" s="170"/>
      <c r="E71" s="98"/>
      <c r="F71" s="174"/>
    </row>
    <row r="72" spans="2:8" x14ac:dyDescent="0.25">
      <c r="B72" s="170"/>
      <c r="C72" s="173"/>
      <c r="D72" s="170"/>
      <c r="E72" s="98"/>
      <c r="F72" s="174"/>
      <c r="H72" s="158"/>
    </row>
    <row r="73" spans="2:8" x14ac:dyDescent="0.25">
      <c r="B73" s="170"/>
      <c r="C73" s="173"/>
      <c r="D73" s="170"/>
      <c r="E73" s="98"/>
      <c r="F73" s="174"/>
      <c r="H73" s="158"/>
    </row>
    <row r="74" spans="2:8" x14ac:dyDescent="0.25">
      <c r="B74" s="170"/>
      <c r="C74" s="173"/>
      <c r="D74" s="170"/>
      <c r="E74" s="98"/>
      <c r="F74" s="174"/>
      <c r="H74" s="158"/>
    </row>
    <row r="75" spans="2:8" x14ac:dyDescent="0.25">
      <c r="B75" s="170"/>
      <c r="C75" s="173"/>
      <c r="D75" s="170"/>
      <c r="E75" s="98"/>
      <c r="F75" s="174"/>
      <c r="H75" s="158"/>
    </row>
    <row r="76" spans="2:8" x14ac:dyDescent="0.25">
      <c r="B76" s="170"/>
      <c r="C76" s="173"/>
      <c r="D76" s="170"/>
      <c r="E76" s="98"/>
      <c r="F76" s="174"/>
      <c r="H76" s="158"/>
    </row>
    <row r="77" spans="2:8" x14ac:dyDescent="0.25">
      <c r="B77" s="170"/>
      <c r="C77" s="173"/>
      <c r="D77" s="170"/>
      <c r="E77" s="98"/>
      <c r="F77" s="174"/>
      <c r="H77" s="158"/>
    </row>
    <row r="78" spans="2:8" x14ac:dyDescent="0.25">
      <c r="B78" s="170"/>
      <c r="C78" s="173"/>
      <c r="D78" s="170"/>
      <c r="E78" s="98"/>
      <c r="F78" s="174"/>
    </row>
    <row r="79" spans="2:8" x14ac:dyDescent="0.25">
      <c r="B79" s="170"/>
      <c r="C79" s="173"/>
      <c r="D79" s="170"/>
      <c r="E79" s="98"/>
      <c r="F79" s="174"/>
      <c r="H79" s="158"/>
    </row>
    <row r="80" spans="2:8" x14ac:dyDescent="0.25">
      <c r="B80" s="170"/>
      <c r="C80" s="173"/>
      <c r="D80" s="170"/>
      <c r="E80" s="98"/>
      <c r="F80" s="174"/>
      <c r="H80" s="158"/>
    </row>
    <row r="81" spans="2:8" x14ac:dyDescent="0.25">
      <c r="B81" s="170"/>
      <c r="C81" s="173"/>
      <c r="D81" s="170"/>
      <c r="E81" s="98"/>
      <c r="F81" s="174"/>
      <c r="H81" s="158"/>
    </row>
    <row r="82" spans="2:8" x14ac:dyDescent="0.25">
      <c r="B82" s="170"/>
      <c r="C82" s="173"/>
      <c r="D82" s="170"/>
      <c r="E82" s="98"/>
      <c r="F82" s="174"/>
      <c r="H82" s="158"/>
    </row>
    <row r="83" spans="2:8" x14ac:dyDescent="0.25">
      <c r="B83" s="170"/>
      <c r="C83" s="173"/>
      <c r="D83" s="170"/>
      <c r="E83" s="98"/>
      <c r="F83" s="174"/>
      <c r="H83" s="158"/>
    </row>
    <row r="84" spans="2:8" x14ac:dyDescent="0.25">
      <c r="B84" s="170"/>
      <c r="C84" s="173"/>
      <c r="D84" s="170"/>
      <c r="E84" s="98"/>
      <c r="F84" s="174"/>
      <c r="H84" s="158"/>
    </row>
    <row r="85" spans="2:8" x14ac:dyDescent="0.25">
      <c r="B85" s="170"/>
      <c r="C85" s="173"/>
      <c r="D85" s="170"/>
      <c r="E85" s="98"/>
      <c r="F85" s="174"/>
      <c r="H85" s="158"/>
    </row>
    <row r="86" spans="2:8" x14ac:dyDescent="0.25">
      <c r="B86" s="170"/>
      <c r="C86" s="173"/>
      <c r="D86" s="170"/>
      <c r="E86" s="98"/>
      <c r="F86" s="174"/>
    </row>
    <row r="87" spans="2:8" x14ac:dyDescent="0.25">
      <c r="B87" s="170"/>
      <c r="C87" s="173"/>
      <c r="D87" s="170"/>
      <c r="E87" s="98"/>
      <c r="F87" s="174"/>
    </row>
    <row r="88" spans="2:8" x14ac:dyDescent="0.25">
      <c r="B88" s="170"/>
      <c r="C88" s="173"/>
      <c r="D88" s="170"/>
      <c r="E88" s="98"/>
      <c r="F88" s="174"/>
    </row>
    <row r="89" spans="2:8" x14ac:dyDescent="0.25">
      <c r="B89" s="170"/>
      <c r="C89" s="173"/>
      <c r="D89" s="175"/>
      <c r="E89" s="98"/>
      <c r="F89" s="174"/>
    </row>
    <row r="90" spans="2:8" x14ac:dyDescent="0.25">
      <c r="B90" s="170"/>
      <c r="C90" s="173"/>
      <c r="D90" s="170"/>
      <c r="E90" s="98"/>
      <c r="F90" s="174"/>
    </row>
    <row r="91" spans="2:8" x14ac:dyDescent="0.25">
      <c r="B91" s="170"/>
      <c r="C91" s="173"/>
      <c r="D91" s="170"/>
      <c r="E91" s="98"/>
      <c r="F91" s="174"/>
      <c r="G91" s="8"/>
      <c r="H91" s="158"/>
    </row>
    <row r="92" spans="2:8" x14ac:dyDescent="0.25">
      <c r="B92" s="170"/>
      <c r="C92" s="173"/>
      <c r="D92" s="170"/>
      <c r="E92" s="98"/>
      <c r="F92" s="174"/>
      <c r="G92" s="8"/>
      <c r="H92" s="158"/>
    </row>
    <row r="93" spans="2:8" x14ac:dyDescent="0.25">
      <c r="B93" s="170"/>
      <c r="C93" s="173"/>
      <c r="D93" s="170"/>
      <c r="E93" s="98"/>
      <c r="F93" s="174"/>
      <c r="H93" s="158"/>
    </row>
    <row r="94" spans="2:8" x14ac:dyDescent="0.25">
      <c r="B94" s="170"/>
      <c r="C94" s="173"/>
      <c r="D94" s="170"/>
      <c r="E94" s="98"/>
      <c r="F94" s="174"/>
      <c r="H94" s="158"/>
    </row>
    <row r="95" spans="2:8" x14ac:dyDescent="0.25">
      <c r="B95" s="170"/>
      <c r="C95" s="173"/>
      <c r="D95" s="170"/>
      <c r="E95" s="98"/>
      <c r="F95" s="174"/>
      <c r="H95" s="158"/>
    </row>
    <row r="96" spans="2:8" x14ac:dyDescent="0.25">
      <c r="B96" s="170"/>
      <c r="C96" s="173"/>
      <c r="D96" s="170"/>
      <c r="E96" s="98"/>
      <c r="F96" s="174"/>
      <c r="H96" s="158"/>
    </row>
    <row r="97" spans="2:8" x14ac:dyDescent="0.25">
      <c r="B97" s="170"/>
      <c r="C97" s="173"/>
      <c r="D97" s="170"/>
      <c r="E97" s="98"/>
      <c r="F97" s="174"/>
      <c r="H97" s="158"/>
    </row>
    <row r="98" spans="2:8" x14ac:dyDescent="0.25">
      <c r="B98" s="170"/>
      <c r="C98" s="173"/>
      <c r="D98" s="170"/>
      <c r="E98" s="98"/>
      <c r="F98" s="174"/>
      <c r="H98" s="158"/>
    </row>
    <row r="99" spans="2:8" x14ac:dyDescent="0.25">
      <c r="B99" s="170"/>
      <c r="C99" s="173"/>
      <c r="D99" s="170"/>
      <c r="E99" s="98"/>
      <c r="F99" s="174"/>
      <c r="H99" s="158"/>
    </row>
    <row r="100" spans="2:8" x14ac:dyDescent="0.25">
      <c r="B100" s="170"/>
      <c r="C100" s="173"/>
      <c r="D100" s="170"/>
      <c r="E100" s="98"/>
      <c r="F100" s="174"/>
      <c r="H100" s="158"/>
    </row>
    <row r="101" spans="2:8" x14ac:dyDescent="0.25">
      <c r="B101" s="170"/>
      <c r="C101" s="173"/>
      <c r="D101" s="170"/>
      <c r="E101" s="98"/>
      <c r="F101" s="174"/>
      <c r="H101" s="158"/>
    </row>
    <row r="102" spans="2:8" x14ac:dyDescent="0.25">
      <c r="B102" s="170"/>
      <c r="C102" s="173"/>
      <c r="D102" s="170"/>
      <c r="E102" s="98"/>
      <c r="F102" s="174"/>
      <c r="H102" s="158"/>
    </row>
    <row r="103" spans="2:8" x14ac:dyDescent="0.25">
      <c r="B103" s="170"/>
      <c r="C103" s="173"/>
      <c r="D103" s="170"/>
      <c r="E103" s="98"/>
      <c r="F103" s="174"/>
      <c r="H103" s="158"/>
    </row>
    <row r="104" spans="2:8" x14ac:dyDescent="0.25">
      <c r="B104" s="170"/>
      <c r="C104" s="173"/>
      <c r="D104" s="170"/>
      <c r="E104" s="98"/>
      <c r="F104" s="174"/>
      <c r="H104" s="158"/>
    </row>
    <row r="105" spans="2:8" x14ac:dyDescent="0.25">
      <c r="B105" s="170"/>
      <c r="C105" s="173"/>
      <c r="D105" s="170"/>
      <c r="E105" s="98"/>
      <c r="F105" s="174"/>
      <c r="H105" s="158"/>
    </row>
    <row r="106" spans="2:8" x14ac:dyDescent="0.25">
      <c r="B106" s="170"/>
      <c r="C106" s="173"/>
      <c r="D106" s="170"/>
      <c r="E106" s="98"/>
      <c r="F106" s="174"/>
    </row>
    <row r="107" spans="2:8" x14ac:dyDescent="0.25">
      <c r="B107" s="170"/>
      <c r="C107" s="173"/>
      <c r="D107" s="170"/>
      <c r="E107" s="98"/>
      <c r="F107" s="174"/>
    </row>
    <row r="108" spans="2:8" x14ac:dyDescent="0.25">
      <c r="B108" s="170"/>
      <c r="C108" s="173"/>
      <c r="D108" s="170"/>
      <c r="E108" s="98"/>
      <c r="F108" s="174"/>
      <c r="H108" s="158"/>
    </row>
    <row r="109" spans="2:8" x14ac:dyDescent="0.25">
      <c r="B109" s="170"/>
      <c r="C109" s="173"/>
      <c r="D109" s="170"/>
      <c r="E109" s="98"/>
      <c r="F109" s="174"/>
      <c r="H109" s="158"/>
    </row>
    <row r="110" spans="2:8" x14ac:dyDescent="0.25">
      <c r="B110" s="170"/>
      <c r="C110" s="173"/>
      <c r="D110" s="170"/>
      <c r="E110" s="98"/>
      <c r="F110" s="174"/>
      <c r="H110" s="158"/>
    </row>
    <row r="111" spans="2:8" x14ac:dyDescent="0.25">
      <c r="B111" s="170"/>
      <c r="C111" s="173"/>
      <c r="D111" s="170"/>
      <c r="E111" s="98"/>
      <c r="F111" s="174"/>
      <c r="H111" s="158"/>
    </row>
    <row r="112" spans="2:8" x14ac:dyDescent="0.25">
      <c r="B112" s="170"/>
      <c r="C112" s="173"/>
      <c r="D112" s="170"/>
      <c r="E112" s="98"/>
      <c r="F112" s="174"/>
      <c r="H112" s="158"/>
    </row>
    <row r="113" spans="2:8" x14ac:dyDescent="0.25">
      <c r="B113" s="170"/>
      <c r="C113" s="173"/>
      <c r="D113" s="170"/>
      <c r="E113" s="98"/>
      <c r="F113" s="174"/>
      <c r="H113" s="158"/>
    </row>
    <row r="114" spans="2:8" x14ac:dyDescent="0.25">
      <c r="B114" s="170"/>
      <c r="C114" s="173"/>
      <c r="D114" s="170"/>
      <c r="E114" s="98"/>
      <c r="F114" s="174"/>
      <c r="H114" s="158"/>
    </row>
    <row r="115" spans="2:8" x14ac:dyDescent="0.25">
      <c r="B115" s="170"/>
      <c r="C115" s="173"/>
      <c r="D115" s="170"/>
      <c r="E115" s="98"/>
      <c r="F115" s="174"/>
      <c r="H115" s="158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Quitar cuadricula</vt:lpstr>
      <vt:lpstr>Agrega una pestaña</vt:lpstr>
      <vt:lpstr>Ajusta la columna y comenta</vt:lpstr>
      <vt:lpstr>Auto relleno y quita decimales</vt:lpstr>
      <vt:lpstr>Sumar</vt:lpstr>
      <vt:lpstr>Inmoviliza paneles</vt:lpstr>
      <vt:lpstr>Oculta celdas</vt:lpstr>
      <vt:lpstr>Copia y transpone</vt:lpstr>
      <vt:lpstr>Da nombre a rangos</vt:lpstr>
      <vt:lpstr>Listas validadas</vt:lpstr>
      <vt:lpstr>Formato condicional</vt:lpstr>
      <vt:lpstr>Elimina duplicados</vt:lpstr>
      <vt:lpstr>Concatenar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2019-01-23T11:58:24Z</dcterms:created>
  <dcterms:modified xsi:type="dcterms:W3CDTF">2019-05-09T19:56:13Z</dcterms:modified>
</cp:coreProperties>
</file>