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Mi Excel\Escuela Excel\Mi curso de excel on line\Material\11 Funciones de lógica\"/>
    </mc:Choice>
  </mc:AlternateContent>
  <xr:revisionPtr revIDLastSave="0" documentId="13_ncr:1_{F9DB4733-0D9E-4117-8066-D322F7876CC1}" xr6:coauthVersionLast="43" xr6:coauthVersionMax="43" xr10:uidLastSave="{00000000-0000-0000-0000-000000000000}"/>
  <bookViews>
    <workbookView xWindow="60" yWindow="375" windowWidth="20430" windowHeight="10920" xr2:uid="{F8ED2C61-0CEB-4F7F-BF49-A3F04A28C590}"/>
  </bookViews>
  <sheets>
    <sheet name="Presentación" sheetId="1" r:id="rId1"/>
    <sheet name="Vencidas" sheetId="2" r:id="rId2"/>
    <sheet name="si anidados" sheetId="4" r:id="rId3"/>
    <sheet name="Si - Y" sheetId="3" r:id="rId4"/>
    <sheet name="Si - O" sheetId="5" r:id="rId5"/>
    <sheet name="No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7" l="1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13" i="2"/>
  <c r="G5" i="2"/>
  <c r="F11" i="1"/>
  <c r="F12" i="1"/>
  <c r="F13" i="1"/>
  <c r="F14" i="1"/>
  <c r="F15" i="1"/>
  <c r="F16" i="1"/>
  <c r="F17" i="1"/>
  <c r="F18" i="1"/>
  <c r="F19" i="1"/>
  <c r="F20" i="1"/>
  <c r="F10" i="1"/>
  <c r="E20" i="2" l="1"/>
  <c r="E17" i="2"/>
  <c r="E14" i="2"/>
  <c r="E9" i="2"/>
  <c r="E10" i="2"/>
  <c r="E11" i="2"/>
  <c r="E12" i="2"/>
  <c r="E15" i="2"/>
  <c r="E16" i="2"/>
  <c r="E18" i="2"/>
  <c r="E19" i="2"/>
  <c r="E21" i="2"/>
  <c r="E22" i="2"/>
  <c r="E8" i="2"/>
</calcChain>
</file>

<file path=xl/sharedStrings.xml><?xml version="1.0" encoding="utf-8"?>
<sst xmlns="http://schemas.openxmlformats.org/spreadsheetml/2006/main" count="223" uniqueCount="121">
  <si>
    <t>Alumno</t>
  </si>
  <si>
    <t>1er Parcial</t>
  </si>
  <si>
    <t>2do Parcial</t>
  </si>
  <si>
    <t>3 Parcial</t>
  </si>
  <si>
    <t>Promedio</t>
  </si>
  <si>
    <t>Promoción</t>
  </si>
  <si>
    <t>DIAZ MARIA TERESA</t>
  </si>
  <si>
    <t>ESTRELLA CARLOS EDUARDO</t>
  </si>
  <si>
    <t>CAPODAQUA GLADIS ALICIA</t>
  </si>
  <si>
    <t>GALARZA ISABEL CASILDA</t>
  </si>
  <si>
    <t>FOX LUCIA SARA</t>
  </si>
  <si>
    <t>COLAZO MARIA MERCEDES</t>
  </si>
  <si>
    <t>SANCHEZ RAUL HORACIO</t>
  </si>
  <si>
    <t>LUCERO JOSE MARIA</t>
  </si>
  <si>
    <t>PEREZ MIGUEL MAURICIO</t>
  </si>
  <si>
    <t>SUAREZ OSCAR GABRIEL</t>
  </si>
  <si>
    <t>PRIETTO HECTOR DANIEL</t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</si>
  <si>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rgb="FF002060"/>
        <rFont val="Calibri"/>
        <family val="2"/>
        <scheme val="minor"/>
      </rPr>
      <t>condicion</t>
    </r>
    <r>
      <rPr>
        <b/>
        <sz val="14"/>
        <color rgb="FFC00000"/>
        <rFont val="Calibri"/>
        <family val="2"/>
        <scheme val="minor"/>
      </rPr>
      <t>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no se cumple</t>
    </r>
    <r>
      <rPr>
        <b/>
        <sz val="14"/>
        <color theme="8" tint="-0.499984740745262"/>
        <rFont val="Calibri"/>
        <family val="2"/>
        <scheme val="minor"/>
      </rPr>
      <t>)</t>
    </r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</si>
  <si>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rgb="FF002060"/>
        <rFont val="Calibri"/>
        <family val="2"/>
        <scheme val="minor"/>
      </rPr>
      <t>condicion</t>
    </r>
    <r>
      <rPr>
        <b/>
        <sz val="14"/>
        <color rgb="FFC00000"/>
        <rFont val="Calibri"/>
        <family val="2"/>
        <scheme val="minor"/>
      </rPr>
      <t>;</t>
    </r>
    <r>
      <rPr>
        <b/>
        <sz val="14"/>
        <color theme="9" tint="-0.499984740745262"/>
        <rFont val="Calibri"/>
        <family val="2"/>
        <scheme val="minor"/>
      </rPr>
      <t>si se verdadera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es falsa</t>
    </r>
    <r>
      <rPr>
        <b/>
        <sz val="14"/>
        <color theme="8" tint="-0.499984740745262"/>
        <rFont val="Calibri"/>
        <family val="2"/>
        <scheme val="minor"/>
      </rPr>
      <t>)</t>
    </r>
  </si>
  <si>
    <t>Facturas</t>
  </si>
  <si>
    <t>Monto</t>
  </si>
  <si>
    <t>0001-000124899</t>
  </si>
  <si>
    <t>0001-000124900</t>
  </si>
  <si>
    <t>0001-000124901</t>
  </si>
  <si>
    <t>0001-000124902</t>
  </si>
  <si>
    <t>0001-000124903</t>
  </si>
  <si>
    <t>0001-000124904</t>
  </si>
  <si>
    <t>0001-000124905</t>
  </si>
  <si>
    <t>0001-000124906</t>
  </si>
  <si>
    <t>0001-000124907</t>
  </si>
  <si>
    <t>0001-000124908</t>
  </si>
  <si>
    <t>0001-000124909</t>
  </si>
  <si>
    <t>0001-000124910</t>
  </si>
  <si>
    <t>0001-000124911</t>
  </si>
  <si>
    <t>Fecha emisión</t>
  </si>
  <si>
    <t>Fecha Vto</t>
  </si>
  <si>
    <t>Estado</t>
  </si>
  <si>
    <t>hoy()</t>
  </si>
  <si>
    <t>SI ANIDADOS</t>
  </si>
  <si>
    <t>SI SIMPLE</t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</si>
  <si>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rgb="FF002060"/>
        <rFont val="Calibri"/>
        <family val="2"/>
        <scheme val="minor"/>
      </rPr>
      <t>condicion 1</t>
    </r>
    <r>
      <rPr>
        <b/>
        <sz val="14"/>
        <color rgb="FFC00000"/>
        <rFont val="Calibri"/>
        <family val="2"/>
        <scheme val="minor"/>
      </rPr>
      <t>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;Si(condicion 2;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no se cumple</t>
    </r>
    <r>
      <rPr>
        <b/>
        <sz val="14"/>
        <color theme="8" tint="-0.499984740745262"/>
        <rFont val="Calibri"/>
        <family val="2"/>
        <scheme val="minor"/>
      </rPr>
      <t>))</t>
    </r>
  </si>
  <si>
    <t>Monto Compra</t>
  </si>
  <si>
    <t>Todo marcha bien</t>
  </si>
  <si>
    <t>Saraya SRL</t>
  </si>
  <si>
    <t>GNI Cons</t>
  </si>
  <si>
    <t>Ana SA</t>
  </si>
  <si>
    <t>Sonar e hijos</t>
  </si>
  <si>
    <t>Quinta SA</t>
  </si>
  <si>
    <t xml:space="preserve">Mandarina Desa </t>
  </si>
  <si>
    <t>Ayacucho Susp</t>
  </si>
  <si>
    <t>Retro Pascual</t>
  </si>
  <si>
    <t>San Telmo y asoc.</t>
  </si>
  <si>
    <t>Fritau SA</t>
  </si>
  <si>
    <t>Naranja SA</t>
  </si>
  <si>
    <t>Tompson SAS</t>
  </si>
  <si>
    <t>Corralito SRL</t>
  </si>
  <si>
    <t>Descuento</t>
  </si>
  <si>
    <t>Monto de compra</t>
  </si>
  <si>
    <t>Menor a</t>
  </si>
  <si>
    <t>Oscar</t>
  </si>
  <si>
    <t>Sur</t>
  </si>
  <si>
    <t>Aukha</t>
  </si>
  <si>
    <t>Norte</t>
  </si>
  <si>
    <t>Adolfo</t>
  </si>
  <si>
    <t>Fernando</t>
  </si>
  <si>
    <t>Laura</t>
  </si>
  <si>
    <t>Gabriel</t>
  </si>
  <si>
    <t>Tomas</t>
  </si>
  <si>
    <t>Victoria</t>
  </si>
  <si>
    <t>Paula</t>
  </si>
  <si>
    <t>Paolo</t>
  </si>
  <si>
    <t>Alejandro</t>
  </si>
  <si>
    <t>Ivna</t>
  </si>
  <si>
    <t>Anahi</t>
  </si>
  <si>
    <t>Florencia</t>
  </si>
  <si>
    <t>Mario</t>
  </si>
  <si>
    <t>Alberto</t>
  </si>
  <si>
    <t>Maria</t>
  </si>
  <si>
    <t>Josefa</t>
  </si>
  <si>
    <t>contribuyente</t>
  </si>
  <si>
    <t>Región</t>
  </si>
  <si>
    <t>Ganancia</t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</si>
  <si>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(y(condicion 1; condicion 2);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no se cumple</t>
    </r>
    <r>
      <rPr>
        <b/>
        <sz val="14"/>
        <color theme="8" tint="-0.499984740745262"/>
        <rFont val="Calibri"/>
        <family val="2"/>
        <scheme val="minor"/>
      </rPr>
      <t>)</t>
    </r>
  </si>
  <si>
    <t>Sub/Imp</t>
  </si>
  <si>
    <t>Subsidio</t>
  </si>
  <si>
    <t>Resto</t>
  </si>
  <si>
    <t>Impuesto</t>
  </si>
  <si>
    <t>ESCRIBANO ANA MARIA</t>
  </si>
  <si>
    <t>Empleado</t>
  </si>
  <si>
    <t>Asistencia perfecta</t>
  </si>
  <si>
    <t>Gaston Suarez</t>
  </si>
  <si>
    <t>Miguez Frenzia</t>
  </si>
  <si>
    <t>Tomas Monter</t>
  </si>
  <si>
    <t>Ana Laura Salgado</t>
  </si>
  <si>
    <t>Maria Pia</t>
  </si>
  <si>
    <t>Joe Maria Perez</t>
  </si>
  <si>
    <t>Gabriel Suarez</t>
  </si>
  <si>
    <t>Maria Socorro</t>
  </si>
  <si>
    <t>Salva Lusi</t>
  </si>
  <si>
    <t>Torres Miguel</t>
  </si>
  <si>
    <t>Walter Medayo</t>
  </si>
  <si>
    <t>Claudia Messa</t>
  </si>
  <si>
    <t>Roberta Caseres</t>
  </si>
  <si>
    <t>Ignacion Perez</t>
  </si>
  <si>
    <t>si</t>
  </si>
  <si>
    <t>no</t>
  </si>
  <si>
    <t>Objetio cumplido</t>
  </si>
  <si>
    <t>Bono</t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</si>
  <si>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(o(condicion 1; condicion 2);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no se cumple</t>
    </r>
    <r>
      <rPr>
        <b/>
        <sz val="14"/>
        <color theme="8" tint="-0.499984740745262"/>
        <rFont val="Calibri"/>
        <family val="2"/>
        <scheme val="minor"/>
      </rPr>
      <t>)</t>
    </r>
  </si>
  <si>
    <t>Condiciones</t>
  </si>
  <si>
    <t>condiciones</t>
  </si>
  <si>
    <t xml:space="preserve">Asistencia </t>
  </si>
  <si>
    <t>Objetivo</t>
  </si>
  <si>
    <t>Condiciones para no recibir subsidio</t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</si>
  <si>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(NO</t>
    </r>
    <r>
      <rPr>
        <b/>
        <sz val="14"/>
        <color rgb="FFFF0000"/>
        <rFont val="Calibri"/>
        <family val="2"/>
        <scheme val="minor"/>
      </rPr>
      <t>(formula a invertir)</t>
    </r>
    <r>
      <rPr>
        <b/>
        <sz val="14"/>
        <rFont val="Calibri"/>
        <family val="2"/>
        <scheme val="minor"/>
      </rPr>
      <t>)</t>
    </r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</si>
  <si>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(y(condicion 1; condicion 2);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no se cumple</t>
    </r>
    <r>
      <rPr>
        <b/>
        <sz val="14"/>
        <rFont val="Calibri"/>
        <family val="2"/>
        <scheme val="minor"/>
      </rPr>
      <t>)</t>
    </r>
  </si>
  <si>
    <r>
      <rPr>
        <b/>
        <sz val="14"/>
        <color theme="4" tint="-0.499984740745262"/>
        <rFont val="Calibri"/>
        <family val="2"/>
        <scheme val="minor"/>
      </rPr>
      <t>Si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rgb="FF002060"/>
        <rFont val="Calibri"/>
        <family val="2"/>
        <scheme val="minor"/>
      </rPr>
      <t>condicion</t>
    </r>
    <r>
      <rPr>
        <b/>
        <sz val="14"/>
        <color rgb="FFC00000"/>
        <rFont val="Calibri"/>
        <family val="2"/>
        <scheme val="minor"/>
      </rPr>
      <t>;</t>
    </r>
    <r>
      <rPr>
        <b/>
        <sz val="14"/>
        <color theme="9" tint="-0.499984740745262"/>
        <rFont val="Calibri"/>
        <family val="2"/>
        <scheme val="minor"/>
      </rPr>
      <t>si se cumple</t>
    </r>
    <r>
      <rPr>
        <b/>
        <sz val="14"/>
        <color theme="8" tint="-0.499984740745262"/>
        <rFont val="Calibri"/>
        <family val="2"/>
        <scheme val="minor"/>
      </rPr>
      <t>;</t>
    </r>
    <r>
      <rPr>
        <b/>
        <sz val="14"/>
        <color rgb="FFFF0000"/>
        <rFont val="Calibri"/>
        <family val="2"/>
        <scheme val="minor"/>
      </rPr>
      <t>si no se cumple</t>
    </r>
    <r>
      <rPr>
        <b/>
        <sz val="14"/>
        <rFont val="Calibri"/>
        <family val="2"/>
        <scheme val="minor"/>
      </rPr>
      <t>)</t>
    </r>
  </si>
  <si>
    <t xml:space="preserve">                         </t>
  </si>
  <si>
    <t xml:space="preserve">Promo, con promedio mayor o igual a </t>
  </si>
  <si>
    <t>Clientes</t>
  </si>
  <si>
    <t>Mayor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</si>
</sst>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&quot;$&quot;\ \-#,##0.00"/>
    <numFmt numFmtId="44" formatCode="_ &quot;$&quot;\ * #,##0.00_ ;_ &quot;$&quot;\ * \-#,##0.00_ ;_ &quot;$&quot;\ * &quot;-&quot;??_ ;_ @_ "/>
    <numFmt numFmtId="164" formatCode="&quot;$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1"/>
      <color theme="4" tint="-0.499984740745262"/>
      <name val="Cooper Black"/>
      <family val="1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8" fillId="0" borderId="0" xfId="0" applyFont="1"/>
    <xf numFmtId="0" fontId="12" fillId="5" borderId="0" xfId="0" applyFont="1" applyFill="1" applyAlignment="1">
      <alignment horizontal="center"/>
    </xf>
    <xf numFmtId="14" fontId="12" fillId="6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14" fontId="12" fillId="0" borderId="0" xfId="0" applyNumberFormat="1" applyFont="1" applyFill="1" applyAlignment="1">
      <alignment horizontal="center"/>
    </xf>
    <xf numFmtId="0" fontId="13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9" xfId="0" applyFont="1" applyBorder="1"/>
    <xf numFmtId="14" fontId="2" fillId="6" borderId="9" xfId="0" applyNumberFormat="1" applyFont="1" applyFill="1" applyBorder="1"/>
    <xf numFmtId="0" fontId="2" fillId="6" borderId="9" xfId="0" applyFont="1" applyFill="1" applyBorder="1"/>
    <xf numFmtId="9" fontId="0" fillId="0" borderId="9" xfId="0" applyNumberFormat="1" applyFont="1" applyFill="1" applyBorder="1" applyAlignment="1">
      <alignment horizontal="center"/>
    </xf>
    <xf numFmtId="8" fontId="0" fillId="0" borderId="9" xfId="1" applyNumberFormat="1" applyFont="1" applyFill="1" applyBorder="1" applyAlignment="1">
      <alignment horizontal="center"/>
    </xf>
    <xf numFmtId="8" fontId="0" fillId="0" borderId="9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4" fontId="2" fillId="5" borderId="11" xfId="0" applyNumberFormat="1" applyFont="1" applyFill="1" applyBorder="1" applyAlignment="1">
      <alignment horizontal="center"/>
    </xf>
    <xf numFmtId="0" fontId="0" fillId="0" borderId="5" xfId="0" applyFont="1" applyBorder="1"/>
    <xf numFmtId="44" fontId="0" fillId="0" borderId="11" xfId="1" applyFont="1" applyBorder="1"/>
    <xf numFmtId="0" fontId="0" fillId="0" borderId="0" xfId="0" applyNumberFormat="1" applyFont="1" applyFill="1" applyBorder="1"/>
    <xf numFmtId="0" fontId="0" fillId="0" borderId="0" xfId="0" applyNumberFormat="1"/>
    <xf numFmtId="44" fontId="0" fillId="0" borderId="0" xfId="0" applyNumberFormat="1" applyFont="1" applyFill="1" applyBorder="1"/>
    <xf numFmtId="0" fontId="0" fillId="0" borderId="9" xfId="0" applyFont="1" applyBorder="1" applyAlignment="1">
      <alignment horizontal="center"/>
    </xf>
    <xf numFmtId="8" fontId="0" fillId="0" borderId="9" xfId="0" applyNumberFormat="1" applyFont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/>
    </xf>
    <xf numFmtId="8" fontId="0" fillId="0" borderId="0" xfId="1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8" fontId="0" fillId="0" borderId="0" xfId="0" applyNumberFormat="1"/>
    <xf numFmtId="0" fontId="0" fillId="0" borderId="9" xfId="0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8" fontId="3" fillId="6" borderId="9" xfId="0" applyNumberFormat="1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2" xfId="0" applyFont="1" applyBorder="1"/>
    <xf numFmtId="44" fontId="0" fillId="0" borderId="13" xfId="1" applyNumberFormat="1" applyFont="1" applyBorder="1"/>
    <xf numFmtId="14" fontId="0" fillId="0" borderId="13" xfId="0" applyNumberFormat="1" applyFont="1" applyBorder="1"/>
    <xf numFmtId="0" fontId="0" fillId="0" borderId="14" xfId="0" applyFont="1" applyBorder="1"/>
    <xf numFmtId="0" fontId="0" fillId="0" borderId="15" xfId="0" applyFont="1" applyBorder="1"/>
    <xf numFmtId="44" fontId="0" fillId="0" borderId="16" xfId="1" applyNumberFormat="1" applyFont="1" applyBorder="1"/>
    <xf numFmtId="14" fontId="0" fillId="0" borderId="16" xfId="0" applyNumberFormat="1" applyFont="1" applyBorder="1"/>
    <xf numFmtId="0" fontId="4" fillId="0" borderId="0" xfId="0" applyFont="1"/>
    <xf numFmtId="0" fontId="16" fillId="9" borderId="0" xfId="0" applyFont="1" applyFill="1"/>
    <xf numFmtId="164" fontId="11" fillId="0" borderId="5" xfId="0" applyNumberFormat="1" applyFont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/>
    </xf>
    <xf numFmtId="0" fontId="15" fillId="11" borderId="11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8" fontId="3" fillId="5" borderId="9" xfId="0" applyNumberFormat="1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533400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4B3A50-CA5A-459C-8A52-8C7CA704F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8</xdr:col>
      <xdr:colOff>457200</xdr:colOff>
      <xdr:row>1</xdr:row>
      <xdr:rowOff>28576</xdr:rowOff>
    </xdr:from>
    <xdr:to>
      <xdr:col>12</xdr:col>
      <xdr:colOff>504825</xdr:colOff>
      <xdr:row>4</xdr:row>
      <xdr:rowOff>142875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EB7EC3B-376B-41BF-8C36-8A0090E8CF89}"/>
            </a:ext>
          </a:extLst>
        </xdr:cNvPr>
        <xdr:cNvSpPr txBox="1"/>
      </xdr:nvSpPr>
      <xdr:spPr>
        <a:xfrm>
          <a:off x="7858125" y="219076"/>
          <a:ext cx="3095625" cy="6857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accent1">
                  <a:lumMod val="50000"/>
                </a:schemeClr>
              </a:solidFill>
            </a:rPr>
            <a:t>Sí</a:t>
          </a:r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 el promedio de los tres parciales es mayor  o igual a 7; está promocionado</a:t>
          </a:r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485775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BF8295-6E97-47B9-B52F-F919F97E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7</xdr:col>
      <xdr:colOff>695325</xdr:colOff>
      <xdr:row>2</xdr:row>
      <xdr:rowOff>0</xdr:rowOff>
    </xdr:from>
    <xdr:to>
      <xdr:col>11</xdr:col>
      <xdr:colOff>742950</xdr:colOff>
      <xdr:row>5</xdr:row>
      <xdr:rowOff>19049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C637E41-B2B3-4CA6-8803-13AE0254E539}"/>
            </a:ext>
          </a:extLst>
        </xdr:cNvPr>
        <xdr:cNvSpPr txBox="1"/>
      </xdr:nvSpPr>
      <xdr:spPr>
        <a:xfrm>
          <a:off x="7524750" y="381000"/>
          <a:ext cx="3095625" cy="6857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accent1">
                  <a:lumMod val="50000"/>
                </a:schemeClr>
              </a:solidFill>
            </a:rPr>
            <a:t>Indique</a:t>
          </a:r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 si las facturas están vencidas comparando la fecha de vencimiento con la fecha de hoy</a:t>
          </a:r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762000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29AA08-E32C-466F-AABF-03669D9E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8</xdr:col>
      <xdr:colOff>123826</xdr:colOff>
      <xdr:row>1</xdr:row>
      <xdr:rowOff>57150</xdr:rowOff>
    </xdr:from>
    <xdr:to>
      <xdr:col>13</xdr:col>
      <xdr:colOff>419101</xdr:colOff>
      <xdr:row>4</xdr:row>
      <xdr:rowOff>28575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64BA1FE-3C70-43F6-8A48-5F8B11719E56}"/>
            </a:ext>
          </a:extLst>
        </xdr:cNvPr>
        <xdr:cNvSpPr txBox="1"/>
      </xdr:nvSpPr>
      <xdr:spPr>
        <a:xfrm>
          <a:off x="6819901" y="247650"/>
          <a:ext cx="3924300" cy="5905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accent1">
                  <a:lumMod val="50000"/>
                </a:schemeClr>
              </a:solidFill>
            </a:rPr>
            <a:t>Calcule</a:t>
          </a:r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 el descuento que le corresponde según el monto que ha comprado cada cliente</a:t>
          </a:r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276225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F0AC85-228D-43B2-90A9-B69F819D8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7</xdr:col>
      <xdr:colOff>542925</xdr:colOff>
      <xdr:row>2</xdr:row>
      <xdr:rowOff>0</xdr:rowOff>
    </xdr:from>
    <xdr:to>
      <xdr:col>11</xdr:col>
      <xdr:colOff>447675</xdr:colOff>
      <xdr:row>5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995E76B-02FC-45C6-97ED-D36DC4C651BF}"/>
            </a:ext>
          </a:extLst>
        </xdr:cNvPr>
        <xdr:cNvSpPr txBox="1"/>
      </xdr:nvSpPr>
      <xdr:spPr>
        <a:xfrm>
          <a:off x="6286500" y="381000"/>
          <a:ext cx="3924300" cy="5905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Recibiran subsidios los contribuyentes que ganen menos de 30000 y sean de Zona Sur</a:t>
          </a:r>
        </a:p>
        <a:p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257175</xdr:colOff>
      <xdr:row>11</xdr:row>
      <xdr:rowOff>152401</xdr:rowOff>
    </xdr:from>
    <xdr:to>
      <xdr:col>13</xdr:col>
      <xdr:colOff>171450</xdr:colOff>
      <xdr:row>17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E7BEB70-C450-4DDB-820D-1A2A1C7C5396}"/>
            </a:ext>
          </a:extLst>
        </xdr:cNvPr>
        <xdr:cNvSpPr/>
      </xdr:nvSpPr>
      <xdr:spPr>
        <a:xfrm>
          <a:off x="10020300" y="2295526"/>
          <a:ext cx="1438275" cy="113347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6500" b="1" cap="none" spc="0">
              <a:ln w="12700">
                <a:solidFill>
                  <a:schemeClr val="accent1"/>
                </a:solidFill>
                <a:prstDash val="solid"/>
              </a:ln>
              <a:solidFill>
                <a:schemeClr val="accent1">
                  <a:lumMod val="50000"/>
                </a:schemeClr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295275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C39ED3-31CB-4396-9839-49AD16308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6</xdr:col>
      <xdr:colOff>514350</xdr:colOff>
      <xdr:row>2</xdr:row>
      <xdr:rowOff>0</xdr:rowOff>
    </xdr:from>
    <xdr:to>
      <xdr:col>10</xdr:col>
      <xdr:colOff>990600</xdr:colOff>
      <xdr:row>5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C44DEB6-90C8-452E-8D38-1ECBAB66BB98}"/>
            </a:ext>
          </a:extLst>
        </xdr:cNvPr>
        <xdr:cNvSpPr txBox="1"/>
      </xdr:nvSpPr>
      <xdr:spPr>
        <a:xfrm>
          <a:off x="6286500" y="381000"/>
          <a:ext cx="3924300" cy="5905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Recibiran Bono aquellos empleados que hayan tenido asistencia perfecta O hayan cumplido con el objetivo</a:t>
          </a:r>
        </a:p>
        <a:p>
          <a:endParaRPr lang="es-AR" sz="1100" b="1" baseline="0">
            <a:solidFill>
              <a:schemeClr val="accent1">
                <a:lumMod val="50000"/>
              </a:schemeClr>
            </a:solidFill>
          </a:endParaRPr>
        </a:p>
        <a:p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57150</xdr:colOff>
      <xdr:row>10</xdr:row>
      <xdr:rowOff>47625</xdr:rowOff>
    </xdr:from>
    <xdr:to>
      <xdr:col>12</xdr:col>
      <xdr:colOff>733425</xdr:colOff>
      <xdr:row>15</xdr:row>
      <xdr:rowOff>133349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76C77A0-EA97-42D2-B3C1-93ADE3BE1817}"/>
            </a:ext>
          </a:extLst>
        </xdr:cNvPr>
        <xdr:cNvSpPr/>
      </xdr:nvSpPr>
      <xdr:spPr>
        <a:xfrm>
          <a:off x="10563225" y="1981200"/>
          <a:ext cx="1438275" cy="113347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6500" b="1" cap="none" spc="0">
              <a:ln w="12700">
                <a:solidFill>
                  <a:schemeClr val="accent1"/>
                </a:solidFill>
                <a:prstDash val="solid"/>
              </a:ln>
              <a:solidFill>
                <a:schemeClr val="accent1">
                  <a:lumMod val="50000"/>
                </a:schemeClr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276225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C44966-0C91-4123-BC3D-484ABCF1B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7</xdr:col>
      <xdr:colOff>542925</xdr:colOff>
      <xdr:row>2</xdr:row>
      <xdr:rowOff>0</xdr:rowOff>
    </xdr:from>
    <xdr:to>
      <xdr:col>11</xdr:col>
      <xdr:colOff>447675</xdr:colOff>
      <xdr:row>5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17E3F6-C201-4BC3-BC95-B4793EE5D02F}"/>
            </a:ext>
          </a:extLst>
        </xdr:cNvPr>
        <xdr:cNvSpPr txBox="1"/>
      </xdr:nvSpPr>
      <xdr:spPr>
        <a:xfrm>
          <a:off x="6286500" y="381000"/>
          <a:ext cx="392430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Sopongamos que por un cambio de politica ahora NO recibiran subsidios los contribuyentes que ganen menos de 30000 y sean de Zona Sur</a:t>
          </a:r>
        </a:p>
        <a:p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11</xdr:col>
      <xdr:colOff>752475</xdr:colOff>
      <xdr:row>9</xdr:row>
      <xdr:rowOff>95250</xdr:rowOff>
    </xdr:from>
    <xdr:to>
      <xdr:col>13</xdr:col>
      <xdr:colOff>666750</xdr:colOff>
      <xdr:row>14</xdr:row>
      <xdr:rowOff>228599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CFF9725-39BB-4FDC-9DB9-8816E10DC4EE}"/>
            </a:ext>
          </a:extLst>
        </xdr:cNvPr>
        <xdr:cNvSpPr/>
      </xdr:nvSpPr>
      <xdr:spPr>
        <a:xfrm>
          <a:off x="10515600" y="1857375"/>
          <a:ext cx="1438275" cy="113347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6500" b="1" cap="none" spc="0">
              <a:ln w="12700">
                <a:solidFill>
                  <a:schemeClr val="accent1"/>
                </a:solidFill>
                <a:prstDash val="solid"/>
              </a:ln>
              <a:solidFill>
                <a:schemeClr val="accent1">
                  <a:lumMod val="50000"/>
                </a:schemeClr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37F7-2BC7-4A66-B5EF-958E6981E7AA}">
  <dimension ref="B8:L20"/>
  <sheetViews>
    <sheetView showGridLines="0" tabSelected="1" workbookViewId="0">
      <selection activeCell="I17" sqref="I17"/>
    </sheetView>
  </sheetViews>
  <sheetFormatPr baseColWidth="10" defaultRowHeight="15" x14ac:dyDescent="0.25"/>
  <cols>
    <col min="2" max="2" width="25.85546875" bestFit="1" customWidth="1"/>
    <col min="7" max="7" width="16.5703125" bestFit="1" customWidth="1"/>
  </cols>
  <sheetData>
    <row r="8" spans="2:12" ht="15.75" thickBot="1" x14ac:dyDescent="0.3"/>
    <row r="9" spans="2:12" x14ac:dyDescent="0.2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3" t="s">
        <v>5</v>
      </c>
      <c r="I9" s="68" t="s">
        <v>118</v>
      </c>
      <c r="J9" s="68"/>
      <c r="K9" s="68"/>
      <c r="L9" s="62">
        <v>7</v>
      </c>
    </row>
    <row r="10" spans="2:12" ht="18.75" x14ac:dyDescent="0.3">
      <c r="B10" s="4" t="s">
        <v>6</v>
      </c>
      <c r="C10" s="5">
        <v>6</v>
      </c>
      <c r="D10" s="5">
        <v>4</v>
      </c>
      <c r="E10" s="5">
        <v>7</v>
      </c>
      <c r="F10" s="6">
        <f>AVERAGE(C10:E10)</f>
        <v>5.666666666666667</v>
      </c>
      <c r="G10" s="7"/>
      <c r="J10" s="61" t="s">
        <v>117</v>
      </c>
    </row>
    <row r="11" spans="2:12" x14ac:dyDescent="0.25">
      <c r="B11" s="8" t="s">
        <v>7</v>
      </c>
      <c r="C11" s="9">
        <v>8</v>
      </c>
      <c r="D11" s="9">
        <v>6</v>
      </c>
      <c r="E11" s="9">
        <v>7</v>
      </c>
      <c r="F11" s="6">
        <f t="shared" ref="F11:F20" si="0">AVERAGE(C11:E11)</f>
        <v>7</v>
      </c>
      <c r="G11" s="7"/>
    </row>
    <row r="12" spans="2:12" ht="18.75" x14ac:dyDescent="0.3">
      <c r="B12" s="4" t="s">
        <v>8</v>
      </c>
      <c r="C12" s="5">
        <v>5</v>
      </c>
      <c r="D12" s="5">
        <v>5</v>
      </c>
      <c r="E12" s="5">
        <v>8</v>
      </c>
      <c r="F12" s="6">
        <f t="shared" si="0"/>
        <v>6</v>
      </c>
      <c r="G12" s="7"/>
      <c r="J12" s="12" t="s">
        <v>18</v>
      </c>
    </row>
    <row r="13" spans="2:12" x14ac:dyDescent="0.25">
      <c r="B13" s="8" t="s">
        <v>9</v>
      </c>
      <c r="C13" s="9">
        <v>7</v>
      </c>
      <c r="D13" s="9">
        <v>8</v>
      </c>
      <c r="E13" s="9">
        <v>5</v>
      </c>
      <c r="F13" s="6">
        <f t="shared" si="0"/>
        <v>6.666666666666667</v>
      </c>
      <c r="G13" s="7"/>
    </row>
    <row r="14" spans="2:12" x14ac:dyDescent="0.25">
      <c r="B14" s="4" t="s">
        <v>10</v>
      </c>
      <c r="C14" s="5">
        <v>8</v>
      </c>
      <c r="D14" s="5">
        <v>8</v>
      </c>
      <c r="E14" s="5">
        <v>9</v>
      </c>
      <c r="F14" s="6">
        <f t="shared" si="0"/>
        <v>8.3333333333333339</v>
      </c>
      <c r="G14" s="7"/>
    </row>
    <row r="15" spans="2:12" x14ac:dyDescent="0.25">
      <c r="B15" s="8" t="s">
        <v>11</v>
      </c>
      <c r="C15" s="9">
        <v>9</v>
      </c>
      <c r="D15" s="9">
        <v>7</v>
      </c>
      <c r="E15" s="9">
        <v>10</v>
      </c>
      <c r="F15" s="6">
        <f t="shared" si="0"/>
        <v>8.6666666666666661</v>
      </c>
      <c r="G15" s="7"/>
    </row>
    <row r="16" spans="2:12" x14ac:dyDescent="0.25">
      <c r="B16" s="4" t="s">
        <v>12</v>
      </c>
      <c r="C16" s="5">
        <v>10</v>
      </c>
      <c r="D16" s="5">
        <v>4</v>
      </c>
      <c r="E16" s="5">
        <v>7</v>
      </c>
      <c r="F16" s="6">
        <f t="shared" si="0"/>
        <v>7</v>
      </c>
      <c r="G16" s="7"/>
    </row>
    <row r="17" spans="2:7" x14ac:dyDescent="0.25">
      <c r="B17" s="8" t="s">
        <v>13</v>
      </c>
      <c r="C17" s="9">
        <v>10</v>
      </c>
      <c r="D17" s="9">
        <v>6</v>
      </c>
      <c r="E17" s="9">
        <v>8</v>
      </c>
      <c r="F17" s="6">
        <f t="shared" si="0"/>
        <v>8</v>
      </c>
      <c r="G17" s="7"/>
    </row>
    <row r="18" spans="2:7" x14ac:dyDescent="0.25">
      <c r="B18" s="4" t="s">
        <v>14</v>
      </c>
      <c r="C18" s="5">
        <v>10</v>
      </c>
      <c r="D18" s="5">
        <v>6</v>
      </c>
      <c r="E18" s="5">
        <v>5</v>
      </c>
      <c r="F18" s="6">
        <f t="shared" si="0"/>
        <v>7</v>
      </c>
      <c r="G18" s="7"/>
    </row>
    <row r="19" spans="2:7" x14ac:dyDescent="0.25">
      <c r="B19" s="8" t="s">
        <v>15</v>
      </c>
      <c r="C19" s="9">
        <v>9</v>
      </c>
      <c r="D19" s="9">
        <v>4</v>
      </c>
      <c r="E19" s="9">
        <v>5</v>
      </c>
      <c r="F19" s="6">
        <f t="shared" si="0"/>
        <v>6</v>
      </c>
      <c r="G19" s="7"/>
    </row>
    <row r="20" spans="2:7" x14ac:dyDescent="0.25">
      <c r="B20" s="10" t="s">
        <v>16</v>
      </c>
      <c r="C20" s="11">
        <v>6</v>
      </c>
      <c r="D20" s="11">
        <v>4</v>
      </c>
      <c r="E20" s="11">
        <v>4</v>
      </c>
      <c r="F20" s="6">
        <f t="shared" si="0"/>
        <v>4.666666666666667</v>
      </c>
      <c r="G20" s="7"/>
    </row>
  </sheetData>
  <mergeCells count="1">
    <mergeCell ref="I9:K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939-76E3-436A-AA07-63787299E64E}">
  <dimension ref="B4:G22"/>
  <sheetViews>
    <sheetView showGridLines="0" topLeftCell="A4" workbookViewId="0">
      <selection activeCell="F8" sqref="F8:F22"/>
    </sheetView>
  </sheetViews>
  <sheetFormatPr baseColWidth="10" defaultRowHeight="15" x14ac:dyDescent="0.25"/>
  <cols>
    <col min="2" max="2" width="16" customWidth="1"/>
    <col min="3" max="3" width="15.85546875" customWidth="1"/>
    <col min="4" max="4" width="14.42578125" customWidth="1"/>
    <col min="5" max="5" width="14.5703125" customWidth="1"/>
    <col min="6" max="6" width="15.140625" customWidth="1"/>
    <col min="7" max="7" width="15" bestFit="1" customWidth="1"/>
  </cols>
  <sheetData>
    <row r="4" spans="2:7" ht="18.75" x14ac:dyDescent="0.3">
      <c r="G4" s="13" t="s">
        <v>37</v>
      </c>
    </row>
    <row r="5" spans="2:7" ht="18.75" x14ac:dyDescent="0.3">
      <c r="G5" s="14">
        <f ca="1">TODAY()</f>
        <v>43602</v>
      </c>
    </row>
    <row r="7" spans="2:7" x14ac:dyDescent="0.25">
      <c r="B7" s="51" t="s">
        <v>19</v>
      </c>
      <c r="C7" s="52" t="s">
        <v>20</v>
      </c>
      <c r="D7" s="52" t="s">
        <v>34</v>
      </c>
      <c r="E7" s="52" t="s">
        <v>35</v>
      </c>
      <c r="F7" s="53" t="s">
        <v>36</v>
      </c>
    </row>
    <row r="8" spans="2:7" x14ac:dyDescent="0.25">
      <c r="B8" s="54" t="s">
        <v>21</v>
      </c>
      <c r="C8" s="55">
        <v>27683</v>
      </c>
      <c r="D8" s="56">
        <v>43497</v>
      </c>
      <c r="E8" s="56">
        <f ca="1">TODAY()-20</f>
        <v>43582</v>
      </c>
      <c r="F8" s="57"/>
    </row>
    <row r="9" spans="2:7" x14ac:dyDescent="0.25">
      <c r="B9" s="54" t="s">
        <v>22</v>
      </c>
      <c r="C9" s="55">
        <v>5751</v>
      </c>
      <c r="D9" s="56">
        <v>43498</v>
      </c>
      <c r="E9" s="56">
        <f ca="1">TODAY()-2</f>
        <v>43600</v>
      </c>
      <c r="F9" s="57"/>
    </row>
    <row r="10" spans="2:7" x14ac:dyDescent="0.25">
      <c r="B10" s="54" t="s">
        <v>23</v>
      </c>
      <c r="C10" s="55">
        <v>10675</v>
      </c>
      <c r="D10" s="56">
        <v>43499</v>
      </c>
      <c r="E10" s="56">
        <f ca="1">TODAY()+5</f>
        <v>43607</v>
      </c>
      <c r="F10" s="57"/>
    </row>
    <row r="11" spans="2:7" x14ac:dyDescent="0.25">
      <c r="B11" s="54" t="s">
        <v>24</v>
      </c>
      <c r="C11" s="55">
        <v>19574</v>
      </c>
      <c r="D11" s="56">
        <v>43500</v>
      </c>
      <c r="E11" s="56">
        <f t="shared" ref="E11:E22" ca="1" si="0">TODAY()-20</f>
        <v>43582</v>
      </c>
      <c r="F11" s="57"/>
    </row>
    <row r="12" spans="2:7" x14ac:dyDescent="0.25">
      <c r="B12" s="54" t="s">
        <v>25</v>
      </c>
      <c r="C12" s="55">
        <v>22834</v>
      </c>
      <c r="D12" s="56">
        <v>43501</v>
      </c>
      <c r="E12" s="56">
        <f t="shared" ca="1" si="0"/>
        <v>43582</v>
      </c>
      <c r="F12" s="57"/>
    </row>
    <row r="13" spans="2:7" x14ac:dyDescent="0.25">
      <c r="B13" s="54" t="s">
        <v>26</v>
      </c>
      <c r="C13" s="55">
        <v>9292</v>
      </c>
      <c r="D13" s="56">
        <v>43529</v>
      </c>
      <c r="E13" s="56">
        <f t="shared" ca="1" si="0"/>
        <v>43582</v>
      </c>
      <c r="F13" s="57"/>
    </row>
    <row r="14" spans="2:7" x14ac:dyDescent="0.25">
      <c r="B14" s="54" t="s">
        <v>27</v>
      </c>
      <c r="C14" s="55">
        <v>17558</v>
      </c>
      <c r="D14" s="56">
        <v>43530</v>
      </c>
      <c r="E14" s="56">
        <f ca="1">TODAY()-8</f>
        <v>43594</v>
      </c>
      <c r="F14" s="57"/>
    </row>
    <row r="15" spans="2:7" x14ac:dyDescent="0.25">
      <c r="B15" s="54" t="s">
        <v>28</v>
      </c>
      <c r="C15" s="55">
        <v>29191</v>
      </c>
      <c r="D15" s="56">
        <v>43531</v>
      </c>
      <c r="E15" s="56">
        <f t="shared" ca="1" si="0"/>
        <v>43582</v>
      </c>
      <c r="F15" s="57"/>
    </row>
    <row r="16" spans="2:7" x14ac:dyDescent="0.25">
      <c r="B16" s="54" t="s">
        <v>29</v>
      </c>
      <c r="C16" s="55">
        <v>13754</v>
      </c>
      <c r="D16" s="56">
        <v>43532</v>
      </c>
      <c r="E16" s="56">
        <f t="shared" ca="1" si="0"/>
        <v>43582</v>
      </c>
      <c r="F16" s="57"/>
    </row>
    <row r="17" spans="2:6" x14ac:dyDescent="0.25">
      <c r="B17" s="54" t="s">
        <v>30</v>
      </c>
      <c r="C17" s="55">
        <v>29894</v>
      </c>
      <c r="D17" s="56">
        <v>43533</v>
      </c>
      <c r="E17" s="56">
        <f ca="1">TODAY()-25</f>
        <v>43577</v>
      </c>
      <c r="F17" s="57"/>
    </row>
    <row r="18" spans="2:6" x14ac:dyDescent="0.25">
      <c r="B18" s="54" t="s">
        <v>31</v>
      </c>
      <c r="C18" s="55">
        <v>21871</v>
      </c>
      <c r="D18" s="56">
        <v>43534</v>
      </c>
      <c r="E18" s="56">
        <f t="shared" ca="1" si="0"/>
        <v>43582</v>
      </c>
      <c r="F18" s="57"/>
    </row>
    <row r="19" spans="2:6" x14ac:dyDescent="0.25">
      <c r="B19" s="54" t="s">
        <v>32</v>
      </c>
      <c r="C19" s="55">
        <v>29885</v>
      </c>
      <c r="D19" s="56">
        <v>43535</v>
      </c>
      <c r="E19" s="56">
        <f t="shared" ca="1" si="0"/>
        <v>43582</v>
      </c>
      <c r="F19" s="57"/>
    </row>
    <row r="20" spans="2:6" x14ac:dyDescent="0.25">
      <c r="B20" s="54" t="s">
        <v>33</v>
      </c>
      <c r="C20" s="55">
        <v>27932</v>
      </c>
      <c r="D20" s="56">
        <v>43536</v>
      </c>
      <c r="E20" s="56">
        <f ca="1">TODAY()-8</f>
        <v>43594</v>
      </c>
      <c r="F20" s="57"/>
    </row>
    <row r="21" spans="2:6" x14ac:dyDescent="0.25">
      <c r="B21" s="54" t="s">
        <v>21</v>
      </c>
      <c r="C21" s="55">
        <v>29825</v>
      </c>
      <c r="D21" s="56">
        <v>43537</v>
      </c>
      <c r="E21" s="56">
        <f t="shared" ca="1" si="0"/>
        <v>43582</v>
      </c>
      <c r="F21" s="57"/>
    </row>
    <row r="22" spans="2:6" x14ac:dyDescent="0.25">
      <c r="B22" s="58" t="s">
        <v>32</v>
      </c>
      <c r="C22" s="59">
        <v>29885</v>
      </c>
      <c r="D22" s="60">
        <v>43538</v>
      </c>
      <c r="E22" s="60">
        <f t="shared" ca="1" si="0"/>
        <v>43582</v>
      </c>
      <c r="F22" s="5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42BD-2F7E-4FEE-AF8E-768CB6EF6DBA}">
  <dimension ref="B4:J24"/>
  <sheetViews>
    <sheetView showGridLines="0" topLeftCell="B1" workbookViewId="0">
      <selection activeCell="C9" sqref="C9"/>
    </sheetView>
  </sheetViews>
  <sheetFormatPr baseColWidth="10" defaultRowHeight="15" x14ac:dyDescent="0.25"/>
  <cols>
    <col min="1" max="1" width="5.42578125" customWidth="1"/>
    <col min="2" max="2" width="18" customWidth="1"/>
    <col min="3" max="3" width="15.85546875" customWidth="1"/>
    <col min="4" max="4" width="14.42578125" customWidth="1"/>
    <col min="5" max="5" width="3.5703125" customWidth="1"/>
    <col min="6" max="6" width="10.85546875" customWidth="1"/>
    <col min="7" max="7" width="16.7109375" bestFit="1" customWidth="1"/>
    <col min="8" max="8" width="15.5703125" customWidth="1"/>
    <col min="9" max="9" width="8.7109375" customWidth="1"/>
  </cols>
  <sheetData>
    <row r="4" spans="2:10" ht="18.75" x14ac:dyDescent="0.3">
      <c r="I4" s="15"/>
    </row>
    <row r="5" spans="2:10" ht="18.75" x14ac:dyDescent="0.3">
      <c r="I5" s="16"/>
    </row>
    <row r="7" spans="2:10" x14ac:dyDescent="0.25">
      <c r="B7" s="18" t="s">
        <v>19</v>
      </c>
      <c r="C7" s="18" t="s">
        <v>20</v>
      </c>
      <c r="D7" s="18" t="s">
        <v>34</v>
      </c>
      <c r="E7" s="18"/>
      <c r="F7" s="18"/>
      <c r="G7" s="18" t="s">
        <v>35</v>
      </c>
      <c r="H7" s="18" t="s">
        <v>36</v>
      </c>
    </row>
    <row r="8" spans="2:10" x14ac:dyDescent="0.25">
      <c r="B8" s="27" t="s">
        <v>119</v>
      </c>
      <c r="C8" s="27" t="s">
        <v>41</v>
      </c>
      <c r="D8" s="28" t="s">
        <v>56</v>
      </c>
      <c r="E8" s="20"/>
      <c r="F8" s="20"/>
      <c r="G8" s="20"/>
      <c r="H8" s="19"/>
      <c r="J8" s="17" t="s">
        <v>39</v>
      </c>
    </row>
    <row r="9" spans="2:10" ht="18.75" x14ac:dyDescent="0.3">
      <c r="B9" s="29" t="s">
        <v>42</v>
      </c>
      <c r="C9" s="63">
        <v>85478</v>
      </c>
      <c r="D9" s="30"/>
      <c r="E9" s="20"/>
      <c r="F9" s="20"/>
      <c r="G9" s="20"/>
      <c r="H9" s="19"/>
      <c r="J9" s="12" t="s">
        <v>17</v>
      </c>
    </row>
    <row r="10" spans="2:10" x14ac:dyDescent="0.25">
      <c r="B10" s="29" t="s">
        <v>43</v>
      </c>
      <c r="C10" s="63">
        <v>75214</v>
      </c>
      <c r="D10" s="30"/>
      <c r="E10" s="20"/>
      <c r="F10" s="20"/>
      <c r="G10" s="22" t="s">
        <v>57</v>
      </c>
      <c r="H10" s="23" t="s">
        <v>56</v>
      </c>
    </row>
    <row r="11" spans="2:10" x14ac:dyDescent="0.25">
      <c r="B11" s="29" t="s">
        <v>44</v>
      </c>
      <c r="C11" s="63">
        <v>65486</v>
      </c>
      <c r="D11" s="30"/>
      <c r="E11" s="20"/>
      <c r="F11" s="20" t="s">
        <v>120</v>
      </c>
      <c r="G11" s="25">
        <v>60000</v>
      </c>
      <c r="H11" s="24">
        <v>0.15</v>
      </c>
      <c r="J11" s="17" t="s">
        <v>38</v>
      </c>
    </row>
    <row r="12" spans="2:10" ht="18.75" x14ac:dyDescent="0.3">
      <c r="B12" s="29" t="s">
        <v>45</v>
      </c>
      <c r="C12" s="63">
        <v>52145</v>
      </c>
      <c r="D12" s="30"/>
      <c r="E12" s="20"/>
      <c r="F12" s="20" t="s">
        <v>120</v>
      </c>
      <c r="G12" s="25">
        <v>30000</v>
      </c>
      <c r="H12" s="24">
        <v>0.1</v>
      </c>
      <c r="J12" s="12" t="s">
        <v>40</v>
      </c>
    </row>
    <row r="13" spans="2:10" x14ac:dyDescent="0.25">
      <c r="B13" s="29" t="s">
        <v>46</v>
      </c>
      <c r="C13" s="63">
        <v>48412</v>
      </c>
      <c r="D13" s="30"/>
      <c r="E13" s="20"/>
      <c r="F13" s="20" t="s">
        <v>58</v>
      </c>
      <c r="G13" s="26">
        <v>30000</v>
      </c>
      <c r="H13" s="24">
        <v>0.05</v>
      </c>
    </row>
    <row r="14" spans="2:10" x14ac:dyDescent="0.25">
      <c r="B14" s="29" t="s">
        <v>47</v>
      </c>
      <c r="C14" s="63">
        <v>27683</v>
      </c>
      <c r="D14" s="30"/>
      <c r="E14" s="20"/>
      <c r="F14" s="20"/>
      <c r="H14" s="19"/>
    </row>
    <row r="15" spans="2:10" x14ac:dyDescent="0.25">
      <c r="B15" s="29" t="s">
        <v>48</v>
      </c>
      <c r="C15" s="63">
        <v>25478</v>
      </c>
      <c r="D15" s="30"/>
      <c r="E15" s="20"/>
      <c r="F15" s="20"/>
      <c r="G15" s="31"/>
      <c r="H15" s="31"/>
    </row>
    <row r="16" spans="2:10" x14ac:dyDescent="0.25">
      <c r="B16" s="29" t="s">
        <v>49</v>
      </c>
      <c r="C16" s="63">
        <v>22834</v>
      </c>
      <c r="D16" s="30"/>
      <c r="E16" s="20"/>
      <c r="F16" s="20"/>
      <c r="G16" s="31"/>
      <c r="H16" s="31"/>
    </row>
    <row r="17" spans="2:8" x14ac:dyDescent="0.25">
      <c r="B17" s="29" t="s">
        <v>50</v>
      </c>
      <c r="C17" s="63">
        <v>19574</v>
      </c>
      <c r="D17" s="30"/>
      <c r="E17" s="20"/>
      <c r="F17" s="20"/>
      <c r="G17" s="33"/>
      <c r="H17" s="31"/>
    </row>
    <row r="18" spans="2:8" x14ac:dyDescent="0.25">
      <c r="B18" s="29" t="s">
        <v>51</v>
      </c>
      <c r="C18" s="63">
        <v>10675</v>
      </c>
      <c r="D18" s="30"/>
      <c r="E18" s="20"/>
      <c r="F18" s="20"/>
      <c r="G18" s="31"/>
      <c r="H18" s="31"/>
    </row>
    <row r="19" spans="2:8" x14ac:dyDescent="0.25">
      <c r="B19" s="29" t="s">
        <v>52</v>
      </c>
      <c r="C19" s="63">
        <v>90000</v>
      </c>
      <c r="D19" s="30"/>
      <c r="E19" s="20"/>
      <c r="F19" s="20"/>
      <c r="G19" s="31"/>
      <c r="H19" s="31"/>
    </row>
    <row r="20" spans="2:8" x14ac:dyDescent="0.25">
      <c r="B20" s="29" t="s">
        <v>53</v>
      </c>
      <c r="C20" s="63">
        <v>8547</v>
      </c>
      <c r="D20" s="30"/>
      <c r="E20" s="20"/>
      <c r="F20" s="20"/>
      <c r="G20" s="31"/>
      <c r="H20" s="31"/>
    </row>
    <row r="21" spans="2:8" x14ac:dyDescent="0.25">
      <c r="B21" s="29" t="s">
        <v>54</v>
      </c>
      <c r="C21" s="63">
        <v>7858</v>
      </c>
      <c r="D21" s="30"/>
      <c r="E21" s="20"/>
      <c r="F21" s="20"/>
      <c r="G21" s="31"/>
      <c r="H21" s="31"/>
    </row>
    <row r="22" spans="2:8" x14ac:dyDescent="0.25">
      <c r="B22" s="21" t="s">
        <v>55</v>
      </c>
      <c r="C22" s="64">
        <v>5751</v>
      </c>
      <c r="D22" s="30"/>
      <c r="E22" s="20"/>
      <c r="F22" s="20"/>
      <c r="G22" s="31"/>
      <c r="H22" s="31"/>
    </row>
    <row r="23" spans="2:8" x14ac:dyDescent="0.25">
      <c r="G23" s="32"/>
      <c r="H23" s="32"/>
    </row>
    <row r="24" spans="2:8" x14ac:dyDescent="0.25">
      <c r="G24" s="32"/>
      <c r="H2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6E67-C432-4C63-BF70-C7C3BA2CD3B1}">
  <dimension ref="B6:N25"/>
  <sheetViews>
    <sheetView showGridLines="0" topLeftCell="A5" workbookViewId="0">
      <selection activeCell="E8" sqref="E8:E25"/>
    </sheetView>
  </sheetViews>
  <sheetFormatPr baseColWidth="10" defaultRowHeight="15" x14ac:dyDescent="0.25"/>
  <cols>
    <col min="2" max="2" width="13.5703125" bestFit="1" customWidth="1"/>
    <col min="4" max="4" width="13.140625" customWidth="1"/>
    <col min="5" max="5" width="14.42578125" customWidth="1"/>
    <col min="7" max="7" width="10.7109375" customWidth="1"/>
    <col min="8" max="8" width="12.7109375" customWidth="1"/>
    <col min="9" max="9" width="16.85546875" bestFit="1" customWidth="1"/>
    <col min="11" max="11" width="19.28515625" customWidth="1"/>
  </cols>
  <sheetData>
    <row r="6" spans="2:14" ht="13.5" customHeight="1" x14ac:dyDescent="0.25"/>
    <row r="7" spans="2:14" ht="20.25" customHeight="1" x14ac:dyDescent="0.25">
      <c r="B7" s="36" t="s">
        <v>79</v>
      </c>
      <c r="C7" s="36" t="s">
        <v>80</v>
      </c>
      <c r="D7" s="36" t="s">
        <v>81</v>
      </c>
      <c r="E7" s="37" t="s">
        <v>84</v>
      </c>
    </row>
    <row r="8" spans="2:14" x14ac:dyDescent="0.25">
      <c r="B8" s="34" t="s">
        <v>59</v>
      </c>
      <c r="C8" s="34" t="s">
        <v>60</v>
      </c>
      <c r="D8" s="35">
        <v>49498</v>
      </c>
      <c r="E8" s="43"/>
      <c r="G8" s="42"/>
      <c r="H8" s="72" t="s">
        <v>109</v>
      </c>
      <c r="I8" s="72"/>
      <c r="J8" s="72"/>
      <c r="K8" s="72"/>
    </row>
    <row r="9" spans="2:14" x14ac:dyDescent="0.25">
      <c r="B9" s="34" t="s">
        <v>61</v>
      </c>
      <c r="C9" s="34" t="s">
        <v>62</v>
      </c>
      <c r="D9" s="35">
        <v>16077</v>
      </c>
      <c r="E9" s="43"/>
      <c r="H9" s="44" t="s">
        <v>60</v>
      </c>
      <c r="I9" s="45">
        <v>30000</v>
      </c>
      <c r="J9" s="71" t="s">
        <v>85</v>
      </c>
      <c r="K9" s="71"/>
    </row>
    <row r="10" spans="2:14" x14ac:dyDescent="0.25">
      <c r="B10" s="34" t="s">
        <v>63</v>
      </c>
      <c r="C10" s="34" t="s">
        <v>62</v>
      </c>
      <c r="D10" s="35">
        <v>47637</v>
      </c>
      <c r="E10" s="43"/>
      <c r="H10" s="70" t="s">
        <v>84</v>
      </c>
      <c r="I10" s="70"/>
      <c r="J10" s="71" t="s">
        <v>86</v>
      </c>
      <c r="K10" s="71"/>
      <c r="L10" s="20"/>
      <c r="M10" s="40"/>
      <c r="N10" s="41"/>
    </row>
    <row r="11" spans="2:14" x14ac:dyDescent="0.25">
      <c r="B11" s="34" t="s">
        <v>64</v>
      </c>
      <c r="C11" s="34" t="s">
        <v>60</v>
      </c>
      <c r="D11" s="35">
        <v>25000</v>
      </c>
      <c r="E11" s="43"/>
      <c r="L11" s="69"/>
      <c r="M11" s="39"/>
      <c r="N11" s="38"/>
    </row>
    <row r="12" spans="2:14" ht="18.75" x14ac:dyDescent="0.3">
      <c r="B12" s="34" t="s">
        <v>65</v>
      </c>
      <c r="C12" s="34" t="s">
        <v>62</v>
      </c>
      <c r="D12" s="35">
        <v>34588</v>
      </c>
      <c r="E12" s="43"/>
      <c r="H12" s="12"/>
      <c r="L12" s="69"/>
      <c r="M12" s="39"/>
      <c r="N12" s="38"/>
    </row>
    <row r="13" spans="2:14" x14ac:dyDescent="0.25">
      <c r="B13" s="34" t="s">
        <v>66</v>
      </c>
      <c r="C13" s="34" t="s">
        <v>60</v>
      </c>
      <c r="D13" s="35">
        <v>49656</v>
      </c>
      <c r="E13" s="43"/>
    </row>
    <row r="14" spans="2:14" x14ac:dyDescent="0.25">
      <c r="B14" s="34" t="s">
        <v>67</v>
      </c>
      <c r="C14" s="34" t="s">
        <v>62</v>
      </c>
      <c r="D14" s="35">
        <v>39561</v>
      </c>
      <c r="E14" s="43"/>
    </row>
    <row r="15" spans="2:14" ht="18.75" x14ac:dyDescent="0.3">
      <c r="B15" s="34" t="s">
        <v>68</v>
      </c>
      <c r="C15" s="34" t="s">
        <v>60</v>
      </c>
      <c r="D15" s="35">
        <v>22166</v>
      </c>
      <c r="E15" s="43"/>
      <c r="G15" s="12" t="s">
        <v>17</v>
      </c>
    </row>
    <row r="16" spans="2:14" ht="18.75" x14ac:dyDescent="0.3">
      <c r="B16" s="34" t="s">
        <v>69</v>
      </c>
      <c r="C16" s="34" t="s">
        <v>62</v>
      </c>
      <c r="D16" s="35">
        <v>40594</v>
      </c>
      <c r="E16" s="43"/>
      <c r="G16" s="12" t="s">
        <v>82</v>
      </c>
    </row>
    <row r="17" spans="2:5" x14ac:dyDescent="0.25">
      <c r="B17" s="34" t="s">
        <v>70</v>
      </c>
      <c r="C17" s="34" t="s">
        <v>62</v>
      </c>
      <c r="D17" s="35">
        <v>25472</v>
      </c>
      <c r="E17" s="43"/>
    </row>
    <row r="18" spans="2:5" x14ac:dyDescent="0.25">
      <c r="B18" s="34" t="s">
        <v>71</v>
      </c>
      <c r="C18" s="34" t="s">
        <v>62</v>
      </c>
      <c r="D18" s="35">
        <v>39206</v>
      </c>
      <c r="E18" s="43"/>
    </row>
    <row r="19" spans="2:5" x14ac:dyDescent="0.25">
      <c r="B19" s="34" t="s">
        <v>72</v>
      </c>
      <c r="C19" s="34" t="s">
        <v>62</v>
      </c>
      <c r="D19" s="35">
        <v>13815</v>
      </c>
      <c r="E19" s="43"/>
    </row>
    <row r="20" spans="2:5" x14ac:dyDescent="0.25">
      <c r="B20" s="34" t="s">
        <v>73</v>
      </c>
      <c r="C20" s="34" t="s">
        <v>60</v>
      </c>
      <c r="D20" s="35">
        <v>40100</v>
      </c>
      <c r="E20" s="43"/>
    </row>
    <row r="21" spans="2:5" x14ac:dyDescent="0.25">
      <c r="B21" s="34" t="s">
        <v>74</v>
      </c>
      <c r="C21" s="34" t="s">
        <v>60</v>
      </c>
      <c r="D21" s="35">
        <v>25000</v>
      </c>
      <c r="E21" s="43"/>
    </row>
    <row r="22" spans="2:5" x14ac:dyDescent="0.25">
      <c r="B22" s="34" t="s">
        <v>75</v>
      </c>
      <c r="C22" s="34" t="s">
        <v>62</v>
      </c>
      <c r="D22" s="35">
        <v>24803</v>
      </c>
      <c r="E22" s="43"/>
    </row>
    <row r="23" spans="2:5" x14ac:dyDescent="0.25">
      <c r="B23" s="34" t="s">
        <v>76</v>
      </c>
      <c r="C23" s="34" t="s">
        <v>60</v>
      </c>
      <c r="D23" s="35">
        <v>41894</v>
      </c>
      <c r="E23" s="43"/>
    </row>
    <row r="24" spans="2:5" x14ac:dyDescent="0.25">
      <c r="B24" s="34" t="s">
        <v>77</v>
      </c>
      <c r="C24" s="34" t="s">
        <v>60</v>
      </c>
      <c r="D24" s="35">
        <v>49516</v>
      </c>
      <c r="E24" s="43"/>
    </row>
    <row r="25" spans="2:5" x14ac:dyDescent="0.25">
      <c r="B25" s="34" t="s">
        <v>78</v>
      </c>
      <c r="C25" s="34" t="s">
        <v>60</v>
      </c>
      <c r="D25" s="35">
        <v>43774</v>
      </c>
      <c r="E25" s="43"/>
    </row>
  </sheetData>
  <mergeCells count="5">
    <mergeCell ref="L11:L12"/>
    <mergeCell ref="H10:I10"/>
    <mergeCell ref="J10:K10"/>
    <mergeCell ref="J9:K9"/>
    <mergeCell ref="H8:K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B644-CD69-4317-9E25-EE4EC42EF9A1}">
  <dimension ref="B6:N30"/>
  <sheetViews>
    <sheetView showGridLines="0" workbookViewId="0">
      <selection activeCell="E9" sqref="E9:E22"/>
    </sheetView>
  </sheetViews>
  <sheetFormatPr baseColWidth="10" defaultRowHeight="15" x14ac:dyDescent="0.25"/>
  <cols>
    <col min="1" max="1" width="7.85546875" customWidth="1"/>
    <col min="2" max="2" width="17" bestFit="1" customWidth="1"/>
    <col min="3" max="3" width="18" bestFit="1" customWidth="1"/>
    <col min="4" max="4" width="18.5703125" customWidth="1"/>
    <col min="5" max="5" width="13.7109375" customWidth="1"/>
    <col min="7" max="7" width="10.7109375" customWidth="1"/>
    <col min="8" max="8" width="12.7109375" customWidth="1"/>
    <col min="9" max="9" width="16.85546875" bestFit="1" customWidth="1"/>
    <col min="11" max="11" width="19.28515625" customWidth="1"/>
  </cols>
  <sheetData>
    <row r="6" spans="2:14" ht="13.5" customHeight="1" x14ac:dyDescent="0.25"/>
    <row r="7" spans="2:14" x14ac:dyDescent="0.25">
      <c r="G7" s="42"/>
    </row>
    <row r="8" spans="2:14" ht="18.75" x14ac:dyDescent="0.3">
      <c r="B8" s="49" t="s">
        <v>88</v>
      </c>
      <c r="C8" s="49" t="s">
        <v>89</v>
      </c>
      <c r="D8" s="49" t="s">
        <v>106</v>
      </c>
      <c r="E8" s="49" t="s">
        <v>107</v>
      </c>
      <c r="H8" s="73" t="s">
        <v>110</v>
      </c>
      <c r="I8" s="74"/>
      <c r="J8" s="75"/>
    </row>
    <row r="9" spans="2:14" x14ac:dyDescent="0.25">
      <c r="B9" s="47" t="s">
        <v>90</v>
      </c>
      <c r="C9" s="43" t="s">
        <v>104</v>
      </c>
      <c r="D9" s="43" t="s">
        <v>105</v>
      </c>
      <c r="E9" s="43"/>
      <c r="H9" s="65" t="s">
        <v>111</v>
      </c>
      <c r="I9" s="65" t="s">
        <v>112</v>
      </c>
      <c r="J9" s="66" t="s">
        <v>85</v>
      </c>
      <c r="L9" s="20"/>
      <c r="M9" s="40"/>
      <c r="N9" s="41"/>
    </row>
    <row r="10" spans="2:14" x14ac:dyDescent="0.25">
      <c r="B10" s="48" t="s">
        <v>91</v>
      </c>
      <c r="C10" s="43" t="s">
        <v>105</v>
      </c>
      <c r="D10" s="43" t="s">
        <v>104</v>
      </c>
      <c r="E10" s="43"/>
      <c r="G10" s="50"/>
      <c r="H10" s="46" t="s">
        <v>104</v>
      </c>
      <c r="I10" s="46" t="s">
        <v>104</v>
      </c>
      <c r="J10" s="67" t="s">
        <v>105</v>
      </c>
      <c r="L10" s="69"/>
      <c r="M10" s="39"/>
      <c r="N10" s="38"/>
    </row>
    <row r="11" spans="2:14" x14ac:dyDescent="0.25">
      <c r="B11" s="47" t="s">
        <v>92</v>
      </c>
      <c r="C11" s="43" t="s">
        <v>104</v>
      </c>
      <c r="D11" s="43" t="s">
        <v>105</v>
      </c>
      <c r="E11" s="43"/>
      <c r="L11" s="69"/>
      <c r="M11" s="39"/>
      <c r="N11" s="38"/>
    </row>
    <row r="12" spans="2:14" x14ac:dyDescent="0.25">
      <c r="B12" s="48" t="s">
        <v>93</v>
      </c>
      <c r="C12" s="43" t="s">
        <v>104</v>
      </c>
      <c r="D12" s="43" t="s">
        <v>104</v>
      </c>
      <c r="E12" s="43"/>
    </row>
    <row r="13" spans="2:14" x14ac:dyDescent="0.25">
      <c r="B13" s="47" t="s">
        <v>94</v>
      </c>
      <c r="C13" s="43" t="s">
        <v>104</v>
      </c>
      <c r="D13" s="43" t="s">
        <v>105</v>
      </c>
      <c r="E13" s="43"/>
    </row>
    <row r="14" spans="2:14" ht="18.75" x14ac:dyDescent="0.3">
      <c r="B14" s="48" t="s">
        <v>95</v>
      </c>
      <c r="C14" s="43" t="s">
        <v>105</v>
      </c>
      <c r="D14" s="43" t="s">
        <v>104</v>
      </c>
      <c r="E14" s="43"/>
      <c r="G14" s="12" t="s">
        <v>17</v>
      </c>
    </row>
    <row r="15" spans="2:14" ht="18.75" x14ac:dyDescent="0.3">
      <c r="B15" s="47" t="s">
        <v>96</v>
      </c>
      <c r="C15" s="43" t="s">
        <v>105</v>
      </c>
      <c r="D15" s="43" t="s">
        <v>105</v>
      </c>
      <c r="E15" s="43"/>
      <c r="G15" s="12" t="s">
        <v>108</v>
      </c>
    </row>
    <row r="16" spans="2:14" x14ac:dyDescent="0.25">
      <c r="B16" s="48" t="s">
        <v>97</v>
      </c>
      <c r="C16" s="43" t="s">
        <v>104</v>
      </c>
      <c r="D16" s="43" t="s">
        <v>104</v>
      </c>
      <c r="E16" s="43"/>
    </row>
    <row r="17" spans="2:8" x14ac:dyDescent="0.25">
      <c r="B17" s="47" t="s">
        <v>98</v>
      </c>
      <c r="C17" s="43" t="s">
        <v>104</v>
      </c>
      <c r="D17" s="43" t="s">
        <v>104</v>
      </c>
      <c r="E17" s="43"/>
    </row>
    <row r="18" spans="2:8" x14ac:dyDescent="0.25">
      <c r="B18" s="48" t="s">
        <v>99</v>
      </c>
      <c r="C18" s="43" t="s">
        <v>104</v>
      </c>
      <c r="D18" s="43" t="s">
        <v>104</v>
      </c>
      <c r="E18" s="43"/>
    </row>
    <row r="19" spans="2:8" x14ac:dyDescent="0.25">
      <c r="B19" s="47" t="s">
        <v>100</v>
      </c>
      <c r="C19" s="43" t="s">
        <v>105</v>
      </c>
      <c r="D19" s="43" t="s">
        <v>105</v>
      </c>
      <c r="E19" s="43"/>
    </row>
    <row r="20" spans="2:8" x14ac:dyDescent="0.25">
      <c r="B20" s="48" t="s">
        <v>101</v>
      </c>
      <c r="C20" s="43" t="s">
        <v>104</v>
      </c>
      <c r="D20" s="43" t="s">
        <v>105</v>
      </c>
      <c r="E20" s="43"/>
    </row>
    <row r="21" spans="2:8" x14ac:dyDescent="0.25">
      <c r="B21" s="47" t="s">
        <v>102</v>
      </c>
      <c r="C21" s="43" t="s">
        <v>105</v>
      </c>
      <c r="D21" s="43" t="s">
        <v>105</v>
      </c>
      <c r="E21" s="43"/>
    </row>
    <row r="22" spans="2:8" x14ac:dyDescent="0.25">
      <c r="B22" s="48" t="s">
        <v>103</v>
      </c>
      <c r="C22" s="43" t="s">
        <v>104</v>
      </c>
      <c r="D22" s="43" t="s">
        <v>104</v>
      </c>
      <c r="E22" s="43"/>
    </row>
    <row r="30" spans="2:8" x14ac:dyDescent="0.25">
      <c r="H30" s="4" t="s">
        <v>87</v>
      </c>
    </row>
  </sheetData>
  <mergeCells count="2">
    <mergeCell ref="L10:L11"/>
    <mergeCell ref="H8:J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4210-BD45-4355-AD6E-CD27788672C2}">
  <dimension ref="B6:N25"/>
  <sheetViews>
    <sheetView showGridLines="0" zoomScaleNormal="100" workbookViewId="0">
      <selection activeCell="F16" sqref="F16"/>
    </sheetView>
  </sheetViews>
  <sheetFormatPr baseColWidth="10" defaultRowHeight="15" x14ac:dyDescent="0.25"/>
  <cols>
    <col min="2" max="2" width="13.5703125" bestFit="1" customWidth="1"/>
    <col min="4" max="4" width="13.140625" customWidth="1"/>
    <col min="5" max="5" width="14.42578125" customWidth="1"/>
    <col min="7" max="7" width="10.7109375" customWidth="1"/>
    <col min="8" max="8" width="12.7109375" customWidth="1"/>
    <col min="9" max="9" width="16.85546875" bestFit="1" customWidth="1"/>
    <col min="11" max="11" width="19.28515625" customWidth="1"/>
  </cols>
  <sheetData>
    <row r="6" spans="2:14" ht="13.5" customHeight="1" x14ac:dyDescent="0.25"/>
    <row r="7" spans="2:14" ht="20.25" customHeight="1" x14ac:dyDescent="0.25">
      <c r="B7" s="36" t="s">
        <v>79</v>
      </c>
      <c r="C7" s="36" t="s">
        <v>80</v>
      </c>
      <c r="D7" s="36" t="s">
        <v>81</v>
      </c>
      <c r="E7" s="37" t="s">
        <v>83</v>
      </c>
    </row>
    <row r="8" spans="2:14" x14ac:dyDescent="0.25">
      <c r="B8" s="34" t="s">
        <v>59</v>
      </c>
      <c r="C8" s="34" t="s">
        <v>60</v>
      </c>
      <c r="D8" s="35">
        <v>49498</v>
      </c>
      <c r="E8" s="43" t="str">
        <f>IF(AND(C8=$H$9,D8&lt;$I$9),"Si","No")</f>
        <v>No</v>
      </c>
      <c r="G8" s="42"/>
      <c r="H8" s="72" t="s">
        <v>113</v>
      </c>
      <c r="I8" s="72"/>
      <c r="J8" s="72"/>
      <c r="K8" s="72"/>
    </row>
    <row r="9" spans="2:14" x14ac:dyDescent="0.25">
      <c r="B9" s="34" t="s">
        <v>61</v>
      </c>
      <c r="C9" s="34" t="s">
        <v>62</v>
      </c>
      <c r="D9" s="35">
        <v>16077</v>
      </c>
      <c r="E9" s="43" t="str">
        <f t="shared" ref="E9:E25" si="0">IF(AND(C9=$H$9,D9&lt;$I$9),"Si","No")</f>
        <v>No</v>
      </c>
      <c r="H9" s="44" t="s">
        <v>60</v>
      </c>
      <c r="I9" s="45">
        <v>30000</v>
      </c>
      <c r="J9" s="71" t="s">
        <v>85</v>
      </c>
      <c r="K9" s="71"/>
    </row>
    <row r="10" spans="2:14" x14ac:dyDescent="0.25">
      <c r="B10" s="34" t="s">
        <v>63</v>
      </c>
      <c r="C10" s="34" t="s">
        <v>62</v>
      </c>
      <c r="D10" s="35">
        <v>47637</v>
      </c>
      <c r="E10" s="43" t="str">
        <f t="shared" si="0"/>
        <v>No</v>
      </c>
      <c r="H10" s="70" t="s">
        <v>84</v>
      </c>
      <c r="I10" s="70"/>
      <c r="J10" s="71" t="s">
        <v>86</v>
      </c>
      <c r="K10" s="71"/>
      <c r="L10" s="20"/>
      <c r="M10" s="40"/>
      <c r="N10" s="41"/>
    </row>
    <row r="11" spans="2:14" x14ac:dyDescent="0.25">
      <c r="B11" s="34" t="s">
        <v>64</v>
      </c>
      <c r="C11" s="34" t="s">
        <v>60</v>
      </c>
      <c r="D11" s="35">
        <v>25000</v>
      </c>
      <c r="E11" s="43" t="str">
        <f t="shared" si="0"/>
        <v>Si</v>
      </c>
      <c r="L11" s="69"/>
      <c r="M11" s="39"/>
      <c r="N11" s="38"/>
    </row>
    <row r="12" spans="2:14" ht="18.75" x14ac:dyDescent="0.3">
      <c r="B12" s="34" t="s">
        <v>65</v>
      </c>
      <c r="C12" s="34" t="s">
        <v>62</v>
      </c>
      <c r="D12" s="35">
        <v>34588</v>
      </c>
      <c r="E12" s="43" t="str">
        <f t="shared" si="0"/>
        <v>No</v>
      </c>
      <c r="H12" s="12"/>
      <c r="L12" s="69"/>
      <c r="M12" s="39"/>
      <c r="N12" s="38"/>
    </row>
    <row r="13" spans="2:14" x14ac:dyDescent="0.25">
      <c r="B13" s="34" t="s">
        <v>66</v>
      </c>
      <c r="C13" s="34" t="s">
        <v>60</v>
      </c>
      <c r="D13" s="35">
        <v>49656</v>
      </c>
      <c r="E13" s="43" t="str">
        <f t="shared" si="0"/>
        <v>No</v>
      </c>
    </row>
    <row r="14" spans="2:14" x14ac:dyDescent="0.25">
      <c r="B14" s="34" t="s">
        <v>67</v>
      </c>
      <c r="C14" s="34" t="s">
        <v>62</v>
      </c>
      <c r="D14" s="35">
        <v>39561</v>
      </c>
      <c r="E14" s="43" t="str">
        <f t="shared" si="0"/>
        <v>No</v>
      </c>
    </row>
    <row r="15" spans="2:14" ht="18.75" x14ac:dyDescent="0.3">
      <c r="B15" s="34" t="s">
        <v>68</v>
      </c>
      <c r="C15" s="34" t="s">
        <v>60</v>
      </c>
      <c r="D15" s="35">
        <v>22166</v>
      </c>
      <c r="E15" s="43" t="str">
        <f t="shared" si="0"/>
        <v>Si</v>
      </c>
      <c r="G15" s="12" t="s">
        <v>116</v>
      </c>
    </row>
    <row r="16" spans="2:14" ht="18.75" x14ac:dyDescent="0.3">
      <c r="B16" s="34" t="s">
        <v>69</v>
      </c>
      <c r="C16" s="34" t="s">
        <v>62</v>
      </c>
      <c r="D16" s="35">
        <v>40594</v>
      </c>
      <c r="E16" s="43" t="str">
        <f t="shared" si="0"/>
        <v>No</v>
      </c>
      <c r="G16" s="12" t="s">
        <v>115</v>
      </c>
    </row>
    <row r="17" spans="2:7" x14ac:dyDescent="0.25">
      <c r="B17" s="34" t="s">
        <v>70</v>
      </c>
      <c r="C17" s="34" t="s">
        <v>62</v>
      </c>
      <c r="D17" s="35">
        <v>25472</v>
      </c>
      <c r="E17" s="43" t="str">
        <f t="shared" si="0"/>
        <v>No</v>
      </c>
    </row>
    <row r="18" spans="2:7" ht="18.75" x14ac:dyDescent="0.3">
      <c r="B18" s="34" t="s">
        <v>71</v>
      </c>
      <c r="C18" s="34" t="s">
        <v>62</v>
      </c>
      <c r="D18" s="35">
        <v>39206</v>
      </c>
      <c r="E18" s="43" t="str">
        <f t="shared" si="0"/>
        <v>No</v>
      </c>
      <c r="G18" s="12" t="s">
        <v>114</v>
      </c>
    </row>
    <row r="19" spans="2:7" ht="18.75" x14ac:dyDescent="0.3">
      <c r="B19" s="34" t="s">
        <v>72</v>
      </c>
      <c r="C19" s="34" t="s">
        <v>62</v>
      </c>
      <c r="D19" s="35">
        <v>13815</v>
      </c>
      <c r="E19" s="43" t="str">
        <f t="shared" si="0"/>
        <v>No</v>
      </c>
      <c r="G19" s="12"/>
    </row>
    <row r="20" spans="2:7" ht="18.75" x14ac:dyDescent="0.3">
      <c r="B20" s="34" t="s">
        <v>73</v>
      </c>
      <c r="C20" s="34" t="s">
        <v>60</v>
      </c>
      <c r="D20" s="35">
        <v>40100</v>
      </c>
      <c r="E20" s="43" t="str">
        <f t="shared" si="0"/>
        <v>No</v>
      </c>
      <c r="G20" s="12"/>
    </row>
    <row r="21" spans="2:7" x14ac:dyDescent="0.25">
      <c r="B21" s="34" t="s">
        <v>74</v>
      </c>
      <c r="C21" s="34" t="s">
        <v>60</v>
      </c>
      <c r="D21" s="35">
        <v>25000</v>
      </c>
      <c r="E21" s="43" t="str">
        <f t="shared" si="0"/>
        <v>Si</v>
      </c>
    </row>
    <row r="22" spans="2:7" x14ac:dyDescent="0.25">
      <c r="B22" s="34" t="s">
        <v>75</v>
      </c>
      <c r="C22" s="34" t="s">
        <v>62</v>
      </c>
      <c r="D22" s="35">
        <v>24803</v>
      </c>
      <c r="E22" s="43" t="str">
        <f t="shared" si="0"/>
        <v>No</v>
      </c>
    </row>
    <row r="23" spans="2:7" x14ac:dyDescent="0.25">
      <c r="B23" s="34" t="s">
        <v>76</v>
      </c>
      <c r="C23" s="34" t="s">
        <v>60</v>
      </c>
      <c r="D23" s="35">
        <v>41894</v>
      </c>
      <c r="E23" s="43" t="str">
        <f t="shared" si="0"/>
        <v>No</v>
      </c>
    </row>
    <row r="24" spans="2:7" x14ac:dyDescent="0.25">
      <c r="B24" s="34" t="s">
        <v>77</v>
      </c>
      <c r="C24" s="34" t="s">
        <v>60</v>
      </c>
      <c r="D24" s="35">
        <v>49516</v>
      </c>
      <c r="E24" s="43" t="str">
        <f t="shared" si="0"/>
        <v>No</v>
      </c>
    </row>
    <row r="25" spans="2:7" x14ac:dyDescent="0.25">
      <c r="B25" s="34" t="s">
        <v>78</v>
      </c>
      <c r="C25" s="34" t="s">
        <v>60</v>
      </c>
      <c r="D25" s="35">
        <v>43774</v>
      </c>
      <c r="E25" s="43" t="str">
        <f t="shared" si="0"/>
        <v>No</v>
      </c>
    </row>
  </sheetData>
  <mergeCells count="5">
    <mergeCell ref="H8:K8"/>
    <mergeCell ref="J9:K9"/>
    <mergeCell ref="H10:I10"/>
    <mergeCell ref="J10:K10"/>
    <mergeCell ref="L11:L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Presentación</vt:lpstr>
      <vt:lpstr>Vencidas</vt:lpstr>
      <vt:lpstr>si anidados</vt:lpstr>
      <vt:lpstr>Si - Y</vt:lpstr>
      <vt:lpstr>Si - O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2019-04-17T03:30:05Z</dcterms:created>
  <dcterms:modified xsi:type="dcterms:W3CDTF">2019-05-17T20:49:42Z</dcterms:modified>
</cp:coreProperties>
</file>